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Remus\Desktop\School\Canadian Suburbs Project\2021\Datamakers\"/>
    </mc:Choice>
  </mc:AlternateContent>
  <xr:revisionPtr revIDLastSave="0" documentId="13_ncr:1_{8AC1F919-F9AA-4258-BE9B-772B1C55CF53}" xr6:coauthVersionLast="47" xr6:coauthVersionMax="47" xr10:uidLastSave="{00000000-0000-0000-0000-000000000000}"/>
  <bookViews>
    <workbookView xWindow="-28920" yWindow="-120" windowWidth="29040" windowHeight="15840" tabRatio="741" activeTab="6" xr2:uid="{10642BCE-9A2D-4B1E-B0F0-A069D9324BD8}"/>
  </bookViews>
  <sheets>
    <sheet name="INFO" sheetId="11" r:id="rId1"/>
    <sheet name="2006 Original" sheetId="2" r:id="rId2"/>
    <sheet name="2016 Original" sheetId="3" r:id="rId3"/>
    <sheet name="2016 CTDataMaker" sheetId="4" r:id="rId4"/>
    <sheet name="2021 Original" sheetId="7" r:id="rId5"/>
    <sheet name="Weights" sheetId="10" r:id="rId6"/>
    <sheet name="2021 CTDataMaker" sheetId="8" r:id="rId7"/>
    <sheet name="Thresholds" sheetId="5" r:id="rId8"/>
    <sheet name="Summary" sheetId="12" r:id="rId9"/>
  </sheets>
  <definedNames>
    <definedName name="_xlnm._FilterDatabase" localSheetId="6" hidden="1">'2021 CTDataMaker'!$A$1:$CA$330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3" roundtripDataSignature="AMtx7mhZu7qwANcH++SNj3TWETPbkdet1w=="/>
    </ext>
  </extLst>
</workbook>
</file>

<file path=xl/calcChain.xml><?xml version="1.0" encoding="utf-8"?>
<calcChain xmlns="http://schemas.openxmlformats.org/spreadsheetml/2006/main">
  <c r="E3" i="12" l="1"/>
  <c r="J3" i="12"/>
  <c r="K3" i="12"/>
  <c r="M3" i="12"/>
  <c r="O3" i="12" s="1"/>
  <c r="N3" i="12"/>
  <c r="J4" i="12"/>
  <c r="K4" i="12"/>
  <c r="M4" i="12"/>
  <c r="N4" i="12" s="1"/>
  <c r="C5" i="12"/>
  <c r="E5" i="12"/>
  <c r="G5" i="12"/>
  <c r="I5" i="12"/>
  <c r="J5" i="12"/>
  <c r="J8" i="12" s="1"/>
  <c r="M5" i="12"/>
  <c r="N5" i="12" s="1"/>
  <c r="C6" i="12"/>
  <c r="E6" i="12"/>
  <c r="J6" i="12"/>
  <c r="K6" i="12"/>
  <c r="M6" i="12"/>
  <c r="N6" i="12"/>
  <c r="C7" i="12"/>
  <c r="E7" i="12"/>
  <c r="J7" i="12"/>
  <c r="K7" i="12"/>
  <c r="M7" i="12"/>
  <c r="N7" i="12" s="1"/>
  <c r="B8" i="12"/>
  <c r="C3" i="12" s="1"/>
  <c r="D8" i="12"/>
  <c r="E4" i="12" s="1"/>
  <c r="F8" i="12"/>
  <c r="G6" i="12" s="1"/>
  <c r="H8" i="12"/>
  <c r="I6" i="12" s="1"/>
  <c r="M8" i="12"/>
  <c r="N8" i="12" s="1"/>
  <c r="J11" i="12"/>
  <c r="K11" i="12"/>
  <c r="M11" i="12"/>
  <c r="N11" i="12" s="1"/>
  <c r="C12" i="12"/>
  <c r="E12" i="12"/>
  <c r="G12" i="12"/>
  <c r="I12" i="12"/>
  <c r="J12" i="12"/>
  <c r="K12" i="12" s="1"/>
  <c r="M12" i="12"/>
  <c r="N12" i="12"/>
  <c r="C13" i="12"/>
  <c r="E13" i="12"/>
  <c r="J13" i="12"/>
  <c r="K13" i="12"/>
  <c r="M13" i="12"/>
  <c r="N13" i="12"/>
  <c r="C14" i="12"/>
  <c r="E14" i="12"/>
  <c r="J14" i="12"/>
  <c r="K14" i="12"/>
  <c r="M14" i="12"/>
  <c r="N14" i="12" s="1"/>
  <c r="C15" i="12"/>
  <c r="E15" i="12"/>
  <c r="G15" i="12"/>
  <c r="I15" i="12"/>
  <c r="J15" i="12"/>
  <c r="M15" i="12"/>
  <c r="N15" i="12"/>
  <c r="B16" i="12"/>
  <c r="C11" i="12" s="1"/>
  <c r="D16" i="12"/>
  <c r="M16" i="12" s="1"/>
  <c r="F16" i="12"/>
  <c r="G13" i="12" s="1"/>
  <c r="H16" i="12"/>
  <c r="I13" i="12" s="1"/>
  <c r="J19" i="12"/>
  <c r="K19" i="12"/>
  <c r="M19" i="12"/>
  <c r="N19" i="12" s="1"/>
  <c r="J20" i="12"/>
  <c r="K20" i="12"/>
  <c r="M20" i="12"/>
  <c r="N20" i="12"/>
  <c r="C21" i="12"/>
  <c r="E21" i="12"/>
  <c r="G21" i="12"/>
  <c r="J21" i="12"/>
  <c r="K21" i="12"/>
  <c r="M21" i="12"/>
  <c r="N21" i="12"/>
  <c r="J22" i="12"/>
  <c r="K22" i="12"/>
  <c r="M22" i="12"/>
  <c r="N22" i="12"/>
  <c r="J23" i="12"/>
  <c r="L23" i="12" s="1"/>
  <c r="K23" i="12"/>
  <c r="M23" i="12"/>
  <c r="N23" i="12" s="1"/>
  <c r="B24" i="12"/>
  <c r="C22" i="12" s="1"/>
  <c r="D24" i="12"/>
  <c r="E22" i="12" s="1"/>
  <c r="F24" i="12"/>
  <c r="G22" i="12" s="1"/>
  <c r="H24" i="12"/>
  <c r="I22" i="12" s="1"/>
  <c r="J24" i="12"/>
  <c r="L22" i="12" s="1"/>
  <c r="N16" i="12" l="1"/>
  <c r="O13" i="12"/>
  <c r="O12" i="12"/>
  <c r="O15" i="12"/>
  <c r="O22" i="12"/>
  <c r="L6" i="12"/>
  <c r="L3" i="12"/>
  <c r="K8" i="12"/>
  <c r="L7" i="12"/>
  <c r="L4" i="12"/>
  <c r="L19" i="12"/>
  <c r="L21" i="12"/>
  <c r="G11" i="12"/>
  <c r="G4" i="12"/>
  <c r="J16" i="12"/>
  <c r="O5" i="12"/>
  <c r="C20" i="12"/>
  <c r="E23" i="12"/>
  <c r="I14" i="12"/>
  <c r="E11" i="12"/>
  <c r="I7" i="12"/>
  <c r="O6" i="12"/>
  <c r="I20" i="12"/>
  <c r="G20" i="12"/>
  <c r="I23" i="12"/>
  <c r="E20" i="12"/>
  <c r="I11" i="12"/>
  <c r="I4" i="12"/>
  <c r="G23" i="12"/>
  <c r="M24" i="12"/>
  <c r="C23" i="12"/>
  <c r="G14" i="12"/>
  <c r="G7" i="12"/>
  <c r="L5" i="12"/>
  <c r="C4" i="12"/>
  <c r="K24" i="12"/>
  <c r="I21" i="12"/>
  <c r="K5" i="12"/>
  <c r="E19" i="12"/>
  <c r="I19" i="12"/>
  <c r="G19" i="12"/>
  <c r="O23" i="12"/>
  <c r="O11" i="12"/>
  <c r="O4" i="12"/>
  <c r="I3" i="12"/>
  <c r="L20" i="12"/>
  <c r="C19" i="12"/>
  <c r="G3" i="12"/>
  <c r="O14" i="12"/>
  <c r="O7" i="12"/>
  <c r="F21" i="5"/>
  <c r="E21" i="5"/>
  <c r="D20" i="5"/>
  <c r="C20" i="5"/>
  <c r="F6" i="5"/>
  <c r="E6" i="5"/>
  <c r="D5" i="5"/>
  <c r="C5" i="5"/>
  <c r="AK255" i="4"/>
  <c r="AL255" i="4" s="1"/>
  <c r="AM255" i="4" s="1"/>
  <c r="AH255" i="4"/>
  <c r="AG255" i="4"/>
  <c r="AC255" i="4"/>
  <c r="AD255" i="4" s="1"/>
  <c r="AE255" i="4" s="1"/>
  <c r="W255" i="4"/>
  <c r="X255" i="4" s="1"/>
  <c r="V255" i="4"/>
  <c r="S255" i="4"/>
  <c r="T255" i="4" s="1"/>
  <c r="R255" i="4"/>
  <c r="M255" i="4"/>
  <c r="N255" i="4" s="1"/>
  <c r="O255" i="4" s="1"/>
  <c r="J255" i="4"/>
  <c r="Y255" i="4" s="1"/>
  <c r="AK254" i="4"/>
  <c r="AL254" i="4" s="1"/>
  <c r="AM254" i="4" s="1"/>
  <c r="AG254" i="4"/>
  <c r="AH254" i="4" s="1"/>
  <c r="AC254" i="4"/>
  <c r="AD254" i="4" s="1"/>
  <c r="AE254" i="4" s="1"/>
  <c r="Y254" i="4"/>
  <c r="W254" i="4"/>
  <c r="X254" i="4" s="1"/>
  <c r="V254" i="4"/>
  <c r="R254" i="4"/>
  <c r="S254" i="4" s="1"/>
  <c r="T254" i="4" s="1"/>
  <c r="N254" i="4"/>
  <c r="O254" i="4" s="1"/>
  <c r="M254" i="4"/>
  <c r="J254" i="4"/>
  <c r="AK253" i="4"/>
  <c r="AL253" i="4" s="1"/>
  <c r="AM253" i="4" s="1"/>
  <c r="AG253" i="4"/>
  <c r="AH253" i="4" s="1"/>
  <c r="AC253" i="4"/>
  <c r="AD253" i="4" s="1"/>
  <c r="AE253" i="4" s="1"/>
  <c r="V253" i="4"/>
  <c r="W253" i="4" s="1"/>
  <c r="X253" i="4" s="1"/>
  <c r="S253" i="4"/>
  <c r="T253" i="4" s="1"/>
  <c r="R253" i="4"/>
  <c r="M253" i="4"/>
  <c r="N253" i="4" s="1"/>
  <c r="O253" i="4" s="1"/>
  <c r="J253" i="4"/>
  <c r="Y253" i="4" s="1"/>
  <c r="AK252" i="4"/>
  <c r="AL252" i="4" s="1"/>
  <c r="AM252" i="4" s="1"/>
  <c r="AG252" i="4"/>
  <c r="AH252" i="4" s="1"/>
  <c r="AC252" i="4"/>
  <c r="AD252" i="4" s="1"/>
  <c r="AE252" i="4" s="1"/>
  <c r="X252" i="4"/>
  <c r="W252" i="4"/>
  <c r="V252" i="4"/>
  <c r="T252" i="4"/>
  <c r="S252" i="4"/>
  <c r="R252" i="4"/>
  <c r="M252" i="4"/>
  <c r="N252" i="4" s="1"/>
  <c r="O252" i="4" s="1"/>
  <c r="J252" i="4"/>
  <c r="Y252" i="4" s="1"/>
  <c r="AL251" i="4"/>
  <c r="AM251" i="4" s="1"/>
  <c r="AK251" i="4"/>
  <c r="AG251" i="4"/>
  <c r="AH251" i="4" s="1"/>
  <c r="AC251" i="4"/>
  <c r="AD251" i="4" s="1"/>
  <c r="AE251" i="4" s="1"/>
  <c r="Y251" i="4"/>
  <c r="X251" i="4"/>
  <c r="W251" i="4"/>
  <c r="V251" i="4"/>
  <c r="R251" i="4"/>
  <c r="S251" i="4" s="1"/>
  <c r="T251" i="4" s="1"/>
  <c r="O251" i="4"/>
  <c r="M251" i="4"/>
  <c r="N251" i="4" s="1"/>
  <c r="J251" i="4"/>
  <c r="AK250" i="4"/>
  <c r="AL250" i="4" s="1"/>
  <c r="AM250" i="4" s="1"/>
  <c r="AG250" i="4"/>
  <c r="AH250" i="4" s="1"/>
  <c r="AD250" i="4"/>
  <c r="AE250" i="4" s="1"/>
  <c r="AC250" i="4"/>
  <c r="V250" i="4"/>
  <c r="W250" i="4" s="1"/>
  <c r="X250" i="4" s="1"/>
  <c r="T250" i="4"/>
  <c r="R250" i="4"/>
  <c r="S250" i="4" s="1"/>
  <c r="M250" i="4"/>
  <c r="N250" i="4" s="1"/>
  <c r="O250" i="4" s="1"/>
  <c r="J250" i="4"/>
  <c r="Y250" i="4" s="1"/>
  <c r="AM249" i="4"/>
  <c r="AL249" i="4"/>
  <c r="AK249" i="4"/>
  <c r="AH249" i="4"/>
  <c r="AG249" i="4"/>
  <c r="AC249" i="4"/>
  <c r="AD249" i="4" s="1"/>
  <c r="AE249" i="4" s="1"/>
  <c r="Y249" i="4"/>
  <c r="V249" i="4"/>
  <c r="W249" i="4" s="1"/>
  <c r="X249" i="4" s="1"/>
  <c r="R249" i="4"/>
  <c r="S249" i="4" s="1"/>
  <c r="T249" i="4" s="1"/>
  <c r="M249" i="4"/>
  <c r="N249" i="4" s="1"/>
  <c r="O249" i="4" s="1"/>
  <c r="J249" i="4"/>
  <c r="AM248" i="4"/>
  <c r="AL248" i="4"/>
  <c r="AK248" i="4"/>
  <c r="AG248" i="4"/>
  <c r="AH248" i="4" s="1"/>
  <c r="AE248" i="4"/>
  <c r="AD248" i="4"/>
  <c r="AC248" i="4"/>
  <c r="Y248" i="4"/>
  <c r="V248" i="4"/>
  <c r="W248" i="4" s="1"/>
  <c r="X248" i="4" s="1"/>
  <c r="S248" i="4"/>
  <c r="T248" i="4" s="1"/>
  <c r="R248" i="4"/>
  <c r="N248" i="4"/>
  <c r="O248" i="4" s="1"/>
  <c r="M248" i="4"/>
  <c r="J248" i="4"/>
  <c r="AK247" i="4"/>
  <c r="AL247" i="4" s="1"/>
  <c r="AM247" i="4" s="1"/>
  <c r="AH247" i="4"/>
  <c r="AG247" i="4"/>
  <c r="AC247" i="4"/>
  <c r="AD247" i="4" s="1"/>
  <c r="AE247" i="4" s="1"/>
  <c r="V247" i="4"/>
  <c r="W247" i="4" s="1"/>
  <c r="X247" i="4" s="1"/>
  <c r="S247" i="4"/>
  <c r="T247" i="4" s="1"/>
  <c r="R247" i="4"/>
  <c r="M247" i="4"/>
  <c r="N247" i="4" s="1"/>
  <c r="O247" i="4" s="1"/>
  <c r="J247" i="4"/>
  <c r="Y247" i="4" s="1"/>
  <c r="AK246" i="4"/>
  <c r="AL246" i="4" s="1"/>
  <c r="AM246" i="4" s="1"/>
  <c r="AG246" i="4"/>
  <c r="AH246" i="4" s="1"/>
  <c r="AC246" i="4"/>
  <c r="AD246" i="4" s="1"/>
  <c r="AE246" i="4" s="1"/>
  <c r="Y246" i="4"/>
  <c r="W246" i="4"/>
  <c r="X246" i="4" s="1"/>
  <c r="V246" i="4"/>
  <c r="R246" i="4"/>
  <c r="S246" i="4" s="1"/>
  <c r="T246" i="4" s="1"/>
  <c r="N246" i="4"/>
  <c r="O246" i="4" s="1"/>
  <c r="M246" i="4"/>
  <c r="J246" i="4"/>
  <c r="AK245" i="4"/>
  <c r="AL245" i="4" s="1"/>
  <c r="AM245" i="4" s="1"/>
  <c r="AG245" i="4"/>
  <c r="AH245" i="4" s="1"/>
  <c r="AE245" i="4"/>
  <c r="AC245" i="4"/>
  <c r="AD245" i="4" s="1"/>
  <c r="W245" i="4"/>
  <c r="X245" i="4" s="1"/>
  <c r="S245" i="4"/>
  <c r="T245" i="4" s="1"/>
  <c r="O245" i="4"/>
  <c r="N245" i="4"/>
  <c r="J245" i="4"/>
  <c r="Y245" i="4" s="1"/>
  <c r="AK244" i="4"/>
  <c r="AL244" i="4" s="1"/>
  <c r="AM244" i="4" s="1"/>
  <c r="AG244" i="4"/>
  <c r="AH244" i="4" s="1"/>
  <c r="AC244" i="4"/>
  <c r="AD244" i="4" s="1"/>
  <c r="AE244" i="4" s="1"/>
  <c r="W244" i="4"/>
  <c r="X244" i="4" s="1"/>
  <c r="S244" i="4"/>
  <c r="T244" i="4" s="1"/>
  <c r="O244" i="4"/>
  <c r="N244" i="4"/>
  <c r="J244" i="4"/>
  <c r="Y244" i="4" s="1"/>
  <c r="AK243" i="4"/>
  <c r="AL243" i="4" s="1"/>
  <c r="AM243" i="4" s="1"/>
  <c r="AG243" i="4"/>
  <c r="AH243" i="4" s="1"/>
  <c r="AC243" i="4"/>
  <c r="AD243" i="4" s="1"/>
  <c r="AE243" i="4" s="1"/>
  <c r="W243" i="4"/>
  <c r="X243" i="4" s="1"/>
  <c r="S243" i="4"/>
  <c r="T243" i="4" s="1"/>
  <c r="O243" i="4"/>
  <c r="N243" i="4"/>
  <c r="J243" i="4"/>
  <c r="Y243" i="4" s="1"/>
  <c r="AK242" i="4"/>
  <c r="AL242" i="4" s="1"/>
  <c r="AM242" i="4" s="1"/>
  <c r="AG242" i="4"/>
  <c r="AH242" i="4" s="1"/>
  <c r="AE242" i="4"/>
  <c r="AC242" i="4"/>
  <c r="AD242" i="4" s="1"/>
  <c r="W242" i="4"/>
  <c r="X242" i="4" s="1"/>
  <c r="S242" i="4"/>
  <c r="T242" i="4" s="1"/>
  <c r="O242" i="4"/>
  <c r="N242" i="4"/>
  <c r="J242" i="4"/>
  <c r="Y242" i="4" s="1"/>
  <c r="AK241" i="4"/>
  <c r="AL241" i="4" s="1"/>
  <c r="AM241" i="4" s="1"/>
  <c r="AG241" i="4"/>
  <c r="AH241" i="4" s="1"/>
  <c r="AC241" i="4"/>
  <c r="AD241" i="4" s="1"/>
  <c r="AE241" i="4" s="1"/>
  <c r="W241" i="4"/>
  <c r="X241" i="4" s="1"/>
  <c r="V241" i="4"/>
  <c r="T241" i="4"/>
  <c r="S241" i="4"/>
  <c r="R241" i="4"/>
  <c r="M241" i="4"/>
  <c r="N241" i="4" s="1"/>
  <c r="O241" i="4" s="1"/>
  <c r="J241" i="4"/>
  <c r="Y241" i="4" s="1"/>
  <c r="AL240" i="4"/>
  <c r="AM240" i="4" s="1"/>
  <c r="AK240" i="4"/>
  <c r="AG240" i="4"/>
  <c r="AH240" i="4" s="1"/>
  <c r="AC240" i="4"/>
  <c r="AD240" i="4" s="1"/>
  <c r="AE240" i="4" s="1"/>
  <c r="X240" i="4"/>
  <c r="W240" i="4"/>
  <c r="V240" i="4"/>
  <c r="R240" i="4"/>
  <c r="S240" i="4" s="1"/>
  <c r="T240" i="4" s="1"/>
  <c r="M240" i="4"/>
  <c r="N240" i="4" s="1"/>
  <c r="O240" i="4" s="1"/>
  <c r="J240" i="4"/>
  <c r="Y240" i="4" s="1"/>
  <c r="AL239" i="4"/>
  <c r="AM239" i="4" s="1"/>
  <c r="AK239" i="4"/>
  <c r="AG239" i="4"/>
  <c r="AH239" i="4" s="1"/>
  <c r="AC239" i="4"/>
  <c r="AD239" i="4" s="1"/>
  <c r="AE239" i="4" s="1"/>
  <c r="X239" i="4"/>
  <c r="W239" i="4"/>
  <c r="S239" i="4"/>
  <c r="T239" i="4" s="1"/>
  <c r="N239" i="4"/>
  <c r="O239" i="4" s="1"/>
  <c r="J239" i="4"/>
  <c r="Y239" i="4" s="1"/>
  <c r="AL238" i="4"/>
  <c r="AM238" i="4" s="1"/>
  <c r="AK238" i="4"/>
  <c r="AG238" i="4"/>
  <c r="AH238" i="4" s="1"/>
  <c r="AC238" i="4"/>
  <c r="AD238" i="4" s="1"/>
  <c r="AE238" i="4" s="1"/>
  <c r="X238" i="4"/>
  <c r="W238" i="4"/>
  <c r="S238" i="4"/>
  <c r="T238" i="4" s="1"/>
  <c r="N238" i="4"/>
  <c r="O238" i="4" s="1"/>
  <c r="J238" i="4"/>
  <c r="Y238" i="4" s="1"/>
  <c r="AL237" i="4"/>
  <c r="AM237" i="4" s="1"/>
  <c r="AK237" i="4"/>
  <c r="AG237" i="4"/>
  <c r="AH237" i="4" s="1"/>
  <c r="AD237" i="4"/>
  <c r="AE237" i="4" s="1"/>
  <c r="AC237" i="4"/>
  <c r="X237" i="4"/>
  <c r="W237" i="4"/>
  <c r="S237" i="4"/>
  <c r="T237" i="4" s="1"/>
  <c r="N237" i="4"/>
  <c r="O237" i="4" s="1"/>
  <c r="J237" i="4"/>
  <c r="Y237" i="4" s="1"/>
  <c r="AL236" i="4"/>
  <c r="AM236" i="4" s="1"/>
  <c r="AK236" i="4"/>
  <c r="AG236" i="4"/>
  <c r="AH236" i="4" s="1"/>
  <c r="AD236" i="4"/>
  <c r="AE236" i="4" s="1"/>
  <c r="AC236" i="4"/>
  <c r="X236" i="4"/>
  <c r="W236" i="4"/>
  <c r="S236" i="4"/>
  <c r="T236" i="4" s="1"/>
  <c r="N236" i="4"/>
  <c r="O236" i="4" s="1"/>
  <c r="J236" i="4"/>
  <c r="Y236" i="4" s="1"/>
  <c r="AL235" i="4"/>
  <c r="AM235" i="4" s="1"/>
  <c r="AK235" i="4"/>
  <c r="AG235" i="4"/>
  <c r="AH235" i="4" s="1"/>
  <c r="AC235" i="4"/>
  <c r="AD235" i="4" s="1"/>
  <c r="AE235" i="4" s="1"/>
  <c r="X235" i="4"/>
  <c r="W235" i="4"/>
  <c r="S235" i="4"/>
  <c r="T235" i="4" s="1"/>
  <c r="N235" i="4"/>
  <c r="O235" i="4" s="1"/>
  <c r="J235" i="4"/>
  <c r="Y235" i="4" s="1"/>
  <c r="AL234" i="4"/>
  <c r="AM234" i="4" s="1"/>
  <c r="AK234" i="4"/>
  <c r="AG234" i="4"/>
  <c r="AH234" i="4" s="1"/>
  <c r="AC234" i="4"/>
  <c r="AD234" i="4" s="1"/>
  <c r="AE234" i="4" s="1"/>
  <c r="X234" i="4"/>
  <c r="W234" i="4"/>
  <c r="S234" i="4"/>
  <c r="T234" i="4" s="1"/>
  <c r="N234" i="4"/>
  <c r="O234" i="4" s="1"/>
  <c r="J234" i="4"/>
  <c r="Y234" i="4" s="1"/>
  <c r="AL233" i="4"/>
  <c r="AM233" i="4" s="1"/>
  <c r="AK233" i="4"/>
  <c r="AG233" i="4"/>
  <c r="AH233" i="4" s="1"/>
  <c r="AD233" i="4"/>
  <c r="AE233" i="4" s="1"/>
  <c r="AC233" i="4"/>
  <c r="Y233" i="4"/>
  <c r="X233" i="4"/>
  <c r="W233" i="4"/>
  <c r="V233" i="4"/>
  <c r="R233" i="4"/>
  <c r="S233" i="4" s="1"/>
  <c r="T233" i="4" s="1"/>
  <c r="O233" i="4"/>
  <c r="M233" i="4"/>
  <c r="N233" i="4" s="1"/>
  <c r="J233" i="4"/>
  <c r="AL232" i="4"/>
  <c r="AM232" i="4" s="1"/>
  <c r="AK232" i="4"/>
  <c r="AG232" i="4"/>
  <c r="AH232" i="4" s="1"/>
  <c r="AD232" i="4"/>
  <c r="AE232" i="4" s="1"/>
  <c r="AC232" i="4"/>
  <c r="V232" i="4"/>
  <c r="W232" i="4" s="1"/>
  <c r="X232" i="4" s="1"/>
  <c r="R232" i="4"/>
  <c r="S232" i="4" s="1"/>
  <c r="T232" i="4" s="1"/>
  <c r="M232" i="4"/>
  <c r="N232" i="4" s="1"/>
  <c r="O232" i="4" s="1"/>
  <c r="J232" i="4"/>
  <c r="Y232" i="4" s="1"/>
  <c r="AL231" i="4"/>
  <c r="AM231" i="4" s="1"/>
  <c r="AK231" i="4"/>
  <c r="AH231" i="4"/>
  <c r="AG231" i="4"/>
  <c r="AD231" i="4"/>
  <c r="AE231" i="4" s="1"/>
  <c r="AC231" i="4"/>
  <c r="Y231" i="4"/>
  <c r="X231" i="4"/>
  <c r="W231" i="4"/>
  <c r="T231" i="4"/>
  <c r="S231" i="4"/>
  <c r="N231" i="4"/>
  <c r="O231" i="4" s="1"/>
  <c r="J231" i="4"/>
  <c r="AM230" i="4"/>
  <c r="AL230" i="4"/>
  <c r="AK230" i="4"/>
  <c r="AH230" i="4"/>
  <c r="AG230" i="4"/>
  <c r="AD230" i="4"/>
  <c r="AE230" i="4" s="1"/>
  <c r="AC230" i="4"/>
  <c r="Y230" i="4"/>
  <c r="W230" i="4"/>
  <c r="S230" i="4"/>
  <c r="N230" i="4"/>
  <c r="J230" i="4"/>
  <c r="AL229" i="4"/>
  <c r="AM229" i="4" s="1"/>
  <c r="AK229" i="4"/>
  <c r="AG229" i="4"/>
  <c r="AH229" i="4" s="1"/>
  <c r="AD229" i="4"/>
  <c r="AE229" i="4" s="1"/>
  <c r="AC229" i="4"/>
  <c r="V229" i="4"/>
  <c r="W229" i="4" s="1"/>
  <c r="X229" i="4" s="1"/>
  <c r="R229" i="4"/>
  <c r="S229" i="4" s="1"/>
  <c r="T229" i="4" s="1"/>
  <c r="M229" i="4"/>
  <c r="N229" i="4" s="1"/>
  <c r="O229" i="4" s="1"/>
  <c r="J229" i="4"/>
  <c r="Y229" i="4" s="1"/>
  <c r="AM228" i="4"/>
  <c r="AL228" i="4"/>
  <c r="AK228" i="4"/>
  <c r="AH228" i="4"/>
  <c r="AG228" i="4"/>
  <c r="AD228" i="4"/>
  <c r="AE228" i="4" s="1"/>
  <c r="AC228" i="4"/>
  <c r="Y228" i="4"/>
  <c r="X228" i="4"/>
  <c r="V228" i="4"/>
  <c r="W228" i="4" s="1"/>
  <c r="R228" i="4"/>
  <c r="S228" i="4" s="1"/>
  <c r="T228" i="4" s="1"/>
  <c r="M228" i="4"/>
  <c r="N228" i="4" s="1"/>
  <c r="O228" i="4" s="1"/>
  <c r="J228" i="4"/>
  <c r="AM227" i="4"/>
  <c r="AL227" i="4"/>
  <c r="AK227" i="4"/>
  <c r="AH227" i="4"/>
  <c r="AG227" i="4"/>
  <c r="AD227" i="4"/>
  <c r="AE227" i="4" s="1"/>
  <c r="AC227" i="4"/>
  <c r="Y227" i="4"/>
  <c r="V227" i="4"/>
  <c r="W227" i="4" s="1"/>
  <c r="X227" i="4" s="1"/>
  <c r="S227" i="4"/>
  <c r="T227" i="4" s="1"/>
  <c r="R227" i="4"/>
  <c r="N227" i="4"/>
  <c r="O227" i="4" s="1"/>
  <c r="M227" i="4"/>
  <c r="J227" i="4"/>
  <c r="AK226" i="4"/>
  <c r="AL226" i="4" s="1"/>
  <c r="AM226" i="4" s="1"/>
  <c r="AH226" i="4"/>
  <c r="AG226" i="4"/>
  <c r="AC226" i="4"/>
  <c r="AD226" i="4" s="1"/>
  <c r="AE226" i="4" s="1"/>
  <c r="W226" i="4"/>
  <c r="X226" i="4" s="1"/>
  <c r="V226" i="4"/>
  <c r="S226" i="4"/>
  <c r="T226" i="4" s="1"/>
  <c r="R226" i="4"/>
  <c r="N226" i="4"/>
  <c r="O226" i="4" s="1"/>
  <c r="M226" i="4"/>
  <c r="J226" i="4"/>
  <c r="Y226" i="4" s="1"/>
  <c r="AM225" i="4"/>
  <c r="AK225" i="4"/>
  <c r="AL225" i="4" s="1"/>
  <c r="AG225" i="4"/>
  <c r="AH225" i="4" s="1"/>
  <c r="AC225" i="4"/>
  <c r="AD225" i="4" s="1"/>
  <c r="AE225" i="4" s="1"/>
  <c r="Y225" i="4"/>
  <c r="W225" i="4"/>
  <c r="X225" i="4" s="1"/>
  <c r="V225" i="4"/>
  <c r="S225" i="4"/>
  <c r="T225" i="4" s="1"/>
  <c r="R225" i="4"/>
  <c r="O225" i="4"/>
  <c r="N225" i="4"/>
  <c r="M225" i="4"/>
  <c r="J225" i="4"/>
  <c r="AK224" i="4"/>
  <c r="AL224" i="4" s="1"/>
  <c r="AM224" i="4" s="1"/>
  <c r="AG224" i="4"/>
  <c r="AH224" i="4" s="1"/>
  <c r="AC224" i="4"/>
  <c r="AD224" i="4" s="1"/>
  <c r="AE224" i="4" s="1"/>
  <c r="W224" i="4"/>
  <c r="X224" i="4" s="1"/>
  <c r="V224" i="4"/>
  <c r="S224" i="4"/>
  <c r="T224" i="4" s="1"/>
  <c r="R224" i="4"/>
  <c r="M224" i="4"/>
  <c r="N224" i="4" s="1"/>
  <c r="O224" i="4" s="1"/>
  <c r="J224" i="4"/>
  <c r="Y224" i="4" s="1"/>
  <c r="AL223" i="4"/>
  <c r="AM223" i="4" s="1"/>
  <c r="AK223" i="4"/>
  <c r="AG223" i="4"/>
  <c r="AH223" i="4" s="1"/>
  <c r="AC223" i="4"/>
  <c r="AD223" i="4" s="1"/>
  <c r="AE223" i="4" s="1"/>
  <c r="W223" i="4"/>
  <c r="X223" i="4" s="1"/>
  <c r="V223" i="4"/>
  <c r="T223" i="4"/>
  <c r="S223" i="4"/>
  <c r="R223" i="4"/>
  <c r="M223" i="4"/>
  <c r="N223" i="4" s="1"/>
  <c r="O223" i="4" s="1"/>
  <c r="J223" i="4"/>
  <c r="Y223" i="4" s="1"/>
  <c r="AL222" i="4"/>
  <c r="AM222" i="4" s="1"/>
  <c r="AK222" i="4"/>
  <c r="AG222" i="4"/>
  <c r="AH222" i="4" s="1"/>
  <c r="AC222" i="4"/>
  <c r="AD222" i="4" s="1"/>
  <c r="AE222" i="4" s="1"/>
  <c r="Y222" i="4"/>
  <c r="X222" i="4"/>
  <c r="W222" i="4"/>
  <c r="V222" i="4"/>
  <c r="R222" i="4"/>
  <c r="S222" i="4" s="1"/>
  <c r="T222" i="4" s="1"/>
  <c r="O222" i="4"/>
  <c r="M222" i="4"/>
  <c r="N222" i="4" s="1"/>
  <c r="J222" i="4"/>
  <c r="AL221" i="4"/>
  <c r="AM221" i="4" s="1"/>
  <c r="AK221" i="4"/>
  <c r="AH221" i="4"/>
  <c r="AG221" i="4"/>
  <c r="AD221" i="4"/>
  <c r="AE221" i="4" s="1"/>
  <c r="AC221" i="4"/>
  <c r="V221" i="4"/>
  <c r="W221" i="4" s="1"/>
  <c r="X221" i="4" s="1"/>
  <c r="T221" i="4"/>
  <c r="R221" i="4"/>
  <c r="S221" i="4" s="1"/>
  <c r="M221" i="4"/>
  <c r="N221" i="4" s="1"/>
  <c r="O221" i="4" s="1"/>
  <c r="J221" i="4"/>
  <c r="Y221" i="4" s="1"/>
  <c r="AL220" i="4"/>
  <c r="AM220" i="4" s="1"/>
  <c r="AK220" i="4"/>
  <c r="AH220" i="4"/>
  <c r="AG220" i="4"/>
  <c r="AD220" i="4"/>
  <c r="AE220" i="4" s="1"/>
  <c r="AC220" i="4"/>
  <c r="Y220" i="4"/>
  <c r="V220" i="4"/>
  <c r="W220" i="4" s="1"/>
  <c r="X220" i="4" s="1"/>
  <c r="R220" i="4"/>
  <c r="S220" i="4" s="1"/>
  <c r="T220" i="4" s="1"/>
  <c r="M220" i="4"/>
  <c r="N220" i="4" s="1"/>
  <c r="O220" i="4" s="1"/>
  <c r="J220" i="4"/>
  <c r="AM219" i="4"/>
  <c r="AL219" i="4"/>
  <c r="AK219" i="4"/>
  <c r="AH219" i="4"/>
  <c r="AG219" i="4"/>
  <c r="AD219" i="4"/>
  <c r="AE219" i="4" s="1"/>
  <c r="AC219" i="4"/>
  <c r="Y219" i="4"/>
  <c r="X219" i="4"/>
  <c r="W219" i="4"/>
  <c r="T219" i="4"/>
  <c r="S219" i="4"/>
  <c r="N219" i="4"/>
  <c r="O219" i="4" s="1"/>
  <c r="J219" i="4"/>
  <c r="AK218" i="4"/>
  <c r="AL218" i="4" s="1"/>
  <c r="AM218" i="4" s="1"/>
  <c r="AH218" i="4"/>
  <c r="AG218" i="4"/>
  <c r="AE218" i="4"/>
  <c r="AD218" i="4"/>
  <c r="AC218" i="4"/>
  <c r="Y218" i="4"/>
  <c r="W218" i="4"/>
  <c r="X218" i="4" s="1"/>
  <c r="T218" i="4"/>
  <c r="S218" i="4"/>
  <c r="N218" i="4"/>
  <c r="O218" i="4" s="1"/>
  <c r="J218" i="4"/>
  <c r="AK217" i="4"/>
  <c r="AL217" i="4" s="1"/>
  <c r="AM217" i="4" s="1"/>
  <c r="AH217" i="4"/>
  <c r="AG217" i="4"/>
  <c r="AD217" i="4"/>
  <c r="AE217" i="4" s="1"/>
  <c r="AC217" i="4"/>
  <c r="Y217" i="4"/>
  <c r="W217" i="4"/>
  <c r="X217" i="4" s="1"/>
  <c r="T217" i="4"/>
  <c r="S217" i="4"/>
  <c r="N217" i="4"/>
  <c r="O217" i="4" s="1"/>
  <c r="J217" i="4"/>
  <c r="AK216" i="4"/>
  <c r="AL216" i="4" s="1"/>
  <c r="AM216" i="4" s="1"/>
  <c r="AH216" i="4"/>
  <c r="AG216" i="4"/>
  <c r="AD216" i="4"/>
  <c r="AE216" i="4" s="1"/>
  <c r="AC216" i="4"/>
  <c r="Y216" i="4"/>
  <c r="W216" i="4"/>
  <c r="X216" i="4" s="1"/>
  <c r="T216" i="4"/>
  <c r="S216" i="4"/>
  <c r="O216" i="4"/>
  <c r="N216" i="4"/>
  <c r="J216" i="4"/>
  <c r="AK215" i="4"/>
  <c r="AL215" i="4" s="1"/>
  <c r="AM215" i="4" s="1"/>
  <c r="AH215" i="4"/>
  <c r="AG215" i="4"/>
  <c r="AD215" i="4"/>
  <c r="AE215" i="4" s="1"/>
  <c r="AC215" i="4"/>
  <c r="Y215" i="4"/>
  <c r="W215" i="4"/>
  <c r="X215" i="4" s="1"/>
  <c r="T215" i="4"/>
  <c r="S215" i="4"/>
  <c r="N215" i="4"/>
  <c r="O215" i="4" s="1"/>
  <c r="J215" i="4"/>
  <c r="AK214" i="4"/>
  <c r="AL214" i="4" s="1"/>
  <c r="AM214" i="4" s="1"/>
  <c r="AH214" i="4"/>
  <c r="AG214" i="4"/>
  <c r="AE214" i="4"/>
  <c r="AD214" i="4"/>
  <c r="AC214" i="4"/>
  <c r="Y214" i="4"/>
  <c r="W214" i="4"/>
  <c r="X214" i="4" s="1"/>
  <c r="T214" i="4"/>
  <c r="S214" i="4"/>
  <c r="O214" i="4"/>
  <c r="N214" i="4"/>
  <c r="J214" i="4"/>
  <c r="AK213" i="4"/>
  <c r="AL213" i="4" s="1"/>
  <c r="AM213" i="4" s="1"/>
  <c r="AH213" i="4"/>
  <c r="AG213" i="4"/>
  <c r="AE213" i="4"/>
  <c r="AD213" i="4"/>
  <c r="AC213" i="4"/>
  <c r="Y213" i="4"/>
  <c r="W213" i="4"/>
  <c r="X213" i="4" s="1"/>
  <c r="T213" i="4"/>
  <c r="S213" i="4"/>
  <c r="N213" i="4"/>
  <c r="O213" i="4" s="1"/>
  <c r="J213" i="4"/>
  <c r="AK212" i="4"/>
  <c r="AL212" i="4" s="1"/>
  <c r="AM212" i="4" s="1"/>
  <c r="AH212" i="4"/>
  <c r="AG212" i="4"/>
  <c r="AE212" i="4"/>
  <c r="AD212" i="4"/>
  <c r="AC212" i="4"/>
  <c r="Y212" i="4"/>
  <c r="W212" i="4"/>
  <c r="X212" i="4" s="1"/>
  <c r="T212" i="4"/>
  <c r="S212" i="4"/>
  <c r="N212" i="4"/>
  <c r="O212" i="4" s="1"/>
  <c r="J212" i="4"/>
  <c r="AK211" i="4"/>
  <c r="AL211" i="4" s="1"/>
  <c r="AM211" i="4" s="1"/>
  <c r="AH211" i="4"/>
  <c r="AG211" i="4"/>
  <c r="AE211" i="4"/>
  <c r="AD211" i="4"/>
  <c r="AC211" i="4"/>
  <c r="Y211" i="4"/>
  <c r="W211" i="4"/>
  <c r="X211" i="4" s="1"/>
  <c r="T211" i="4"/>
  <c r="S211" i="4"/>
  <c r="N211" i="4"/>
  <c r="O211" i="4" s="1"/>
  <c r="J211" i="4"/>
  <c r="AK210" i="4"/>
  <c r="AL210" i="4" s="1"/>
  <c r="AM210" i="4" s="1"/>
  <c r="AH210" i="4"/>
  <c r="AG210" i="4"/>
  <c r="AE210" i="4"/>
  <c r="AD210" i="4"/>
  <c r="AC210" i="4"/>
  <c r="Y210" i="4"/>
  <c r="W210" i="4"/>
  <c r="X210" i="4" s="1"/>
  <c r="T210" i="4"/>
  <c r="S210" i="4"/>
  <c r="N210" i="4"/>
  <c r="O210" i="4" s="1"/>
  <c r="J210" i="4"/>
  <c r="AK209" i="4"/>
  <c r="AL209" i="4" s="1"/>
  <c r="AM209" i="4" s="1"/>
  <c r="AH209" i="4"/>
  <c r="AG209" i="4"/>
  <c r="AD209" i="4"/>
  <c r="AE209" i="4" s="1"/>
  <c r="AC209" i="4"/>
  <c r="Y209" i="4"/>
  <c r="W209" i="4"/>
  <c r="X209" i="4" s="1"/>
  <c r="T209" i="4"/>
  <c r="S209" i="4"/>
  <c r="N209" i="4"/>
  <c r="O209" i="4" s="1"/>
  <c r="J209" i="4"/>
  <c r="AK208" i="4"/>
  <c r="AL208" i="4" s="1"/>
  <c r="AM208" i="4" s="1"/>
  <c r="AH208" i="4"/>
  <c r="AG208" i="4"/>
  <c r="AD208" i="4"/>
  <c r="AE208" i="4" s="1"/>
  <c r="AC208" i="4"/>
  <c r="Y208" i="4"/>
  <c r="W208" i="4"/>
  <c r="X208" i="4" s="1"/>
  <c r="T208" i="4"/>
  <c r="S208" i="4"/>
  <c r="O208" i="4"/>
  <c r="N208" i="4"/>
  <c r="J208" i="4"/>
  <c r="AK207" i="4"/>
  <c r="AL207" i="4" s="1"/>
  <c r="AM207" i="4" s="1"/>
  <c r="AH207" i="4"/>
  <c r="AG207" i="4"/>
  <c r="AD207" i="4"/>
  <c r="AE207" i="4" s="1"/>
  <c r="AC207" i="4"/>
  <c r="Y207" i="4"/>
  <c r="W207" i="4"/>
  <c r="X207" i="4" s="1"/>
  <c r="T207" i="4"/>
  <c r="S207" i="4"/>
  <c r="N207" i="4"/>
  <c r="O207" i="4" s="1"/>
  <c r="J207" i="4"/>
  <c r="AK206" i="4"/>
  <c r="AL206" i="4" s="1"/>
  <c r="AM206" i="4" s="1"/>
  <c r="AH206" i="4"/>
  <c r="AG206" i="4"/>
  <c r="AE206" i="4"/>
  <c r="AD206" i="4"/>
  <c r="AC206" i="4"/>
  <c r="Y206" i="4"/>
  <c r="W206" i="4"/>
  <c r="X206" i="4" s="1"/>
  <c r="T206" i="4"/>
  <c r="S206" i="4"/>
  <c r="O206" i="4"/>
  <c r="N206" i="4"/>
  <c r="J206" i="4"/>
  <c r="AK205" i="4"/>
  <c r="AL205" i="4" s="1"/>
  <c r="AM205" i="4" s="1"/>
  <c r="AH205" i="4"/>
  <c r="AG205" i="4"/>
  <c r="AE205" i="4"/>
  <c r="AD205" i="4"/>
  <c r="AC205" i="4"/>
  <c r="Y205" i="4"/>
  <c r="V205" i="4"/>
  <c r="W205" i="4" s="1"/>
  <c r="X205" i="4" s="1"/>
  <c r="S205" i="4"/>
  <c r="T205" i="4" s="1"/>
  <c r="R205" i="4"/>
  <c r="N205" i="4"/>
  <c r="O205" i="4" s="1"/>
  <c r="M205" i="4"/>
  <c r="J205" i="4"/>
  <c r="AK204" i="4"/>
  <c r="AL204" i="4" s="1"/>
  <c r="AM204" i="4" s="1"/>
  <c r="AH204" i="4"/>
  <c r="AG204" i="4"/>
  <c r="AE204" i="4"/>
  <c r="AC204" i="4"/>
  <c r="AD204" i="4" s="1"/>
  <c r="V204" i="4"/>
  <c r="W204" i="4" s="1"/>
  <c r="X204" i="4" s="1"/>
  <c r="S204" i="4"/>
  <c r="T204" i="4" s="1"/>
  <c r="R204" i="4"/>
  <c r="N204" i="4"/>
  <c r="O204" i="4" s="1"/>
  <c r="M204" i="4"/>
  <c r="J204" i="4"/>
  <c r="Y204" i="4" s="1"/>
  <c r="AK203" i="4"/>
  <c r="AL203" i="4" s="1"/>
  <c r="AM203" i="4" s="1"/>
  <c r="AG203" i="4"/>
  <c r="AH203" i="4" s="1"/>
  <c r="AC203" i="4"/>
  <c r="AD203" i="4" s="1"/>
  <c r="AE203" i="4" s="1"/>
  <c r="W203" i="4"/>
  <c r="X203" i="4" s="1"/>
  <c r="V203" i="4"/>
  <c r="S203" i="4"/>
  <c r="T203" i="4" s="1"/>
  <c r="R203" i="4"/>
  <c r="O203" i="4"/>
  <c r="N203" i="4"/>
  <c r="M203" i="4"/>
  <c r="J203" i="4"/>
  <c r="Y203" i="4" s="1"/>
  <c r="AK202" i="4"/>
  <c r="AL202" i="4" s="1"/>
  <c r="AM202" i="4" s="1"/>
  <c r="AG202" i="4"/>
  <c r="AH202" i="4" s="1"/>
  <c r="AE202" i="4"/>
  <c r="AC202" i="4"/>
  <c r="AD202" i="4" s="1"/>
  <c r="W202" i="4"/>
  <c r="X202" i="4" s="1"/>
  <c r="V202" i="4"/>
  <c r="S202" i="4"/>
  <c r="T202" i="4" s="1"/>
  <c r="R202" i="4"/>
  <c r="M202" i="4"/>
  <c r="N202" i="4" s="1"/>
  <c r="O202" i="4" s="1"/>
  <c r="J202" i="4"/>
  <c r="Y202" i="4" s="1"/>
  <c r="AL201" i="4"/>
  <c r="AM201" i="4" s="1"/>
  <c r="AK201" i="4"/>
  <c r="AG201" i="4"/>
  <c r="AH201" i="4" s="1"/>
  <c r="AC201" i="4"/>
  <c r="AD201" i="4" s="1"/>
  <c r="AE201" i="4" s="1"/>
  <c r="X201" i="4"/>
  <c r="W201" i="4"/>
  <c r="V201" i="4"/>
  <c r="R201" i="4"/>
  <c r="S201" i="4" s="1"/>
  <c r="T201" i="4" s="1"/>
  <c r="M201" i="4"/>
  <c r="N201" i="4" s="1"/>
  <c r="O201" i="4" s="1"/>
  <c r="J201" i="4"/>
  <c r="Y201" i="4" s="1"/>
  <c r="AL200" i="4"/>
  <c r="AM200" i="4" s="1"/>
  <c r="AK200" i="4"/>
  <c r="AG200" i="4"/>
  <c r="AH200" i="4" s="1"/>
  <c r="AD200" i="4"/>
  <c r="AE200" i="4" s="1"/>
  <c r="AC200" i="4"/>
  <c r="Y200" i="4"/>
  <c r="X200" i="4"/>
  <c r="V200" i="4"/>
  <c r="W200" i="4" s="1"/>
  <c r="R200" i="4"/>
  <c r="S200" i="4" s="1"/>
  <c r="T200" i="4" s="1"/>
  <c r="O200" i="4"/>
  <c r="M200" i="4"/>
  <c r="N200" i="4" s="1"/>
  <c r="J200" i="4"/>
  <c r="AL199" i="4"/>
  <c r="AM199" i="4" s="1"/>
  <c r="AK199" i="4"/>
  <c r="AH199" i="4"/>
  <c r="AG199" i="4"/>
  <c r="AD199" i="4"/>
  <c r="AE199" i="4" s="1"/>
  <c r="AC199" i="4"/>
  <c r="V199" i="4"/>
  <c r="W199" i="4" s="1"/>
  <c r="X199" i="4" s="1"/>
  <c r="R199" i="4"/>
  <c r="S199" i="4" s="1"/>
  <c r="T199" i="4" s="1"/>
  <c r="M199" i="4"/>
  <c r="N199" i="4" s="1"/>
  <c r="O199" i="4" s="1"/>
  <c r="J199" i="4"/>
  <c r="Y199" i="4" s="1"/>
  <c r="AL198" i="4"/>
  <c r="AM198" i="4" s="1"/>
  <c r="AK198" i="4"/>
  <c r="AH198" i="4"/>
  <c r="AG198" i="4"/>
  <c r="AD198" i="4"/>
  <c r="AE198" i="4" s="1"/>
  <c r="AC198" i="4"/>
  <c r="Y198" i="4"/>
  <c r="V198" i="4"/>
  <c r="W198" i="4" s="1"/>
  <c r="X198" i="4" s="1"/>
  <c r="R198" i="4"/>
  <c r="S198" i="4" s="1"/>
  <c r="T198" i="4" s="1"/>
  <c r="M198" i="4"/>
  <c r="N198" i="4" s="1"/>
  <c r="O198" i="4" s="1"/>
  <c r="J198" i="4"/>
  <c r="AK197" i="4"/>
  <c r="AL197" i="4" s="1"/>
  <c r="AM197" i="4" s="1"/>
  <c r="AH197" i="4"/>
  <c r="AG197" i="4"/>
  <c r="AD197" i="4"/>
  <c r="AE197" i="4" s="1"/>
  <c r="AC197" i="4"/>
  <c r="Y197" i="4"/>
  <c r="V197" i="4"/>
  <c r="W197" i="4" s="1"/>
  <c r="X197" i="4" s="1"/>
  <c r="S197" i="4"/>
  <c r="T197" i="4" s="1"/>
  <c r="R197" i="4"/>
  <c r="N197" i="4"/>
  <c r="O197" i="4" s="1"/>
  <c r="M197" i="4"/>
  <c r="J197" i="4"/>
  <c r="AK196" i="4"/>
  <c r="AL196" i="4" s="1"/>
  <c r="AM196" i="4" s="1"/>
  <c r="AH196" i="4"/>
  <c r="AG196" i="4"/>
  <c r="AE196" i="4"/>
  <c r="AC196" i="4"/>
  <c r="AD196" i="4" s="1"/>
  <c r="Y196" i="4"/>
  <c r="W196" i="4"/>
  <c r="X196" i="4" s="1"/>
  <c r="T196" i="4"/>
  <c r="S196" i="4"/>
  <c r="O196" i="4"/>
  <c r="N196" i="4"/>
  <c r="J196" i="4"/>
  <c r="AK195" i="4"/>
  <c r="AL195" i="4" s="1"/>
  <c r="AM195" i="4" s="1"/>
  <c r="AH195" i="4"/>
  <c r="AG195" i="4"/>
  <c r="AC195" i="4"/>
  <c r="AD195" i="4" s="1"/>
  <c r="AE195" i="4" s="1"/>
  <c r="Y195" i="4"/>
  <c r="W195" i="4"/>
  <c r="X195" i="4" s="1"/>
  <c r="T195" i="4"/>
  <c r="S195" i="4"/>
  <c r="O195" i="4"/>
  <c r="N195" i="4"/>
  <c r="J195" i="4"/>
  <c r="AK194" i="4"/>
  <c r="AL194" i="4" s="1"/>
  <c r="AM194" i="4" s="1"/>
  <c r="AH194" i="4"/>
  <c r="AG194" i="4"/>
  <c r="AE194" i="4"/>
  <c r="AC194" i="4"/>
  <c r="AD194" i="4" s="1"/>
  <c r="Y194" i="4"/>
  <c r="W194" i="4"/>
  <c r="X194" i="4" s="1"/>
  <c r="T194" i="4"/>
  <c r="S194" i="4"/>
  <c r="O194" i="4"/>
  <c r="N194" i="4"/>
  <c r="J194" i="4"/>
  <c r="AK193" i="4"/>
  <c r="AL193" i="4" s="1"/>
  <c r="AM193" i="4" s="1"/>
  <c r="AH193" i="4"/>
  <c r="AG193" i="4"/>
  <c r="AC193" i="4"/>
  <c r="AD193" i="4" s="1"/>
  <c r="AE193" i="4" s="1"/>
  <c r="Y193" i="4"/>
  <c r="W193" i="4"/>
  <c r="X193" i="4" s="1"/>
  <c r="T193" i="4"/>
  <c r="S193" i="4"/>
  <c r="O193" i="4"/>
  <c r="N193" i="4"/>
  <c r="J193" i="4"/>
  <c r="AK192" i="4"/>
  <c r="AL192" i="4" s="1"/>
  <c r="AM192" i="4" s="1"/>
  <c r="AH192" i="4"/>
  <c r="AG192" i="4"/>
  <c r="AE192" i="4"/>
  <c r="AC192" i="4"/>
  <c r="AD192" i="4" s="1"/>
  <c r="Y192" i="4"/>
  <c r="W192" i="4"/>
  <c r="X192" i="4" s="1"/>
  <c r="T192" i="4"/>
  <c r="S192" i="4"/>
  <c r="O192" i="4"/>
  <c r="N192" i="4"/>
  <c r="J192" i="4"/>
  <c r="AK191" i="4"/>
  <c r="AL191" i="4" s="1"/>
  <c r="AM191" i="4" s="1"/>
  <c r="AH191" i="4"/>
  <c r="AG191" i="4"/>
  <c r="AE191" i="4"/>
  <c r="AD191" i="4"/>
  <c r="AC191" i="4"/>
  <c r="Y191" i="4"/>
  <c r="W191" i="4"/>
  <c r="X191" i="4" s="1"/>
  <c r="T191" i="4"/>
  <c r="S191" i="4"/>
  <c r="O191" i="4"/>
  <c r="N191" i="4"/>
  <c r="J191" i="4"/>
  <c r="AK190" i="4"/>
  <c r="AL190" i="4" s="1"/>
  <c r="AM190" i="4" s="1"/>
  <c r="AH190" i="4"/>
  <c r="AG190" i="4"/>
  <c r="AE190" i="4"/>
  <c r="AD190" i="4"/>
  <c r="AC190" i="4"/>
  <c r="Y190" i="4"/>
  <c r="W190" i="4"/>
  <c r="X190" i="4" s="1"/>
  <c r="T190" i="4"/>
  <c r="S190" i="4"/>
  <c r="O190" i="4"/>
  <c r="N190" i="4"/>
  <c r="J190" i="4"/>
  <c r="AK189" i="4"/>
  <c r="AL189" i="4" s="1"/>
  <c r="AM189" i="4" s="1"/>
  <c r="AH189" i="4"/>
  <c r="AG189" i="4"/>
  <c r="AE189" i="4"/>
  <c r="AD189" i="4"/>
  <c r="AC189" i="4"/>
  <c r="Y189" i="4"/>
  <c r="W189" i="4"/>
  <c r="X189" i="4" s="1"/>
  <c r="T189" i="4"/>
  <c r="S189" i="4"/>
  <c r="O189" i="4"/>
  <c r="N189" i="4"/>
  <c r="J189" i="4"/>
  <c r="AM188" i="4"/>
  <c r="AK188" i="4"/>
  <c r="AL188" i="4" s="1"/>
  <c r="AH188" i="4"/>
  <c r="AG188" i="4"/>
  <c r="AE188" i="4"/>
  <c r="AD188" i="4"/>
  <c r="AC188" i="4"/>
  <c r="Y188" i="4"/>
  <c r="W188" i="4"/>
  <c r="X188" i="4" s="1"/>
  <c r="T188" i="4"/>
  <c r="S188" i="4"/>
  <c r="O188" i="4"/>
  <c r="N188" i="4"/>
  <c r="J188" i="4"/>
  <c r="AK187" i="4"/>
  <c r="AL187" i="4" s="1"/>
  <c r="AM187" i="4" s="1"/>
  <c r="AH187" i="4"/>
  <c r="AG187" i="4"/>
  <c r="AE187" i="4"/>
  <c r="AD187" i="4"/>
  <c r="AC187" i="4"/>
  <c r="Y187" i="4"/>
  <c r="W187" i="4"/>
  <c r="X187" i="4" s="1"/>
  <c r="T187" i="4"/>
  <c r="S187" i="4"/>
  <c r="O187" i="4"/>
  <c r="N187" i="4"/>
  <c r="J187" i="4"/>
  <c r="AK186" i="4"/>
  <c r="AL186" i="4" s="1"/>
  <c r="AM186" i="4" s="1"/>
  <c r="AH186" i="4"/>
  <c r="AG186" i="4"/>
  <c r="AE186" i="4"/>
  <c r="AD186" i="4"/>
  <c r="AC186" i="4"/>
  <c r="Y186" i="4"/>
  <c r="W186" i="4"/>
  <c r="X186" i="4" s="1"/>
  <c r="T186" i="4"/>
  <c r="S186" i="4"/>
  <c r="O186" i="4"/>
  <c r="N186" i="4"/>
  <c r="J186" i="4"/>
  <c r="AM185" i="4"/>
  <c r="AK185" i="4"/>
  <c r="AL185" i="4" s="1"/>
  <c r="AH185" i="4"/>
  <c r="AG185" i="4"/>
  <c r="AE185" i="4"/>
  <c r="AD185" i="4"/>
  <c r="AC185" i="4"/>
  <c r="Y185" i="4"/>
  <c r="W185" i="4"/>
  <c r="X185" i="4" s="1"/>
  <c r="T185" i="4"/>
  <c r="S185" i="4"/>
  <c r="O185" i="4"/>
  <c r="N185" i="4"/>
  <c r="J185" i="4"/>
  <c r="AM184" i="4"/>
  <c r="AK184" i="4"/>
  <c r="AL184" i="4" s="1"/>
  <c r="AH184" i="4"/>
  <c r="AG184" i="4"/>
  <c r="AE184" i="4"/>
  <c r="AD184" i="4"/>
  <c r="AC184" i="4"/>
  <c r="Y184" i="4"/>
  <c r="W184" i="4"/>
  <c r="X184" i="4" s="1"/>
  <c r="S184" i="4"/>
  <c r="T184" i="4" s="1"/>
  <c r="O184" i="4"/>
  <c r="N184" i="4"/>
  <c r="J184" i="4"/>
  <c r="AK183" i="4"/>
  <c r="AL183" i="4" s="1"/>
  <c r="AM183" i="4" s="1"/>
  <c r="AH183" i="4"/>
  <c r="AG183" i="4"/>
  <c r="AE183" i="4"/>
  <c r="AD183" i="4"/>
  <c r="AC183" i="4"/>
  <c r="Y183" i="4"/>
  <c r="W183" i="4"/>
  <c r="X183" i="4" s="1"/>
  <c r="S183" i="4"/>
  <c r="T183" i="4" s="1"/>
  <c r="O183" i="4"/>
  <c r="N183" i="4"/>
  <c r="J183" i="4"/>
  <c r="AK182" i="4"/>
  <c r="AL182" i="4" s="1"/>
  <c r="AM182" i="4" s="1"/>
  <c r="AG182" i="4"/>
  <c r="AH182" i="4" s="1"/>
  <c r="AE182" i="4"/>
  <c r="AD182" i="4"/>
  <c r="AC182" i="4"/>
  <c r="Y182" i="4"/>
  <c r="W182" i="4"/>
  <c r="X182" i="4" s="1"/>
  <c r="T182" i="4"/>
  <c r="S182" i="4"/>
  <c r="O182" i="4"/>
  <c r="N182" i="4"/>
  <c r="J182" i="4"/>
  <c r="AM181" i="4"/>
  <c r="AK181" i="4"/>
  <c r="AL181" i="4" s="1"/>
  <c r="AG181" i="4"/>
  <c r="AH181" i="4" s="1"/>
  <c r="AC181" i="4"/>
  <c r="AD181" i="4" s="1"/>
  <c r="AE181" i="4" s="1"/>
  <c r="Y181" i="4"/>
  <c r="W181" i="4"/>
  <c r="X181" i="4" s="1"/>
  <c r="T181" i="4"/>
  <c r="S181" i="4"/>
  <c r="O181" i="4"/>
  <c r="N181" i="4"/>
  <c r="J181" i="4"/>
  <c r="AM180" i="4"/>
  <c r="AK180" i="4"/>
  <c r="AL180" i="4" s="1"/>
  <c r="AG180" i="4"/>
  <c r="AH180" i="4" s="1"/>
  <c r="AE180" i="4"/>
  <c r="AC180" i="4"/>
  <c r="AD180" i="4" s="1"/>
  <c r="Y180" i="4"/>
  <c r="W180" i="4"/>
  <c r="X180" i="4" s="1"/>
  <c r="S180" i="4"/>
  <c r="T180" i="4" s="1"/>
  <c r="O180" i="4"/>
  <c r="N180" i="4"/>
  <c r="J180" i="4"/>
  <c r="AK179" i="4"/>
  <c r="AL179" i="4" s="1"/>
  <c r="AM179" i="4" s="1"/>
  <c r="AG179" i="4"/>
  <c r="AH179" i="4" s="1"/>
  <c r="AE179" i="4"/>
  <c r="AC179" i="4"/>
  <c r="AD179" i="4" s="1"/>
  <c r="Y179" i="4"/>
  <c r="X179" i="4"/>
  <c r="W179" i="4"/>
  <c r="T179" i="4"/>
  <c r="S179" i="4"/>
  <c r="O179" i="4"/>
  <c r="N179" i="4"/>
  <c r="J179" i="4"/>
  <c r="AM178" i="4"/>
  <c r="AL178" i="4"/>
  <c r="AK178" i="4"/>
  <c r="AH178" i="4"/>
  <c r="AG178" i="4"/>
  <c r="AE178" i="4"/>
  <c r="AC178" i="4"/>
  <c r="AD178" i="4" s="1"/>
  <c r="Y178" i="4"/>
  <c r="X178" i="4"/>
  <c r="W178" i="4"/>
  <c r="S178" i="4"/>
  <c r="T178" i="4" s="1"/>
  <c r="O178" i="4"/>
  <c r="N178" i="4"/>
  <c r="J178" i="4"/>
  <c r="AL177" i="4"/>
  <c r="AM177" i="4" s="1"/>
  <c r="AK177" i="4"/>
  <c r="AG177" i="4"/>
  <c r="AH177" i="4" s="1"/>
  <c r="AC177" i="4"/>
  <c r="AD177" i="4" s="1"/>
  <c r="AE177" i="4" s="1"/>
  <c r="Y177" i="4"/>
  <c r="W177" i="4"/>
  <c r="X177" i="4" s="1"/>
  <c r="T177" i="4"/>
  <c r="S177" i="4"/>
  <c r="O177" i="4"/>
  <c r="N177" i="4"/>
  <c r="J177" i="4"/>
  <c r="AK176" i="4"/>
  <c r="AL176" i="4" s="1"/>
  <c r="AM176" i="4" s="1"/>
  <c r="AH176" i="4"/>
  <c r="AG176" i="4"/>
  <c r="AE176" i="4"/>
  <c r="AC176" i="4"/>
  <c r="AD176" i="4" s="1"/>
  <c r="Y176" i="4"/>
  <c r="X176" i="4"/>
  <c r="W176" i="4"/>
  <c r="T176" i="4"/>
  <c r="S176" i="4"/>
  <c r="O176" i="4"/>
  <c r="N176" i="4"/>
  <c r="J176" i="4"/>
  <c r="AL175" i="4"/>
  <c r="AM175" i="4" s="1"/>
  <c r="AK175" i="4"/>
  <c r="AH175" i="4"/>
  <c r="AG175" i="4"/>
  <c r="AC175" i="4"/>
  <c r="AD175" i="4" s="1"/>
  <c r="AE175" i="4" s="1"/>
  <c r="Y175" i="4"/>
  <c r="X175" i="4"/>
  <c r="W175" i="4"/>
  <c r="S175" i="4"/>
  <c r="T175" i="4" s="1"/>
  <c r="O175" i="4"/>
  <c r="N175" i="4"/>
  <c r="J175" i="4"/>
  <c r="AK174" i="4"/>
  <c r="AL174" i="4" s="1"/>
  <c r="AM174" i="4" s="1"/>
  <c r="AG174" i="4"/>
  <c r="AH174" i="4" s="1"/>
  <c r="AE174" i="4"/>
  <c r="AC174" i="4"/>
  <c r="AD174" i="4" s="1"/>
  <c r="Y174" i="4"/>
  <c r="W174" i="4"/>
  <c r="X174" i="4" s="1"/>
  <c r="T174" i="4"/>
  <c r="S174" i="4"/>
  <c r="O174" i="4"/>
  <c r="N174" i="4"/>
  <c r="J174" i="4"/>
  <c r="AK173" i="4"/>
  <c r="AL173" i="4" s="1"/>
  <c r="AM173" i="4" s="1"/>
  <c r="AH173" i="4"/>
  <c r="AG173" i="4"/>
  <c r="AE173" i="4"/>
  <c r="AC173" i="4"/>
  <c r="AD173" i="4" s="1"/>
  <c r="Y173" i="4"/>
  <c r="X173" i="4"/>
  <c r="W173" i="4"/>
  <c r="T173" i="4"/>
  <c r="S173" i="4"/>
  <c r="O173" i="4"/>
  <c r="N173" i="4"/>
  <c r="J173" i="4"/>
  <c r="AL172" i="4"/>
  <c r="AM172" i="4" s="1"/>
  <c r="AK172" i="4"/>
  <c r="AG172" i="4"/>
  <c r="AH172" i="4" s="1"/>
  <c r="AC172" i="4"/>
  <c r="AD172" i="4" s="1"/>
  <c r="AE172" i="4" s="1"/>
  <c r="Y172" i="4"/>
  <c r="W172" i="4"/>
  <c r="X172" i="4" s="1"/>
  <c r="S172" i="4"/>
  <c r="T172" i="4" s="1"/>
  <c r="O172" i="4"/>
  <c r="N172" i="4"/>
  <c r="J172" i="4"/>
  <c r="AK171" i="4"/>
  <c r="AL171" i="4" s="1"/>
  <c r="AM171" i="4" s="1"/>
  <c r="AG171" i="4"/>
  <c r="AH171" i="4" s="1"/>
  <c r="AE171" i="4"/>
  <c r="AC171" i="4"/>
  <c r="AD171" i="4" s="1"/>
  <c r="Y171" i="4"/>
  <c r="W171" i="4"/>
  <c r="X171" i="4" s="1"/>
  <c r="T171" i="4"/>
  <c r="S171" i="4"/>
  <c r="O171" i="4"/>
  <c r="N171" i="4"/>
  <c r="J171" i="4"/>
  <c r="AK170" i="4"/>
  <c r="AL170" i="4" s="1"/>
  <c r="AM170" i="4" s="1"/>
  <c r="AH170" i="4"/>
  <c r="AG170" i="4"/>
  <c r="AE170" i="4"/>
  <c r="AD170" i="4"/>
  <c r="AC170" i="4"/>
  <c r="Y170" i="4"/>
  <c r="W170" i="4"/>
  <c r="X170" i="4" s="1"/>
  <c r="T170" i="4"/>
  <c r="S170" i="4"/>
  <c r="O170" i="4"/>
  <c r="N170" i="4"/>
  <c r="J170" i="4"/>
  <c r="AK169" i="4"/>
  <c r="AL169" i="4" s="1"/>
  <c r="AM169" i="4" s="1"/>
  <c r="AH169" i="4"/>
  <c r="AG169" i="4"/>
  <c r="AE169" i="4"/>
  <c r="AD169" i="4"/>
  <c r="AC169" i="4"/>
  <c r="Y169" i="4"/>
  <c r="W169" i="4"/>
  <c r="X169" i="4" s="1"/>
  <c r="T169" i="4"/>
  <c r="S169" i="4"/>
  <c r="O169" i="4"/>
  <c r="N169" i="4"/>
  <c r="J169" i="4"/>
  <c r="AK168" i="4"/>
  <c r="AL168" i="4" s="1"/>
  <c r="AM168" i="4" s="1"/>
  <c r="AH168" i="4"/>
  <c r="AG168" i="4"/>
  <c r="AE168" i="4"/>
  <c r="AD168" i="4"/>
  <c r="AC168" i="4"/>
  <c r="Y168" i="4"/>
  <c r="W168" i="4"/>
  <c r="X168" i="4" s="1"/>
  <c r="T168" i="4"/>
  <c r="S168" i="4"/>
  <c r="O168" i="4"/>
  <c r="N168" i="4"/>
  <c r="J168" i="4"/>
  <c r="AK167" i="4"/>
  <c r="AL167" i="4" s="1"/>
  <c r="AM167" i="4" s="1"/>
  <c r="AH167" i="4"/>
  <c r="AG167" i="4"/>
  <c r="AE167" i="4"/>
  <c r="AC167" i="4"/>
  <c r="AD167" i="4" s="1"/>
  <c r="Y167" i="4"/>
  <c r="X167" i="4"/>
  <c r="W167" i="4"/>
  <c r="S167" i="4"/>
  <c r="T167" i="4" s="1"/>
  <c r="O167" i="4"/>
  <c r="N167" i="4"/>
  <c r="J167" i="4"/>
  <c r="AL166" i="4"/>
  <c r="AM166" i="4" s="1"/>
  <c r="AK166" i="4"/>
  <c r="AG166" i="4"/>
  <c r="AH166" i="4" s="1"/>
  <c r="AC166" i="4"/>
  <c r="AD166" i="4" s="1"/>
  <c r="AE166" i="4" s="1"/>
  <c r="Y166" i="4"/>
  <c r="W166" i="4"/>
  <c r="X166" i="4" s="1"/>
  <c r="S166" i="4"/>
  <c r="T166" i="4" s="1"/>
  <c r="O166" i="4"/>
  <c r="N166" i="4"/>
  <c r="J166" i="4"/>
  <c r="AM165" i="4"/>
  <c r="AK165" i="4"/>
  <c r="AL165" i="4" s="1"/>
  <c r="AG165" i="4"/>
  <c r="AH165" i="4" s="1"/>
  <c r="AE165" i="4"/>
  <c r="AC165" i="4"/>
  <c r="AD165" i="4" s="1"/>
  <c r="Y165" i="4"/>
  <c r="X165" i="4"/>
  <c r="W165" i="4"/>
  <c r="T165" i="4"/>
  <c r="S165" i="4"/>
  <c r="O165" i="4"/>
  <c r="N165" i="4"/>
  <c r="J165" i="4"/>
  <c r="AM164" i="4"/>
  <c r="AL164" i="4"/>
  <c r="AK164" i="4"/>
  <c r="AH164" i="4"/>
  <c r="AG164" i="4"/>
  <c r="AC164" i="4"/>
  <c r="AD164" i="4" s="1"/>
  <c r="AE164" i="4" s="1"/>
  <c r="Y164" i="4"/>
  <c r="W164" i="4"/>
  <c r="X164" i="4" s="1"/>
  <c r="S164" i="4"/>
  <c r="T164" i="4" s="1"/>
  <c r="O164" i="4"/>
  <c r="N164" i="4"/>
  <c r="J164" i="4"/>
  <c r="AL163" i="4"/>
  <c r="AM163" i="4" s="1"/>
  <c r="AK163" i="4"/>
  <c r="AG163" i="4"/>
  <c r="AH163" i="4" s="1"/>
  <c r="AE163" i="4"/>
  <c r="AC163" i="4"/>
  <c r="AD163" i="4" s="1"/>
  <c r="Y163" i="4"/>
  <c r="W163" i="4"/>
  <c r="X163" i="4" s="1"/>
  <c r="T163" i="4"/>
  <c r="S163" i="4"/>
  <c r="O163" i="4"/>
  <c r="N163" i="4"/>
  <c r="J163" i="4"/>
  <c r="AK162" i="4"/>
  <c r="AL162" i="4" s="1"/>
  <c r="AM162" i="4" s="1"/>
  <c r="AH162" i="4"/>
  <c r="AG162" i="4"/>
  <c r="AE162" i="4"/>
  <c r="AD162" i="4"/>
  <c r="AC162" i="4"/>
  <c r="Y162" i="4"/>
  <c r="W162" i="4"/>
  <c r="X162" i="4" s="1"/>
  <c r="T162" i="4"/>
  <c r="S162" i="4"/>
  <c r="O162" i="4"/>
  <c r="N162" i="4"/>
  <c r="J162" i="4"/>
  <c r="AK161" i="4"/>
  <c r="AL161" i="4" s="1"/>
  <c r="AM161" i="4" s="1"/>
  <c r="AH161" i="4"/>
  <c r="AG161" i="4"/>
  <c r="AE161" i="4"/>
  <c r="AD161" i="4"/>
  <c r="AC161" i="4"/>
  <c r="Y161" i="4"/>
  <c r="W161" i="4"/>
  <c r="X161" i="4" s="1"/>
  <c r="T161" i="4"/>
  <c r="S161" i="4"/>
  <c r="O161" i="4"/>
  <c r="N161" i="4"/>
  <c r="J161" i="4"/>
  <c r="AK160" i="4"/>
  <c r="AL160" i="4" s="1"/>
  <c r="AM160" i="4" s="1"/>
  <c r="AH160" i="4"/>
  <c r="AG160" i="4"/>
  <c r="AC160" i="4"/>
  <c r="AD160" i="4" s="1"/>
  <c r="AE160" i="4" s="1"/>
  <c r="V160" i="4"/>
  <c r="W160" i="4" s="1"/>
  <c r="X160" i="4" s="1"/>
  <c r="S160" i="4"/>
  <c r="T160" i="4" s="1"/>
  <c r="R160" i="4"/>
  <c r="N160" i="4"/>
  <c r="O160" i="4" s="1"/>
  <c r="M160" i="4"/>
  <c r="J160" i="4"/>
  <c r="Y160" i="4" s="1"/>
  <c r="AK159" i="4"/>
  <c r="AL159" i="4" s="1"/>
  <c r="AM159" i="4" s="1"/>
  <c r="AG159" i="4"/>
  <c r="AH159" i="4" s="1"/>
  <c r="AC159" i="4"/>
  <c r="AD159" i="4" s="1"/>
  <c r="AE159" i="4" s="1"/>
  <c r="Y159" i="4"/>
  <c r="W159" i="4"/>
  <c r="X159" i="4" s="1"/>
  <c r="V159" i="4"/>
  <c r="S159" i="4"/>
  <c r="T159" i="4" s="1"/>
  <c r="R159" i="4"/>
  <c r="N159" i="4"/>
  <c r="O159" i="4" s="1"/>
  <c r="M159" i="4"/>
  <c r="J159" i="4"/>
  <c r="AK158" i="4"/>
  <c r="AL158" i="4" s="1"/>
  <c r="AM158" i="4" s="1"/>
  <c r="AG158" i="4"/>
  <c r="AH158" i="4" s="1"/>
  <c r="AE158" i="4"/>
  <c r="AC158" i="4"/>
  <c r="AD158" i="4" s="1"/>
  <c r="W158" i="4"/>
  <c r="X158" i="4" s="1"/>
  <c r="V158" i="4"/>
  <c r="T158" i="4"/>
  <c r="S158" i="4"/>
  <c r="R158" i="4"/>
  <c r="M158" i="4"/>
  <c r="N158" i="4" s="1"/>
  <c r="O158" i="4" s="1"/>
  <c r="J158" i="4"/>
  <c r="Y158" i="4" s="1"/>
  <c r="AK157" i="4"/>
  <c r="AL157" i="4" s="1"/>
  <c r="AM157" i="4" s="1"/>
  <c r="AG157" i="4"/>
  <c r="AH157" i="4" s="1"/>
  <c r="AC157" i="4"/>
  <c r="AD157" i="4" s="1"/>
  <c r="AE157" i="4" s="1"/>
  <c r="W157" i="4"/>
  <c r="X157" i="4" s="1"/>
  <c r="V157" i="4"/>
  <c r="R157" i="4"/>
  <c r="S157" i="4" s="1"/>
  <c r="T157" i="4" s="1"/>
  <c r="M157" i="4"/>
  <c r="N157" i="4" s="1"/>
  <c r="O157" i="4" s="1"/>
  <c r="J157" i="4"/>
  <c r="Y157" i="4" s="1"/>
  <c r="AL156" i="4"/>
  <c r="AM156" i="4" s="1"/>
  <c r="AK156" i="4"/>
  <c r="AG156" i="4"/>
  <c r="AH156" i="4" s="1"/>
  <c r="AD156" i="4"/>
  <c r="AE156" i="4" s="1"/>
  <c r="AC156" i="4"/>
  <c r="X156" i="4"/>
  <c r="W156" i="4"/>
  <c r="S156" i="4"/>
  <c r="T156" i="4" s="1"/>
  <c r="N156" i="4"/>
  <c r="O156" i="4" s="1"/>
  <c r="J156" i="4"/>
  <c r="Y156" i="4" s="1"/>
  <c r="AL155" i="4"/>
  <c r="AM155" i="4" s="1"/>
  <c r="AK155" i="4"/>
  <c r="AG155" i="4"/>
  <c r="AH155" i="4" s="1"/>
  <c r="AD155" i="4"/>
  <c r="AE155" i="4" s="1"/>
  <c r="AC155" i="4"/>
  <c r="X155" i="4"/>
  <c r="W155" i="4"/>
  <c r="S155" i="4"/>
  <c r="T155" i="4" s="1"/>
  <c r="N155" i="4"/>
  <c r="O155" i="4" s="1"/>
  <c r="J155" i="4"/>
  <c r="Y155" i="4" s="1"/>
  <c r="AL154" i="4"/>
  <c r="AM154" i="4" s="1"/>
  <c r="AK154" i="4"/>
  <c r="AG154" i="4"/>
  <c r="AH154" i="4" s="1"/>
  <c r="AC154" i="4"/>
  <c r="AD154" i="4" s="1"/>
  <c r="AE154" i="4" s="1"/>
  <c r="X154" i="4"/>
  <c r="W154" i="4"/>
  <c r="S154" i="4"/>
  <c r="T154" i="4" s="1"/>
  <c r="N154" i="4"/>
  <c r="O154" i="4" s="1"/>
  <c r="J154" i="4"/>
  <c r="Y154" i="4" s="1"/>
  <c r="AL153" i="4"/>
  <c r="AM153" i="4" s="1"/>
  <c r="AK153" i="4"/>
  <c r="AG153" i="4"/>
  <c r="AH153" i="4" s="1"/>
  <c r="AD153" i="4"/>
  <c r="AE153" i="4" s="1"/>
  <c r="AC153" i="4"/>
  <c r="X153" i="4"/>
  <c r="W153" i="4"/>
  <c r="S153" i="4"/>
  <c r="T153" i="4" s="1"/>
  <c r="N153" i="4"/>
  <c r="O153" i="4" s="1"/>
  <c r="J153" i="4"/>
  <c r="Y153" i="4" s="1"/>
  <c r="AL152" i="4"/>
  <c r="AM152" i="4" s="1"/>
  <c r="AK152" i="4"/>
  <c r="AG152" i="4"/>
  <c r="AH152" i="4" s="1"/>
  <c r="AD152" i="4"/>
  <c r="AE152" i="4" s="1"/>
  <c r="AC152" i="4"/>
  <c r="X152" i="4"/>
  <c r="W152" i="4"/>
  <c r="S152" i="4"/>
  <c r="T152" i="4" s="1"/>
  <c r="N152" i="4"/>
  <c r="O152" i="4" s="1"/>
  <c r="J152" i="4"/>
  <c r="Y152" i="4" s="1"/>
  <c r="AL151" i="4"/>
  <c r="AM151" i="4" s="1"/>
  <c r="AK151" i="4"/>
  <c r="AG151" i="4"/>
  <c r="AH151" i="4" s="1"/>
  <c r="AD151" i="4"/>
  <c r="AE151" i="4" s="1"/>
  <c r="AC151" i="4"/>
  <c r="X151" i="4"/>
  <c r="W151" i="4"/>
  <c r="S151" i="4"/>
  <c r="T151" i="4" s="1"/>
  <c r="N151" i="4"/>
  <c r="O151" i="4" s="1"/>
  <c r="J151" i="4"/>
  <c r="Y151" i="4" s="1"/>
  <c r="AL150" i="4"/>
  <c r="AM150" i="4" s="1"/>
  <c r="AK150" i="4"/>
  <c r="AG150" i="4"/>
  <c r="AH150" i="4" s="1"/>
  <c r="AC150" i="4"/>
  <c r="AD150" i="4" s="1"/>
  <c r="AE150" i="4" s="1"/>
  <c r="X150" i="4"/>
  <c r="W150" i="4"/>
  <c r="S150" i="4"/>
  <c r="T150" i="4" s="1"/>
  <c r="N150" i="4"/>
  <c r="O150" i="4" s="1"/>
  <c r="J150" i="4"/>
  <c r="Y150" i="4" s="1"/>
  <c r="AL149" i="4"/>
  <c r="AM149" i="4" s="1"/>
  <c r="AK149" i="4"/>
  <c r="AG149" i="4"/>
  <c r="AH149" i="4" s="1"/>
  <c r="AD149" i="4"/>
  <c r="AE149" i="4" s="1"/>
  <c r="AC149" i="4"/>
  <c r="Y149" i="4"/>
  <c r="X149" i="4"/>
  <c r="W149" i="4"/>
  <c r="V149" i="4"/>
  <c r="R149" i="4"/>
  <c r="S149" i="4" s="1"/>
  <c r="T149" i="4" s="1"/>
  <c r="O149" i="4"/>
  <c r="M149" i="4"/>
  <c r="N149" i="4" s="1"/>
  <c r="J149" i="4"/>
  <c r="AL148" i="4"/>
  <c r="AM148" i="4" s="1"/>
  <c r="AK148" i="4"/>
  <c r="AH148" i="4"/>
  <c r="AG148" i="4"/>
  <c r="AD148" i="4"/>
  <c r="AE148" i="4" s="1"/>
  <c r="AC148" i="4"/>
  <c r="V148" i="4"/>
  <c r="W148" i="4" s="1"/>
  <c r="X148" i="4" s="1"/>
  <c r="R148" i="4"/>
  <c r="S148" i="4" s="1"/>
  <c r="T148" i="4" s="1"/>
  <c r="M148" i="4"/>
  <c r="N148" i="4" s="1"/>
  <c r="O148" i="4" s="1"/>
  <c r="J148" i="4"/>
  <c r="Y148" i="4" s="1"/>
  <c r="AL147" i="4"/>
  <c r="AM147" i="4" s="1"/>
  <c r="AK147" i="4"/>
  <c r="AH147" i="4"/>
  <c r="AG147" i="4"/>
  <c r="AD147" i="4"/>
  <c r="AE147" i="4" s="1"/>
  <c r="AC147" i="4"/>
  <c r="Y147" i="4"/>
  <c r="V147" i="4"/>
  <c r="W147" i="4" s="1"/>
  <c r="X147" i="4" s="1"/>
  <c r="R147" i="4"/>
  <c r="S147" i="4" s="1"/>
  <c r="T147" i="4" s="1"/>
  <c r="N147" i="4"/>
  <c r="O147" i="4" s="1"/>
  <c r="M147" i="4"/>
  <c r="J147" i="4"/>
  <c r="AK146" i="4"/>
  <c r="AL146" i="4" s="1"/>
  <c r="AM146" i="4" s="1"/>
  <c r="AH146" i="4"/>
  <c r="AG146" i="4"/>
  <c r="AD146" i="4"/>
  <c r="AE146" i="4" s="1"/>
  <c r="AC146" i="4"/>
  <c r="Y146" i="4"/>
  <c r="V146" i="4"/>
  <c r="W146" i="4" s="1"/>
  <c r="X146" i="4" s="1"/>
  <c r="R146" i="4"/>
  <c r="S146" i="4" s="1"/>
  <c r="T146" i="4" s="1"/>
  <c r="N146" i="4"/>
  <c r="O146" i="4" s="1"/>
  <c r="M146" i="4"/>
  <c r="J146" i="4"/>
  <c r="AK145" i="4"/>
  <c r="AL145" i="4" s="1"/>
  <c r="AM145" i="4" s="1"/>
  <c r="AH145" i="4"/>
  <c r="AG145" i="4"/>
  <c r="AC145" i="4"/>
  <c r="AD145" i="4" s="1"/>
  <c r="AE145" i="4" s="1"/>
  <c r="W145" i="4"/>
  <c r="X145" i="4" s="1"/>
  <c r="V145" i="4"/>
  <c r="S145" i="4"/>
  <c r="T145" i="4" s="1"/>
  <c r="R145" i="4"/>
  <c r="N145" i="4"/>
  <c r="O145" i="4" s="1"/>
  <c r="M145" i="4"/>
  <c r="J145" i="4"/>
  <c r="Y145" i="4" s="1"/>
  <c r="AK144" i="4"/>
  <c r="AL144" i="4" s="1"/>
  <c r="AM144" i="4" s="1"/>
  <c r="AG144" i="4"/>
  <c r="AH144" i="4" s="1"/>
  <c r="AC144" i="4"/>
  <c r="AD144" i="4" s="1"/>
  <c r="AE144" i="4" s="1"/>
  <c r="Y144" i="4"/>
  <c r="W144" i="4"/>
  <c r="X144" i="4" s="1"/>
  <c r="V144" i="4"/>
  <c r="S144" i="4"/>
  <c r="T144" i="4" s="1"/>
  <c r="R144" i="4"/>
  <c r="O144" i="4"/>
  <c r="N144" i="4"/>
  <c r="M144" i="4"/>
  <c r="J144" i="4"/>
  <c r="AK143" i="4"/>
  <c r="AL143" i="4" s="1"/>
  <c r="AM143" i="4" s="1"/>
  <c r="AG143" i="4"/>
  <c r="AH143" i="4" s="1"/>
  <c r="AE143" i="4"/>
  <c r="AC143" i="4"/>
  <c r="AD143" i="4" s="1"/>
  <c r="W143" i="4"/>
  <c r="X143" i="4" s="1"/>
  <c r="V143" i="4"/>
  <c r="S143" i="4"/>
  <c r="T143" i="4" s="1"/>
  <c r="R143" i="4"/>
  <c r="M143" i="4"/>
  <c r="N143" i="4" s="1"/>
  <c r="O143" i="4" s="1"/>
  <c r="J143" i="4"/>
  <c r="Y143" i="4" s="1"/>
  <c r="AK142" i="4"/>
  <c r="AL142" i="4" s="1"/>
  <c r="AM142" i="4" s="1"/>
  <c r="AG142" i="4"/>
  <c r="AH142" i="4" s="1"/>
  <c r="AC142" i="4"/>
  <c r="AD142" i="4" s="1"/>
  <c r="AE142" i="4" s="1"/>
  <c r="X142" i="4"/>
  <c r="W142" i="4"/>
  <c r="V142" i="4"/>
  <c r="R142" i="4"/>
  <c r="S142" i="4" s="1"/>
  <c r="T142" i="4" s="1"/>
  <c r="M142" i="4"/>
  <c r="N142" i="4" s="1"/>
  <c r="O142" i="4" s="1"/>
  <c r="J142" i="4"/>
  <c r="Y142" i="4" s="1"/>
  <c r="AL141" i="4"/>
  <c r="AM141" i="4" s="1"/>
  <c r="AK141" i="4"/>
  <c r="AG141" i="4"/>
  <c r="AH141" i="4" s="1"/>
  <c r="AD141" i="4"/>
  <c r="AE141" i="4" s="1"/>
  <c r="AC141" i="4"/>
  <c r="Y141" i="4"/>
  <c r="V141" i="4"/>
  <c r="W141" i="4" s="1"/>
  <c r="X141" i="4" s="1"/>
  <c r="R141" i="4"/>
  <c r="S141" i="4" s="1"/>
  <c r="T141" i="4" s="1"/>
  <c r="M141" i="4"/>
  <c r="N141" i="4" s="1"/>
  <c r="O141" i="4" s="1"/>
  <c r="J141" i="4"/>
  <c r="AL140" i="4"/>
  <c r="AM140" i="4" s="1"/>
  <c r="AK140" i="4"/>
  <c r="AH140" i="4"/>
  <c r="AG140" i="4"/>
  <c r="AD140" i="4"/>
  <c r="AE140" i="4" s="1"/>
  <c r="AC140" i="4"/>
  <c r="X140" i="4"/>
  <c r="W140" i="4"/>
  <c r="T140" i="4"/>
  <c r="S140" i="4"/>
  <c r="N140" i="4"/>
  <c r="O140" i="4" s="1"/>
  <c r="J140" i="4"/>
  <c r="Y140" i="4" s="1"/>
  <c r="AL139" i="4"/>
  <c r="AM139" i="4" s="1"/>
  <c r="AK139" i="4"/>
  <c r="AG139" i="4"/>
  <c r="AH139" i="4" s="1"/>
  <c r="AD139" i="4"/>
  <c r="AE139" i="4" s="1"/>
  <c r="AC139" i="4"/>
  <c r="X139" i="4"/>
  <c r="W139" i="4"/>
  <c r="T139" i="4"/>
  <c r="S139" i="4"/>
  <c r="N139" i="4"/>
  <c r="O139" i="4" s="1"/>
  <c r="J139" i="4"/>
  <c r="Y139" i="4" s="1"/>
  <c r="AL138" i="4"/>
  <c r="AM138" i="4" s="1"/>
  <c r="AK138" i="4"/>
  <c r="AH138" i="4"/>
  <c r="AG138" i="4"/>
  <c r="AD138" i="4"/>
  <c r="AE138" i="4" s="1"/>
  <c r="AC138" i="4"/>
  <c r="X138" i="4"/>
  <c r="W138" i="4"/>
  <c r="T138" i="4"/>
  <c r="S138" i="4"/>
  <c r="N138" i="4"/>
  <c r="O138" i="4" s="1"/>
  <c r="J138" i="4"/>
  <c r="Y138" i="4" s="1"/>
  <c r="AL137" i="4"/>
  <c r="AM137" i="4" s="1"/>
  <c r="AK137" i="4"/>
  <c r="AG137" i="4"/>
  <c r="AH137" i="4" s="1"/>
  <c r="AD137" i="4"/>
  <c r="AE137" i="4" s="1"/>
  <c r="AC137" i="4"/>
  <c r="X137" i="4"/>
  <c r="W137" i="4"/>
  <c r="T137" i="4"/>
  <c r="S137" i="4"/>
  <c r="N137" i="4"/>
  <c r="O137" i="4" s="1"/>
  <c r="J137" i="4"/>
  <c r="Y137" i="4" s="1"/>
  <c r="AL136" i="4"/>
  <c r="AM136" i="4" s="1"/>
  <c r="AK136" i="4"/>
  <c r="AH136" i="4"/>
  <c r="AG136" i="4"/>
  <c r="AD136" i="4"/>
  <c r="AE136" i="4" s="1"/>
  <c r="AC136" i="4"/>
  <c r="X136" i="4"/>
  <c r="W136" i="4"/>
  <c r="T136" i="4"/>
  <c r="S136" i="4"/>
  <c r="N136" i="4"/>
  <c r="O136" i="4" s="1"/>
  <c r="J136" i="4"/>
  <c r="Y136" i="4" s="1"/>
  <c r="AL135" i="4"/>
  <c r="AM135" i="4" s="1"/>
  <c r="AK135" i="4"/>
  <c r="AG135" i="4"/>
  <c r="AH135" i="4" s="1"/>
  <c r="AD135" i="4"/>
  <c r="AE135" i="4" s="1"/>
  <c r="AC135" i="4"/>
  <c r="X135" i="4"/>
  <c r="W135" i="4"/>
  <c r="T135" i="4"/>
  <c r="S135" i="4"/>
  <c r="N135" i="4"/>
  <c r="O135" i="4" s="1"/>
  <c r="J135" i="4"/>
  <c r="Y135" i="4" s="1"/>
  <c r="AL134" i="4"/>
  <c r="AM134" i="4" s="1"/>
  <c r="AK134" i="4"/>
  <c r="AH134" i="4"/>
  <c r="AG134" i="4"/>
  <c r="AD134" i="4"/>
  <c r="AE134" i="4" s="1"/>
  <c r="AC134" i="4"/>
  <c r="X134" i="4"/>
  <c r="W134" i="4"/>
  <c r="T134" i="4"/>
  <c r="S134" i="4"/>
  <c r="N134" i="4"/>
  <c r="O134" i="4" s="1"/>
  <c r="J134" i="4"/>
  <c r="Y134" i="4" s="1"/>
  <c r="AL133" i="4"/>
  <c r="AM133" i="4" s="1"/>
  <c r="AK133" i="4"/>
  <c r="AG133" i="4"/>
  <c r="AH133" i="4" s="1"/>
  <c r="AD133" i="4"/>
  <c r="AE133" i="4" s="1"/>
  <c r="AC133" i="4"/>
  <c r="X133" i="4"/>
  <c r="W133" i="4"/>
  <c r="T133" i="4"/>
  <c r="S133" i="4"/>
  <c r="N133" i="4"/>
  <c r="O133" i="4" s="1"/>
  <c r="J133" i="4"/>
  <c r="Y133" i="4" s="1"/>
  <c r="AL132" i="4"/>
  <c r="AM132" i="4" s="1"/>
  <c r="AK132" i="4"/>
  <c r="AH132" i="4"/>
  <c r="AG132" i="4"/>
  <c r="AD132" i="4"/>
  <c r="AE132" i="4" s="1"/>
  <c r="AC132" i="4"/>
  <c r="X132" i="4"/>
  <c r="W132" i="4"/>
  <c r="T132" i="4"/>
  <c r="S132" i="4"/>
  <c r="N132" i="4"/>
  <c r="O132" i="4" s="1"/>
  <c r="J132" i="4"/>
  <c r="Y132" i="4" s="1"/>
  <c r="AL131" i="4"/>
  <c r="AM131" i="4" s="1"/>
  <c r="AK131" i="4"/>
  <c r="AG131" i="4"/>
  <c r="AH131" i="4" s="1"/>
  <c r="AD131" i="4"/>
  <c r="AE131" i="4" s="1"/>
  <c r="AC131" i="4"/>
  <c r="X131" i="4"/>
  <c r="W131" i="4"/>
  <c r="T131" i="4"/>
  <c r="S131" i="4"/>
  <c r="N131" i="4"/>
  <c r="O131" i="4" s="1"/>
  <c r="J131" i="4"/>
  <c r="Y131" i="4" s="1"/>
  <c r="AL130" i="4"/>
  <c r="AM130" i="4" s="1"/>
  <c r="AK130" i="4"/>
  <c r="AH130" i="4"/>
  <c r="AG130" i="4"/>
  <c r="AD130" i="4"/>
  <c r="AE130" i="4" s="1"/>
  <c r="AC130" i="4"/>
  <c r="X130" i="4"/>
  <c r="W130" i="4"/>
  <c r="T130" i="4"/>
  <c r="S130" i="4"/>
  <c r="N130" i="4"/>
  <c r="O130" i="4" s="1"/>
  <c r="J130" i="4"/>
  <c r="Y130" i="4" s="1"/>
  <c r="AL129" i="4"/>
  <c r="AM129" i="4" s="1"/>
  <c r="AK129" i="4"/>
  <c r="AG129" i="4"/>
  <c r="AH129" i="4" s="1"/>
  <c r="AD129" i="4"/>
  <c r="AE129" i="4" s="1"/>
  <c r="AC129" i="4"/>
  <c r="X129" i="4"/>
  <c r="W129" i="4"/>
  <c r="T129" i="4"/>
  <c r="S129" i="4"/>
  <c r="N129" i="4"/>
  <c r="O129" i="4" s="1"/>
  <c r="J129" i="4"/>
  <c r="Y129" i="4" s="1"/>
  <c r="AL128" i="4"/>
  <c r="AM128" i="4" s="1"/>
  <c r="AK128" i="4"/>
  <c r="AH128" i="4"/>
  <c r="AG128" i="4"/>
  <c r="AD128" i="4"/>
  <c r="AE128" i="4" s="1"/>
  <c r="AC128" i="4"/>
  <c r="X128" i="4"/>
  <c r="W128" i="4"/>
  <c r="T128" i="4"/>
  <c r="S128" i="4"/>
  <c r="N128" i="4"/>
  <c r="O128" i="4" s="1"/>
  <c r="J128" i="4"/>
  <c r="Y128" i="4" s="1"/>
  <c r="AL127" i="4"/>
  <c r="AM127" i="4" s="1"/>
  <c r="AK127" i="4"/>
  <c r="AG127" i="4"/>
  <c r="AH127" i="4" s="1"/>
  <c r="AD127" i="4"/>
  <c r="AE127" i="4" s="1"/>
  <c r="AC127" i="4"/>
  <c r="X127" i="4"/>
  <c r="W127" i="4"/>
  <c r="T127" i="4"/>
  <c r="S127" i="4"/>
  <c r="N127" i="4"/>
  <c r="O127" i="4" s="1"/>
  <c r="J127" i="4"/>
  <c r="Y127" i="4" s="1"/>
  <c r="AL126" i="4"/>
  <c r="AM126" i="4" s="1"/>
  <c r="AK126" i="4"/>
  <c r="AH126" i="4"/>
  <c r="AG126" i="4"/>
  <c r="AD126" i="4"/>
  <c r="AE126" i="4" s="1"/>
  <c r="AC126" i="4"/>
  <c r="W126" i="4"/>
  <c r="X126" i="4" s="1"/>
  <c r="T126" i="4"/>
  <c r="S126" i="4"/>
  <c r="N126" i="4"/>
  <c r="O126" i="4" s="1"/>
  <c r="J126" i="4"/>
  <c r="Y126" i="4" s="1"/>
  <c r="AK125" i="4"/>
  <c r="AL125" i="4" s="1"/>
  <c r="AM125" i="4" s="1"/>
  <c r="AH125" i="4"/>
  <c r="AG125" i="4"/>
  <c r="AD125" i="4"/>
  <c r="AE125" i="4" s="1"/>
  <c r="AC125" i="4"/>
  <c r="V125" i="4"/>
  <c r="W125" i="4" s="1"/>
  <c r="X125" i="4" s="1"/>
  <c r="R125" i="4"/>
  <c r="S125" i="4" s="1"/>
  <c r="T125" i="4" s="1"/>
  <c r="M125" i="4"/>
  <c r="N125" i="4" s="1"/>
  <c r="O125" i="4" s="1"/>
  <c r="J125" i="4"/>
  <c r="Y125" i="4" s="1"/>
  <c r="AL124" i="4"/>
  <c r="AM124" i="4" s="1"/>
  <c r="AK124" i="4"/>
  <c r="AH124" i="4"/>
  <c r="AG124" i="4"/>
  <c r="AC124" i="4"/>
  <c r="AD124" i="4" s="1"/>
  <c r="AE124" i="4" s="1"/>
  <c r="Y124" i="4"/>
  <c r="X124" i="4"/>
  <c r="V124" i="4"/>
  <c r="W124" i="4" s="1"/>
  <c r="R124" i="4"/>
  <c r="S124" i="4" s="1"/>
  <c r="T124" i="4" s="1"/>
  <c r="N124" i="4"/>
  <c r="O124" i="4" s="1"/>
  <c r="M124" i="4"/>
  <c r="J124" i="4"/>
  <c r="AK123" i="4"/>
  <c r="AL123" i="4" s="1"/>
  <c r="AM123" i="4" s="1"/>
  <c r="AG123" i="4"/>
  <c r="AH123" i="4" s="1"/>
  <c r="AE123" i="4"/>
  <c r="AD123" i="4"/>
  <c r="AC123" i="4"/>
  <c r="Y123" i="4"/>
  <c r="V123" i="4"/>
  <c r="W123" i="4" s="1"/>
  <c r="X123" i="4" s="1"/>
  <c r="R123" i="4"/>
  <c r="S123" i="4" s="1"/>
  <c r="T123" i="4" s="1"/>
  <c r="N123" i="4"/>
  <c r="O123" i="4" s="1"/>
  <c r="M123" i="4"/>
  <c r="J123" i="4"/>
  <c r="AK122" i="4"/>
  <c r="AL122" i="4" s="1"/>
  <c r="AM122" i="4" s="1"/>
  <c r="AH122" i="4"/>
  <c r="AG122" i="4"/>
  <c r="AC122" i="4"/>
  <c r="AD122" i="4" s="1"/>
  <c r="AE122" i="4" s="1"/>
  <c r="W122" i="4"/>
  <c r="X122" i="4" s="1"/>
  <c r="V122" i="4"/>
  <c r="S122" i="4"/>
  <c r="T122" i="4" s="1"/>
  <c r="R122" i="4"/>
  <c r="M122" i="4"/>
  <c r="N122" i="4" s="1"/>
  <c r="O122" i="4" s="1"/>
  <c r="J122" i="4"/>
  <c r="Y122" i="4" s="1"/>
  <c r="AM121" i="4"/>
  <c r="AK121" i="4"/>
  <c r="AL121" i="4" s="1"/>
  <c r="AG121" i="4"/>
  <c r="AH121" i="4" s="1"/>
  <c r="AC121" i="4"/>
  <c r="AD121" i="4" s="1"/>
  <c r="AE121" i="4" s="1"/>
  <c r="Y121" i="4"/>
  <c r="W121" i="4"/>
  <c r="X121" i="4" s="1"/>
  <c r="S121" i="4"/>
  <c r="T121" i="4" s="1"/>
  <c r="N121" i="4"/>
  <c r="O121" i="4" s="1"/>
  <c r="J121" i="4"/>
  <c r="AK120" i="4"/>
  <c r="AL120" i="4" s="1"/>
  <c r="AM120" i="4" s="1"/>
  <c r="AG120" i="4"/>
  <c r="AH120" i="4" s="1"/>
  <c r="AC120" i="4"/>
  <c r="AD120" i="4" s="1"/>
  <c r="AE120" i="4" s="1"/>
  <c r="W120" i="4"/>
  <c r="X120" i="4" s="1"/>
  <c r="S120" i="4"/>
  <c r="T120" i="4" s="1"/>
  <c r="N120" i="4"/>
  <c r="O120" i="4" s="1"/>
  <c r="J120" i="4"/>
  <c r="Y120" i="4" s="1"/>
  <c r="AM119" i="4"/>
  <c r="AK119" i="4"/>
  <c r="AL119" i="4" s="1"/>
  <c r="AG119" i="4"/>
  <c r="AH119" i="4" s="1"/>
  <c r="AC119" i="4"/>
  <c r="AD119" i="4" s="1"/>
  <c r="AE119" i="4" s="1"/>
  <c r="W119" i="4"/>
  <c r="X119" i="4" s="1"/>
  <c r="S119" i="4"/>
  <c r="T119" i="4" s="1"/>
  <c r="N119" i="4"/>
  <c r="O119" i="4" s="1"/>
  <c r="J119" i="4"/>
  <c r="Y119" i="4" s="1"/>
  <c r="AK118" i="4"/>
  <c r="AL118" i="4" s="1"/>
  <c r="AM118" i="4" s="1"/>
  <c r="AG118" i="4"/>
  <c r="AH118" i="4" s="1"/>
  <c r="AC118" i="4"/>
  <c r="AD118" i="4" s="1"/>
  <c r="AE118" i="4" s="1"/>
  <c r="Y118" i="4"/>
  <c r="W118" i="4"/>
  <c r="X118" i="4" s="1"/>
  <c r="S118" i="4"/>
  <c r="T118" i="4" s="1"/>
  <c r="N118" i="4"/>
  <c r="O118" i="4" s="1"/>
  <c r="J118" i="4"/>
  <c r="AM117" i="4"/>
  <c r="AK117" i="4"/>
  <c r="AL117" i="4" s="1"/>
  <c r="AG117" i="4"/>
  <c r="AH117" i="4" s="1"/>
  <c r="AC117" i="4"/>
  <c r="AD117" i="4" s="1"/>
  <c r="AE117" i="4" s="1"/>
  <c r="W117" i="4"/>
  <c r="X117" i="4" s="1"/>
  <c r="S117" i="4"/>
  <c r="T117" i="4" s="1"/>
  <c r="N117" i="4"/>
  <c r="O117" i="4" s="1"/>
  <c r="J117" i="4"/>
  <c r="Y117" i="4" s="1"/>
  <c r="AK116" i="4"/>
  <c r="AL116" i="4" s="1"/>
  <c r="AM116" i="4" s="1"/>
  <c r="AG116" i="4"/>
  <c r="AH116" i="4" s="1"/>
  <c r="AC116" i="4"/>
  <c r="AD116" i="4" s="1"/>
  <c r="AE116" i="4" s="1"/>
  <c r="W116" i="4"/>
  <c r="X116" i="4" s="1"/>
  <c r="S116" i="4"/>
  <c r="T116" i="4" s="1"/>
  <c r="N116" i="4"/>
  <c r="O116" i="4" s="1"/>
  <c r="J116" i="4"/>
  <c r="Y116" i="4" s="1"/>
  <c r="AK115" i="4"/>
  <c r="AL115" i="4" s="1"/>
  <c r="AM115" i="4" s="1"/>
  <c r="AG115" i="4"/>
  <c r="AH115" i="4" s="1"/>
  <c r="AC115" i="4"/>
  <c r="AD115" i="4" s="1"/>
  <c r="AE115" i="4" s="1"/>
  <c r="Y115" i="4"/>
  <c r="W115" i="4"/>
  <c r="X115" i="4" s="1"/>
  <c r="S115" i="4"/>
  <c r="T115" i="4" s="1"/>
  <c r="N115" i="4"/>
  <c r="O115" i="4" s="1"/>
  <c r="J115" i="4"/>
  <c r="AM114" i="4"/>
  <c r="AK114" i="4"/>
  <c r="AL114" i="4" s="1"/>
  <c r="AG114" i="4"/>
  <c r="AH114" i="4" s="1"/>
  <c r="AC114" i="4"/>
  <c r="AD114" i="4" s="1"/>
  <c r="AE114" i="4" s="1"/>
  <c r="W114" i="4"/>
  <c r="X114" i="4" s="1"/>
  <c r="S114" i="4"/>
  <c r="T114" i="4" s="1"/>
  <c r="N114" i="4"/>
  <c r="O114" i="4" s="1"/>
  <c r="J114" i="4"/>
  <c r="Y114" i="4" s="1"/>
  <c r="AM113" i="4"/>
  <c r="AK113" i="4"/>
  <c r="AL113" i="4" s="1"/>
  <c r="AG113" i="4"/>
  <c r="AH113" i="4" s="1"/>
  <c r="AC113" i="4"/>
  <c r="AD113" i="4" s="1"/>
  <c r="AE113" i="4" s="1"/>
  <c r="Y113" i="4"/>
  <c r="W113" i="4"/>
  <c r="X113" i="4" s="1"/>
  <c r="S113" i="4"/>
  <c r="T113" i="4" s="1"/>
  <c r="N113" i="4"/>
  <c r="O113" i="4" s="1"/>
  <c r="J113" i="4"/>
  <c r="AK112" i="4"/>
  <c r="AL112" i="4" s="1"/>
  <c r="AM112" i="4" s="1"/>
  <c r="AG112" i="4"/>
  <c r="AH112" i="4" s="1"/>
  <c r="AC112" i="4"/>
  <c r="AD112" i="4" s="1"/>
  <c r="AE112" i="4" s="1"/>
  <c r="W112" i="4"/>
  <c r="X112" i="4" s="1"/>
  <c r="S112" i="4"/>
  <c r="T112" i="4" s="1"/>
  <c r="N112" i="4"/>
  <c r="O112" i="4" s="1"/>
  <c r="J112" i="4"/>
  <c r="Y112" i="4" s="1"/>
  <c r="AM111" i="4"/>
  <c r="AK111" i="4"/>
  <c r="AL111" i="4" s="1"/>
  <c r="AG111" i="4"/>
  <c r="AH111" i="4" s="1"/>
  <c r="AC111" i="4"/>
  <c r="AD111" i="4" s="1"/>
  <c r="AE111" i="4" s="1"/>
  <c r="W111" i="4"/>
  <c r="X111" i="4" s="1"/>
  <c r="S111" i="4"/>
  <c r="T111" i="4" s="1"/>
  <c r="N111" i="4"/>
  <c r="O111" i="4" s="1"/>
  <c r="J111" i="4"/>
  <c r="Y111" i="4" s="1"/>
  <c r="AK110" i="4"/>
  <c r="AL110" i="4" s="1"/>
  <c r="AM110" i="4" s="1"/>
  <c r="AG110" i="4"/>
  <c r="AH110" i="4" s="1"/>
  <c r="AC110" i="4"/>
  <c r="AD110" i="4" s="1"/>
  <c r="AE110" i="4" s="1"/>
  <c r="Y110" i="4"/>
  <c r="W110" i="4"/>
  <c r="X110" i="4" s="1"/>
  <c r="S110" i="4"/>
  <c r="T110" i="4" s="1"/>
  <c r="N110" i="4"/>
  <c r="O110" i="4" s="1"/>
  <c r="J110" i="4"/>
  <c r="AM109" i="4"/>
  <c r="AK109" i="4"/>
  <c r="AL109" i="4" s="1"/>
  <c r="AG109" i="4"/>
  <c r="AH109" i="4" s="1"/>
  <c r="AC109" i="4"/>
  <c r="AD109" i="4" s="1"/>
  <c r="AE109" i="4" s="1"/>
  <c r="W109" i="4"/>
  <c r="X109" i="4" s="1"/>
  <c r="S109" i="4"/>
  <c r="T109" i="4" s="1"/>
  <c r="N109" i="4"/>
  <c r="O109" i="4" s="1"/>
  <c r="J109" i="4"/>
  <c r="Y109" i="4" s="1"/>
  <c r="AK108" i="4"/>
  <c r="AL108" i="4" s="1"/>
  <c r="AM108" i="4" s="1"/>
  <c r="AG108" i="4"/>
  <c r="AH108" i="4" s="1"/>
  <c r="AC108" i="4"/>
  <c r="AD108" i="4" s="1"/>
  <c r="AE108" i="4" s="1"/>
  <c r="W108" i="4"/>
  <c r="X108" i="4" s="1"/>
  <c r="S108" i="4"/>
  <c r="T108" i="4" s="1"/>
  <c r="N108" i="4"/>
  <c r="O108" i="4" s="1"/>
  <c r="J108" i="4"/>
  <c r="Y108" i="4" s="1"/>
  <c r="AK107" i="4"/>
  <c r="AL107" i="4" s="1"/>
  <c r="AM107" i="4" s="1"/>
  <c r="AG107" i="4"/>
  <c r="AH107" i="4" s="1"/>
  <c r="AC107" i="4"/>
  <c r="AD107" i="4" s="1"/>
  <c r="AE107" i="4" s="1"/>
  <c r="Y107" i="4"/>
  <c r="W107" i="4"/>
  <c r="X107" i="4" s="1"/>
  <c r="S107" i="4"/>
  <c r="T107" i="4" s="1"/>
  <c r="N107" i="4"/>
  <c r="O107" i="4" s="1"/>
  <c r="J107" i="4"/>
  <c r="AM106" i="4"/>
  <c r="AK106" i="4"/>
  <c r="AL106" i="4" s="1"/>
  <c r="AG106" i="4"/>
  <c r="AH106" i="4" s="1"/>
  <c r="AC106" i="4"/>
  <c r="AD106" i="4" s="1"/>
  <c r="AE106" i="4" s="1"/>
  <c r="W106" i="4"/>
  <c r="X106" i="4" s="1"/>
  <c r="S106" i="4"/>
  <c r="T106" i="4" s="1"/>
  <c r="N106" i="4"/>
  <c r="O106" i="4" s="1"/>
  <c r="J106" i="4"/>
  <c r="Y106" i="4" s="1"/>
  <c r="AM105" i="4"/>
  <c r="AK105" i="4"/>
  <c r="AL105" i="4" s="1"/>
  <c r="AG105" i="4"/>
  <c r="AH105" i="4" s="1"/>
  <c r="AC105" i="4"/>
  <c r="AD105" i="4" s="1"/>
  <c r="AE105" i="4" s="1"/>
  <c r="Y105" i="4"/>
  <c r="W105" i="4"/>
  <c r="X105" i="4" s="1"/>
  <c r="S105" i="4"/>
  <c r="T105" i="4" s="1"/>
  <c r="N105" i="4"/>
  <c r="O105" i="4" s="1"/>
  <c r="J105" i="4"/>
  <c r="AK104" i="4"/>
  <c r="AL104" i="4" s="1"/>
  <c r="AM104" i="4" s="1"/>
  <c r="AG104" i="4"/>
  <c r="AH104" i="4" s="1"/>
  <c r="AC104" i="4"/>
  <c r="AD104" i="4" s="1"/>
  <c r="AE104" i="4" s="1"/>
  <c r="W104" i="4"/>
  <c r="X104" i="4" s="1"/>
  <c r="S104" i="4"/>
  <c r="T104" i="4" s="1"/>
  <c r="N104" i="4"/>
  <c r="O104" i="4" s="1"/>
  <c r="J104" i="4"/>
  <c r="Y104" i="4" s="1"/>
  <c r="AM103" i="4"/>
  <c r="AK103" i="4"/>
  <c r="AL103" i="4" s="1"/>
  <c r="AG103" i="4"/>
  <c r="AH103" i="4" s="1"/>
  <c r="AC103" i="4"/>
  <c r="AD103" i="4" s="1"/>
  <c r="AE103" i="4" s="1"/>
  <c r="W103" i="4"/>
  <c r="X103" i="4" s="1"/>
  <c r="S103" i="4"/>
  <c r="T103" i="4" s="1"/>
  <c r="N103" i="4"/>
  <c r="O103" i="4" s="1"/>
  <c r="J103" i="4"/>
  <c r="Y103" i="4" s="1"/>
  <c r="AK102" i="4"/>
  <c r="AL102" i="4" s="1"/>
  <c r="AM102" i="4" s="1"/>
  <c r="AG102" i="4"/>
  <c r="AH102" i="4" s="1"/>
  <c r="AC102" i="4"/>
  <c r="AD102" i="4" s="1"/>
  <c r="AE102" i="4" s="1"/>
  <c r="Y102" i="4"/>
  <c r="W102" i="4"/>
  <c r="X102" i="4" s="1"/>
  <c r="S102" i="4"/>
  <c r="T102" i="4" s="1"/>
  <c r="N102" i="4"/>
  <c r="O102" i="4" s="1"/>
  <c r="J102" i="4"/>
  <c r="AM101" i="4"/>
  <c r="AK101" i="4"/>
  <c r="AL101" i="4" s="1"/>
  <c r="AG101" i="4"/>
  <c r="AH101" i="4" s="1"/>
  <c r="AC101" i="4"/>
  <c r="AD101" i="4" s="1"/>
  <c r="AE101" i="4" s="1"/>
  <c r="W101" i="4"/>
  <c r="X101" i="4" s="1"/>
  <c r="S101" i="4"/>
  <c r="T101" i="4" s="1"/>
  <c r="N101" i="4"/>
  <c r="O101" i="4" s="1"/>
  <c r="J101" i="4"/>
  <c r="Y101" i="4" s="1"/>
  <c r="AK100" i="4"/>
  <c r="AL100" i="4" s="1"/>
  <c r="AM100" i="4" s="1"/>
  <c r="AG100" i="4"/>
  <c r="AH100" i="4" s="1"/>
  <c r="AC100" i="4"/>
  <c r="AD100" i="4" s="1"/>
  <c r="AE100" i="4" s="1"/>
  <c r="W100" i="4"/>
  <c r="X100" i="4" s="1"/>
  <c r="S100" i="4"/>
  <c r="T100" i="4" s="1"/>
  <c r="N100" i="4"/>
  <c r="O100" i="4" s="1"/>
  <c r="J100" i="4"/>
  <c r="Y100" i="4" s="1"/>
  <c r="AK99" i="4"/>
  <c r="AL99" i="4" s="1"/>
  <c r="AM99" i="4" s="1"/>
  <c r="AG99" i="4"/>
  <c r="AH99" i="4" s="1"/>
  <c r="AC99" i="4"/>
  <c r="AD99" i="4" s="1"/>
  <c r="AE99" i="4" s="1"/>
  <c r="Y99" i="4"/>
  <c r="W99" i="4"/>
  <c r="X99" i="4" s="1"/>
  <c r="S99" i="4"/>
  <c r="T99" i="4" s="1"/>
  <c r="N99" i="4"/>
  <c r="O99" i="4" s="1"/>
  <c r="J99" i="4"/>
  <c r="AM98" i="4"/>
  <c r="AK98" i="4"/>
  <c r="AL98" i="4" s="1"/>
  <c r="AG98" i="4"/>
  <c r="AH98" i="4" s="1"/>
  <c r="AC98" i="4"/>
  <c r="AD98" i="4" s="1"/>
  <c r="AE98" i="4" s="1"/>
  <c r="W98" i="4"/>
  <c r="X98" i="4" s="1"/>
  <c r="S98" i="4"/>
  <c r="T98" i="4" s="1"/>
  <c r="N98" i="4"/>
  <c r="O98" i="4" s="1"/>
  <c r="J98" i="4"/>
  <c r="Y98" i="4" s="1"/>
  <c r="AM97" i="4"/>
  <c r="AK97" i="4"/>
  <c r="AL97" i="4" s="1"/>
  <c r="AG97" i="4"/>
  <c r="AH97" i="4" s="1"/>
  <c r="AC97" i="4"/>
  <c r="AD97" i="4" s="1"/>
  <c r="AE97" i="4" s="1"/>
  <c r="Y97" i="4"/>
  <c r="W97" i="4"/>
  <c r="X97" i="4" s="1"/>
  <c r="S97" i="4"/>
  <c r="T97" i="4" s="1"/>
  <c r="N97" i="4"/>
  <c r="O97" i="4" s="1"/>
  <c r="J97" i="4"/>
  <c r="AK96" i="4"/>
  <c r="AL96" i="4" s="1"/>
  <c r="AM96" i="4" s="1"/>
  <c r="AG96" i="4"/>
  <c r="AH96" i="4" s="1"/>
  <c r="AC96" i="4"/>
  <c r="AD96" i="4" s="1"/>
  <c r="AE96" i="4" s="1"/>
  <c r="W96" i="4"/>
  <c r="X96" i="4" s="1"/>
  <c r="S96" i="4"/>
  <c r="T96" i="4" s="1"/>
  <c r="N96" i="4"/>
  <c r="O96" i="4" s="1"/>
  <c r="J96" i="4"/>
  <c r="Y96" i="4" s="1"/>
  <c r="AM95" i="4"/>
  <c r="AK95" i="4"/>
  <c r="AL95" i="4" s="1"/>
  <c r="AG95" i="4"/>
  <c r="AH95" i="4" s="1"/>
  <c r="AC95" i="4"/>
  <c r="AD95" i="4" s="1"/>
  <c r="AE95" i="4" s="1"/>
  <c r="W95" i="4"/>
  <c r="X95" i="4" s="1"/>
  <c r="S95" i="4"/>
  <c r="T95" i="4" s="1"/>
  <c r="N95" i="4"/>
  <c r="O95" i="4" s="1"/>
  <c r="J95" i="4"/>
  <c r="Y95" i="4" s="1"/>
  <c r="AK94" i="4"/>
  <c r="AL94" i="4" s="1"/>
  <c r="AM94" i="4" s="1"/>
  <c r="AG94" i="4"/>
  <c r="AH94" i="4" s="1"/>
  <c r="AC94" i="4"/>
  <c r="AD94" i="4" s="1"/>
  <c r="AE94" i="4" s="1"/>
  <c r="Y94" i="4"/>
  <c r="W94" i="4"/>
  <c r="X94" i="4" s="1"/>
  <c r="S94" i="4"/>
  <c r="T94" i="4" s="1"/>
  <c r="N94" i="4"/>
  <c r="O94" i="4" s="1"/>
  <c r="J94" i="4"/>
  <c r="AM93" i="4"/>
  <c r="AK93" i="4"/>
  <c r="AL93" i="4" s="1"/>
  <c r="AG93" i="4"/>
  <c r="AH93" i="4" s="1"/>
  <c r="AC93" i="4"/>
  <c r="AD93" i="4" s="1"/>
  <c r="AE93" i="4" s="1"/>
  <c r="W93" i="4"/>
  <c r="X93" i="4" s="1"/>
  <c r="S93" i="4"/>
  <c r="T93" i="4" s="1"/>
  <c r="N93" i="4"/>
  <c r="O93" i="4" s="1"/>
  <c r="J93" i="4"/>
  <c r="Y93" i="4" s="1"/>
  <c r="AK92" i="4"/>
  <c r="AL92" i="4" s="1"/>
  <c r="AM92" i="4" s="1"/>
  <c r="AG92" i="4"/>
  <c r="AH92" i="4" s="1"/>
  <c r="AC92" i="4"/>
  <c r="AD92" i="4" s="1"/>
  <c r="AE92" i="4" s="1"/>
  <c r="W92" i="4"/>
  <c r="X92" i="4" s="1"/>
  <c r="S92" i="4"/>
  <c r="T92" i="4" s="1"/>
  <c r="N92" i="4"/>
  <c r="O92" i="4" s="1"/>
  <c r="J92" i="4"/>
  <c r="Y92" i="4" s="1"/>
  <c r="AK91" i="4"/>
  <c r="AL91" i="4" s="1"/>
  <c r="AM91" i="4" s="1"/>
  <c r="AG91" i="4"/>
  <c r="AH91" i="4" s="1"/>
  <c r="AC91" i="4"/>
  <c r="AD91" i="4" s="1"/>
  <c r="AE91" i="4" s="1"/>
  <c r="Y91" i="4"/>
  <c r="W91" i="4"/>
  <c r="X91" i="4" s="1"/>
  <c r="S91" i="4"/>
  <c r="T91" i="4" s="1"/>
  <c r="N91" i="4"/>
  <c r="O91" i="4" s="1"/>
  <c r="J91" i="4"/>
  <c r="AM90" i="4"/>
  <c r="AK90" i="4"/>
  <c r="AL90" i="4" s="1"/>
  <c r="AG90" i="4"/>
  <c r="AH90" i="4" s="1"/>
  <c r="AC90" i="4"/>
  <c r="AD90" i="4" s="1"/>
  <c r="AE90" i="4" s="1"/>
  <c r="W90" i="4"/>
  <c r="X90" i="4" s="1"/>
  <c r="S90" i="4"/>
  <c r="T90" i="4" s="1"/>
  <c r="N90" i="4"/>
  <c r="O90" i="4" s="1"/>
  <c r="J90" i="4"/>
  <c r="Y90" i="4" s="1"/>
  <c r="AM89" i="4"/>
  <c r="AK89" i="4"/>
  <c r="AL89" i="4" s="1"/>
  <c r="AG89" i="4"/>
  <c r="AH89" i="4" s="1"/>
  <c r="AC89" i="4"/>
  <c r="AD89" i="4" s="1"/>
  <c r="AE89" i="4" s="1"/>
  <c r="Y89" i="4"/>
  <c r="W89" i="4"/>
  <c r="X89" i="4" s="1"/>
  <c r="S89" i="4"/>
  <c r="T89" i="4" s="1"/>
  <c r="N89" i="4"/>
  <c r="O89" i="4" s="1"/>
  <c r="J89" i="4"/>
  <c r="AK88" i="4"/>
  <c r="AL88" i="4" s="1"/>
  <c r="AM88" i="4" s="1"/>
  <c r="AG88" i="4"/>
  <c r="AH88" i="4" s="1"/>
  <c r="AC88" i="4"/>
  <c r="AD88" i="4" s="1"/>
  <c r="AE88" i="4" s="1"/>
  <c r="W88" i="4"/>
  <c r="X88" i="4" s="1"/>
  <c r="S88" i="4"/>
  <c r="T88" i="4" s="1"/>
  <c r="N88" i="4"/>
  <c r="O88" i="4" s="1"/>
  <c r="J88" i="4"/>
  <c r="Y88" i="4" s="1"/>
  <c r="AM87" i="4"/>
  <c r="AK87" i="4"/>
  <c r="AL87" i="4" s="1"/>
  <c r="AG87" i="4"/>
  <c r="AH87" i="4" s="1"/>
  <c r="AC87" i="4"/>
  <c r="AD87" i="4" s="1"/>
  <c r="AE87" i="4" s="1"/>
  <c r="W87" i="4"/>
  <c r="X87" i="4" s="1"/>
  <c r="S87" i="4"/>
  <c r="T87" i="4" s="1"/>
  <c r="N87" i="4"/>
  <c r="O87" i="4" s="1"/>
  <c r="J87" i="4"/>
  <c r="Y87" i="4" s="1"/>
  <c r="AK86" i="4"/>
  <c r="AL86" i="4" s="1"/>
  <c r="AM86" i="4" s="1"/>
  <c r="AG86" i="4"/>
  <c r="AH86" i="4" s="1"/>
  <c r="AC86" i="4"/>
  <c r="AD86" i="4" s="1"/>
  <c r="AE86" i="4" s="1"/>
  <c r="W86" i="4"/>
  <c r="X86" i="4" s="1"/>
  <c r="S86" i="4"/>
  <c r="T86" i="4" s="1"/>
  <c r="N86" i="4"/>
  <c r="O86" i="4" s="1"/>
  <c r="J86" i="4"/>
  <c r="Y86" i="4" s="1"/>
  <c r="AK85" i="4"/>
  <c r="AL85" i="4" s="1"/>
  <c r="AM85" i="4" s="1"/>
  <c r="AG85" i="4"/>
  <c r="AH85" i="4" s="1"/>
  <c r="AD85" i="4"/>
  <c r="AE85" i="4" s="1"/>
  <c r="AC85" i="4"/>
  <c r="Y85" i="4"/>
  <c r="W85" i="4"/>
  <c r="X85" i="4" s="1"/>
  <c r="S85" i="4"/>
  <c r="T85" i="4" s="1"/>
  <c r="N85" i="4"/>
  <c r="O85" i="4" s="1"/>
  <c r="J85" i="4"/>
  <c r="AM84" i="4"/>
  <c r="AK84" i="4"/>
  <c r="AL84" i="4" s="1"/>
  <c r="AG84" i="4"/>
  <c r="AH84" i="4" s="1"/>
  <c r="AD84" i="4"/>
  <c r="AE84" i="4" s="1"/>
  <c r="AC84" i="4"/>
  <c r="Y84" i="4"/>
  <c r="W84" i="4"/>
  <c r="X84" i="4" s="1"/>
  <c r="S84" i="4"/>
  <c r="T84" i="4" s="1"/>
  <c r="N84" i="4"/>
  <c r="O84" i="4" s="1"/>
  <c r="J84" i="4"/>
  <c r="AK83" i="4"/>
  <c r="AL83" i="4" s="1"/>
  <c r="AM83" i="4" s="1"/>
  <c r="AG83" i="4"/>
  <c r="AH83" i="4" s="1"/>
  <c r="AE83" i="4"/>
  <c r="AC83" i="4"/>
  <c r="AD83" i="4" s="1"/>
  <c r="W83" i="4"/>
  <c r="X83" i="4" s="1"/>
  <c r="S83" i="4"/>
  <c r="T83" i="4" s="1"/>
  <c r="O83" i="4"/>
  <c r="N83" i="4"/>
  <c r="J83" i="4"/>
  <c r="Y83" i="4" s="1"/>
  <c r="AK82" i="4"/>
  <c r="AL82" i="4" s="1"/>
  <c r="AM82" i="4" s="1"/>
  <c r="AG82" i="4"/>
  <c r="AH82" i="4" s="1"/>
  <c r="AC82" i="4"/>
  <c r="AD82" i="4" s="1"/>
  <c r="AE82" i="4" s="1"/>
  <c r="W82" i="4"/>
  <c r="X82" i="4" s="1"/>
  <c r="S82" i="4"/>
  <c r="T82" i="4" s="1"/>
  <c r="N82" i="4"/>
  <c r="O82" i="4" s="1"/>
  <c r="J82" i="4"/>
  <c r="Y82" i="4" s="1"/>
  <c r="AK81" i="4"/>
  <c r="AL81" i="4" s="1"/>
  <c r="AM81" i="4" s="1"/>
  <c r="AG81" i="4"/>
  <c r="AH81" i="4" s="1"/>
  <c r="AC81" i="4"/>
  <c r="AD81" i="4" s="1"/>
  <c r="AE81" i="4" s="1"/>
  <c r="W81" i="4"/>
  <c r="X81" i="4" s="1"/>
  <c r="S81" i="4"/>
  <c r="T81" i="4" s="1"/>
  <c r="O81" i="4"/>
  <c r="N81" i="4"/>
  <c r="J81" i="4"/>
  <c r="Y81" i="4" s="1"/>
  <c r="AK80" i="4"/>
  <c r="AL80" i="4" s="1"/>
  <c r="AM80" i="4" s="1"/>
  <c r="AG80" i="4"/>
  <c r="AH80" i="4" s="1"/>
  <c r="AC80" i="4"/>
  <c r="AD80" i="4" s="1"/>
  <c r="AE80" i="4" s="1"/>
  <c r="W80" i="4"/>
  <c r="X80" i="4" s="1"/>
  <c r="S80" i="4"/>
  <c r="T80" i="4" s="1"/>
  <c r="N80" i="4"/>
  <c r="O80" i="4" s="1"/>
  <c r="J80" i="4"/>
  <c r="Y80" i="4" s="1"/>
  <c r="AK79" i="4"/>
  <c r="AL79" i="4" s="1"/>
  <c r="AM79" i="4" s="1"/>
  <c r="AG79" i="4"/>
  <c r="AH79" i="4" s="1"/>
  <c r="AE79" i="4"/>
  <c r="AC79" i="4"/>
  <c r="AD79" i="4" s="1"/>
  <c r="Y79" i="4"/>
  <c r="W79" i="4"/>
  <c r="X79" i="4" s="1"/>
  <c r="S79" i="4"/>
  <c r="T79" i="4" s="1"/>
  <c r="O79" i="4"/>
  <c r="N79" i="4"/>
  <c r="J79" i="4"/>
  <c r="AK78" i="4"/>
  <c r="AL78" i="4" s="1"/>
  <c r="AM78" i="4" s="1"/>
  <c r="AG78" i="4"/>
  <c r="AH78" i="4" s="1"/>
  <c r="AC78" i="4"/>
  <c r="AD78" i="4" s="1"/>
  <c r="AE78" i="4" s="1"/>
  <c r="W78" i="4"/>
  <c r="X78" i="4" s="1"/>
  <c r="S78" i="4"/>
  <c r="T78" i="4" s="1"/>
  <c r="N78" i="4"/>
  <c r="O78" i="4" s="1"/>
  <c r="J78" i="4"/>
  <c r="Y78" i="4" s="1"/>
  <c r="AK77" i="4"/>
  <c r="AL77" i="4" s="1"/>
  <c r="AM77" i="4" s="1"/>
  <c r="AG77" i="4"/>
  <c r="AH77" i="4" s="1"/>
  <c r="AE77" i="4"/>
  <c r="AC77" i="4"/>
  <c r="AD77" i="4" s="1"/>
  <c r="W77" i="4"/>
  <c r="X77" i="4" s="1"/>
  <c r="S77" i="4"/>
  <c r="T77" i="4" s="1"/>
  <c r="O77" i="4"/>
  <c r="N77" i="4"/>
  <c r="J77" i="4"/>
  <c r="Y77" i="4" s="1"/>
  <c r="AK76" i="4"/>
  <c r="AL76" i="4" s="1"/>
  <c r="AM76" i="4" s="1"/>
  <c r="AG76" i="4"/>
  <c r="AH76" i="4" s="1"/>
  <c r="AE76" i="4"/>
  <c r="AC76" i="4"/>
  <c r="AD76" i="4" s="1"/>
  <c r="W76" i="4"/>
  <c r="X76" i="4" s="1"/>
  <c r="S76" i="4"/>
  <c r="T76" i="4" s="1"/>
  <c r="N76" i="4"/>
  <c r="O76" i="4" s="1"/>
  <c r="J76" i="4"/>
  <c r="Y76" i="4" s="1"/>
  <c r="AK75" i="4"/>
  <c r="AL75" i="4" s="1"/>
  <c r="AM75" i="4" s="1"/>
  <c r="AG75" i="4"/>
  <c r="AH75" i="4" s="1"/>
  <c r="AE75" i="4"/>
  <c r="AC75" i="4"/>
  <c r="AD75" i="4" s="1"/>
  <c r="Y75" i="4"/>
  <c r="X75" i="4"/>
  <c r="W75" i="4"/>
  <c r="S75" i="4"/>
  <c r="T75" i="4" s="1"/>
  <c r="N75" i="4"/>
  <c r="O75" i="4" s="1"/>
  <c r="J75" i="4"/>
  <c r="AL74" i="4"/>
  <c r="AM74" i="4" s="1"/>
  <c r="AK74" i="4"/>
  <c r="AG74" i="4"/>
  <c r="AH74" i="4" s="1"/>
  <c r="AE74" i="4"/>
  <c r="AC74" i="4"/>
  <c r="AD74" i="4" s="1"/>
  <c r="W74" i="4"/>
  <c r="X74" i="4" s="1"/>
  <c r="S74" i="4"/>
  <c r="T74" i="4" s="1"/>
  <c r="N74" i="4"/>
  <c r="O74" i="4" s="1"/>
  <c r="J74" i="4"/>
  <c r="Y74" i="4" s="1"/>
  <c r="AK73" i="4"/>
  <c r="AL73" i="4" s="1"/>
  <c r="AM73" i="4" s="1"/>
  <c r="AG73" i="4"/>
  <c r="AH73" i="4" s="1"/>
  <c r="AC73" i="4"/>
  <c r="AD73" i="4" s="1"/>
  <c r="AE73" i="4" s="1"/>
  <c r="Y73" i="4"/>
  <c r="X73" i="4"/>
  <c r="W73" i="4"/>
  <c r="S73" i="4"/>
  <c r="T73" i="4" s="1"/>
  <c r="O73" i="4"/>
  <c r="N73" i="4"/>
  <c r="J73" i="4"/>
  <c r="AM72" i="4"/>
  <c r="AK72" i="4"/>
  <c r="AL72" i="4" s="1"/>
  <c r="AG72" i="4"/>
  <c r="AH72" i="4" s="1"/>
  <c r="AD72" i="4"/>
  <c r="AE72" i="4" s="1"/>
  <c r="AC72" i="4"/>
  <c r="X72" i="4"/>
  <c r="W72" i="4"/>
  <c r="S72" i="4"/>
  <c r="T72" i="4" s="1"/>
  <c r="N72" i="4"/>
  <c r="O72" i="4" s="1"/>
  <c r="J72" i="4"/>
  <c r="Y72" i="4" s="1"/>
  <c r="AK71" i="4"/>
  <c r="AL71" i="4" s="1"/>
  <c r="AM71" i="4" s="1"/>
  <c r="AG71" i="4"/>
  <c r="AH71" i="4" s="1"/>
  <c r="AE71" i="4"/>
  <c r="AC71" i="4"/>
  <c r="AD71" i="4" s="1"/>
  <c r="Y71" i="4"/>
  <c r="X71" i="4"/>
  <c r="W71" i="4"/>
  <c r="S71" i="4"/>
  <c r="T71" i="4" s="1"/>
  <c r="N71" i="4"/>
  <c r="O71" i="4" s="1"/>
  <c r="J71" i="4"/>
  <c r="AL70" i="4"/>
  <c r="AM70" i="4" s="1"/>
  <c r="AK70" i="4"/>
  <c r="AG70" i="4"/>
  <c r="AH70" i="4" s="1"/>
  <c r="AE70" i="4"/>
  <c r="AC70" i="4"/>
  <c r="AD70" i="4" s="1"/>
  <c r="W70" i="4"/>
  <c r="X70" i="4" s="1"/>
  <c r="S70" i="4"/>
  <c r="T70" i="4" s="1"/>
  <c r="N70" i="4"/>
  <c r="O70" i="4" s="1"/>
  <c r="J70" i="4"/>
  <c r="Y70" i="4" s="1"/>
  <c r="AM69" i="4"/>
  <c r="AK69" i="4"/>
  <c r="AL69" i="4" s="1"/>
  <c r="AG69" i="4"/>
  <c r="AH69" i="4" s="1"/>
  <c r="AE69" i="4"/>
  <c r="AC69" i="4"/>
  <c r="AD69" i="4" s="1"/>
  <c r="Y69" i="4"/>
  <c r="X69" i="4"/>
  <c r="W69" i="4"/>
  <c r="S69" i="4"/>
  <c r="T69" i="4" s="1"/>
  <c r="N69" i="4"/>
  <c r="O69" i="4" s="1"/>
  <c r="J69" i="4"/>
  <c r="AK68" i="4"/>
  <c r="AL68" i="4" s="1"/>
  <c r="AM68" i="4" s="1"/>
  <c r="AG68" i="4"/>
  <c r="AH68" i="4" s="1"/>
  <c r="AD68" i="4"/>
  <c r="AE68" i="4" s="1"/>
  <c r="AC68" i="4"/>
  <c r="X68" i="4"/>
  <c r="W68" i="4"/>
  <c r="S68" i="4"/>
  <c r="T68" i="4" s="1"/>
  <c r="N68" i="4"/>
  <c r="O68" i="4" s="1"/>
  <c r="J68" i="4"/>
  <c r="Y68" i="4" s="1"/>
  <c r="AK67" i="4"/>
  <c r="AL67" i="4" s="1"/>
  <c r="AM67" i="4" s="1"/>
  <c r="AG67" i="4"/>
  <c r="AH67" i="4" s="1"/>
  <c r="AC67" i="4"/>
  <c r="AD67" i="4" s="1"/>
  <c r="AE67" i="4" s="1"/>
  <c r="Y67" i="4"/>
  <c r="X67" i="4"/>
  <c r="W67" i="4"/>
  <c r="S67" i="4"/>
  <c r="T67" i="4" s="1"/>
  <c r="N67" i="4"/>
  <c r="O67" i="4" s="1"/>
  <c r="J67" i="4"/>
  <c r="AK66" i="4"/>
  <c r="AL66" i="4" s="1"/>
  <c r="AM66" i="4" s="1"/>
  <c r="AG66" i="4"/>
  <c r="AH66" i="4" s="1"/>
  <c r="AC66" i="4"/>
  <c r="AD66" i="4" s="1"/>
  <c r="AE66" i="4" s="1"/>
  <c r="W66" i="4"/>
  <c r="X66" i="4" s="1"/>
  <c r="S66" i="4"/>
  <c r="T66" i="4" s="1"/>
  <c r="N66" i="4"/>
  <c r="O66" i="4" s="1"/>
  <c r="J66" i="4"/>
  <c r="Y66" i="4" s="1"/>
  <c r="AM65" i="4"/>
  <c r="AK65" i="4"/>
  <c r="AL65" i="4" s="1"/>
  <c r="AG65" i="4"/>
  <c r="AH65" i="4" s="1"/>
  <c r="AE65" i="4"/>
  <c r="AC65" i="4"/>
  <c r="AD65" i="4" s="1"/>
  <c r="Y65" i="4"/>
  <c r="X65" i="4"/>
  <c r="W65" i="4"/>
  <c r="S65" i="4"/>
  <c r="T65" i="4" s="1"/>
  <c r="O65" i="4"/>
  <c r="N65" i="4"/>
  <c r="J65" i="4"/>
  <c r="AK64" i="4"/>
  <c r="AL64" i="4" s="1"/>
  <c r="AM64" i="4" s="1"/>
  <c r="AG64" i="4"/>
  <c r="AH64" i="4" s="1"/>
  <c r="AC64" i="4"/>
  <c r="AD64" i="4" s="1"/>
  <c r="AE64" i="4" s="1"/>
  <c r="X64" i="4"/>
  <c r="W64" i="4"/>
  <c r="S64" i="4"/>
  <c r="T64" i="4" s="1"/>
  <c r="N64" i="4"/>
  <c r="O64" i="4" s="1"/>
  <c r="J64" i="4"/>
  <c r="Y64" i="4" s="1"/>
  <c r="AM63" i="4"/>
  <c r="AK63" i="4"/>
  <c r="AL63" i="4" s="1"/>
  <c r="AG63" i="4"/>
  <c r="AH63" i="4" s="1"/>
  <c r="AE63" i="4"/>
  <c r="AC63" i="4"/>
  <c r="AD63" i="4" s="1"/>
  <c r="Y63" i="4"/>
  <c r="X63" i="4"/>
  <c r="W63" i="4"/>
  <c r="S63" i="4"/>
  <c r="T63" i="4" s="1"/>
  <c r="N63" i="4"/>
  <c r="O63" i="4" s="1"/>
  <c r="J63" i="4"/>
  <c r="AL62" i="4"/>
  <c r="AM62" i="4" s="1"/>
  <c r="AK62" i="4"/>
  <c r="AG62" i="4"/>
  <c r="AH62" i="4" s="1"/>
  <c r="AC62" i="4"/>
  <c r="AD62" i="4" s="1"/>
  <c r="AE62" i="4" s="1"/>
  <c r="W62" i="4"/>
  <c r="X62" i="4" s="1"/>
  <c r="S62" i="4"/>
  <c r="T62" i="4" s="1"/>
  <c r="N62" i="4"/>
  <c r="O62" i="4" s="1"/>
  <c r="J62" i="4"/>
  <c r="Y62" i="4" s="1"/>
  <c r="AK61" i="4"/>
  <c r="AL61" i="4" s="1"/>
  <c r="AM61" i="4" s="1"/>
  <c r="AG61" i="4"/>
  <c r="AH61" i="4" s="1"/>
  <c r="AE61" i="4"/>
  <c r="AC61" i="4"/>
  <c r="AD61" i="4" s="1"/>
  <c r="Y61" i="4"/>
  <c r="X61" i="4"/>
  <c r="W61" i="4"/>
  <c r="S61" i="4"/>
  <c r="T61" i="4" s="1"/>
  <c r="O61" i="4"/>
  <c r="N61" i="4"/>
  <c r="J61" i="4"/>
  <c r="AM60" i="4"/>
  <c r="AK60" i="4"/>
  <c r="AL60" i="4" s="1"/>
  <c r="AG60" i="4"/>
  <c r="AH60" i="4" s="1"/>
  <c r="AD60" i="4"/>
  <c r="AE60" i="4" s="1"/>
  <c r="AC60" i="4"/>
  <c r="X60" i="4"/>
  <c r="W60" i="4"/>
  <c r="S60" i="4"/>
  <c r="T60" i="4" s="1"/>
  <c r="N60" i="4"/>
  <c r="O60" i="4" s="1"/>
  <c r="J60" i="4"/>
  <c r="Y60" i="4" s="1"/>
  <c r="AM59" i="4"/>
  <c r="AK59" i="4"/>
  <c r="AL59" i="4" s="1"/>
  <c r="AG59" i="4"/>
  <c r="AH59" i="4" s="1"/>
  <c r="AE59" i="4"/>
  <c r="AC59" i="4"/>
  <c r="AD59" i="4" s="1"/>
  <c r="Y59" i="4"/>
  <c r="X59" i="4"/>
  <c r="W59" i="4"/>
  <c r="S59" i="4"/>
  <c r="T59" i="4" s="1"/>
  <c r="N59" i="4"/>
  <c r="O59" i="4" s="1"/>
  <c r="J59" i="4"/>
  <c r="AL58" i="4"/>
  <c r="AM58" i="4" s="1"/>
  <c r="AK58" i="4"/>
  <c r="AG58" i="4"/>
  <c r="AH58" i="4" s="1"/>
  <c r="AE58" i="4"/>
  <c r="AC58" i="4"/>
  <c r="AD58" i="4" s="1"/>
  <c r="W58" i="4"/>
  <c r="X58" i="4" s="1"/>
  <c r="T58" i="4"/>
  <c r="S58" i="4"/>
  <c r="O58" i="4"/>
  <c r="N58" i="4"/>
  <c r="J58" i="4"/>
  <c r="Y58" i="4" s="1"/>
  <c r="AK57" i="4"/>
  <c r="AL57" i="4" s="1"/>
  <c r="AM57" i="4" s="1"/>
  <c r="AH57" i="4"/>
  <c r="AG57" i="4"/>
  <c r="AE57" i="4"/>
  <c r="AC57" i="4"/>
  <c r="AD57" i="4" s="1"/>
  <c r="W57" i="4"/>
  <c r="X57" i="4" s="1"/>
  <c r="T57" i="4"/>
  <c r="S57" i="4"/>
  <c r="O57" i="4"/>
  <c r="N57" i="4"/>
  <c r="J57" i="4"/>
  <c r="Y57" i="4" s="1"/>
  <c r="AK56" i="4"/>
  <c r="AL56" i="4" s="1"/>
  <c r="AM56" i="4" s="1"/>
  <c r="AH56" i="4"/>
  <c r="AG56" i="4"/>
  <c r="AC56" i="4"/>
  <c r="AD56" i="4" s="1"/>
  <c r="AE56" i="4" s="1"/>
  <c r="W56" i="4"/>
  <c r="X56" i="4" s="1"/>
  <c r="T56" i="4"/>
  <c r="S56" i="4"/>
  <c r="O56" i="4"/>
  <c r="N56" i="4"/>
  <c r="J56" i="4"/>
  <c r="Y56" i="4" s="1"/>
  <c r="AK55" i="4"/>
  <c r="AL55" i="4" s="1"/>
  <c r="AM55" i="4" s="1"/>
  <c r="AH55" i="4"/>
  <c r="AG55" i="4"/>
  <c r="AC55" i="4"/>
  <c r="AD55" i="4" s="1"/>
  <c r="AE55" i="4" s="1"/>
  <c r="W55" i="4"/>
  <c r="X55" i="4" s="1"/>
  <c r="T55" i="4"/>
  <c r="S55" i="4"/>
  <c r="O55" i="4"/>
  <c r="N55" i="4"/>
  <c r="J55" i="4"/>
  <c r="Y55" i="4" s="1"/>
  <c r="AK54" i="4"/>
  <c r="AL54" i="4" s="1"/>
  <c r="AM54" i="4" s="1"/>
  <c r="AH54" i="4"/>
  <c r="AG54" i="4"/>
  <c r="AC54" i="4"/>
  <c r="AD54" i="4" s="1"/>
  <c r="AE54" i="4" s="1"/>
  <c r="W54" i="4"/>
  <c r="X54" i="4" s="1"/>
  <c r="T54" i="4"/>
  <c r="S54" i="4"/>
  <c r="O54" i="4"/>
  <c r="N54" i="4"/>
  <c r="J54" i="4"/>
  <c r="Y54" i="4" s="1"/>
  <c r="AK53" i="4"/>
  <c r="AL53" i="4" s="1"/>
  <c r="AM53" i="4" s="1"/>
  <c r="AH53" i="4"/>
  <c r="AG53" i="4"/>
  <c r="AE53" i="4"/>
  <c r="AC53" i="4"/>
  <c r="AD53" i="4" s="1"/>
  <c r="W53" i="4"/>
  <c r="X53" i="4" s="1"/>
  <c r="T53" i="4"/>
  <c r="S53" i="4"/>
  <c r="O53" i="4"/>
  <c r="N53" i="4"/>
  <c r="J53" i="4"/>
  <c r="Y53" i="4" s="1"/>
  <c r="AK52" i="4"/>
  <c r="AL52" i="4" s="1"/>
  <c r="AM52" i="4" s="1"/>
  <c r="AH52" i="4"/>
  <c r="AG52" i="4"/>
  <c r="AE52" i="4"/>
  <c r="AC52" i="4"/>
  <c r="AD52" i="4" s="1"/>
  <c r="W52" i="4"/>
  <c r="X52" i="4" s="1"/>
  <c r="T52" i="4"/>
  <c r="S52" i="4"/>
  <c r="O52" i="4"/>
  <c r="N52" i="4"/>
  <c r="J52" i="4"/>
  <c r="Y52" i="4" s="1"/>
  <c r="AK51" i="4"/>
  <c r="AL51" i="4" s="1"/>
  <c r="AM51" i="4" s="1"/>
  <c r="AH51" i="4"/>
  <c r="AG51" i="4"/>
  <c r="AE51" i="4"/>
  <c r="AC51" i="4"/>
  <c r="AD51" i="4" s="1"/>
  <c r="W51" i="4"/>
  <c r="X51" i="4" s="1"/>
  <c r="V51" i="4"/>
  <c r="S51" i="4"/>
  <c r="T51" i="4" s="1"/>
  <c r="R51" i="4"/>
  <c r="O51" i="4"/>
  <c r="M51" i="4"/>
  <c r="N51" i="4" s="1"/>
  <c r="J51" i="4"/>
  <c r="Y51" i="4" s="1"/>
  <c r="AK50" i="4"/>
  <c r="AL50" i="4" s="1"/>
  <c r="AM50" i="4" s="1"/>
  <c r="AG50" i="4"/>
  <c r="AH50" i="4" s="1"/>
  <c r="AC50" i="4"/>
  <c r="AD50" i="4" s="1"/>
  <c r="AE50" i="4" s="1"/>
  <c r="W50" i="4"/>
  <c r="X50" i="4" s="1"/>
  <c r="V50" i="4"/>
  <c r="T50" i="4"/>
  <c r="R50" i="4"/>
  <c r="S50" i="4" s="1"/>
  <c r="O50" i="4"/>
  <c r="N50" i="4"/>
  <c r="M50" i="4"/>
  <c r="J50" i="4"/>
  <c r="Y50" i="4" s="1"/>
  <c r="AL49" i="4"/>
  <c r="AM49" i="4" s="1"/>
  <c r="AK49" i="4"/>
  <c r="AG49" i="4"/>
  <c r="AH49" i="4" s="1"/>
  <c r="AC49" i="4"/>
  <c r="AD49" i="4" s="1"/>
  <c r="AE49" i="4" s="1"/>
  <c r="Y49" i="4"/>
  <c r="V49" i="4"/>
  <c r="W49" i="4" s="1"/>
  <c r="X49" i="4" s="1"/>
  <c r="T49" i="4"/>
  <c r="S49" i="4"/>
  <c r="R49" i="4"/>
  <c r="M49" i="4"/>
  <c r="N49" i="4" s="1"/>
  <c r="O49" i="4" s="1"/>
  <c r="J49" i="4"/>
  <c r="AK48" i="4"/>
  <c r="AL48" i="4" s="1"/>
  <c r="AM48" i="4" s="1"/>
  <c r="AG48" i="4"/>
  <c r="AH48" i="4" s="1"/>
  <c r="AD48" i="4"/>
  <c r="AE48" i="4" s="1"/>
  <c r="AC48" i="4"/>
  <c r="W48" i="4"/>
  <c r="X48" i="4" s="1"/>
  <c r="V48" i="4"/>
  <c r="R48" i="4"/>
  <c r="S48" i="4" s="1"/>
  <c r="T48" i="4" s="1"/>
  <c r="M48" i="4"/>
  <c r="N48" i="4" s="1"/>
  <c r="O48" i="4" s="1"/>
  <c r="J48" i="4"/>
  <c r="Y48" i="4" s="1"/>
  <c r="AL47" i="4"/>
  <c r="AM47" i="4" s="1"/>
  <c r="AK47" i="4"/>
  <c r="AH47" i="4"/>
  <c r="AG47" i="4"/>
  <c r="AC47" i="4"/>
  <c r="AD47" i="4" s="1"/>
  <c r="AE47" i="4" s="1"/>
  <c r="X47" i="4"/>
  <c r="V47" i="4"/>
  <c r="W47" i="4" s="1"/>
  <c r="R47" i="4"/>
  <c r="S47" i="4" s="1"/>
  <c r="T47" i="4" s="1"/>
  <c r="M47" i="4"/>
  <c r="N47" i="4" s="1"/>
  <c r="O47" i="4" s="1"/>
  <c r="J47" i="4"/>
  <c r="Y47" i="4" s="1"/>
  <c r="AK46" i="4"/>
  <c r="AL46" i="4" s="1"/>
  <c r="AM46" i="4" s="1"/>
  <c r="AH46" i="4"/>
  <c r="AG46" i="4"/>
  <c r="AD46" i="4"/>
  <c r="AE46" i="4" s="1"/>
  <c r="AC46" i="4"/>
  <c r="Y46" i="4"/>
  <c r="V46" i="4"/>
  <c r="W46" i="4" s="1"/>
  <c r="X46" i="4" s="1"/>
  <c r="R46" i="4"/>
  <c r="S46" i="4" s="1"/>
  <c r="T46" i="4" s="1"/>
  <c r="N46" i="4"/>
  <c r="O46" i="4" s="1"/>
  <c r="M46" i="4"/>
  <c r="J46" i="4"/>
  <c r="AL45" i="4"/>
  <c r="AM45" i="4" s="1"/>
  <c r="AK45" i="4"/>
  <c r="AH45" i="4"/>
  <c r="AG45" i="4"/>
  <c r="AE45" i="4"/>
  <c r="AC45" i="4"/>
  <c r="AD45" i="4" s="1"/>
  <c r="Y45" i="4"/>
  <c r="V45" i="4"/>
  <c r="W45" i="4" s="1"/>
  <c r="X45" i="4" s="1"/>
  <c r="S45" i="4"/>
  <c r="T45" i="4" s="1"/>
  <c r="R45" i="4"/>
  <c r="N45" i="4"/>
  <c r="O45" i="4" s="1"/>
  <c r="M45" i="4"/>
  <c r="J45" i="4"/>
  <c r="AM44" i="4"/>
  <c r="AK44" i="4"/>
  <c r="AL44" i="4" s="1"/>
  <c r="AG44" i="4"/>
  <c r="AH44" i="4" s="1"/>
  <c r="AE44" i="4"/>
  <c r="AD44" i="4"/>
  <c r="AC44" i="4"/>
  <c r="W44" i="4"/>
  <c r="X44" i="4" s="1"/>
  <c r="V44" i="4"/>
  <c r="R44" i="4"/>
  <c r="S44" i="4" s="1"/>
  <c r="T44" i="4" s="1"/>
  <c r="N44" i="4"/>
  <c r="O44" i="4" s="1"/>
  <c r="M44" i="4"/>
  <c r="J44" i="4"/>
  <c r="Y44" i="4" s="1"/>
  <c r="AK43" i="4"/>
  <c r="AL43" i="4" s="1"/>
  <c r="AM43" i="4" s="1"/>
  <c r="AH43" i="4"/>
  <c r="AG43" i="4"/>
  <c r="AC43" i="4"/>
  <c r="AD43" i="4" s="1"/>
  <c r="AE43" i="4" s="1"/>
  <c r="W43" i="4"/>
  <c r="X43" i="4" s="1"/>
  <c r="V43" i="4"/>
  <c r="S43" i="4"/>
  <c r="T43" i="4" s="1"/>
  <c r="R43" i="4"/>
  <c r="M43" i="4"/>
  <c r="N43" i="4" s="1"/>
  <c r="O43" i="4" s="1"/>
  <c r="J43" i="4"/>
  <c r="Y43" i="4" s="1"/>
  <c r="AM42" i="4"/>
  <c r="AK42" i="4"/>
  <c r="AL42" i="4" s="1"/>
  <c r="AG42" i="4"/>
  <c r="AH42" i="4" s="1"/>
  <c r="AC42" i="4"/>
  <c r="AD42" i="4" s="1"/>
  <c r="AE42" i="4" s="1"/>
  <c r="W42" i="4"/>
  <c r="X42" i="4" s="1"/>
  <c r="V42" i="4"/>
  <c r="R42" i="4"/>
  <c r="S42" i="4" s="1"/>
  <c r="T42" i="4" s="1"/>
  <c r="O42" i="4"/>
  <c r="N42" i="4"/>
  <c r="M42" i="4"/>
  <c r="J42" i="4"/>
  <c r="Y42" i="4" s="1"/>
  <c r="AL41" i="4"/>
  <c r="AM41" i="4" s="1"/>
  <c r="AK41" i="4"/>
  <c r="AG41" i="4"/>
  <c r="AH41" i="4" s="1"/>
  <c r="AE41" i="4"/>
  <c r="AC41" i="4"/>
  <c r="AD41" i="4" s="1"/>
  <c r="X41" i="4"/>
  <c r="W41" i="4"/>
  <c r="S41" i="4"/>
  <c r="T41" i="4" s="1"/>
  <c r="O41" i="4"/>
  <c r="N41" i="4"/>
  <c r="J41" i="4"/>
  <c r="Y41" i="4" s="1"/>
  <c r="AL40" i="4"/>
  <c r="AM40" i="4" s="1"/>
  <c r="AK40" i="4"/>
  <c r="AG40" i="4"/>
  <c r="AH40" i="4" s="1"/>
  <c r="AE40" i="4"/>
  <c r="AC40" i="4"/>
  <c r="AD40" i="4" s="1"/>
  <c r="X40" i="4"/>
  <c r="W40" i="4"/>
  <c r="S40" i="4"/>
  <c r="T40" i="4" s="1"/>
  <c r="O40" i="4"/>
  <c r="N40" i="4"/>
  <c r="J40" i="4"/>
  <c r="Y40" i="4" s="1"/>
  <c r="AL39" i="4"/>
  <c r="AM39" i="4" s="1"/>
  <c r="AK39" i="4"/>
  <c r="AG39" i="4"/>
  <c r="AH39" i="4" s="1"/>
  <c r="AE39" i="4"/>
  <c r="AC39" i="4"/>
  <c r="AD39" i="4" s="1"/>
  <c r="X39" i="4"/>
  <c r="W39" i="4"/>
  <c r="S39" i="4"/>
  <c r="T39" i="4" s="1"/>
  <c r="O39" i="4"/>
  <c r="N39" i="4"/>
  <c r="J39" i="4"/>
  <c r="Y39" i="4" s="1"/>
  <c r="AL38" i="4"/>
  <c r="AM38" i="4" s="1"/>
  <c r="AK38" i="4"/>
  <c r="AG38" i="4"/>
  <c r="AH38" i="4" s="1"/>
  <c r="AE38" i="4"/>
  <c r="AC38" i="4"/>
  <c r="AD38" i="4" s="1"/>
  <c r="X38" i="4"/>
  <c r="W38" i="4"/>
  <c r="S38" i="4"/>
  <c r="T38" i="4" s="1"/>
  <c r="O38" i="4"/>
  <c r="N38" i="4"/>
  <c r="J38" i="4"/>
  <c r="Y38" i="4" s="1"/>
  <c r="AM37" i="4"/>
  <c r="AL37" i="4"/>
  <c r="AK37" i="4"/>
  <c r="AH37" i="4"/>
  <c r="AG37" i="4"/>
  <c r="AE37" i="4"/>
  <c r="AC37" i="4"/>
  <c r="AD37" i="4" s="1"/>
  <c r="Y37" i="4"/>
  <c r="X37" i="4"/>
  <c r="W37" i="4"/>
  <c r="T37" i="4"/>
  <c r="S37" i="4"/>
  <c r="O37" i="4"/>
  <c r="N37" i="4"/>
  <c r="J37" i="4"/>
  <c r="AM36" i="4"/>
  <c r="AL36" i="4"/>
  <c r="AK36" i="4"/>
  <c r="AH36" i="4"/>
  <c r="AG36" i="4"/>
  <c r="AC36" i="4"/>
  <c r="AD36" i="4" s="1"/>
  <c r="AE36" i="4" s="1"/>
  <c r="X36" i="4"/>
  <c r="W36" i="4"/>
  <c r="S36" i="4"/>
  <c r="T36" i="4" s="1"/>
  <c r="O36" i="4"/>
  <c r="N36" i="4"/>
  <c r="J36" i="4"/>
  <c r="Y36" i="4" s="1"/>
  <c r="AL35" i="4"/>
  <c r="AM35" i="4" s="1"/>
  <c r="AK35" i="4"/>
  <c r="AG35" i="4"/>
  <c r="AH35" i="4" s="1"/>
  <c r="AC35" i="4"/>
  <c r="AD35" i="4" s="1"/>
  <c r="AE35" i="4" s="1"/>
  <c r="Y35" i="4"/>
  <c r="X35" i="4"/>
  <c r="W35" i="4"/>
  <c r="T35" i="4"/>
  <c r="S35" i="4"/>
  <c r="O35" i="4"/>
  <c r="N35" i="4"/>
  <c r="J35" i="4"/>
  <c r="AM34" i="4"/>
  <c r="AL34" i="4"/>
  <c r="AK34" i="4"/>
  <c r="AH34" i="4"/>
  <c r="AG34" i="4"/>
  <c r="AE34" i="4"/>
  <c r="AC34" i="4"/>
  <c r="AD34" i="4" s="1"/>
  <c r="X34" i="4"/>
  <c r="W34" i="4"/>
  <c r="T34" i="4"/>
  <c r="S34" i="4"/>
  <c r="O34" i="4"/>
  <c r="N34" i="4"/>
  <c r="J34" i="4"/>
  <c r="Y34" i="4" s="1"/>
  <c r="AL33" i="4"/>
  <c r="AM33" i="4" s="1"/>
  <c r="AK33" i="4"/>
  <c r="AH33" i="4"/>
  <c r="AG33" i="4"/>
  <c r="AC33" i="4"/>
  <c r="AD33" i="4" s="1"/>
  <c r="AE33" i="4" s="1"/>
  <c r="X33" i="4"/>
  <c r="W33" i="4"/>
  <c r="S33" i="4"/>
  <c r="T33" i="4" s="1"/>
  <c r="O33" i="4"/>
  <c r="N33" i="4"/>
  <c r="J33" i="4"/>
  <c r="Y33" i="4" s="1"/>
  <c r="AL32" i="4"/>
  <c r="AM32" i="4" s="1"/>
  <c r="AK32" i="4"/>
  <c r="AG32" i="4"/>
  <c r="AH32" i="4" s="1"/>
  <c r="AE32" i="4"/>
  <c r="AC32" i="4"/>
  <c r="AD32" i="4" s="1"/>
  <c r="Y32" i="4"/>
  <c r="V32" i="4"/>
  <c r="W32" i="4" s="1"/>
  <c r="X32" i="4" s="1"/>
  <c r="T32" i="4"/>
  <c r="S32" i="4"/>
  <c r="R32" i="4"/>
  <c r="M32" i="4"/>
  <c r="N32" i="4" s="1"/>
  <c r="O32" i="4" s="1"/>
  <c r="J32" i="4"/>
  <c r="AL31" i="4"/>
  <c r="AM31" i="4" s="1"/>
  <c r="AK31" i="4"/>
  <c r="AG31" i="4"/>
  <c r="AH31" i="4" s="1"/>
  <c r="AE31" i="4"/>
  <c r="AD31" i="4"/>
  <c r="AC31" i="4"/>
  <c r="W31" i="4"/>
  <c r="X31" i="4" s="1"/>
  <c r="V31" i="4"/>
  <c r="T31" i="4"/>
  <c r="S31" i="4"/>
  <c r="R31" i="4"/>
  <c r="N31" i="4"/>
  <c r="O31" i="4" s="1"/>
  <c r="M31" i="4"/>
  <c r="J31" i="4"/>
  <c r="Y31" i="4" s="1"/>
  <c r="AL30" i="4"/>
  <c r="AM30" i="4" s="1"/>
  <c r="AK30" i="4"/>
  <c r="AH30" i="4"/>
  <c r="AG30" i="4"/>
  <c r="AD30" i="4"/>
  <c r="AE30" i="4" s="1"/>
  <c r="AC30" i="4"/>
  <c r="W30" i="4"/>
  <c r="X30" i="4" s="1"/>
  <c r="V30" i="4"/>
  <c r="S30" i="4"/>
  <c r="T30" i="4" s="1"/>
  <c r="R30" i="4"/>
  <c r="M30" i="4"/>
  <c r="N30" i="4" s="1"/>
  <c r="O30" i="4" s="1"/>
  <c r="J30" i="4"/>
  <c r="Y30" i="4" s="1"/>
  <c r="AK29" i="4"/>
  <c r="AL29" i="4" s="1"/>
  <c r="AM29" i="4" s="1"/>
  <c r="AG29" i="4"/>
  <c r="AH29" i="4" s="1"/>
  <c r="AD29" i="4"/>
  <c r="AE29" i="4" s="1"/>
  <c r="AC29" i="4"/>
  <c r="V29" i="4"/>
  <c r="W29" i="4" s="1"/>
  <c r="X29" i="4" s="1"/>
  <c r="T29" i="4"/>
  <c r="R29" i="4"/>
  <c r="S29" i="4" s="1"/>
  <c r="O29" i="4"/>
  <c r="N29" i="4"/>
  <c r="M29" i="4"/>
  <c r="J29" i="4"/>
  <c r="Y29" i="4" s="1"/>
  <c r="AL28" i="4"/>
  <c r="AM28" i="4" s="1"/>
  <c r="AK28" i="4"/>
  <c r="AG28" i="4"/>
  <c r="AH28" i="4" s="1"/>
  <c r="AE28" i="4"/>
  <c r="AC28" i="4"/>
  <c r="AD28" i="4" s="1"/>
  <c r="Y28" i="4"/>
  <c r="V28" i="4"/>
  <c r="W28" i="4" s="1"/>
  <c r="X28" i="4" s="1"/>
  <c r="T28" i="4"/>
  <c r="S28" i="4"/>
  <c r="R28" i="4"/>
  <c r="M28" i="4"/>
  <c r="N28" i="4" s="1"/>
  <c r="O28" i="4" s="1"/>
  <c r="J28" i="4"/>
  <c r="AL27" i="4"/>
  <c r="AM27" i="4" s="1"/>
  <c r="AK27" i="4"/>
  <c r="AG27" i="4"/>
  <c r="AH27" i="4" s="1"/>
  <c r="AE27" i="4"/>
  <c r="AD27" i="4"/>
  <c r="AC27" i="4"/>
  <c r="W27" i="4"/>
  <c r="X27" i="4" s="1"/>
  <c r="V27" i="4"/>
  <c r="T27" i="4"/>
  <c r="S27" i="4"/>
  <c r="R27" i="4"/>
  <c r="N27" i="4"/>
  <c r="O27" i="4" s="1"/>
  <c r="M27" i="4"/>
  <c r="J27" i="4"/>
  <c r="Y27" i="4" s="1"/>
  <c r="AL26" i="4"/>
  <c r="AM26" i="4" s="1"/>
  <c r="AK26" i="4"/>
  <c r="AH26" i="4"/>
  <c r="AG26" i="4"/>
  <c r="AD26" i="4"/>
  <c r="AE26" i="4" s="1"/>
  <c r="AC26" i="4"/>
  <c r="W26" i="4"/>
  <c r="X26" i="4" s="1"/>
  <c r="V26" i="4"/>
  <c r="S26" i="4"/>
  <c r="T26" i="4" s="1"/>
  <c r="R26" i="4"/>
  <c r="M26" i="4"/>
  <c r="N26" i="4" s="1"/>
  <c r="O26" i="4" s="1"/>
  <c r="J26" i="4"/>
  <c r="Y26" i="4" s="1"/>
  <c r="AK25" i="4"/>
  <c r="AL25" i="4" s="1"/>
  <c r="AM25" i="4" s="1"/>
  <c r="AG25" i="4"/>
  <c r="AH25" i="4" s="1"/>
  <c r="AD25" i="4"/>
  <c r="AE25" i="4" s="1"/>
  <c r="AC25" i="4"/>
  <c r="V25" i="4"/>
  <c r="W25" i="4" s="1"/>
  <c r="X25" i="4" s="1"/>
  <c r="T25" i="4"/>
  <c r="R25" i="4"/>
  <c r="S25" i="4" s="1"/>
  <c r="O25" i="4"/>
  <c r="N25" i="4"/>
  <c r="M25" i="4"/>
  <c r="J25" i="4"/>
  <c r="Y25" i="4" s="1"/>
  <c r="AL24" i="4"/>
  <c r="AM24" i="4" s="1"/>
  <c r="AK24" i="4"/>
  <c r="AG24" i="4"/>
  <c r="AH24" i="4" s="1"/>
  <c r="AE24" i="4"/>
  <c r="AC24" i="4"/>
  <c r="AD24" i="4" s="1"/>
  <c r="Y24" i="4"/>
  <c r="V24" i="4"/>
  <c r="W24" i="4" s="1"/>
  <c r="X24" i="4" s="1"/>
  <c r="T24" i="4"/>
  <c r="S24" i="4"/>
  <c r="R24" i="4"/>
  <c r="M24" i="4"/>
  <c r="N24" i="4" s="1"/>
  <c r="O24" i="4" s="1"/>
  <c r="J24" i="4"/>
  <c r="AL23" i="4"/>
  <c r="AM23" i="4" s="1"/>
  <c r="AK23" i="4"/>
  <c r="AG23" i="4"/>
  <c r="AH23" i="4" s="1"/>
  <c r="AE23" i="4"/>
  <c r="AD23" i="4"/>
  <c r="AC23" i="4"/>
  <c r="W23" i="4"/>
  <c r="X23" i="4" s="1"/>
  <c r="V23" i="4"/>
  <c r="T23" i="4"/>
  <c r="S23" i="4"/>
  <c r="R23" i="4"/>
  <c r="N23" i="4"/>
  <c r="O23" i="4" s="1"/>
  <c r="M23" i="4"/>
  <c r="J23" i="4"/>
  <c r="Y23" i="4" s="1"/>
  <c r="AL22" i="4"/>
  <c r="AM22" i="4" s="1"/>
  <c r="AK22" i="4"/>
  <c r="AH22" i="4"/>
  <c r="AG22" i="4"/>
  <c r="AD22" i="4"/>
  <c r="AE22" i="4" s="1"/>
  <c r="AC22" i="4"/>
  <c r="W22" i="4"/>
  <c r="X22" i="4" s="1"/>
  <c r="T22" i="4"/>
  <c r="S22" i="4"/>
  <c r="O22" i="4"/>
  <c r="N22" i="4"/>
  <c r="J22" i="4"/>
  <c r="Y22" i="4" s="1"/>
  <c r="AK21" i="4"/>
  <c r="AL21" i="4" s="1"/>
  <c r="AM21" i="4" s="1"/>
  <c r="AH21" i="4"/>
  <c r="AG21" i="4"/>
  <c r="AE21" i="4"/>
  <c r="AD21" i="4"/>
  <c r="AC21" i="4"/>
  <c r="X21" i="4"/>
  <c r="W21" i="4"/>
  <c r="T21" i="4"/>
  <c r="S21" i="4"/>
  <c r="N21" i="4"/>
  <c r="O21" i="4" s="1"/>
  <c r="J21" i="4"/>
  <c r="Y21" i="4" s="1"/>
  <c r="AL20" i="4"/>
  <c r="AM20" i="4" s="1"/>
  <c r="AK20" i="4"/>
  <c r="AH20" i="4"/>
  <c r="AG20" i="4"/>
  <c r="AD20" i="4"/>
  <c r="AE20" i="4" s="1"/>
  <c r="AC20" i="4"/>
  <c r="X20" i="4"/>
  <c r="W20" i="4"/>
  <c r="S20" i="4"/>
  <c r="T20" i="4" s="1"/>
  <c r="N20" i="4"/>
  <c r="O20" i="4" s="1"/>
  <c r="J20" i="4"/>
  <c r="Y20" i="4" s="1"/>
  <c r="AL19" i="4"/>
  <c r="AM19" i="4" s="1"/>
  <c r="AK19" i="4"/>
  <c r="AG19" i="4"/>
  <c r="AH19" i="4" s="1"/>
  <c r="AD19" i="4"/>
  <c r="AE19" i="4" s="1"/>
  <c r="AC19" i="4"/>
  <c r="X19" i="4"/>
  <c r="W19" i="4"/>
  <c r="S19" i="4"/>
  <c r="T19" i="4" s="1"/>
  <c r="N19" i="4"/>
  <c r="O19" i="4" s="1"/>
  <c r="J19" i="4"/>
  <c r="Y19" i="4" s="1"/>
  <c r="AL18" i="4"/>
  <c r="AM18" i="4" s="1"/>
  <c r="AK18" i="4"/>
  <c r="AG18" i="4"/>
  <c r="AH18" i="4" s="1"/>
  <c r="AD18" i="4"/>
  <c r="AE18" i="4" s="1"/>
  <c r="AC18" i="4"/>
  <c r="X18" i="4"/>
  <c r="W18" i="4"/>
  <c r="S18" i="4"/>
  <c r="T18" i="4" s="1"/>
  <c r="N18" i="4"/>
  <c r="O18" i="4" s="1"/>
  <c r="J18" i="4"/>
  <c r="Y18" i="4" s="1"/>
  <c r="AL17" i="4"/>
  <c r="AM17" i="4" s="1"/>
  <c r="AK17" i="4"/>
  <c r="AG17" i="4"/>
  <c r="AH17" i="4" s="1"/>
  <c r="AD17" i="4"/>
  <c r="AE17" i="4" s="1"/>
  <c r="AC17" i="4"/>
  <c r="X17" i="4"/>
  <c r="W17" i="4"/>
  <c r="S17" i="4"/>
  <c r="T17" i="4" s="1"/>
  <c r="N17" i="4"/>
  <c r="O17" i="4" s="1"/>
  <c r="J17" i="4"/>
  <c r="Y17" i="4" s="1"/>
  <c r="AL16" i="4"/>
  <c r="AM16" i="4" s="1"/>
  <c r="AK16" i="4"/>
  <c r="AG16" i="4"/>
  <c r="AH16" i="4" s="1"/>
  <c r="AD16" i="4"/>
  <c r="AE16" i="4" s="1"/>
  <c r="AC16" i="4"/>
  <c r="X16" i="4"/>
  <c r="W16" i="4"/>
  <c r="S16" i="4"/>
  <c r="T16" i="4" s="1"/>
  <c r="N16" i="4"/>
  <c r="O16" i="4" s="1"/>
  <c r="J16" i="4"/>
  <c r="Y16" i="4" s="1"/>
  <c r="AL15" i="4"/>
  <c r="AM15" i="4" s="1"/>
  <c r="AK15" i="4"/>
  <c r="AG15" i="4"/>
  <c r="AH15" i="4" s="1"/>
  <c r="AD15" i="4"/>
  <c r="AE15" i="4" s="1"/>
  <c r="AC15" i="4"/>
  <c r="X15" i="4"/>
  <c r="W15" i="4"/>
  <c r="S15" i="4"/>
  <c r="T15" i="4" s="1"/>
  <c r="N15" i="4"/>
  <c r="O15" i="4" s="1"/>
  <c r="J15" i="4"/>
  <c r="Y15" i="4" s="1"/>
  <c r="AL14" i="4"/>
  <c r="AM14" i="4" s="1"/>
  <c r="AK14" i="4"/>
  <c r="AG14" i="4"/>
  <c r="AH14" i="4" s="1"/>
  <c r="AD14" i="4"/>
  <c r="AE14" i="4" s="1"/>
  <c r="AC14" i="4"/>
  <c r="X14" i="4"/>
  <c r="W14" i="4"/>
  <c r="S14" i="4"/>
  <c r="T14" i="4" s="1"/>
  <c r="N14" i="4"/>
  <c r="O14" i="4" s="1"/>
  <c r="J14" i="4"/>
  <c r="Y14" i="4" s="1"/>
  <c r="AL13" i="4"/>
  <c r="AM13" i="4" s="1"/>
  <c r="AK13" i="4"/>
  <c r="AG13" i="4"/>
  <c r="AH13" i="4" s="1"/>
  <c r="AD13" i="4"/>
  <c r="AE13" i="4" s="1"/>
  <c r="AC13" i="4"/>
  <c r="X13" i="4"/>
  <c r="W13" i="4"/>
  <c r="S13" i="4"/>
  <c r="T13" i="4" s="1"/>
  <c r="N13" i="4"/>
  <c r="O13" i="4" s="1"/>
  <c r="J13" i="4"/>
  <c r="Y13" i="4" s="1"/>
  <c r="AL12" i="4"/>
  <c r="AM12" i="4" s="1"/>
  <c r="AK12" i="4"/>
  <c r="AG12" i="4"/>
  <c r="AH12" i="4" s="1"/>
  <c r="AD12" i="4"/>
  <c r="AE12" i="4" s="1"/>
  <c r="AC12" i="4"/>
  <c r="X12" i="4"/>
  <c r="W12" i="4"/>
  <c r="S12" i="4"/>
  <c r="T12" i="4" s="1"/>
  <c r="N12" i="4"/>
  <c r="O12" i="4" s="1"/>
  <c r="J12" i="4"/>
  <c r="Y12" i="4" s="1"/>
  <c r="AL11" i="4"/>
  <c r="AM11" i="4" s="1"/>
  <c r="AK11" i="4"/>
  <c r="AG11" i="4"/>
  <c r="AH11" i="4" s="1"/>
  <c r="AD11" i="4"/>
  <c r="AE11" i="4" s="1"/>
  <c r="AC11" i="4"/>
  <c r="X11" i="4"/>
  <c r="W11" i="4"/>
  <c r="S11" i="4"/>
  <c r="T11" i="4" s="1"/>
  <c r="N11" i="4"/>
  <c r="O11" i="4" s="1"/>
  <c r="J11" i="4"/>
  <c r="Y11" i="4" s="1"/>
  <c r="AL10" i="4"/>
  <c r="AM10" i="4" s="1"/>
  <c r="AK10" i="4"/>
  <c r="AG10" i="4"/>
  <c r="AH10" i="4" s="1"/>
  <c r="AD10" i="4"/>
  <c r="AE10" i="4" s="1"/>
  <c r="AC10" i="4"/>
  <c r="X10" i="4"/>
  <c r="W10" i="4"/>
  <c r="S10" i="4"/>
  <c r="T10" i="4" s="1"/>
  <c r="N10" i="4"/>
  <c r="O10" i="4" s="1"/>
  <c r="J10" i="4"/>
  <c r="Y10" i="4" s="1"/>
  <c r="AL9" i="4"/>
  <c r="AM9" i="4" s="1"/>
  <c r="AK9" i="4"/>
  <c r="AG9" i="4"/>
  <c r="AH9" i="4" s="1"/>
  <c r="AD9" i="4"/>
  <c r="AE9" i="4" s="1"/>
  <c r="AC9" i="4"/>
  <c r="X9" i="4"/>
  <c r="W9" i="4"/>
  <c r="S9" i="4"/>
  <c r="T9" i="4" s="1"/>
  <c r="N9" i="4"/>
  <c r="O9" i="4" s="1"/>
  <c r="J9" i="4"/>
  <c r="Y9" i="4" s="1"/>
  <c r="AL8" i="4"/>
  <c r="AM8" i="4" s="1"/>
  <c r="AK8" i="4"/>
  <c r="AG8" i="4"/>
  <c r="AH8" i="4" s="1"/>
  <c r="AD8" i="4"/>
  <c r="AE8" i="4" s="1"/>
  <c r="AC8" i="4"/>
  <c r="X8" i="4"/>
  <c r="W8" i="4"/>
  <c r="S8" i="4"/>
  <c r="T8" i="4" s="1"/>
  <c r="N8" i="4"/>
  <c r="O8" i="4" s="1"/>
  <c r="J8" i="4"/>
  <c r="Y8" i="4" s="1"/>
  <c r="AL7" i="4"/>
  <c r="AM7" i="4" s="1"/>
  <c r="AK7" i="4"/>
  <c r="AG7" i="4"/>
  <c r="AH7" i="4" s="1"/>
  <c r="AD7" i="4"/>
  <c r="AE7" i="4" s="1"/>
  <c r="AC7" i="4"/>
  <c r="X7" i="4"/>
  <c r="W7" i="4"/>
  <c r="S7" i="4"/>
  <c r="T7" i="4" s="1"/>
  <c r="N7" i="4"/>
  <c r="O7" i="4" s="1"/>
  <c r="J7" i="4"/>
  <c r="Y7" i="4" s="1"/>
  <c r="AL6" i="4"/>
  <c r="AM6" i="4" s="1"/>
  <c r="AK6" i="4"/>
  <c r="AG6" i="4"/>
  <c r="AH6" i="4" s="1"/>
  <c r="AD6" i="4"/>
  <c r="AE6" i="4" s="1"/>
  <c r="AC6" i="4"/>
  <c r="X6" i="4"/>
  <c r="W6" i="4"/>
  <c r="S6" i="4"/>
  <c r="T6" i="4" s="1"/>
  <c r="N6" i="4"/>
  <c r="O6" i="4" s="1"/>
  <c r="J6" i="4"/>
  <c r="Y6" i="4" s="1"/>
  <c r="AL5" i="4"/>
  <c r="AM5" i="4" s="1"/>
  <c r="AK5" i="4"/>
  <c r="AG5" i="4"/>
  <c r="AH5" i="4" s="1"/>
  <c r="AD5" i="4"/>
  <c r="AE5" i="4" s="1"/>
  <c r="AC5" i="4"/>
  <c r="X5" i="4"/>
  <c r="W5" i="4"/>
  <c r="S5" i="4"/>
  <c r="T5" i="4" s="1"/>
  <c r="N5" i="4"/>
  <c r="O5" i="4" s="1"/>
  <c r="J5" i="4"/>
  <c r="Y5" i="4" s="1"/>
  <c r="AL4" i="4"/>
  <c r="AM4" i="4" s="1"/>
  <c r="AK4" i="4"/>
  <c r="AG4" i="4"/>
  <c r="AH4" i="4" s="1"/>
  <c r="AD4" i="4"/>
  <c r="AE4" i="4" s="1"/>
  <c r="AC4" i="4"/>
  <c r="X4" i="4"/>
  <c r="W4" i="4"/>
  <c r="S4" i="4"/>
  <c r="T4" i="4" s="1"/>
  <c r="N4" i="4"/>
  <c r="O4" i="4" s="1"/>
  <c r="J4" i="4"/>
  <c r="Y4" i="4" s="1"/>
  <c r="AL3" i="4"/>
  <c r="AM3" i="4" s="1"/>
  <c r="AK3" i="4"/>
  <c r="AG3" i="4"/>
  <c r="AH3" i="4" s="1"/>
  <c r="AD3" i="4"/>
  <c r="AE3" i="4" s="1"/>
  <c r="AC3" i="4"/>
  <c r="X3" i="4"/>
  <c r="W3" i="4"/>
  <c r="S3" i="4"/>
  <c r="T3" i="4" s="1"/>
  <c r="N3" i="4"/>
  <c r="O3" i="4" s="1"/>
  <c r="J3" i="4"/>
  <c r="Y3" i="4" s="1"/>
  <c r="AL2" i="4"/>
  <c r="AM2" i="4" s="1"/>
  <c r="AK2" i="4"/>
  <c r="AG2" i="4"/>
  <c r="AH2" i="4" s="1"/>
  <c r="AD2" i="4"/>
  <c r="AE2" i="4" s="1"/>
  <c r="AC2" i="4"/>
  <c r="X2" i="4"/>
  <c r="W2" i="4"/>
  <c r="S2" i="4"/>
  <c r="T2" i="4" s="1"/>
  <c r="N2" i="4"/>
  <c r="O2" i="4" s="1"/>
  <c r="J2" i="4"/>
  <c r="Y2" i="4" s="1"/>
  <c r="O20" i="12" l="1"/>
  <c r="N24" i="12"/>
  <c r="O21" i="12"/>
  <c r="L13" i="12"/>
  <c r="K16" i="12"/>
  <c r="L14" i="12"/>
  <c r="O19" i="12"/>
  <c r="L12" i="12"/>
  <c r="L11"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43" authorId="0" shapeId="0" xr:uid="{00000000-0006-0000-0700-000002000000}">
      <text>
        <r>
          <rPr>
            <sz val="11"/>
            <color theme="1"/>
            <rFont val="Calibri"/>
            <family val="2"/>
            <scheme val="minor"/>
          </rPr>
          <t>======
ID#AAAAu1g41SA
tc={EB9F129C-E8B8-4ED1-945E-21C478B2D60F}    (2023-04-06 03:29:07)
[Threaded comment]
Your version of Excel allows you to read this threaded comment; however, any edits to it will get removed if the file is opened in a newer version of Excel. Learn more: https://go.microsoft.com/fwlink/?linkid=870924
Comment:
    Decreased physical area, part of 002.07 and 002.08 were added to 002.14 for 2021</t>
        </r>
      </text>
    </comment>
    <comment ref="B44" authorId="0" shapeId="0" xr:uid="{00000000-0006-0000-0700-00000B000000}">
      <text>
        <r>
          <rPr>
            <sz val="11"/>
            <color theme="1"/>
            <rFont val="Calibri"/>
            <family val="2"/>
            <scheme val="minor"/>
          </rPr>
          <t>======
ID#AAAAu1g41RY
tc={61647916-F3A8-4CDC-9E80-489E6F3C5683}    (2023-04-06 03:29:07)
[Threaded comment]
Your version of Excel allows you to read this threaded comment; however, any edits to it will get removed if the file is opened in a newer version of Excel. Learn more: https://go.microsoft.com/fwlink/?linkid=870924
Comment:
    Decreased physical area, part of 002.07 and 002.08 were added to 002.14 for 2021</t>
        </r>
      </text>
    </comment>
    <comment ref="B49" authorId="0" shapeId="0" xr:uid="{00000000-0006-0000-0700-000007000000}">
      <text>
        <r>
          <rPr>
            <sz val="11"/>
            <color theme="1"/>
            <rFont val="Calibri"/>
            <family val="2"/>
            <scheme val="minor"/>
          </rPr>
          <t>======
ID#AAAAu1g41Rs
tc={3922BF18-1DEA-4437-9B9E-46E7E2DAA418}    (2023-04-06 03:29:07)
[Threaded comment]
Your version of Excel allows you to read this threaded comment; however, any edits to it will get removed if the file is opened in a newer version of Excel. Learn more: https://go.microsoft.com/fwlink/?linkid=870924
Comment:
    Minor boundary adjustment from 2016 - 2021, sections of 002.07 and 002.08 have been added to 002.14, resulting in greater physical area</t>
        </r>
      </text>
    </comment>
    <comment ref="B74" authorId="0" shapeId="0" xr:uid="{00000000-0006-0000-0700-000005000000}">
      <text>
        <r>
          <rPr>
            <sz val="11"/>
            <color theme="1"/>
            <rFont val="Calibri"/>
            <family val="2"/>
            <scheme val="minor"/>
          </rPr>
          <t>======
ID#AAAAu1g41R0
tc={DAE61B23-70E9-4B49-9546-B9F176715E70}    (2023-04-06 03:29:07)
[Threaded comment]
Your version of Excel allows you to read this threaded comment; however, any edits to it will get removed if the file is opened in a newer version of Excel. Learn more: https://go.microsoft.com/fwlink/?linkid=870924
Comment:
    006.00 boundary adjustment, increase to physical area from 2016-2021</t>
        </r>
      </text>
    </comment>
    <comment ref="B81" authorId="0" shapeId="0" xr:uid="{00000000-0006-0000-0700-000001000000}">
      <text>
        <r>
          <rPr>
            <sz val="11"/>
            <color theme="1"/>
            <rFont val="Calibri"/>
            <family val="2"/>
            <scheme val="minor"/>
          </rPr>
          <t>======
ID#AAAAu1g41SE
tc={73DD5DFD-217A-4781-8AAA-5609F4B5249D}    (2023-04-06 03:29:07)
[Threaded comment]
Your version of Excel allows you to read this threaded comment; however, any edits to it will get removed if the file is opened in a newer version of Excel. Learn more: https://go.microsoft.com/fwlink/?linkid=870924
Comment:
    006.00 boundary adjustment, increase to physical area from 2016-2021</t>
        </r>
      </text>
    </comment>
    <comment ref="B119" authorId="0" shapeId="0" xr:uid="{00000000-0006-0000-0700-000008000000}">
      <text>
        <r>
          <rPr>
            <sz val="11"/>
            <color theme="1"/>
            <rFont val="Calibri"/>
            <family val="2"/>
            <scheme val="minor"/>
          </rPr>
          <t>======
ID#AAAAu1g41Ro
tc={6FFCC48C-CB16-4D45-80D8-3794394E1DFE}    (2023-04-06 03:29:07)
[Threaded comment]
Your version of Excel allows you to read this threaded comment; however, any edits to it will get removed if the file is opened in a newer version of Excel. Learn more: https://go.microsoft.com/fwlink/?linkid=870924
Comment:
    Boundary adjustment, 035.01 increased physical area</t>
        </r>
      </text>
    </comment>
    <comment ref="B127" authorId="0" shapeId="0" xr:uid="{00000000-0006-0000-0700-00000A000000}">
      <text>
        <r>
          <rPr>
            <sz val="11"/>
            <color theme="1"/>
            <rFont val="Calibri"/>
            <family val="2"/>
            <scheme val="minor"/>
          </rPr>
          <t>======
ID#AAAAu1g41Rc
tc={93910FB0-34D6-444F-A1DD-0CE8DCB3DBC3}    (2023-04-06 03:29:07)
[Threaded comment]
Your version of Excel allows you to read this threaded comment; however, any edits to it will get removed if the file is opened in a newer version of Excel. Learn more: https://go.microsoft.com/fwlink/?linkid=870924
Comment:
    Boundary adjustment</t>
        </r>
      </text>
    </comment>
    <comment ref="B192" authorId="0" shapeId="0" xr:uid="{00000000-0006-0000-0700-000003000000}">
      <text>
        <r>
          <rPr>
            <sz val="11"/>
            <color theme="1"/>
            <rFont val="Calibri"/>
            <family val="2"/>
            <scheme val="minor"/>
          </rPr>
          <t>======
ID#AAAAu1g41R8
tc={43278C29-76CE-43A9-977B-291B197380CA}    (2023-04-06 03:29:07)
[Threaded comment]
Your version of Excel allows you to read this threaded comment; however, any edits to it will get removed if the file is opened in a newer version of Excel. Learn more: https://go.microsoft.com/fwlink/?linkid=870924
Comment:
    Check later, possible boundary adjustment. Probably no need to adjust weights</t>
        </r>
      </text>
    </comment>
    <comment ref="B250" authorId="0" shapeId="0" xr:uid="{00000000-0006-0000-0700-000004000000}">
      <text>
        <r>
          <rPr>
            <sz val="11"/>
            <color theme="1"/>
            <rFont val="Calibri"/>
            <family val="2"/>
            <scheme val="minor"/>
          </rPr>
          <t>======
ID#AAAAu1g41R4
tc={33F0EC84-A27A-4350-9341-7D3B72A0BE6B}    (2023-04-06 03:29:07)
[Threaded comment]
Your version of Excel allows you to read this threaded comment; however, any edits to it will get removed if the file is opened in a newer version of Excel. Learn more: https://go.microsoft.com/fwlink/?linkid=870924
Comment:
    Weights don't match up with CT change</t>
        </r>
      </text>
    </comment>
    <comment ref="B257" authorId="0" shapeId="0" xr:uid="{00000000-0006-0000-0700-000006000000}">
      <text>
        <r>
          <rPr>
            <sz val="11"/>
            <color theme="1"/>
            <rFont val="Calibri"/>
            <family val="2"/>
            <scheme val="minor"/>
          </rPr>
          <t>======
ID#AAAAu1g41Rw
tc={87E4F861-59CA-4033-B194-A417FE9A9F54}    (2023-04-06 03:29:07)
[Threaded comment]
Your version of Excel allows you to read this threaded comment; however, any edits to it will get removed if the file is opened in a newer version of Excel. Learn more: https://go.microsoft.com/fwlink/?linkid=870924
Comment:
    076.16, 076.21, 202.0</t>
        </r>
      </text>
    </comment>
    <comment ref="B304" authorId="0" shapeId="0" xr:uid="{00000000-0006-0000-0700-000009000000}">
      <text>
        <r>
          <rPr>
            <sz val="11"/>
            <color theme="1"/>
            <rFont val="Calibri"/>
            <family val="2"/>
            <scheme val="minor"/>
          </rPr>
          <t>======
ID#AAAAu1g41Rg
tc={A3807DDB-6E1E-48C3-9C1B-A26EA749AAB8}    (2023-04-06 03:29:07)
[Threaded comment]
Your version of Excel allows you to read this threaded comment; however, any edits to it will get removed if the file is opened in a newer version of Excel. Learn more: https://go.microsoft.com/fwlink/?linkid=870924
Comment:
    204.03, 204.04</t>
        </r>
      </text>
    </comment>
  </commentList>
  <extLst>
    <ext xmlns:r="http://schemas.openxmlformats.org/officeDocument/2006/relationships" uri="GoogleSheetsCustomDataVersion1">
      <go:sheetsCustomData xmlns:go="http://customooxmlschemas.google.com/" r:id="rId1" roundtripDataSignature="AMtx7mjkUNAJ9QBS0czxjsfa9Gk+5eC4Kg=="/>
    </ext>
  </extLst>
</comments>
</file>

<file path=xl/sharedStrings.xml><?xml version="1.0" encoding="utf-8"?>
<sst xmlns="http://schemas.openxmlformats.org/spreadsheetml/2006/main" count="3202" uniqueCount="545">
  <si>
    <t>Overview</t>
  </si>
  <si>
    <t>* Where the metro floor did not exceed the national floor, the national floor was used (based on averages derived from raw data nationally for all CMAs only)</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</si>
  <si>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</si>
  <si>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</si>
  <si>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</si>
  <si>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</si>
  <si>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</si>
  <si>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</si>
  <si>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</si>
  <si>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</si>
  <si>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</si>
  <si>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Thresholds</t>
  </si>
  <si>
    <t>Sources</t>
  </si>
  <si>
    <t>AREA_NAME</t>
  </si>
  <si>
    <t>CMA/CA</t>
  </si>
  <si>
    <t>Name</t>
  </si>
  <si>
    <t>Land Area, sq km</t>
  </si>
  <si>
    <t>2006 Population</t>
  </si>
  <si>
    <t>2006 Private Dwellings</t>
  </si>
  <si>
    <t>2006 Private Dwellings: Occupied by Usual Residents</t>
  </si>
  <si>
    <t>Land Area, sq km: Persons per sq km</t>
  </si>
  <si>
    <t>Land Area, sq km: Dwellings per sq km</t>
  </si>
  <si>
    <t>Total Employed Labour Force 15 ~dress by Mode of Transportation</t>
  </si>
  <si>
    <t>Total Employed Labour Force 15 ~tion: Car, truck, van as driver</t>
  </si>
  <si>
    <t>Total Employed Labour Force 15 ~n: Car, truck, van as passenger</t>
  </si>
  <si>
    <t>Total Employed Labour Force 15 ~ Transportation: Public transit</t>
  </si>
  <si>
    <t>Public transit %</t>
  </si>
  <si>
    <t>Total Employed Labour Force 15 ~ Transportation: Walked to work</t>
  </si>
  <si>
    <t>Total Employed Labour Force 15 ~Mode of Transportation: Bicycle</t>
  </si>
  <si>
    <t>Total Active Transportation</t>
  </si>
  <si>
    <t>Active Transportation %</t>
  </si>
  <si>
    <t>Total Employed Labour Force 15 ~e of Transportation: Motorcycle</t>
  </si>
  <si>
    <t>Total Employed Labour Force 15 ~Mode of Transportation: Taxicab</t>
  </si>
  <si>
    <t>Total Employed Labour Force 15 ~of Transportation: Other method</t>
  </si>
  <si>
    <t>Classification</t>
  </si>
  <si>
    <t>488250001.01</t>
  </si>
  <si>
    <t>CMA</t>
  </si>
  <si>
    <t>Calgary</t>
  </si>
  <si>
    <t>Auto Suburb</t>
  </si>
  <si>
    <t>488250001.02</t>
  </si>
  <si>
    <t>488250001.03</t>
  </si>
  <si>
    <t>488250001.04</t>
  </si>
  <si>
    <t>488250001.05</t>
  </si>
  <si>
    <t>488250001.06</t>
  </si>
  <si>
    <t>488250001.07</t>
  </si>
  <si>
    <t>488250001.08</t>
  </si>
  <si>
    <t>488250001.09</t>
  </si>
  <si>
    <t>488250001.10</t>
  </si>
  <si>
    <t>488250001.11</t>
  </si>
  <si>
    <t>488250001.13</t>
  </si>
  <si>
    <t>488250001.14</t>
  </si>
  <si>
    <t>488250001.17</t>
  </si>
  <si>
    <t>488250001.21</t>
  </si>
  <si>
    <t>488250001.22</t>
  </si>
  <si>
    <t>488250001.23</t>
  </si>
  <si>
    <t>488250001.24</t>
  </si>
  <si>
    <t>488250001.25</t>
  </si>
  <si>
    <t>488250001.26</t>
  </si>
  <si>
    <t>488250001.27</t>
  </si>
  <si>
    <t>Transit Suburb</t>
  </si>
  <si>
    <t>488250001.28</t>
  </si>
  <si>
    <t>488250001.29</t>
  </si>
  <si>
    <t>488250002.02</t>
  </si>
  <si>
    <t>488250002.04</t>
  </si>
  <si>
    <t>Exurban</t>
  </si>
  <si>
    <t>488250002.05</t>
  </si>
  <si>
    <t>488250002.06</t>
  </si>
  <si>
    <t>488250002.07</t>
  </si>
  <si>
    <t>488250002.08</t>
  </si>
  <si>
    <t>488250002.09</t>
  </si>
  <si>
    <t>488250002.10</t>
  </si>
  <si>
    <t>488250002.11</t>
  </si>
  <si>
    <t>488250002.12</t>
  </si>
  <si>
    <t>488250002.13</t>
  </si>
  <si>
    <t>488250003.00</t>
  </si>
  <si>
    <t>488250004.00</t>
  </si>
  <si>
    <t>488250005.00</t>
  </si>
  <si>
    <t>488250006.00</t>
  </si>
  <si>
    <t>488250007.01</t>
  </si>
  <si>
    <t>488250007.02</t>
  </si>
  <si>
    <t>488250007.03</t>
  </si>
  <si>
    <t>488250007.04</t>
  </si>
  <si>
    <t>488250008.00</t>
  </si>
  <si>
    <t>488250009.00</t>
  </si>
  <si>
    <t>488250010.00</t>
  </si>
  <si>
    <t>Active Core</t>
  </si>
  <si>
    <t>488250011.00</t>
  </si>
  <si>
    <t>488250012.00</t>
  </si>
  <si>
    <t>488250013.00</t>
  </si>
  <si>
    <t>488250014.00</t>
  </si>
  <si>
    <t>488250015.00</t>
  </si>
  <si>
    <t>488250016.00</t>
  </si>
  <si>
    <t>488250017.01</t>
  </si>
  <si>
    <t>488250017.03</t>
  </si>
  <si>
    <t>488250017.04</t>
  </si>
  <si>
    <t>488250017.05</t>
  </si>
  <si>
    <t>488250017.06</t>
  </si>
  <si>
    <t>488250018.00</t>
  </si>
  <si>
    <t>488250019.00</t>
  </si>
  <si>
    <t>488250020.00</t>
  </si>
  <si>
    <t>488250021.00</t>
  </si>
  <si>
    <t>488250022.00</t>
  </si>
  <si>
    <t>488250023.00</t>
  </si>
  <si>
    <t>488250024.00</t>
  </si>
  <si>
    <t>488250025.00</t>
  </si>
  <si>
    <t>488250026.00</t>
  </si>
  <si>
    <t>488250027.00</t>
  </si>
  <si>
    <t>488250028.00</t>
  </si>
  <si>
    <t>488250029.00</t>
  </si>
  <si>
    <t>488250030.00</t>
  </si>
  <si>
    <t>488250031.00</t>
  </si>
  <si>
    <t>488250032.00</t>
  </si>
  <si>
    <t>488250033.01</t>
  </si>
  <si>
    <t>488250033.02</t>
  </si>
  <si>
    <t>488250034.00</t>
  </si>
  <si>
    <t>488250035.01</t>
  </si>
  <si>
    <t>488250035.02</t>
  </si>
  <si>
    <t>488250036.01</t>
  </si>
  <si>
    <t>488250036.02</t>
  </si>
  <si>
    <t>488250037.00</t>
  </si>
  <si>
    <t>488250038.02</t>
  </si>
  <si>
    <t>488250038.03</t>
  </si>
  <si>
    <t>488250038.04</t>
  </si>
  <si>
    <t>488250038.05</t>
  </si>
  <si>
    <t>488250038.06</t>
  </si>
  <si>
    <t>488250038.07</t>
  </si>
  <si>
    <t>488250038.08</t>
  </si>
  <si>
    <t>488250038.10</t>
  </si>
  <si>
    <t>488250038.11</t>
  </si>
  <si>
    <t>488250038.12</t>
  </si>
  <si>
    <t>488250038.13</t>
  </si>
  <si>
    <t>488250038.14</t>
  </si>
  <si>
    <t>488250038.15</t>
  </si>
  <si>
    <t>488250038.17</t>
  </si>
  <si>
    <t>488250038.18</t>
  </si>
  <si>
    <t>488250038.20</t>
  </si>
  <si>
    <t>488250038.21</t>
  </si>
  <si>
    <t>488250038.22</t>
  </si>
  <si>
    <t>488250038.23</t>
  </si>
  <si>
    <t>488250038.24</t>
  </si>
  <si>
    <t>488250038.25</t>
  </si>
  <si>
    <t>488250038.26</t>
  </si>
  <si>
    <t>488250038.27</t>
  </si>
  <si>
    <t>488250038.28</t>
  </si>
  <si>
    <t>488250038.29</t>
  </si>
  <si>
    <t>488250038.30</t>
  </si>
  <si>
    <t>488250039.00</t>
  </si>
  <si>
    <t>488250040.00</t>
  </si>
  <si>
    <t>488250041.00</t>
  </si>
  <si>
    <t>488250042.00</t>
  </si>
  <si>
    <t>488250043.00</t>
  </si>
  <si>
    <t>488250044.00</t>
  </si>
  <si>
    <t>488250045.00</t>
  </si>
  <si>
    <t>488250046.01</t>
  </si>
  <si>
    <t>488250046.02</t>
  </si>
  <si>
    <t>488250047.00</t>
  </si>
  <si>
    <t>488250048.00</t>
  </si>
  <si>
    <t>488250049.01</t>
  </si>
  <si>
    <t>488250049.02</t>
  </si>
  <si>
    <t>488250049.03</t>
  </si>
  <si>
    <t>488250050.01</t>
  </si>
  <si>
    <t>488250050.03</t>
  </si>
  <si>
    <t>488250050.04</t>
  </si>
  <si>
    <t>488250050.05</t>
  </si>
  <si>
    <t>488250051.00</t>
  </si>
  <si>
    <t>488250052.01</t>
  </si>
  <si>
    <t>488250052.02</t>
  </si>
  <si>
    <t>488250052.03</t>
  </si>
  <si>
    <t>488250052.04</t>
  </si>
  <si>
    <t>488250052.06</t>
  </si>
  <si>
    <t>488250052.07</t>
  </si>
  <si>
    <t>488250052.08</t>
  </si>
  <si>
    <t>488250053.00</t>
  </si>
  <si>
    <t>488250054.00</t>
  </si>
  <si>
    <t>488250055.00</t>
  </si>
  <si>
    <t>488250056.00</t>
  </si>
  <si>
    <t>488250057.00</t>
  </si>
  <si>
    <t>488250058.00</t>
  </si>
  <si>
    <t>488250059.00</t>
  </si>
  <si>
    <t>488250060.00</t>
  </si>
  <si>
    <t>488250061.00</t>
  </si>
  <si>
    <t>Unclassified</t>
  </si>
  <si>
    <t>488250062.00</t>
  </si>
  <si>
    <t>488250063.00</t>
  </si>
  <si>
    <t>488250064.00</t>
  </si>
  <si>
    <t>488250065.00</t>
  </si>
  <si>
    <t>488250066.01</t>
  </si>
  <si>
    <t>488250066.02</t>
  </si>
  <si>
    <t>488250067.00</t>
  </si>
  <si>
    <t>488250068.00</t>
  </si>
  <si>
    <t>488250069.00</t>
  </si>
  <si>
    <t>488250070.00</t>
  </si>
  <si>
    <t>488250071.00</t>
  </si>
  <si>
    <t>488250072.00</t>
  </si>
  <si>
    <t>488250073.00</t>
  </si>
  <si>
    <t>488250074.00</t>
  </si>
  <si>
    <t>488250075.01</t>
  </si>
  <si>
    <t>488250075.02</t>
  </si>
  <si>
    <t>488250076.01</t>
  </si>
  <si>
    <t>488250076.02</t>
  </si>
  <si>
    <t>488250076.03</t>
  </si>
  <si>
    <t>488250076.04</t>
  </si>
  <si>
    <t>488250076.05</t>
  </si>
  <si>
    <t>488250076.06</t>
  </si>
  <si>
    <t>488250076.09</t>
  </si>
  <si>
    <t>488250076.10</t>
  </si>
  <si>
    <t>488250076.11</t>
  </si>
  <si>
    <t>488250076.12</t>
  </si>
  <si>
    <t>488250076.13</t>
  </si>
  <si>
    <t>488250076.14</t>
  </si>
  <si>
    <t>488250076.15</t>
  </si>
  <si>
    <t>488250077.01</t>
  </si>
  <si>
    <t>488250077.02</t>
  </si>
  <si>
    <t>488250077.03</t>
  </si>
  <si>
    <t>488250077.04</t>
  </si>
  <si>
    <t>488250077.05</t>
  </si>
  <si>
    <t>488250077.06</t>
  </si>
  <si>
    <t>488250077.10</t>
  </si>
  <si>
    <t>488250077.11</t>
  </si>
  <si>
    <t>488250077.13</t>
  </si>
  <si>
    <t>488250077.14</t>
  </si>
  <si>
    <t>488250077.15</t>
  </si>
  <si>
    <t>488250077.16</t>
  </si>
  <si>
    <t>488250077.17</t>
  </si>
  <si>
    <t>488250077.19</t>
  </si>
  <si>
    <t>488250077.20</t>
  </si>
  <si>
    <t>488250077.21</t>
  </si>
  <si>
    <t>488250077.22</t>
  </si>
  <si>
    <t>488250200.02</t>
  </si>
  <si>
    <t>488250200.03</t>
  </si>
  <si>
    <t>488250200.04</t>
  </si>
  <si>
    <t>488250201.01</t>
  </si>
  <si>
    <t>488250201.02</t>
  </si>
  <si>
    <t>488250202.00</t>
  </si>
  <si>
    <t>488250203.00</t>
  </si>
  <si>
    <t>488250204.01</t>
  </si>
  <si>
    <t>488250204.02</t>
  </si>
  <si>
    <t>488250204.03</t>
  </si>
  <si>
    <t>488250205.01</t>
  </si>
  <si>
    <t>488250205.02</t>
  </si>
  <si>
    <t>488250205.03</t>
  </si>
  <si>
    <t>488250206.01</t>
  </si>
  <si>
    <t>488250206.02</t>
  </si>
  <si>
    <t>488250206.03</t>
  </si>
  <si>
    <t>488250207.00</t>
  </si>
  <si>
    <t>GEOUID</t>
  </si>
  <si>
    <t>pop 2016</t>
  </si>
  <si>
    <t>pop 2011</t>
  </si>
  <si>
    <t>total PD</t>
  </si>
  <si>
    <t>total OD 2016</t>
  </si>
  <si>
    <t>pop den sq km</t>
  </si>
  <si>
    <t>are sq km</t>
  </si>
  <si>
    <t>commute total</t>
  </si>
  <si>
    <t>drver</t>
  </si>
  <si>
    <t>passenger</t>
  </si>
  <si>
    <t>public transit</t>
  </si>
  <si>
    <t>walk</t>
  </si>
  <si>
    <t>bike</t>
  </si>
  <si>
    <t>other</t>
  </si>
  <si>
    <t>Neighbourhood</t>
  </si>
  <si>
    <t>2016
Census Tract ID</t>
  </si>
  <si>
    <t xml:space="preserve">2006
split CT reference
</t>
  </si>
  <si>
    <t>2006
split CT weight apportioned</t>
  </si>
  <si>
    <t xml:space="preserve">2006
split CT population
</t>
  </si>
  <si>
    <t>2006
split CT 
total dwelling units</t>
  </si>
  <si>
    <t>2006
split CT occupied dwelling units</t>
  </si>
  <si>
    <t>2006
Census Tract ID</t>
  </si>
  <si>
    <t>Area (2016)
Square Km</t>
  </si>
  <si>
    <t>Area (2016)
Hectares</t>
  </si>
  <si>
    <t>2016
Population</t>
  </si>
  <si>
    <t>2011
Population</t>
  </si>
  <si>
    <t>2006
Population</t>
  </si>
  <si>
    <t>Population
Growth
2006-16</t>
  </si>
  <si>
    <t>Population
Growth %
2006-16</t>
  </si>
  <si>
    <t>Population Density per square Km
2016</t>
  </si>
  <si>
    <t>2016
Total Dwelling Units</t>
  </si>
  <si>
    <t>2006
Total Dwelling Units</t>
  </si>
  <si>
    <t>Total DU Growth
2006-16</t>
  </si>
  <si>
    <t>Total DU Growth %
2006-16</t>
  </si>
  <si>
    <t>2016
Occupied Dwelling Units</t>
  </si>
  <si>
    <t>2006
Occuped Dwelling Units</t>
  </si>
  <si>
    <t>Occupied DU Growth
2006-16</t>
  </si>
  <si>
    <t>Occupied DU Growth %
2006-16</t>
  </si>
  <si>
    <t>Occupied DU
Density per hectare
2016</t>
  </si>
  <si>
    <t>Total Commuters
2016</t>
  </si>
  <si>
    <t>Auto Drivers</t>
  </si>
  <si>
    <t>Auto Passengers</t>
  </si>
  <si>
    <t>Auto
Total</t>
  </si>
  <si>
    <t>Auto
%</t>
  </si>
  <si>
    <t>Total Auto Normalized</t>
  </si>
  <si>
    <t>Public Transit
Total</t>
  </si>
  <si>
    <t>Public Transit
%</t>
  </si>
  <si>
    <t xml:space="preserve">Public Transit
Normalized </t>
  </si>
  <si>
    <t>Walkers</t>
  </si>
  <si>
    <t>Cyclists</t>
  </si>
  <si>
    <t>Active Transport Total</t>
  </si>
  <si>
    <t>Active Transport
%</t>
  </si>
  <si>
    <t>Active Transport
Normalized</t>
  </si>
  <si>
    <t>Other Transport Method</t>
  </si>
  <si>
    <t>2016
'T9' model
Classification</t>
  </si>
  <si>
    <t>2006
'T9' model
Classification</t>
  </si>
  <si>
    <t>notes</t>
  </si>
  <si>
    <t>CMA Total</t>
  </si>
  <si>
    <t>Millrise</t>
  </si>
  <si>
    <t>Somerset</t>
  </si>
  <si>
    <t>Split</t>
  </si>
  <si>
    <t>Silverado</t>
  </si>
  <si>
    <t>Split, urban fringe</t>
  </si>
  <si>
    <t>Chaparral</t>
  </si>
  <si>
    <t>Walden &amp; Legacy &amp; Academy</t>
  </si>
  <si>
    <t>Evergreen</t>
  </si>
  <si>
    <t>Split; Fish Creek LRT?</t>
  </si>
  <si>
    <t>Industrial</t>
  </si>
  <si>
    <t>New Brighton</t>
  </si>
  <si>
    <t>. Weight for 2.04 = 0.001, therefore not considered</t>
  </si>
  <si>
    <t>Copperfield</t>
  </si>
  <si>
    <t>Seton</t>
  </si>
  <si>
    <t>Split, urban edge</t>
  </si>
  <si>
    <t>Cranston</t>
  </si>
  <si>
    <t>Industiral</t>
  </si>
  <si>
    <t>Kingsland</t>
  </si>
  <si>
    <t>Signal Ridge</t>
  </si>
  <si>
    <t>Sirocco LRT?</t>
  </si>
  <si>
    <t>Elboya</t>
  </si>
  <si>
    <t>Marlborough</t>
  </si>
  <si>
    <t xml:space="preserve"> TS-AS ?</t>
  </si>
  <si>
    <t>Whitehorn</t>
  </si>
  <si>
    <t>Whitehorn LRT</t>
  </si>
  <si>
    <t>Redstone</t>
  </si>
  <si>
    <t>Radison Hts</t>
  </si>
  <si>
    <t>Franklin LRT</t>
  </si>
  <si>
    <t>Spruce Cliff &amp; Shaganappi</t>
  </si>
  <si>
    <t>Golf Course</t>
  </si>
  <si>
    <t>Christie Park</t>
  </si>
  <si>
    <t>Springbank Hill</t>
  </si>
  <si>
    <t>Split?  69 st LRT?</t>
  </si>
  <si>
    <t>Discovery Ridge</t>
  </si>
  <si>
    <t>Varsity</t>
  </si>
  <si>
    <t xml:space="preserve">AC to AS </t>
  </si>
  <si>
    <t>Tuscany</t>
  </si>
  <si>
    <t>Montgomery</t>
  </si>
  <si>
    <t>near UofC</t>
  </si>
  <si>
    <t>Airport</t>
  </si>
  <si>
    <t>Highland Park</t>
  </si>
  <si>
    <t>?</t>
  </si>
  <si>
    <t>Evanston</t>
  </si>
  <si>
    <t xml:space="preserve">Cinnamon Hills &amp; Harson Ranch </t>
  </si>
  <si>
    <t>76.13 ignored, no visible boundary change</t>
  </si>
  <si>
    <t>76.12 ignored, no visible boundary change</t>
  </si>
  <si>
    <t>Arbour Lake</t>
  </si>
  <si>
    <t xml:space="preserve">Crowfoot LRT </t>
  </si>
  <si>
    <t>Royal Oak</t>
  </si>
  <si>
    <t>Split; Tuscany LRT</t>
  </si>
  <si>
    <t>Sherwood &amp; Simons Valley &amp; Sage Hill &amp; Nolan Hill</t>
  </si>
  <si>
    <t>Split urban edge</t>
  </si>
  <si>
    <t>IRI, 2006 population not reported</t>
  </si>
  <si>
    <t>Indus &amp; Langdon &amp; Dalemead</t>
  </si>
  <si>
    <t xml:space="preserve"> from 204.02 &amp; 204.03</t>
  </si>
  <si>
    <t>Chestermere</t>
  </si>
  <si>
    <t>Cochrane</t>
  </si>
  <si>
    <t>207.00 ignored</t>
  </si>
  <si>
    <t>Bayside, Airdrie</t>
  </si>
  <si>
    <t>Airdrie</t>
  </si>
  <si>
    <t>Prairie Springs, Airdrie</t>
  </si>
  <si>
    <t>King's Heights, Airdrie</t>
  </si>
  <si>
    <t>Active Transportation</t>
  </si>
  <si>
    <t>Public Transit</t>
  </si>
  <si>
    <t>Density</t>
  </si>
  <si>
    <t>CMA data</t>
  </si>
  <si>
    <t>National Average</t>
  </si>
  <si>
    <t>Average Share</t>
  </si>
  <si>
    <t>Exurban threshold</t>
  </si>
  <si>
    <r>
      <rPr>
        <sz val="11"/>
        <color theme="1"/>
        <rFont val="Calibri"/>
        <family val="2"/>
      </rPr>
      <t>&lt; 150 ppl / km</t>
    </r>
    <r>
      <rPr>
        <vertAlign val="superscript"/>
        <sz val="11"/>
        <color theme="1"/>
        <rFont val="Calibri"/>
        <family val="2"/>
      </rPr>
      <t>2</t>
    </r>
  </si>
  <si>
    <t>Active Core Floor (higher value used)</t>
  </si>
  <si>
    <t>Transit Suburb Floor (higher value used)</t>
  </si>
  <si>
    <t>*National Average Floor must be at least 50% higher than the national average for active cores, and must exceed 50% of national average for transit suburb (see Notes 2 &amp; 3 in Gordon &amp; Janzen [2013])</t>
  </si>
  <si>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</si>
  <si>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</si>
  <si>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</si>
  <si>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</si>
  <si>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</si>
  <si>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r>
      <rPr>
        <sz val="11"/>
        <color theme="1"/>
        <rFont val="Calibri"/>
        <family val="2"/>
      </rPr>
      <t>&lt; 150 ppl / km</t>
    </r>
    <r>
      <rPr>
        <vertAlign val="superscript"/>
        <sz val="11"/>
        <color theme="1"/>
        <rFont val="Calibri"/>
        <family val="2"/>
      </rPr>
      <t>2</t>
    </r>
  </si>
  <si>
    <t>2016 CTDataMaker using new 2016 Classifications</t>
  </si>
  <si>
    <t>&lt;-- Moving Backward</t>
  </si>
  <si>
    <t>Note:
Weighted-values produced by Allen and Taylor (2018) were utilized for estimating 2006 data in cases of census tract splits for 2016. While useful, these values sometimes produce non-sensical split references from 2016 to 2006 census tracts. Visual inspection of each split was carried-out which resulted in the intentional omission of some Allen and Taylor data.</t>
  </si>
  <si>
    <t>2006
Population
(%)</t>
  </si>
  <si>
    <t>2016
Population
(%)</t>
  </si>
  <si>
    <t>Adjusted 2016 Population</t>
  </si>
  <si>
    <t>Adjusted 2016 Population %</t>
  </si>
  <si>
    <t>2021 Population</t>
  </si>
  <si>
    <t>2021 Population %</t>
  </si>
  <si>
    <t>Population Growth 2016-2021</t>
  </si>
  <si>
    <t>% Population Growth 2016-2021</t>
  </si>
  <si>
    <t>% of Total Population Growth 2016-2021</t>
  </si>
  <si>
    <t>Population Growth
2006-2016</t>
  </si>
  <si>
    <t>% Population Growth
2006-2016</t>
  </si>
  <si>
    <t>% of Total Population Growth
2006-2016</t>
  </si>
  <si>
    <t>Total</t>
  </si>
  <si>
    <t>2006
Total Dwelling Units (%)</t>
  </si>
  <si>
    <t>2016
Total Dwelling Units (%)</t>
  </si>
  <si>
    <t>Adjusted 2016 Total Dwelling Units</t>
  </si>
  <si>
    <t>Adjusted 2016 Total Dwelling Units %</t>
  </si>
  <si>
    <t>2021 Total Dwelling Units</t>
  </si>
  <si>
    <t>2021 Total Dwelling Units %</t>
  </si>
  <si>
    <t>Total Dwelling Unit Growth 2016-2021</t>
  </si>
  <si>
    <t>% Total Dwelling Unit Growth
2016-2021</t>
  </si>
  <si>
    <t>% of Total Dwelling Unit Growth
2016-2021</t>
  </si>
  <si>
    <t>Total Dwelling Unit Growth
2006-2016</t>
  </si>
  <si>
    <t>% Total Dwelling Unit Growth
2006-2016</t>
  </si>
  <si>
    <t>% of Total Dwelling Unit Growth
2006-2016</t>
  </si>
  <si>
    <t>2006
Occupied Dwelling Units</t>
  </si>
  <si>
    <t>2006
Occupied Dwelling Units (%)</t>
  </si>
  <si>
    <t>2016
Occupied Dwelling Units (%)</t>
  </si>
  <si>
    <t>Adjusted 2016 Occupied Dwelling Units</t>
  </si>
  <si>
    <t>Adjusted 2016 Occupied Dwelling Units %</t>
  </si>
  <si>
    <t>2021 Occupied Dwelling Units</t>
  </si>
  <si>
    <t>2021 Occupied Dwelling Units %</t>
  </si>
  <si>
    <t>Occupied Dwelling Unit Growth
2016-2021</t>
  </si>
  <si>
    <t>% Occupied Dwelling Unit Growth
2016-2021</t>
  </si>
  <si>
    <t>% of Total Occupied Dwelling Unit Growth
2016-2021</t>
  </si>
  <si>
    <t>Occupied Dwelling Unit Growth
2006-2016</t>
  </si>
  <si>
    <t>% Occupied Dwelling Unit Growth
2006-2016</t>
  </si>
  <si>
    <t>% of Total Occupied Dwelling Unit Growth
2006-2016</t>
  </si>
  <si>
    <t>Population, 2021</t>
  </si>
  <si>
    <t>Population, 2016</t>
  </si>
  <si>
    <t>Total private dwellings</t>
  </si>
  <si>
    <t>Private dwellings occupied by usual residents</t>
  </si>
  <si>
    <t>Population density per square kilometre</t>
  </si>
  <si>
    <t>Land area in square kilometres</t>
  </si>
  <si>
    <t>total commuters</t>
  </si>
  <si>
    <t>Car, truck or van - as a driver</t>
  </si>
  <si>
    <t>Car, truck or van - as a passenger</t>
  </si>
  <si>
    <t>Public transit</t>
  </si>
  <si>
    <t>Walked</t>
  </si>
  <si>
    <t>Bicycle</t>
  </si>
  <si>
    <t>Other method</t>
  </si>
  <si>
    <t>x</t>
  </si>
  <si>
    <t>..</t>
  </si>
  <si>
    <t>2021 Census Tract ID</t>
  </si>
  <si>
    <t>Area (2021) Square Km</t>
  </si>
  <si>
    <t>Area (2021) Hectares</t>
  </si>
  <si>
    <t>2016 Adjusted Population</t>
  </si>
  <si>
    <t>Population Growth
2016-21</t>
  </si>
  <si>
    <t>Population Growth % 2016-21</t>
  </si>
  <si>
    <t>Population Density sqkm
2021</t>
  </si>
  <si>
    <t>2016 DU weights</t>
  </si>
  <si>
    <t>2016 Total DU Adjusted</t>
  </si>
  <si>
    <t>Total DU Growth 2016-21</t>
  </si>
  <si>
    <t>Total DU Growth %2016-21</t>
  </si>
  <si>
    <t>2016 Adjusted Occupied Dwelling Units</t>
  </si>
  <si>
    <t>Occupied DU Growth 2016-2021</t>
  </si>
  <si>
    <t>Occupied DU Growth % 2016-2021</t>
  </si>
  <si>
    <t>Occupied DU Density per hectare 2021</t>
  </si>
  <si>
    <t>Total Commuters 2021</t>
  </si>
  <si>
    <t>Auto Drivers 2021</t>
  </si>
  <si>
    <t>Auto Passengers 2021</t>
  </si>
  <si>
    <t>Auto Total 2021</t>
  </si>
  <si>
    <t>Auto % 2021</t>
  </si>
  <si>
    <t>Total Auto Normalized 2021</t>
  </si>
  <si>
    <t>Public Transit Total 2021</t>
  </si>
  <si>
    <t>Public Transit % 2021</t>
  </si>
  <si>
    <t>Public Transit Normalized 2021</t>
  </si>
  <si>
    <t>Walkers 2021</t>
  </si>
  <si>
    <t>Cyclists 2021</t>
  </si>
  <si>
    <t>Active Transport Total 2021</t>
  </si>
  <si>
    <t>Active Transport % 2021</t>
  </si>
  <si>
    <t>Active Transport Normalized 2021</t>
  </si>
  <si>
    <t>Other Transport Method 2021</t>
  </si>
  <si>
    <t>2021 'T9' model Classification</t>
  </si>
  <si>
    <t>2016 TS</t>
  </si>
  <si>
    <t>Legacy North</t>
  </si>
  <si>
    <t>Legacy</t>
  </si>
  <si>
    <t>Shawnee Slopes</t>
  </si>
  <si>
    <t>2016 AS</t>
  </si>
  <si>
    <t>Foothills Industrial Area</t>
  </si>
  <si>
    <t>0.12089733; 0.04312319; 1</t>
  </si>
  <si>
    <t>Seton, Mahogany</t>
  </si>
  <si>
    <t>Cranston South</t>
  </si>
  <si>
    <t>1; 0.13894588 (008.0)</t>
  </si>
  <si>
    <t>2016 AC</t>
  </si>
  <si>
    <t>2016 AS (prior to split)</t>
  </si>
  <si>
    <t>0.0766911; 1 (38.06)</t>
  </si>
  <si>
    <t>Cityscape</t>
  </si>
  <si>
    <t>Skyview Ranch</t>
  </si>
  <si>
    <t>University of Calgary</t>
  </si>
  <si>
    <t>U of C campus</t>
  </si>
  <si>
    <t>Carrington</t>
  </si>
  <si>
    <t>Sage Hill</t>
  </si>
  <si>
    <t>Simons Valley</t>
  </si>
  <si>
    <t>Tsuu T'ina Nation</t>
  </si>
  <si>
    <t>IRI</t>
  </si>
  <si>
    <t>Balzac Southwest</t>
  </si>
  <si>
    <t>Cochrane South</t>
  </si>
  <si>
    <t>2021 CTDataMaker using adjusted 2016 Classifications</t>
  </si>
  <si>
    <t>"--&gt;" Growth Estimated by Moving Forward 2016 to 2021</t>
  </si>
  <si>
    <t>A CMA Total</t>
  </si>
  <si>
    <t>source_ctuid</t>
  </si>
  <si>
    <t>target_ctuid</t>
  </si>
  <si>
    <t>w_pop</t>
  </si>
  <si>
    <t>w_dwe</t>
  </si>
  <si>
    <t>Auto Drivers 2016</t>
  </si>
  <si>
    <t>Auto Passengers 2016</t>
  </si>
  <si>
    <t>Auto Total 2016</t>
  </si>
  <si>
    <t>Auto % 2016</t>
  </si>
  <si>
    <t>Total Auto Normalized 2016</t>
  </si>
  <si>
    <t>Public Transit Total 2016</t>
  </si>
  <si>
    <t>Public Transit % 2016</t>
  </si>
  <si>
    <t>Public Transit Normalized 2016</t>
  </si>
  <si>
    <t>Walkers 2016</t>
  </si>
  <si>
    <t>Cyclists 2016</t>
  </si>
  <si>
    <t>Active Transport Total 2016</t>
  </si>
  <si>
    <t>Active Transport % 2016</t>
  </si>
  <si>
    <t>Other Transport Method 2016</t>
  </si>
  <si>
    <t>Active Transport 2016 Normalized</t>
  </si>
  <si>
    <t>New CT</t>
  </si>
  <si>
    <t>New CT, 2016 AS</t>
  </si>
  <si>
    <t>New CT, data withheld for privacy purposes</t>
  </si>
  <si>
    <t>Gordon, D., Wilms, C. &amp; Hindrichs, L. (2018) Still Suburban? Growth in Canadian Suburbs, 2006-2016, Council for Canadian Urbanism Working Paper #2.</t>
  </si>
  <si>
    <t>Gordon, D., &amp; Janzen, M. (2013). Suburban nation? Estimating the size of Canada’s suburban population. Journal of Architectural and Planning Research, 30(3), 197-220.</t>
  </si>
  <si>
    <t>Allen, J., &amp; Taylor, Z. (2018). A new tool for neighbourhood change research: The Canadian longitudinal census tract database, 1971-2016: Canadian longitudinal tract database. The Canadian Geographer, doi:10.1111/cag.12467</t>
  </si>
  <si>
    <t>contains 2016-2021 and 2006-2016 changes for population, total dwelling unit, and occupied dwelling unit data</t>
  </si>
  <si>
    <t>Summary</t>
  </si>
  <si>
    <t>contains calculations used to determine active transport and public transit classification floors for 2016 and 2021</t>
  </si>
  <si>
    <t>compares classifications for 2006, 2016 and 2021</t>
  </si>
  <si>
    <t>classifies 2021 Census data by the Research Team using the 'T9' classification update from Gordon &amp; Janzen's (2013) 'T8' model</t>
  </si>
  <si>
    <t>adjusts the 2016 CT population and dwelling unit data for split and new census tracts, based on Allen &amp; Taylor (2018)</t>
  </si>
  <si>
    <t>2021 CTDataMaker</t>
  </si>
  <si>
    <t>provides the weighting factors from the Canadian longitudinal census tract database (Taylor &amp; Allen, 2018)</t>
  </si>
  <si>
    <t>Weights</t>
  </si>
  <si>
    <t>contains original 2021 Census tract data provided by Statistics Canada and downloaded from Statistics Canada</t>
  </si>
  <si>
    <t>2021 Original</t>
  </si>
  <si>
    <t>Adjustments to the 2021 classifications are marked in the Notes column in the 2021 CT DataMaker Sheet</t>
  </si>
  <si>
    <t>2021 census tract classifications were based on adjusted 2016 classifications to avoid anomalous effects of the 2021 pandemic on census journey to work data.</t>
  </si>
  <si>
    <t>Auto Suburbs are defined as CTs with a gross population density greater than 150 people per square kilometre, transit use less than 150% of the metro average, and active transit less than 150% of the metro average.*</t>
  </si>
  <si>
    <t>Transit Suburbs are defined as CTs with transit use greater than 150% of the metro average for journey to work, active transit less than 150% of the metro average, and transit use at least greater than 50% of the national average.*</t>
  </si>
  <si>
    <t>Active Cores are defined as CTs with active transit greater than 150% of the metro average for the journey to work and greater than 50% of the national average.*</t>
  </si>
  <si>
    <t>Exurban areas are defined as areas with gross population density less than 150 people per square kilometre.</t>
  </si>
  <si>
    <t>Classifications</t>
  </si>
  <si>
    <t>Toronto Metropolitan University, School of Urban and Regional Planning, 2023</t>
  </si>
  <si>
    <t>University of Toronto, School of Cities, 2023</t>
  </si>
  <si>
    <t>Queen's University, School of Urban and Regional Planning, 2018 and 2023</t>
  </si>
  <si>
    <t>Research Team 2016: Chris Willms, Lyra Hindrichs, Kassidee Fior, Emily Goldney, Shuhong Lin, and Ben McCauley</t>
  </si>
  <si>
    <t>Research Team 2021: Sarah MacKinnon, Irene Chang, Matthew Field, Remus Herteg, Jan Li, Alex Miller, Huddah Nawaz, Riya Shah</t>
  </si>
  <si>
    <t>Principal Investigator: David L.A. Gordon, Queen's University</t>
  </si>
  <si>
    <t>This file contains the 2021, 2016 and 2006 CMA Census data used for the production of the Canadian Suburbs Project (hyperlink)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</si>
</sst>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0%"/>
    <numFmt numFmtId="166" formatCode="0.0"/>
    <numFmt numFmtId="167" formatCode="_(* #,##0_);_(* \(#,##0\);_(* &quot;-&quot;??_);_(@_)"/>
    <numFmt numFmtId="168" formatCode="#,##0_ ;\-#,##0\ "/>
    <numFmt numFmtId="169" formatCode="0.0000%"/>
  </numFmts>
  <fonts count="28">
    <font>
      <sz val="11"/>
      <color theme="1"/>
      <name val="Calibri"/>
      <scheme val="minor"/>
    </font>
    <font>
      <sz val="11"/>
      <color theme="1"/>
      <name val="Calibri"/>
      <family val="2"/>
      <scheme val="minor"/>
    </font>
    <font>
      <b/>
      <sz val="10"/>
      <color theme="0"/>
      <name val="Calibri"/>
      <family val="2"/>
    </font>
    <font>
      <sz val="10"/>
      <color theme="1"/>
      <name val="Calibri"/>
      <family val="2"/>
    </font>
    <font>
      <b/>
      <sz val="10"/>
      <color theme="1"/>
      <name val="Calibri"/>
      <family val="2"/>
    </font>
    <font>
      <sz val="11"/>
      <color theme="1"/>
      <name val="Calibri"/>
      <family val="2"/>
    </font>
    <font>
      <sz val="11"/>
      <color theme="1"/>
      <name val="Calibri"/>
      <family val="2"/>
      <scheme val="minor"/>
    </font>
    <font>
      <b/>
      <sz val="12"/>
      <color theme="1"/>
      <name val="Calibri"/>
      <family val="2"/>
    </font>
    <font>
      <sz val="11"/>
      <name val="Calibri"/>
      <family val="2"/>
    </font>
    <font>
      <b/>
      <sz val="11"/>
      <color theme="1"/>
      <name val="Calibri"/>
      <family val="2"/>
    </font>
    <font>
      <u/>
      <sz val="10"/>
      <color rgb="FF0000FF"/>
      <name val="Calibri"/>
      <family val="2"/>
    </font>
    <font>
      <sz val="8"/>
      <color theme="1"/>
      <name val="Calibri"/>
      <family val="2"/>
    </font>
    <font>
      <sz val="10"/>
      <color theme="1"/>
      <name val="Arial"/>
      <family val="2"/>
    </font>
    <font>
      <sz val="10"/>
      <color rgb="FFFF0000"/>
      <name val="Calibri"/>
      <family val="2"/>
    </font>
    <font>
      <vertAlign val="superscript"/>
      <sz val="11"/>
      <color theme="1"/>
      <name val="Calibri"/>
      <family val="2"/>
    </font>
    <font>
      <b/>
      <sz val="10"/>
      <color theme="1"/>
      <name val="Calibri"/>
      <family val="2"/>
      <scheme val="minor"/>
    </font>
    <font>
      <b/>
      <sz val="10"/>
      <color rgb="FF000000"/>
      <name val="Calibri"/>
      <family val="2"/>
    </font>
    <font>
      <sz val="12"/>
      <color theme="1"/>
      <name val="Calibri"/>
      <family val="2"/>
      <scheme val="minor"/>
    </font>
    <font>
      <sz val="12"/>
      <color theme="1"/>
      <name val="Calibri"/>
      <family val="2"/>
    </font>
    <font>
      <b/>
      <sz val="11"/>
      <color theme="1"/>
      <name val="Calibri"/>
      <family val="2"/>
      <scheme val="minor"/>
    </font>
    <font>
      <sz val="10"/>
      <color rgb="FF000000"/>
      <name val="Calibri"/>
      <family val="2"/>
      <scheme val="minor"/>
    </font>
    <font>
      <sz val="10"/>
      <color rgb="FF000000"/>
      <name val="Calibri"/>
      <family val="2"/>
    </font>
    <font>
      <u/>
      <sz val="11"/>
      <color rgb="FF0563C1"/>
      <name val="Calibri"/>
      <family val="2"/>
    </font>
    <font>
      <u/>
      <sz val="10"/>
      <color rgb="FF0000FF"/>
      <name val="Calibri"/>
      <family val="2"/>
    </font>
    <font>
      <b/>
      <sz val="10"/>
      <color rgb="FFFFFFFF"/>
      <name val="Calibri"/>
      <family val="2"/>
    </font>
    <font>
      <sz val="10"/>
      <color theme="1"/>
      <name val="Calibri"/>
      <family val="2"/>
    </font>
    <font>
      <sz val="10"/>
      <color rgb="FF000000"/>
      <name val="&quot;Times New Roman&quot;"/>
    </font>
    <font>
      <i/>
      <sz val="10"/>
      <color rgb="FF000000"/>
      <name val="Calibri"/>
      <family val="2"/>
    </font>
  </fonts>
  <fills count="20">
    <fill>
      <patternFill patternType="none"/>
    </fill>
    <fill>
      <patternFill patternType="gray125"/>
    </fill>
    <fill>
      <patternFill patternType="solid">
        <fgColor theme="1"/>
        <bgColor theme="1"/>
      </patternFill>
    </fill>
    <fill>
      <patternFill patternType="solid">
        <fgColor rgb="FFFFFFBE"/>
        <bgColor rgb="FFFFFFBE"/>
      </patternFill>
    </fill>
    <fill>
      <patternFill patternType="solid">
        <fgColor rgb="FFE6E600"/>
        <bgColor rgb="FFE6E600"/>
      </patternFill>
    </fill>
    <fill>
      <patternFill patternType="solid">
        <fgColor rgb="FFA8A800"/>
        <bgColor rgb="FFA8A800"/>
      </patternFill>
    </fill>
    <fill>
      <patternFill patternType="solid">
        <fgColor rgb="FFD8D8D8"/>
        <bgColor rgb="FFD8D8D8"/>
      </patternFill>
    </fill>
    <fill>
      <patternFill patternType="solid">
        <fgColor rgb="FFC8F0C8"/>
        <bgColor rgb="FFC8F0C8"/>
      </patternFill>
    </fill>
    <fill>
      <patternFill patternType="solid">
        <fgColor rgb="FFBFBFBF"/>
        <bgColor rgb="FFBFBFBF"/>
      </patternFill>
    </fill>
    <fill>
      <patternFill patternType="solid">
        <fgColor rgb="FFF4B083"/>
        <bgColor rgb="FFF4B083"/>
      </patternFill>
    </fill>
    <fill>
      <patternFill patternType="solid">
        <fgColor rgb="FFFFCCCC"/>
        <bgColor rgb="FFFFCCCC"/>
      </patternFill>
    </fill>
    <fill>
      <patternFill patternType="solid">
        <fgColor theme="0"/>
        <bgColor theme="0"/>
      </patternFill>
    </fill>
    <fill>
      <patternFill patternType="solid">
        <fgColor theme="5" tint="0.39997558519241921"/>
        <bgColor indexed="64"/>
      </patternFill>
    </fill>
    <fill>
      <patternFill patternType="solid">
        <fgColor rgb="FFF4B084"/>
        <bgColor rgb="FF000000"/>
      </patternFill>
    </fill>
    <fill>
      <patternFill patternType="solid">
        <fgColor theme="4" tint="0.79998168889431442"/>
        <bgColor rgb="FFC8F0C8"/>
      </patternFill>
    </fill>
    <fill>
      <patternFill patternType="solid">
        <fgColor theme="4" tint="0.79998168889431442"/>
        <bgColor indexed="64"/>
      </patternFill>
    </fill>
    <fill>
      <patternFill patternType="solid">
        <fgColor theme="4" tint="0.79998168889431442"/>
        <bgColor theme="0"/>
      </patternFill>
    </fill>
    <fill>
      <patternFill patternType="solid">
        <fgColor rgb="FFFFFFFF"/>
        <bgColor indexed="64"/>
      </patternFill>
    </fill>
    <fill>
      <patternFill patternType="solid">
        <fgColor theme="0"/>
        <bgColor indexed="64"/>
      </patternFill>
    </fill>
    <fill>
      <patternFill patternType="solid">
        <fgColor rgb="FF000000"/>
        <bgColor rgb="FF000000"/>
      </patternFill>
    </fill>
  </fills>
  <borders count="116">
    <border>
      <left/>
      <right/>
      <top/>
      <bottom/>
      <diagonal/>
    </border>
    <border>
      <left/>
      <right/>
      <top/>
      <bottom/>
      <diagonal/>
    </border>
    <border>
      <left/>
      <right/>
      <top/>
      <bottom style="thick">
        <color rgb="FF000000"/>
      </bottom>
      <diagonal/>
    </border>
    <border>
      <left style="thick">
        <color rgb="FF000000"/>
      </left>
      <right/>
      <top/>
      <bottom style="thick">
        <color rgb="FF000000"/>
      </bottom>
      <diagonal/>
    </border>
    <border>
      <left/>
      <right style="thick">
        <color rgb="FF000000"/>
      </right>
      <top/>
      <bottom style="thick">
        <color rgb="FF000000"/>
      </bottom>
      <diagonal/>
    </border>
    <border>
      <left style="thick">
        <color rgb="FF000000"/>
      </left>
      <right style="thick">
        <color rgb="FF000000"/>
      </right>
      <top style="thick">
        <color rgb="FF000000"/>
      </top>
      <bottom style="thick">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n">
        <color rgb="FF000000"/>
      </left>
      <right/>
      <top style="thick">
        <color rgb="FF000000"/>
      </top>
      <bottom style="thick">
        <color rgb="FF000000"/>
      </bottom>
      <diagonal/>
    </border>
    <border>
      <left/>
      <right style="thin">
        <color rgb="FF000000"/>
      </right>
      <top style="thick">
        <color rgb="FF000000"/>
      </top>
      <bottom style="thick">
        <color rgb="FF000000"/>
      </bottom>
      <diagonal/>
    </border>
    <border>
      <left style="thick">
        <color rgb="FF000000"/>
      </left>
      <right style="thick">
        <color rgb="FF000000"/>
      </right>
      <top/>
      <bottom/>
      <diagonal/>
    </border>
    <border>
      <left style="thick">
        <color rgb="FF000000"/>
      </left>
      <right/>
      <top/>
      <bottom/>
      <diagonal/>
    </border>
    <border>
      <left/>
      <right style="thick">
        <color rgb="FF000000"/>
      </right>
      <top/>
      <bottom/>
      <diagonal/>
    </border>
    <border>
      <left/>
      <right style="thin">
        <color rgb="FF000000"/>
      </right>
      <top/>
      <bottom/>
      <diagonal/>
    </border>
    <border>
      <left style="thick">
        <color rgb="FF000000"/>
      </left>
      <right style="thin">
        <color rgb="FF000000"/>
      </right>
      <top/>
      <bottom/>
      <diagonal/>
    </border>
    <border>
      <left style="thin">
        <color rgb="FF000000"/>
      </left>
      <right/>
      <top/>
      <bottom/>
      <diagonal/>
    </border>
    <border>
      <left style="thin">
        <color rgb="FF000000"/>
      </left>
      <right style="thick">
        <color rgb="FF000000"/>
      </right>
      <top/>
      <bottom/>
      <diagonal/>
    </border>
    <border>
      <left style="thick">
        <color rgb="FF000000"/>
      </left>
      <right style="thick">
        <color rgb="FF000000"/>
      </right>
      <top/>
      <bottom/>
      <diagonal/>
    </border>
    <border>
      <left style="thick">
        <color rgb="FF000000"/>
      </left>
      <right/>
      <top/>
      <bottom/>
      <diagonal/>
    </border>
    <border>
      <left/>
      <right style="thick">
        <color rgb="FF000000"/>
      </right>
      <top/>
      <bottom/>
      <diagonal/>
    </border>
    <border>
      <left/>
      <right style="thin">
        <color rgb="FF000000"/>
      </right>
      <top/>
      <bottom/>
      <diagonal/>
    </border>
    <border>
      <left style="thick">
        <color rgb="FF000000"/>
      </left>
      <right style="thin">
        <color rgb="FF000000"/>
      </right>
      <top/>
      <bottom/>
      <diagonal/>
    </border>
    <border>
      <left style="thin">
        <color rgb="FF000000"/>
      </left>
      <right/>
      <top/>
      <bottom/>
      <diagonal/>
    </border>
    <border>
      <left style="thin">
        <color rgb="FF000000"/>
      </left>
      <right style="thick">
        <color rgb="FF000000"/>
      </right>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medium">
        <color rgb="FF000000"/>
      </left>
      <right/>
      <top/>
      <bottom/>
      <diagonal/>
    </border>
    <border>
      <left style="thin">
        <color rgb="FF000000"/>
      </left>
      <right style="thin">
        <color rgb="FF000000"/>
      </right>
      <top/>
      <bottom/>
      <diagonal/>
    </border>
    <border>
      <left/>
      <right style="medium">
        <color rgb="FF000000"/>
      </right>
      <top/>
      <bottom/>
      <diagonal/>
    </border>
    <border>
      <left style="thin">
        <color rgb="FF000000"/>
      </left>
      <right style="thin">
        <color rgb="FF000000"/>
      </right>
      <top/>
      <bottom/>
      <diagonal/>
    </border>
    <border>
      <left style="medium">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style="medium">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medium">
        <color rgb="FF000000"/>
      </right>
      <top style="thin">
        <color rgb="FF000000"/>
      </top>
      <bottom/>
      <diagonal/>
    </border>
    <border>
      <left style="medium">
        <color rgb="FF000000"/>
      </left>
      <right style="medium">
        <color rgb="FF000000"/>
      </right>
      <top style="thin">
        <color rgb="FF000000"/>
      </top>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thin">
        <color rgb="FF000000"/>
      </right>
      <top style="medium">
        <color rgb="FF000000"/>
      </top>
      <bottom style="medium">
        <color rgb="FF000000"/>
      </bottom>
      <diagonal/>
    </border>
    <border>
      <left/>
      <right style="medium">
        <color rgb="FF000000"/>
      </right>
      <top/>
      <bottom/>
      <diagonal/>
    </border>
    <border>
      <left style="medium">
        <color rgb="FFCCCCCC"/>
      </left>
      <right style="medium">
        <color rgb="FFCCCCCC"/>
      </right>
      <top style="medium">
        <color rgb="FFCCCCCC"/>
      </top>
      <bottom style="medium">
        <color rgb="FFCCCCCC"/>
      </bottom>
      <diagonal/>
    </border>
    <border>
      <left style="thick">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right/>
      <top style="thick">
        <color rgb="FF000000"/>
      </top>
      <bottom style="thick">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thin">
        <color rgb="FFFF0000"/>
      </left>
      <right style="thin">
        <color rgb="FFFF0000"/>
      </right>
      <top style="thin">
        <color rgb="FFFF0000"/>
      </top>
      <bottom style="thin">
        <color rgb="FFFF0000"/>
      </bottom>
      <diagonal/>
    </border>
    <border>
      <left style="medium">
        <color rgb="FFFF0000"/>
      </left>
      <right/>
      <top style="medium">
        <color rgb="FFFF0000"/>
      </top>
      <bottom style="medium">
        <color rgb="FFFF0000"/>
      </bottom>
      <diagonal/>
    </border>
    <border>
      <left style="thick">
        <color rgb="FF000000"/>
      </left>
      <right style="medium">
        <color rgb="FFFF0000"/>
      </right>
      <top style="medium">
        <color rgb="FFFF0000"/>
      </top>
      <bottom style="medium">
        <color rgb="FFFF0000"/>
      </bottom>
      <diagonal/>
    </border>
    <border>
      <left style="medium">
        <color rgb="FFFF0000"/>
      </left>
      <right/>
      <top style="medium">
        <color rgb="FFFF0000"/>
      </top>
      <bottom/>
      <diagonal/>
    </border>
    <border>
      <left style="thick">
        <color rgb="FF000000"/>
      </left>
      <right style="medium">
        <color rgb="FFFF0000"/>
      </right>
      <top style="medium">
        <color rgb="FFFF0000"/>
      </top>
      <bottom/>
      <diagonal/>
    </border>
    <border>
      <left style="medium">
        <color rgb="FFFF0000"/>
      </left>
      <right/>
      <top/>
      <bottom style="medium">
        <color rgb="FFFF0000"/>
      </bottom>
      <diagonal/>
    </border>
    <border>
      <left style="thick">
        <color rgb="FF000000"/>
      </left>
      <right style="medium">
        <color rgb="FFFF0000"/>
      </right>
      <top/>
      <bottom style="medium">
        <color rgb="FFFF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FF0000"/>
      </left>
      <right style="medium">
        <color rgb="FFFF0000"/>
      </right>
      <top style="medium">
        <color rgb="FFFF0000"/>
      </top>
      <bottom style="medium">
        <color rgb="FFFF0000"/>
      </bottom>
      <diagonal/>
    </border>
    <border>
      <left style="medium">
        <color rgb="FF0070C0"/>
      </left>
      <right style="medium">
        <color rgb="FF0070C0"/>
      </right>
      <top style="medium">
        <color rgb="FF0070C0"/>
      </top>
      <bottom style="medium">
        <color rgb="FF0070C0"/>
      </bottom>
      <diagonal/>
    </border>
    <border>
      <left style="thin">
        <color rgb="FF7030A0"/>
      </left>
      <right style="thin">
        <color rgb="FF7030A0"/>
      </right>
      <top style="thin">
        <color rgb="FF7030A0"/>
      </top>
      <bottom style="thin">
        <color rgb="FF7030A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20" fillId="0" borderId="1"/>
    <xf numFmtId="0" fontId="1" fillId="0" borderId="1"/>
  </cellStyleXfs>
  <cellXfs count="440">
    <xf numFmtId="0" fontId="0" fillId="0" borderId="0" xfId="0"/>
    <xf numFmtId="0" fontId="2" fillId="2" borderId="1" xfId="0" applyFont="1" applyFill="1" applyBorder="1"/>
    <xf numFmtId="0" fontId="3" fillId="0" borderId="0" xfId="0" applyFont="1"/>
    <xf numFmtId="0" fontId="4" fillId="0" borderId="2" xfId="0" quotePrefix="1" applyFont="1" applyBorder="1" applyAlignment="1">
      <alignment wrapText="1"/>
    </xf>
    <xf numFmtId="0" fontId="4" fillId="0" borderId="2" xfId="0" quotePrefix="1" applyFont="1" applyBorder="1" applyAlignment="1">
      <alignment horizontal="center" wrapText="1"/>
    </xf>
    <xf numFmtId="0" fontId="4" fillId="0" borderId="3" xfId="0" quotePrefix="1" applyFont="1" applyBorder="1" applyAlignment="1">
      <alignment wrapText="1"/>
    </xf>
    <xf numFmtId="0" fontId="4" fillId="0" borderId="4" xfId="0" quotePrefix="1" applyFont="1" applyBorder="1" applyAlignment="1">
      <alignment wrapText="1"/>
    </xf>
    <xf numFmtId="10" fontId="4" fillId="0" borderId="2" xfId="0" quotePrefix="1" applyNumberFormat="1" applyFont="1" applyBorder="1" applyAlignment="1">
      <alignment wrapText="1"/>
    </xf>
    <xf numFmtId="0" fontId="4" fillId="0" borderId="2" xfId="0" applyFont="1" applyBorder="1" applyAlignment="1">
      <alignment horizontal="center" wrapText="1"/>
    </xf>
    <xf numFmtId="0" fontId="3" fillId="0" borderId="2" xfId="0" applyFont="1" applyBorder="1"/>
    <xf numFmtId="0" fontId="3" fillId="3" borderId="1" xfId="0" applyFont="1" applyFill="1" applyBorder="1"/>
    <xf numFmtId="10" fontId="3" fillId="3" borderId="1" xfId="0" applyNumberFormat="1" applyFont="1" applyFill="1" applyBorder="1"/>
    <xf numFmtId="0" fontId="3" fillId="3" borderId="1" xfId="0" applyFont="1" applyFill="1" applyBorder="1" applyAlignment="1">
      <alignment horizontal="center"/>
    </xf>
    <xf numFmtId="0" fontId="3" fillId="0" borderId="0" xfId="0" applyFont="1" applyAlignment="1">
      <alignment wrapText="1"/>
    </xf>
    <xf numFmtId="0" fontId="3" fillId="4" borderId="1" xfId="0" applyFont="1" applyFill="1" applyBorder="1"/>
    <xf numFmtId="10" fontId="3" fillId="4" borderId="1" xfId="0" applyNumberFormat="1" applyFont="1" applyFill="1" applyBorder="1"/>
    <xf numFmtId="0" fontId="3" fillId="4" borderId="1" xfId="0" applyFont="1" applyFill="1" applyBorder="1" applyAlignment="1">
      <alignment horizontal="center"/>
    </xf>
    <xf numFmtId="10" fontId="3" fillId="0" borderId="0" xfId="0" applyNumberFormat="1" applyFont="1"/>
    <xf numFmtId="0" fontId="3" fillId="0" borderId="0" xfId="0" applyFont="1" applyAlignment="1">
      <alignment horizontal="center"/>
    </xf>
    <xf numFmtId="0" fontId="3" fillId="5" borderId="1" xfId="0" applyFont="1" applyFill="1" applyBorder="1" applyAlignment="1">
      <alignment wrapText="1"/>
    </xf>
    <xf numFmtId="10" fontId="3" fillId="5" borderId="1" xfId="0" applyNumberFormat="1" applyFont="1" applyFill="1" applyBorder="1" applyAlignment="1">
      <alignment wrapText="1"/>
    </xf>
    <xf numFmtId="0" fontId="3" fillId="5" borderId="1" xfId="0" applyFont="1" applyFill="1" applyBorder="1" applyAlignment="1">
      <alignment horizontal="center" wrapText="1"/>
    </xf>
    <xf numFmtId="0" fontId="3" fillId="5" borderId="1" xfId="0" applyFont="1" applyFill="1" applyBorder="1"/>
    <xf numFmtId="10" fontId="3" fillId="5" borderId="1" xfId="0" applyNumberFormat="1" applyFont="1" applyFill="1" applyBorder="1"/>
    <xf numFmtId="0" fontId="3" fillId="5" borderId="1" xfId="0" applyFont="1" applyFill="1" applyBorder="1" applyAlignment="1">
      <alignment horizontal="center"/>
    </xf>
    <xf numFmtId="0" fontId="3" fillId="6" borderId="1" xfId="0" applyFont="1" applyFill="1" applyBorder="1"/>
    <xf numFmtId="10" fontId="3" fillId="6" borderId="1" xfId="0" applyNumberFormat="1" applyFont="1" applyFill="1" applyBorder="1"/>
    <xf numFmtId="0" fontId="3" fillId="6" borderId="1" xfId="0" applyFont="1" applyFill="1" applyBorder="1" applyAlignment="1">
      <alignment horizontal="center"/>
    </xf>
    <xf numFmtId="2" fontId="5" fillId="0" borderId="0" xfId="0" applyNumberFormat="1" applyFont="1"/>
    <xf numFmtId="0" fontId="6" fillId="0" borderId="0" xfId="0" applyFont="1"/>
    <xf numFmtId="0" fontId="4" fillId="0" borderId="5" xfId="0" applyFont="1" applyBorder="1" applyAlignment="1">
      <alignment vertical="center" wrapText="1"/>
    </xf>
    <xf numFmtId="2" fontId="4" fillId="0" borderId="5" xfId="0" applyNumberFormat="1" applyFont="1" applyBorder="1" applyAlignment="1">
      <alignment horizontal="center" vertical="center" wrapText="1"/>
    </xf>
    <xf numFmtId="2" fontId="4" fillId="0" borderId="6" xfId="0" applyNumberFormat="1" applyFont="1" applyBorder="1" applyAlignment="1">
      <alignment horizontal="center" vertical="center" wrapText="1"/>
    </xf>
    <xf numFmtId="0" fontId="4" fillId="0" borderId="7" xfId="0" applyFont="1" applyBorder="1" applyAlignment="1">
      <alignment horizontal="center" vertical="center" wrapText="1"/>
    </xf>
    <xf numFmtId="3" fontId="4" fillId="0" borderId="7" xfId="0" applyNumberFormat="1" applyFont="1" applyBorder="1" applyAlignment="1">
      <alignment horizontal="center" vertical="center" wrapText="1"/>
    </xf>
    <xf numFmtId="4" fontId="4" fillId="0" borderId="6" xfId="0" applyNumberFormat="1" applyFont="1" applyBorder="1" applyAlignment="1">
      <alignment horizontal="center" vertical="center" wrapText="1"/>
    </xf>
    <xf numFmtId="3" fontId="4" fillId="0" borderId="8" xfId="0" applyNumberFormat="1" applyFont="1" applyBorder="1" applyAlignment="1">
      <alignment horizontal="center" vertical="center" wrapText="1"/>
    </xf>
    <xf numFmtId="1" fontId="4" fillId="0" borderId="7"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xf numFmtId="0" fontId="4" fillId="0" borderId="9" xfId="0" applyFont="1" applyBorder="1" applyAlignment="1">
      <alignment horizontal="center" vertical="center" wrapText="1"/>
    </xf>
    <xf numFmtId="3" fontId="4" fillId="0" borderId="10" xfId="0" applyNumberFormat="1" applyFont="1" applyBorder="1" applyAlignment="1">
      <alignment horizontal="center" vertical="center" wrapText="1"/>
    </xf>
    <xf numFmtId="0" fontId="4" fillId="0" borderId="11" xfId="0" applyFont="1" applyBorder="1" applyAlignment="1">
      <alignment horizontal="center" vertical="center" wrapText="1"/>
    </xf>
    <xf numFmtId="3" fontId="4" fillId="0" borderId="9"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vertical="center" wrapText="1"/>
    </xf>
    <xf numFmtId="0" fontId="3" fillId="7" borderId="1" xfId="0" applyFont="1" applyFill="1" applyBorder="1" applyAlignment="1">
      <alignment horizontal="left"/>
    </xf>
    <xf numFmtId="2" fontId="3" fillId="7" borderId="12" xfId="0" applyNumberFormat="1" applyFont="1" applyFill="1" applyBorder="1" applyAlignment="1">
      <alignment horizontal="center"/>
    </xf>
    <xf numFmtId="2" fontId="3" fillId="7" borderId="1" xfId="0" applyNumberFormat="1" applyFont="1" applyFill="1" applyBorder="1" applyAlignment="1">
      <alignment horizontal="center"/>
    </xf>
    <xf numFmtId="3" fontId="3" fillId="7" borderId="1" xfId="0" applyNumberFormat="1" applyFont="1" applyFill="1" applyBorder="1" applyAlignment="1">
      <alignment horizontal="center"/>
    </xf>
    <xf numFmtId="2" fontId="3" fillId="7" borderId="12" xfId="0" applyNumberFormat="1" applyFont="1" applyFill="1" applyBorder="1" applyAlignment="1">
      <alignment horizontal="center" vertical="center" wrapText="1"/>
    </xf>
    <xf numFmtId="0" fontId="3" fillId="7" borderId="1" xfId="0" applyFont="1" applyFill="1" applyBorder="1" applyAlignment="1">
      <alignment horizontal="center"/>
    </xf>
    <xf numFmtId="3" fontId="3" fillId="7" borderId="13" xfId="0" applyNumberFormat="1" applyFont="1" applyFill="1" applyBorder="1" applyAlignment="1">
      <alignment horizontal="center"/>
    </xf>
    <xf numFmtId="3" fontId="3" fillId="7" borderId="1" xfId="0" applyNumberFormat="1" applyFont="1" applyFill="1" applyBorder="1" applyAlignment="1">
      <alignment horizontal="center" vertical="center" wrapText="1"/>
    </xf>
    <xf numFmtId="165" fontId="3" fillId="7" borderId="1" xfId="0" applyNumberFormat="1" applyFont="1" applyFill="1" applyBorder="1" applyAlignment="1">
      <alignment horizontal="center"/>
    </xf>
    <xf numFmtId="0" fontId="3" fillId="7" borderId="14" xfId="0" applyFont="1" applyFill="1" applyBorder="1" applyAlignment="1">
      <alignment horizontal="center"/>
    </xf>
    <xf numFmtId="3" fontId="3" fillId="7" borderId="1" xfId="0" applyNumberFormat="1" applyFont="1" applyFill="1" applyBorder="1" applyAlignment="1">
      <alignment horizontal="center" wrapText="1"/>
    </xf>
    <xf numFmtId="165" fontId="3" fillId="7" borderId="15" xfId="0" applyNumberFormat="1" applyFont="1" applyFill="1" applyBorder="1" applyAlignment="1">
      <alignment horizontal="center"/>
    </xf>
    <xf numFmtId="166" fontId="3" fillId="7" borderId="1" xfId="0" applyNumberFormat="1" applyFont="1" applyFill="1" applyBorder="1" applyAlignment="1">
      <alignment horizontal="center"/>
    </xf>
    <xf numFmtId="3" fontId="3" fillId="7" borderId="16" xfId="0" applyNumberFormat="1" applyFont="1" applyFill="1" applyBorder="1" applyAlignment="1">
      <alignment horizontal="center"/>
    </xf>
    <xf numFmtId="3" fontId="3" fillId="7" borderId="17" xfId="0" applyNumberFormat="1" applyFont="1" applyFill="1" applyBorder="1" applyAlignment="1">
      <alignment horizontal="center"/>
    </xf>
    <xf numFmtId="2" fontId="3" fillId="7" borderId="15" xfId="0" applyNumberFormat="1" applyFont="1" applyFill="1" applyBorder="1" applyAlignment="1">
      <alignment horizontal="center"/>
    </xf>
    <xf numFmtId="3" fontId="3" fillId="7" borderId="18" xfId="0" applyNumberFormat="1" applyFont="1" applyFill="1" applyBorder="1" applyAlignment="1">
      <alignment horizontal="center"/>
    </xf>
    <xf numFmtId="9" fontId="3" fillId="7" borderId="1" xfId="0" applyNumberFormat="1" applyFont="1" applyFill="1" applyBorder="1" applyAlignment="1">
      <alignment horizontal="center"/>
    </xf>
    <xf numFmtId="9" fontId="3" fillId="7" borderId="12" xfId="0" applyNumberFormat="1" applyFont="1" applyFill="1" applyBorder="1" applyAlignment="1">
      <alignment horizontal="center"/>
    </xf>
    <xf numFmtId="165" fontId="3" fillId="0" borderId="19" xfId="0" applyNumberFormat="1" applyFont="1" applyBorder="1" applyAlignment="1">
      <alignment horizontal="left"/>
    </xf>
    <xf numFmtId="0" fontId="3" fillId="0" borderId="0" xfId="0" applyFont="1" applyAlignment="1">
      <alignment horizontal="left"/>
    </xf>
    <xf numFmtId="0" fontId="3" fillId="3" borderId="1" xfId="0" applyFont="1" applyFill="1" applyBorder="1" applyAlignment="1">
      <alignment horizontal="left"/>
    </xf>
    <xf numFmtId="2" fontId="3" fillId="3" borderId="12" xfId="0" applyNumberFormat="1" applyFont="1" applyFill="1" applyBorder="1" applyAlignment="1">
      <alignment horizontal="center"/>
    </xf>
    <xf numFmtId="2" fontId="3" fillId="3" borderId="1" xfId="0" applyNumberFormat="1" applyFont="1" applyFill="1" applyBorder="1" applyAlignment="1">
      <alignment horizontal="center"/>
    </xf>
    <xf numFmtId="3" fontId="3" fillId="3" borderId="1" xfId="0" applyNumberFormat="1" applyFont="1" applyFill="1" applyBorder="1" applyAlignment="1">
      <alignment horizontal="center"/>
    </xf>
    <xf numFmtId="2" fontId="3" fillId="3" borderId="12" xfId="0" quotePrefix="1" applyNumberFormat="1" applyFont="1" applyFill="1" applyBorder="1" applyAlignment="1">
      <alignment horizontal="center"/>
    </xf>
    <xf numFmtId="3" fontId="3" fillId="3" borderId="13" xfId="0" applyNumberFormat="1" applyFont="1" applyFill="1" applyBorder="1" applyAlignment="1">
      <alignment horizontal="center"/>
    </xf>
    <xf numFmtId="165" fontId="3" fillId="3" borderId="1" xfId="0" applyNumberFormat="1" applyFont="1" applyFill="1" applyBorder="1" applyAlignment="1">
      <alignment horizontal="center"/>
    </xf>
    <xf numFmtId="0" fontId="3" fillId="3" borderId="14" xfId="0" applyFont="1" applyFill="1" applyBorder="1" applyAlignment="1">
      <alignment horizontal="center"/>
    </xf>
    <xf numFmtId="165" fontId="3" fillId="3" borderId="15" xfId="0" applyNumberFormat="1" applyFont="1" applyFill="1" applyBorder="1" applyAlignment="1">
      <alignment horizontal="center"/>
    </xf>
    <xf numFmtId="166" fontId="3" fillId="3" borderId="1" xfId="0" applyNumberFormat="1" applyFont="1" applyFill="1" applyBorder="1" applyAlignment="1">
      <alignment horizontal="center"/>
    </xf>
    <xf numFmtId="3" fontId="3" fillId="3" borderId="16" xfId="0" applyNumberFormat="1" applyFont="1" applyFill="1" applyBorder="1" applyAlignment="1">
      <alignment horizontal="center"/>
    </xf>
    <xf numFmtId="165" fontId="4" fillId="3" borderId="1" xfId="0" applyNumberFormat="1" applyFont="1" applyFill="1" applyBorder="1" applyAlignment="1">
      <alignment horizontal="center"/>
    </xf>
    <xf numFmtId="3" fontId="3" fillId="3" borderId="17" xfId="0" applyNumberFormat="1" applyFont="1" applyFill="1" applyBorder="1" applyAlignment="1">
      <alignment horizontal="center"/>
    </xf>
    <xf numFmtId="2" fontId="3" fillId="3" borderId="15" xfId="0" applyNumberFormat="1" applyFont="1" applyFill="1" applyBorder="1" applyAlignment="1">
      <alignment horizontal="center"/>
    </xf>
    <xf numFmtId="3" fontId="3" fillId="3" borderId="18" xfId="0" applyNumberFormat="1" applyFont="1" applyFill="1" applyBorder="1" applyAlignment="1">
      <alignment horizontal="center"/>
    </xf>
    <xf numFmtId="0" fontId="3" fillId="0" borderId="19" xfId="0" applyFont="1" applyBorder="1" applyAlignment="1">
      <alignment horizontal="left"/>
    </xf>
    <xf numFmtId="0" fontId="3" fillId="4" borderId="1" xfId="0" applyFont="1" applyFill="1" applyBorder="1" applyAlignment="1">
      <alignment horizontal="left"/>
    </xf>
    <xf numFmtId="2" fontId="3" fillId="4" borderId="12" xfId="0" applyNumberFormat="1" applyFont="1" applyFill="1" applyBorder="1" applyAlignment="1">
      <alignment horizontal="center"/>
    </xf>
    <xf numFmtId="2" fontId="3" fillId="4" borderId="1" xfId="0" applyNumberFormat="1" applyFont="1" applyFill="1" applyBorder="1" applyAlignment="1">
      <alignment horizontal="center"/>
    </xf>
    <xf numFmtId="3" fontId="3" fillId="4" borderId="1" xfId="0" applyNumberFormat="1" applyFont="1" applyFill="1" applyBorder="1" applyAlignment="1">
      <alignment horizontal="center"/>
    </xf>
    <xf numFmtId="3" fontId="3" fillId="4" borderId="13" xfId="0" applyNumberFormat="1" applyFont="1" applyFill="1" applyBorder="1" applyAlignment="1">
      <alignment horizontal="center"/>
    </xf>
    <xf numFmtId="165" fontId="3" fillId="4" borderId="1" xfId="0" applyNumberFormat="1" applyFont="1" applyFill="1" applyBorder="1" applyAlignment="1">
      <alignment horizontal="center"/>
    </xf>
    <xf numFmtId="0" fontId="3" fillId="4" borderId="14" xfId="0" applyFont="1" applyFill="1" applyBorder="1" applyAlignment="1">
      <alignment horizontal="center"/>
    </xf>
    <xf numFmtId="165" fontId="3" fillId="4" borderId="15" xfId="0" applyNumberFormat="1" applyFont="1" applyFill="1" applyBorder="1" applyAlignment="1">
      <alignment horizontal="center"/>
    </xf>
    <xf numFmtId="166" fontId="3" fillId="4" borderId="1" xfId="0" applyNumberFormat="1" applyFont="1" applyFill="1" applyBorder="1" applyAlignment="1">
      <alignment horizontal="center"/>
    </xf>
    <xf numFmtId="3" fontId="3" fillId="4" borderId="16" xfId="0" applyNumberFormat="1" applyFont="1" applyFill="1" applyBorder="1" applyAlignment="1">
      <alignment horizontal="center"/>
    </xf>
    <xf numFmtId="165" fontId="4" fillId="4" borderId="1" xfId="0" applyNumberFormat="1" applyFont="1" applyFill="1" applyBorder="1" applyAlignment="1">
      <alignment horizontal="center"/>
    </xf>
    <xf numFmtId="3" fontId="3" fillId="4" borderId="17" xfId="0" applyNumberFormat="1" applyFont="1" applyFill="1" applyBorder="1" applyAlignment="1">
      <alignment horizontal="center"/>
    </xf>
    <xf numFmtId="2" fontId="3" fillId="4" borderId="15" xfId="0" applyNumberFormat="1" applyFont="1" applyFill="1" applyBorder="1" applyAlignment="1">
      <alignment horizontal="center"/>
    </xf>
    <xf numFmtId="3" fontId="3" fillId="4" borderId="18" xfId="0" applyNumberFormat="1" applyFont="1" applyFill="1" applyBorder="1" applyAlignment="1">
      <alignment horizontal="center"/>
    </xf>
    <xf numFmtId="49" fontId="3" fillId="0" borderId="0" xfId="0" applyNumberFormat="1" applyFont="1" applyAlignment="1">
      <alignment horizontal="center"/>
    </xf>
    <xf numFmtId="2" fontId="3" fillId="0" borderId="19" xfId="0" applyNumberFormat="1" applyFont="1" applyBorder="1" applyAlignment="1">
      <alignment horizontal="center"/>
    </xf>
    <xf numFmtId="2" fontId="3" fillId="0" borderId="0" xfId="0" applyNumberFormat="1" applyFont="1" applyAlignment="1">
      <alignment horizontal="center"/>
    </xf>
    <xf numFmtId="3" fontId="3" fillId="0" borderId="0" xfId="0" applyNumberFormat="1" applyFont="1" applyAlignment="1">
      <alignment horizontal="center"/>
    </xf>
    <xf numFmtId="2" fontId="3" fillId="0" borderId="19" xfId="0" quotePrefix="1" applyNumberFormat="1" applyFont="1" applyBorder="1" applyAlignment="1">
      <alignment horizontal="center"/>
    </xf>
    <xf numFmtId="3" fontId="3" fillId="0" borderId="20" xfId="0" applyNumberFormat="1" applyFont="1" applyBorder="1" applyAlignment="1">
      <alignment horizontal="center"/>
    </xf>
    <xf numFmtId="165" fontId="3" fillId="0" borderId="0" xfId="0" applyNumberFormat="1" applyFont="1" applyAlignment="1">
      <alignment horizontal="center"/>
    </xf>
    <xf numFmtId="0" fontId="3" fillId="0" borderId="21" xfId="0" applyFont="1" applyBorder="1" applyAlignment="1">
      <alignment horizontal="center"/>
    </xf>
    <xf numFmtId="165" fontId="3" fillId="0" borderId="22" xfId="0" applyNumberFormat="1" applyFont="1" applyBorder="1" applyAlignment="1">
      <alignment horizontal="center"/>
    </xf>
    <xf numFmtId="166" fontId="3" fillId="0" borderId="0" xfId="0" applyNumberFormat="1" applyFont="1" applyAlignment="1">
      <alignment horizontal="center"/>
    </xf>
    <xf numFmtId="3" fontId="3" fillId="0" borderId="23" xfId="0" applyNumberFormat="1" applyFont="1" applyBorder="1" applyAlignment="1">
      <alignment horizontal="center"/>
    </xf>
    <xf numFmtId="165" fontId="4" fillId="0" borderId="0" xfId="0" applyNumberFormat="1" applyFont="1" applyAlignment="1">
      <alignment horizontal="center"/>
    </xf>
    <xf numFmtId="3" fontId="3" fillId="0" borderId="24" xfId="0" applyNumberFormat="1" applyFont="1" applyBorder="1" applyAlignment="1">
      <alignment horizontal="center"/>
    </xf>
    <xf numFmtId="2" fontId="3" fillId="0" borderId="22" xfId="0" applyNumberFormat="1" applyFont="1" applyBorder="1" applyAlignment="1">
      <alignment horizontal="center"/>
    </xf>
    <xf numFmtId="3" fontId="3" fillId="0" borderId="25" xfId="0" applyNumberFormat="1" applyFont="1" applyBorder="1" applyAlignment="1">
      <alignment horizontal="center"/>
    </xf>
    <xf numFmtId="2" fontId="3" fillId="4" borderId="12" xfId="0" quotePrefix="1" applyNumberFormat="1" applyFont="1" applyFill="1" applyBorder="1" applyAlignment="1">
      <alignment horizontal="center"/>
    </xf>
    <xf numFmtId="0" fontId="3" fillId="5" borderId="1" xfId="0" applyFont="1" applyFill="1" applyBorder="1" applyAlignment="1">
      <alignment horizontal="left"/>
    </xf>
    <xf numFmtId="2" fontId="3" fillId="5" borderId="12" xfId="0" applyNumberFormat="1" applyFont="1" applyFill="1" applyBorder="1" applyAlignment="1">
      <alignment horizontal="center"/>
    </xf>
    <xf numFmtId="2" fontId="3" fillId="5" borderId="1" xfId="0" applyNumberFormat="1" applyFont="1" applyFill="1" applyBorder="1" applyAlignment="1">
      <alignment horizontal="center"/>
    </xf>
    <xf numFmtId="3" fontId="3" fillId="5" borderId="1" xfId="0" applyNumberFormat="1" applyFont="1" applyFill="1" applyBorder="1" applyAlignment="1">
      <alignment horizontal="center"/>
    </xf>
    <xf numFmtId="2" fontId="3" fillId="5" borderId="12" xfId="0" quotePrefix="1" applyNumberFormat="1" applyFont="1" applyFill="1" applyBorder="1" applyAlignment="1">
      <alignment horizontal="center"/>
    </xf>
    <xf numFmtId="3" fontId="3" fillId="5" borderId="13" xfId="0" applyNumberFormat="1" applyFont="1" applyFill="1" applyBorder="1" applyAlignment="1">
      <alignment horizontal="center"/>
    </xf>
    <xf numFmtId="165" fontId="3" fillId="5" borderId="1" xfId="0" applyNumberFormat="1" applyFont="1" applyFill="1" applyBorder="1" applyAlignment="1">
      <alignment horizontal="center"/>
    </xf>
    <xf numFmtId="0" fontId="3" fillId="5" borderId="14" xfId="0" applyFont="1" applyFill="1" applyBorder="1" applyAlignment="1">
      <alignment horizontal="center"/>
    </xf>
    <xf numFmtId="165" fontId="3" fillId="5" borderId="15" xfId="0" applyNumberFormat="1" applyFont="1" applyFill="1" applyBorder="1" applyAlignment="1">
      <alignment horizontal="center"/>
    </xf>
    <xf numFmtId="166" fontId="3" fillId="5" borderId="1" xfId="0" applyNumberFormat="1" applyFont="1" applyFill="1" applyBorder="1" applyAlignment="1">
      <alignment horizontal="center"/>
    </xf>
    <xf numFmtId="3" fontId="3" fillId="5" borderId="16" xfId="0" applyNumberFormat="1" applyFont="1" applyFill="1" applyBorder="1" applyAlignment="1">
      <alignment horizontal="center"/>
    </xf>
    <xf numFmtId="165" fontId="4" fillId="5" borderId="1" xfId="0" applyNumberFormat="1" applyFont="1" applyFill="1" applyBorder="1" applyAlignment="1">
      <alignment horizontal="center"/>
    </xf>
    <xf numFmtId="3" fontId="3" fillId="5" borderId="17" xfId="0" applyNumberFormat="1" applyFont="1" applyFill="1" applyBorder="1" applyAlignment="1">
      <alignment horizontal="center"/>
    </xf>
    <xf numFmtId="2" fontId="3" fillId="5" borderId="15" xfId="0" applyNumberFormat="1" applyFont="1" applyFill="1" applyBorder="1" applyAlignment="1">
      <alignment horizontal="center"/>
    </xf>
    <xf numFmtId="3" fontId="3" fillId="5" borderId="18" xfId="0" applyNumberFormat="1" applyFont="1" applyFill="1" applyBorder="1" applyAlignment="1">
      <alignment horizontal="center"/>
    </xf>
    <xf numFmtId="0" fontId="3" fillId="6" borderId="1" xfId="0" applyFont="1" applyFill="1" applyBorder="1" applyAlignment="1">
      <alignment horizontal="left"/>
    </xf>
    <xf numFmtId="2" fontId="3" fillId="6" borderId="12" xfId="0" applyNumberFormat="1" applyFont="1" applyFill="1" applyBorder="1" applyAlignment="1">
      <alignment horizontal="center"/>
    </xf>
    <xf numFmtId="2" fontId="3" fillId="6" borderId="1" xfId="0" applyNumberFormat="1" applyFont="1" applyFill="1" applyBorder="1" applyAlignment="1">
      <alignment horizontal="center"/>
    </xf>
    <xf numFmtId="3" fontId="3" fillId="6" borderId="1" xfId="0" applyNumberFormat="1" applyFont="1" applyFill="1" applyBorder="1" applyAlignment="1">
      <alignment horizontal="center"/>
    </xf>
    <xf numFmtId="2" fontId="3" fillId="6" borderId="12" xfId="0" quotePrefix="1" applyNumberFormat="1" applyFont="1" applyFill="1" applyBorder="1" applyAlignment="1">
      <alignment horizontal="center"/>
    </xf>
    <xf numFmtId="3" fontId="3" fillId="6" borderId="13" xfId="0" applyNumberFormat="1" applyFont="1" applyFill="1" applyBorder="1" applyAlignment="1">
      <alignment horizontal="center"/>
    </xf>
    <xf numFmtId="165" fontId="3" fillId="6" borderId="1" xfId="0" applyNumberFormat="1" applyFont="1" applyFill="1" applyBorder="1" applyAlignment="1">
      <alignment horizontal="center"/>
    </xf>
    <xf numFmtId="0" fontId="3" fillId="6" borderId="14" xfId="0" applyFont="1" applyFill="1" applyBorder="1" applyAlignment="1">
      <alignment horizontal="center"/>
    </xf>
    <xf numFmtId="165" fontId="3" fillId="6" borderId="15" xfId="0" applyNumberFormat="1" applyFont="1" applyFill="1" applyBorder="1" applyAlignment="1">
      <alignment horizontal="center"/>
    </xf>
    <xf numFmtId="166" fontId="3" fillId="6" borderId="1" xfId="0" applyNumberFormat="1" applyFont="1" applyFill="1" applyBorder="1" applyAlignment="1">
      <alignment horizontal="center"/>
    </xf>
    <xf numFmtId="3" fontId="3" fillId="6" borderId="16" xfId="0" applyNumberFormat="1" applyFont="1" applyFill="1" applyBorder="1" applyAlignment="1">
      <alignment horizontal="center"/>
    </xf>
    <xf numFmtId="165" fontId="4" fillId="6" borderId="1" xfId="0" applyNumberFormat="1" applyFont="1" applyFill="1" applyBorder="1" applyAlignment="1">
      <alignment horizontal="center"/>
    </xf>
    <xf numFmtId="3" fontId="3" fillId="6" borderId="17" xfId="0" applyNumberFormat="1" applyFont="1" applyFill="1" applyBorder="1" applyAlignment="1">
      <alignment horizontal="center"/>
    </xf>
    <xf numFmtId="2" fontId="3" fillId="6" borderId="15" xfId="0" applyNumberFormat="1" applyFont="1" applyFill="1" applyBorder="1" applyAlignment="1">
      <alignment horizontal="center"/>
    </xf>
    <xf numFmtId="3" fontId="3" fillId="6" borderId="18" xfId="0" applyNumberFormat="1" applyFont="1" applyFill="1" applyBorder="1" applyAlignment="1">
      <alignment horizontal="center"/>
    </xf>
    <xf numFmtId="4" fontId="3" fillId="0" borderId="0" xfId="0" applyNumberFormat="1" applyFont="1" applyAlignment="1">
      <alignment horizontal="center"/>
    </xf>
    <xf numFmtId="3" fontId="3" fillId="0" borderId="21" xfId="0" applyNumberFormat="1" applyFont="1" applyBorder="1" applyAlignment="1">
      <alignment horizontal="center"/>
    </xf>
    <xf numFmtId="3" fontId="4" fillId="0" borderId="0" xfId="0" applyNumberFormat="1" applyFont="1" applyAlignment="1">
      <alignment horizontal="center"/>
    </xf>
    <xf numFmtId="165" fontId="4" fillId="0" borderId="22" xfId="0" applyNumberFormat="1" applyFont="1" applyBorder="1" applyAlignment="1">
      <alignment horizontal="center"/>
    </xf>
    <xf numFmtId="3" fontId="4" fillId="0" borderId="23" xfId="0" applyNumberFormat="1" applyFont="1" applyBorder="1" applyAlignment="1">
      <alignment horizontal="center"/>
    </xf>
    <xf numFmtId="0" fontId="3" fillId="0" borderId="22" xfId="0" applyFont="1" applyBorder="1" applyAlignment="1">
      <alignment horizontal="center"/>
    </xf>
    <xf numFmtId="0" fontId="3" fillId="0" borderId="19" xfId="0" applyFont="1" applyBorder="1" applyAlignment="1">
      <alignment horizontal="center"/>
    </xf>
    <xf numFmtId="0" fontId="5" fillId="8" borderId="26" xfId="0" applyFont="1" applyFill="1" applyBorder="1"/>
    <xf numFmtId="0" fontId="7" fillId="0" borderId="27" xfId="0" applyFont="1" applyBorder="1" applyAlignment="1">
      <alignment horizontal="center" vertical="center"/>
    </xf>
    <xf numFmtId="0" fontId="5" fillId="8" borderId="32" xfId="0" applyFont="1" applyFill="1" applyBorder="1"/>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wrapText="1"/>
    </xf>
    <xf numFmtId="0" fontId="9" fillId="0" borderId="36" xfId="0" applyFont="1" applyBorder="1" applyAlignment="1">
      <alignment horizontal="center" vertical="center"/>
    </xf>
    <xf numFmtId="0" fontId="9" fillId="0" borderId="37" xfId="0" applyFont="1" applyBorder="1" applyAlignment="1">
      <alignment horizontal="center" vertical="center" wrapText="1"/>
    </xf>
    <xf numFmtId="0" fontId="9" fillId="0" borderId="0" xfId="0" applyFont="1" applyAlignment="1">
      <alignment horizontal="center"/>
    </xf>
    <xf numFmtId="0" fontId="9" fillId="0" borderId="38" xfId="0" applyFont="1" applyBorder="1"/>
    <xf numFmtId="0" fontId="5" fillId="8" borderId="39" xfId="0" applyFont="1" applyFill="1" applyBorder="1" applyAlignment="1">
      <alignment horizontal="center"/>
    </xf>
    <xf numFmtId="10" fontId="5" fillId="0" borderId="28" xfId="0" applyNumberFormat="1" applyFont="1" applyBorder="1" applyAlignment="1">
      <alignment horizontal="center"/>
    </xf>
    <xf numFmtId="10" fontId="5" fillId="0" borderId="29" xfId="0" applyNumberFormat="1" applyFont="1" applyBorder="1" applyAlignment="1">
      <alignment horizontal="center"/>
    </xf>
    <xf numFmtId="10" fontId="5" fillId="0" borderId="30" xfId="0" applyNumberFormat="1" applyFont="1" applyBorder="1" applyAlignment="1">
      <alignment horizontal="center"/>
    </xf>
    <xf numFmtId="10" fontId="5" fillId="0" borderId="31" xfId="0" applyNumberFormat="1" applyFont="1" applyBorder="1" applyAlignment="1">
      <alignment horizontal="center"/>
    </xf>
    <xf numFmtId="0" fontId="5" fillId="0" borderId="0" xfId="0" applyFont="1" applyAlignment="1">
      <alignment horizontal="center"/>
    </xf>
    <xf numFmtId="0" fontId="9" fillId="0" borderId="40" xfId="0" applyFont="1" applyBorder="1"/>
    <xf numFmtId="0" fontId="5" fillId="0" borderId="41" xfId="0" applyFont="1" applyBorder="1" applyAlignment="1">
      <alignment horizontal="center"/>
    </xf>
    <xf numFmtId="10" fontId="5" fillId="8" borderId="17" xfId="0" applyNumberFormat="1" applyFont="1" applyFill="1" applyBorder="1" applyAlignment="1">
      <alignment horizontal="center"/>
    </xf>
    <xf numFmtId="10" fontId="5" fillId="8" borderId="15" xfId="0" applyNumberFormat="1" applyFont="1" applyFill="1" applyBorder="1" applyAlignment="1">
      <alignment horizontal="center"/>
    </xf>
    <xf numFmtId="10" fontId="5" fillId="8" borderId="1" xfId="0" applyNumberFormat="1" applyFont="1" applyFill="1" applyBorder="1" applyAlignment="1">
      <alignment horizontal="center"/>
    </xf>
    <xf numFmtId="10" fontId="5" fillId="8" borderId="42" xfId="0" applyNumberFormat="1" applyFont="1" applyFill="1" applyBorder="1" applyAlignment="1">
      <alignment horizontal="center"/>
    </xf>
    <xf numFmtId="0" fontId="5" fillId="8" borderId="43" xfId="0" applyFont="1" applyFill="1" applyBorder="1" applyAlignment="1">
      <alignment horizontal="center"/>
    </xf>
    <xf numFmtId="10" fontId="7" fillId="0" borderId="24" xfId="0" applyNumberFormat="1" applyFont="1" applyBorder="1" applyAlignment="1">
      <alignment horizontal="center"/>
    </xf>
    <xf numFmtId="10" fontId="7" fillId="0" borderId="22" xfId="0" applyNumberFormat="1" applyFont="1" applyBorder="1" applyAlignment="1">
      <alignment horizontal="center"/>
    </xf>
    <xf numFmtId="0" fontId="5" fillId="8" borderId="1" xfId="0" applyFont="1" applyFill="1" applyBorder="1" applyAlignment="1">
      <alignment horizontal="center"/>
    </xf>
    <xf numFmtId="0" fontId="5" fillId="8" borderId="42" xfId="0" applyFont="1" applyFill="1" applyBorder="1" applyAlignment="1">
      <alignment horizontal="center"/>
    </xf>
    <xf numFmtId="10" fontId="5" fillId="0" borderId="0" xfId="0" applyNumberFormat="1" applyFont="1" applyAlignment="1">
      <alignment horizontal="center"/>
    </xf>
    <xf numFmtId="0" fontId="9" fillId="0" borderId="44" xfId="0" applyFont="1" applyBorder="1"/>
    <xf numFmtId="0" fontId="5" fillId="8" borderId="45" xfId="0" applyFont="1" applyFill="1" applyBorder="1" applyAlignment="1">
      <alignment horizontal="center"/>
    </xf>
    <xf numFmtId="0" fontId="5" fillId="8" borderId="46" xfId="0" applyFont="1" applyFill="1" applyBorder="1" applyAlignment="1">
      <alignment horizontal="center"/>
    </xf>
    <xf numFmtId="0" fontId="5" fillId="8" borderId="47" xfId="0" applyFont="1" applyFill="1" applyBorder="1" applyAlignment="1">
      <alignment horizontal="center"/>
    </xf>
    <xf numFmtId="10" fontId="7" fillId="0" borderId="36" xfId="0" applyNumberFormat="1" applyFont="1" applyBorder="1" applyAlignment="1">
      <alignment horizontal="center"/>
    </xf>
    <xf numFmtId="10" fontId="7" fillId="0" borderId="37" xfId="0" applyNumberFormat="1" applyFont="1" applyBorder="1" applyAlignment="1">
      <alignment horizontal="center"/>
    </xf>
    <xf numFmtId="0" fontId="9" fillId="0" borderId="0" xfId="0" applyFont="1"/>
    <xf numFmtId="49" fontId="3" fillId="0" borderId="0" xfId="0" applyNumberFormat="1" applyFont="1" applyAlignment="1">
      <alignment vertical="center"/>
    </xf>
    <xf numFmtId="49" fontId="10" fillId="0" borderId="0" xfId="0" applyNumberFormat="1" applyFont="1"/>
    <xf numFmtId="0" fontId="12" fillId="0" borderId="85" xfId="0" applyFont="1" applyBorder="1" applyAlignment="1">
      <alignment wrapText="1"/>
    </xf>
    <xf numFmtId="167" fontId="12" fillId="0" borderId="85" xfId="0" applyNumberFormat="1" applyFont="1" applyBorder="1" applyAlignment="1">
      <alignment horizontal="right" wrapText="1"/>
    </xf>
    <xf numFmtId="0" fontId="12" fillId="0" borderId="85" xfId="0" applyFont="1" applyBorder="1" applyAlignment="1">
      <alignment horizontal="right" wrapText="1"/>
    </xf>
    <xf numFmtId="2" fontId="12" fillId="0" borderId="85" xfId="0" applyNumberFormat="1" applyFont="1" applyBorder="1" applyAlignment="1">
      <alignment wrapText="1"/>
    </xf>
    <xf numFmtId="0" fontId="4" fillId="10" borderId="5" xfId="0" applyFont="1" applyFill="1" applyBorder="1" applyAlignment="1">
      <alignment vertical="center" wrapText="1"/>
    </xf>
    <xf numFmtId="4" fontId="4" fillId="10" borderId="86" xfId="0" applyNumberFormat="1" applyFont="1" applyFill="1" applyBorder="1" applyAlignment="1">
      <alignment horizontal="center" vertical="center" wrapText="1"/>
    </xf>
    <xf numFmtId="3" fontId="4" fillId="10" borderId="87" xfId="0" applyNumberFormat="1" applyFont="1" applyFill="1" applyBorder="1" applyAlignment="1">
      <alignment horizontal="center" vertical="center" wrapText="1"/>
    </xf>
    <xf numFmtId="3" fontId="4" fillId="10" borderId="88" xfId="0" applyNumberFormat="1" applyFont="1" applyFill="1" applyBorder="1" applyAlignment="1">
      <alignment horizontal="center" vertical="center" wrapText="1"/>
    </xf>
    <xf numFmtId="1" fontId="4" fillId="10" borderId="88" xfId="0" applyNumberFormat="1" applyFont="1" applyFill="1" applyBorder="1" applyAlignment="1">
      <alignment horizontal="center" vertical="center" wrapText="1"/>
    </xf>
    <xf numFmtId="3" fontId="4" fillId="11" borderId="88" xfId="0" applyNumberFormat="1" applyFont="1" applyFill="1" applyBorder="1" applyAlignment="1">
      <alignment horizontal="center" vertical="center" wrapText="1"/>
    </xf>
    <xf numFmtId="10" fontId="4" fillId="10" borderId="88" xfId="0" applyNumberFormat="1" applyFont="1" applyFill="1" applyBorder="1" applyAlignment="1">
      <alignment horizontal="center" vertical="center" wrapText="1"/>
    </xf>
    <xf numFmtId="1" fontId="4" fillId="10" borderId="86" xfId="0" applyNumberFormat="1" applyFont="1" applyFill="1" applyBorder="1" applyAlignment="1">
      <alignment horizontal="center" vertical="center" wrapText="1"/>
    </xf>
    <xf numFmtId="2" fontId="4" fillId="10" borderId="9" xfId="0" applyNumberFormat="1" applyFont="1" applyFill="1" applyBorder="1" applyAlignment="1">
      <alignment horizontal="center" vertical="center" wrapText="1"/>
    </xf>
    <xf numFmtId="0" fontId="4" fillId="10" borderId="88" xfId="0" applyFont="1" applyFill="1" applyBorder="1" applyAlignment="1">
      <alignment horizontal="center" vertical="center" wrapText="1"/>
    </xf>
    <xf numFmtId="2" fontId="3" fillId="7" borderId="1" xfId="0" applyNumberFormat="1" applyFont="1" applyFill="1" applyBorder="1" applyAlignment="1">
      <alignment horizontal="center" vertical="center" wrapText="1"/>
    </xf>
    <xf numFmtId="10" fontId="3" fillId="7" borderId="1" xfId="0" applyNumberFormat="1" applyFont="1" applyFill="1" applyBorder="1" applyAlignment="1">
      <alignment horizontal="center"/>
    </xf>
    <xf numFmtId="1" fontId="3" fillId="7" borderId="1" xfId="0" applyNumberFormat="1" applyFont="1" applyFill="1" applyBorder="1" applyAlignment="1">
      <alignment horizontal="center"/>
    </xf>
    <xf numFmtId="167" fontId="3" fillId="7" borderId="1" xfId="0" applyNumberFormat="1" applyFont="1" applyFill="1" applyBorder="1" applyAlignment="1">
      <alignment horizontal="center"/>
    </xf>
    <xf numFmtId="169" fontId="3" fillId="7" borderId="1" xfId="0" applyNumberFormat="1" applyFont="1" applyFill="1" applyBorder="1" applyAlignment="1">
      <alignment horizontal="center"/>
    </xf>
    <xf numFmtId="2" fontId="3" fillId="3" borderId="1" xfId="0" applyNumberFormat="1" applyFont="1" applyFill="1" applyBorder="1" applyAlignment="1">
      <alignment horizontal="left"/>
    </xf>
    <xf numFmtId="10" fontId="3" fillId="3" borderId="1" xfId="0" applyNumberFormat="1" applyFont="1" applyFill="1" applyBorder="1" applyAlignment="1">
      <alignment horizontal="center"/>
    </xf>
    <xf numFmtId="1" fontId="3" fillId="3" borderId="1" xfId="0" applyNumberFormat="1" applyFont="1" applyFill="1" applyBorder="1" applyAlignment="1">
      <alignment horizontal="center"/>
    </xf>
    <xf numFmtId="2" fontId="3" fillId="4" borderId="1" xfId="0" applyNumberFormat="1" applyFont="1" applyFill="1" applyBorder="1" applyAlignment="1">
      <alignment horizontal="left"/>
    </xf>
    <xf numFmtId="10" fontId="3" fillId="4" borderId="1" xfId="0" applyNumberFormat="1" applyFont="1" applyFill="1" applyBorder="1" applyAlignment="1">
      <alignment horizontal="center"/>
    </xf>
    <xf numFmtId="1" fontId="3" fillId="4" borderId="1" xfId="0" applyNumberFormat="1" applyFont="1" applyFill="1" applyBorder="1" applyAlignment="1">
      <alignment horizontal="center"/>
    </xf>
    <xf numFmtId="0" fontId="3" fillId="4" borderId="12" xfId="0" applyFont="1" applyFill="1" applyBorder="1" applyAlignment="1">
      <alignment horizontal="left"/>
    </xf>
    <xf numFmtId="49" fontId="3" fillId="4" borderId="1" xfId="0" applyNumberFormat="1" applyFont="1" applyFill="1" applyBorder="1" applyAlignment="1">
      <alignment horizontal="center"/>
    </xf>
    <xf numFmtId="0" fontId="3" fillId="3" borderId="90" xfId="0" applyFont="1" applyFill="1" applyBorder="1" applyAlignment="1">
      <alignment horizontal="center"/>
    </xf>
    <xf numFmtId="0" fontId="3" fillId="3" borderId="91" xfId="0" applyFont="1" applyFill="1" applyBorder="1" applyAlignment="1">
      <alignment horizontal="center"/>
    </xf>
    <xf numFmtId="0" fontId="3" fillId="3" borderId="89" xfId="0" applyFont="1" applyFill="1" applyBorder="1" applyAlignment="1">
      <alignment horizontal="center"/>
    </xf>
    <xf numFmtId="49" fontId="3" fillId="5" borderId="1" xfId="0" applyNumberFormat="1" applyFont="1" applyFill="1" applyBorder="1" applyAlignment="1">
      <alignment horizontal="center"/>
    </xf>
    <xf numFmtId="2" fontId="13" fillId="3" borderId="1" xfId="0" applyNumberFormat="1" applyFont="1" applyFill="1" applyBorder="1" applyAlignment="1">
      <alignment horizontal="left"/>
    </xf>
    <xf numFmtId="0" fontId="3" fillId="3" borderId="12" xfId="0" applyFont="1" applyFill="1" applyBorder="1" applyAlignment="1">
      <alignment horizontal="left"/>
    </xf>
    <xf numFmtId="49" fontId="3" fillId="3" borderId="1" xfId="0" applyNumberFormat="1" applyFont="1" applyFill="1" applyBorder="1" applyAlignment="1">
      <alignment horizontal="center"/>
    </xf>
    <xf numFmtId="2" fontId="3" fillId="11" borderId="1" xfId="0" applyNumberFormat="1" applyFont="1" applyFill="1" applyBorder="1" applyAlignment="1">
      <alignment horizontal="left"/>
    </xf>
    <xf numFmtId="2" fontId="3" fillId="3" borderId="92" xfId="0" applyNumberFormat="1" applyFont="1" applyFill="1" applyBorder="1" applyAlignment="1">
      <alignment horizontal="center"/>
    </xf>
    <xf numFmtId="0" fontId="3" fillId="3" borderId="53" xfId="0" applyFont="1" applyFill="1" applyBorder="1" applyAlignment="1">
      <alignment horizontal="center"/>
    </xf>
    <xf numFmtId="2" fontId="3" fillId="3" borderId="93" xfId="0" applyNumberFormat="1" applyFont="1" applyFill="1" applyBorder="1" applyAlignment="1">
      <alignment horizontal="center"/>
    </xf>
    <xf numFmtId="2" fontId="3" fillId="3" borderId="94" xfId="0" applyNumberFormat="1" applyFont="1" applyFill="1" applyBorder="1" applyAlignment="1">
      <alignment horizontal="left"/>
    </xf>
    <xf numFmtId="2" fontId="3" fillId="3" borderId="14" xfId="0" applyNumberFormat="1" applyFont="1" applyFill="1" applyBorder="1" applyAlignment="1">
      <alignment horizontal="center"/>
    </xf>
    <xf numFmtId="2" fontId="3" fillId="5" borderId="1" xfId="0" applyNumberFormat="1" applyFont="1" applyFill="1" applyBorder="1" applyAlignment="1">
      <alignment horizontal="left"/>
    </xf>
    <xf numFmtId="2" fontId="3" fillId="3" borderId="95" xfId="0" applyNumberFormat="1" applyFont="1" applyFill="1" applyBorder="1" applyAlignment="1">
      <alignment horizontal="left"/>
    </xf>
    <xf numFmtId="2" fontId="3" fillId="3" borderId="96" xfId="0" applyNumberFormat="1" applyFont="1" applyFill="1" applyBorder="1" applyAlignment="1">
      <alignment horizontal="center"/>
    </xf>
    <xf numFmtId="2" fontId="3" fillId="3" borderId="97" xfId="0" applyNumberFormat="1" applyFont="1" applyFill="1" applyBorder="1" applyAlignment="1">
      <alignment horizontal="left"/>
    </xf>
    <xf numFmtId="2" fontId="3" fillId="3" borderId="98" xfId="0" applyNumberFormat="1" applyFont="1" applyFill="1" applyBorder="1" applyAlignment="1">
      <alignment horizontal="center"/>
    </xf>
    <xf numFmtId="10" fontId="3" fillId="5" borderId="1" xfId="0" applyNumberFormat="1" applyFont="1" applyFill="1" applyBorder="1" applyAlignment="1">
      <alignment horizontal="center"/>
    </xf>
    <xf numFmtId="1" fontId="3" fillId="5" borderId="1" xfId="0" applyNumberFormat="1" applyFont="1" applyFill="1" applyBorder="1" applyAlignment="1">
      <alignment horizontal="center"/>
    </xf>
    <xf numFmtId="0" fontId="3" fillId="5" borderId="89" xfId="0" applyFont="1" applyFill="1" applyBorder="1" applyAlignment="1">
      <alignment horizontal="center"/>
    </xf>
    <xf numFmtId="0" fontId="3" fillId="5" borderId="90" xfId="0" applyFont="1" applyFill="1" applyBorder="1" applyAlignment="1">
      <alignment horizontal="center"/>
    </xf>
    <xf numFmtId="0" fontId="3" fillId="5" borderId="91" xfId="0" applyFont="1" applyFill="1" applyBorder="1" applyAlignment="1">
      <alignment horizontal="center"/>
    </xf>
    <xf numFmtId="2" fontId="3" fillId="3" borderId="99" xfId="0" applyNumberFormat="1" applyFont="1" applyFill="1" applyBorder="1" applyAlignment="1">
      <alignment horizontal="left"/>
    </xf>
    <xf numFmtId="2" fontId="3" fillId="3" borderId="100" xfId="0" applyNumberFormat="1" applyFont="1" applyFill="1" applyBorder="1" applyAlignment="1">
      <alignment horizontal="center"/>
    </xf>
    <xf numFmtId="0" fontId="3" fillId="3" borderId="101" xfId="0" applyFont="1" applyFill="1" applyBorder="1" applyAlignment="1">
      <alignment horizontal="center"/>
    </xf>
    <xf numFmtId="0" fontId="3" fillId="3" borderId="43" xfId="0" applyFont="1" applyFill="1" applyBorder="1" applyAlignment="1">
      <alignment horizontal="center"/>
    </xf>
    <xf numFmtId="0" fontId="3" fillId="4" borderId="43" xfId="0" applyFont="1" applyFill="1" applyBorder="1" applyAlignment="1">
      <alignment horizontal="center"/>
    </xf>
    <xf numFmtId="0" fontId="3" fillId="3" borderId="102" xfId="0" applyFont="1" applyFill="1" applyBorder="1" applyAlignment="1">
      <alignment horizontal="center"/>
    </xf>
    <xf numFmtId="0" fontId="3" fillId="4" borderId="102" xfId="0" applyFont="1" applyFill="1" applyBorder="1" applyAlignment="1">
      <alignment horizontal="center"/>
    </xf>
    <xf numFmtId="2" fontId="3" fillId="6" borderId="1" xfId="0" applyNumberFormat="1" applyFont="1" applyFill="1" applyBorder="1" applyAlignment="1">
      <alignment horizontal="left"/>
    </xf>
    <xf numFmtId="2" fontId="3" fillId="3" borderId="103" xfId="0" applyNumberFormat="1" applyFont="1" applyFill="1" applyBorder="1" applyAlignment="1">
      <alignment horizontal="center"/>
    </xf>
    <xf numFmtId="0" fontId="3" fillId="11" borderId="1" xfId="0" applyFont="1" applyFill="1" applyBorder="1" applyAlignment="1">
      <alignment horizontal="left"/>
    </xf>
    <xf numFmtId="2" fontId="3" fillId="11" borderId="1" xfId="0" applyNumberFormat="1" applyFont="1" applyFill="1" applyBorder="1" applyAlignment="1">
      <alignment horizontal="center"/>
    </xf>
    <xf numFmtId="3" fontId="3" fillId="11" borderId="1" xfId="0" applyNumberFormat="1" applyFont="1" applyFill="1" applyBorder="1" applyAlignment="1">
      <alignment horizontal="center"/>
    </xf>
    <xf numFmtId="2" fontId="3" fillId="11" borderId="12" xfId="0" quotePrefix="1" applyNumberFormat="1" applyFont="1" applyFill="1" applyBorder="1" applyAlignment="1">
      <alignment horizontal="center"/>
    </xf>
    <xf numFmtId="0" fontId="3" fillId="11" borderId="1" xfId="0" applyFont="1" applyFill="1" applyBorder="1" applyAlignment="1">
      <alignment horizontal="center"/>
    </xf>
    <xf numFmtId="3" fontId="3" fillId="11" borderId="13" xfId="0" applyNumberFormat="1" applyFont="1" applyFill="1" applyBorder="1" applyAlignment="1">
      <alignment horizontal="center"/>
    </xf>
    <xf numFmtId="10" fontId="3" fillId="11" borderId="1" xfId="0" applyNumberFormat="1" applyFont="1" applyFill="1" applyBorder="1" applyAlignment="1">
      <alignment horizontal="center"/>
    </xf>
    <xf numFmtId="165" fontId="3" fillId="11" borderId="1" xfId="0" applyNumberFormat="1" applyFont="1" applyFill="1" applyBorder="1" applyAlignment="1">
      <alignment horizontal="center"/>
    </xf>
    <xf numFmtId="166" fontId="3" fillId="11" borderId="1" xfId="0" applyNumberFormat="1" applyFont="1" applyFill="1" applyBorder="1" applyAlignment="1">
      <alignment horizontal="center"/>
    </xf>
    <xf numFmtId="0" fontId="3" fillId="11" borderId="14" xfId="0" applyFont="1" applyFill="1" applyBorder="1" applyAlignment="1">
      <alignment horizontal="center"/>
    </xf>
    <xf numFmtId="1" fontId="3" fillId="11" borderId="1" xfId="0" applyNumberFormat="1" applyFont="1" applyFill="1" applyBorder="1" applyAlignment="1">
      <alignment horizontal="center"/>
    </xf>
    <xf numFmtId="165" fontId="3" fillId="11" borderId="15" xfId="0" applyNumberFormat="1" applyFont="1" applyFill="1" applyBorder="1" applyAlignment="1">
      <alignment horizontal="center"/>
    </xf>
    <xf numFmtId="3" fontId="3" fillId="11" borderId="16" xfId="0" applyNumberFormat="1" applyFont="1" applyFill="1" applyBorder="1" applyAlignment="1">
      <alignment horizontal="center"/>
    </xf>
    <xf numFmtId="165" fontId="4" fillId="11" borderId="1" xfId="0" applyNumberFormat="1" applyFont="1" applyFill="1" applyBorder="1" applyAlignment="1">
      <alignment horizontal="center"/>
    </xf>
    <xf numFmtId="3" fontId="3" fillId="11" borderId="17" xfId="0" applyNumberFormat="1" applyFont="1" applyFill="1" applyBorder="1" applyAlignment="1">
      <alignment horizontal="center"/>
    </xf>
    <xf numFmtId="2" fontId="3" fillId="11" borderId="15" xfId="0" applyNumberFormat="1" applyFont="1" applyFill="1" applyBorder="1" applyAlignment="1">
      <alignment horizontal="center"/>
    </xf>
    <xf numFmtId="3" fontId="3" fillId="11" borderId="18" xfId="0" applyNumberFormat="1" applyFont="1" applyFill="1" applyBorder="1" applyAlignment="1">
      <alignment horizontal="center"/>
    </xf>
    <xf numFmtId="10" fontId="3" fillId="6" borderId="1" xfId="0" applyNumberFormat="1" applyFont="1" applyFill="1" applyBorder="1" applyAlignment="1">
      <alignment horizontal="center"/>
    </xf>
    <xf numFmtId="1" fontId="3" fillId="6" borderId="1" xfId="0" applyNumberFormat="1" applyFont="1" applyFill="1" applyBorder="1" applyAlignment="1">
      <alignment horizontal="center"/>
    </xf>
    <xf numFmtId="2" fontId="3" fillId="0" borderId="0" xfId="0" applyNumberFormat="1" applyFont="1" applyAlignment="1">
      <alignment horizontal="left"/>
    </xf>
    <xf numFmtId="2" fontId="3" fillId="0" borderId="21" xfId="0" applyNumberFormat="1" applyFont="1" applyBorder="1" applyAlignment="1">
      <alignment horizontal="center"/>
    </xf>
    <xf numFmtId="0" fontId="3" fillId="0" borderId="106" xfId="0" applyFont="1" applyBorder="1" applyAlignment="1">
      <alignment horizontal="center"/>
    </xf>
    <xf numFmtId="0" fontId="3" fillId="0" borderId="41" xfId="0" applyFont="1" applyBorder="1" applyAlignment="1">
      <alignment horizontal="center"/>
    </xf>
    <xf numFmtId="2" fontId="3" fillId="11" borderId="12" xfId="0" applyNumberFormat="1" applyFont="1" applyFill="1" applyBorder="1" applyAlignment="1">
      <alignment horizontal="center"/>
    </xf>
    <xf numFmtId="10" fontId="3" fillId="0" borderId="0" xfId="0" applyNumberFormat="1" applyFont="1" applyAlignment="1">
      <alignment horizontal="center"/>
    </xf>
    <xf numFmtId="1" fontId="3" fillId="0" borderId="0" xfId="0" applyNumberFormat="1" applyFont="1" applyAlignment="1">
      <alignment horizontal="center"/>
    </xf>
    <xf numFmtId="3" fontId="3" fillId="14" borderId="1" xfId="0" applyNumberFormat="1" applyFont="1" applyFill="1" applyBorder="1" applyAlignment="1">
      <alignment horizontal="center" wrapText="1"/>
    </xf>
    <xf numFmtId="1" fontId="3" fillId="16" borderId="1" xfId="0" applyNumberFormat="1" applyFont="1" applyFill="1" applyBorder="1" applyAlignment="1">
      <alignment horizontal="center"/>
    </xf>
    <xf numFmtId="1" fontId="3" fillId="15" borderId="0" xfId="0" applyNumberFormat="1" applyFont="1" applyFill="1" applyAlignment="1">
      <alignment horizontal="center"/>
    </xf>
    <xf numFmtId="3" fontId="3" fillId="15" borderId="0" xfId="0" applyNumberFormat="1" applyFont="1" applyFill="1" applyAlignment="1">
      <alignment horizontal="center"/>
    </xf>
    <xf numFmtId="2" fontId="3" fillId="6" borderId="103" xfId="0" applyNumberFormat="1" applyFont="1" applyFill="1" applyBorder="1" applyAlignment="1">
      <alignment horizontal="left"/>
    </xf>
    <xf numFmtId="2" fontId="3" fillId="4" borderId="95" xfId="0" applyNumberFormat="1" applyFont="1" applyFill="1" applyBorder="1" applyAlignment="1">
      <alignment horizontal="left"/>
    </xf>
    <xf numFmtId="2" fontId="3" fillId="5" borderId="95" xfId="0" applyNumberFormat="1" applyFont="1" applyFill="1" applyBorder="1" applyAlignment="1">
      <alignment horizontal="left"/>
    </xf>
    <xf numFmtId="2" fontId="13" fillId="0" borderId="105" xfId="0" applyNumberFormat="1" applyFont="1" applyBorder="1" applyAlignment="1">
      <alignment horizontal="left"/>
    </xf>
    <xf numFmtId="2" fontId="3" fillId="11" borderId="103" xfId="0" applyNumberFormat="1" applyFont="1" applyFill="1" applyBorder="1" applyAlignment="1">
      <alignment horizontal="left"/>
    </xf>
    <xf numFmtId="2" fontId="3" fillId="3" borderId="12" xfId="0" applyNumberFormat="1" applyFont="1" applyFill="1" applyBorder="1" applyAlignment="1">
      <alignment horizontal="left"/>
    </xf>
    <xf numFmtId="2" fontId="3" fillId="5" borderId="99" xfId="0" applyNumberFormat="1" applyFont="1" applyFill="1" applyBorder="1" applyAlignment="1">
      <alignment horizontal="left"/>
    </xf>
    <xf numFmtId="2" fontId="3" fillId="6" borderId="104" xfId="0" applyNumberFormat="1" applyFont="1" applyFill="1" applyBorder="1" applyAlignment="1">
      <alignment horizontal="left"/>
    </xf>
    <xf numFmtId="2" fontId="3" fillId="6" borderId="14" xfId="0" applyNumberFormat="1" applyFont="1" applyFill="1" applyBorder="1" applyAlignment="1">
      <alignment horizontal="center"/>
    </xf>
    <xf numFmtId="2" fontId="3" fillId="5" borderId="96" xfId="0" applyNumberFormat="1" applyFont="1" applyFill="1" applyBorder="1" applyAlignment="1">
      <alignment horizontal="center"/>
    </xf>
    <xf numFmtId="2" fontId="3" fillId="11" borderId="14" xfId="0" applyNumberFormat="1" applyFont="1" applyFill="1" applyBorder="1" applyAlignment="1">
      <alignment horizontal="center"/>
    </xf>
    <xf numFmtId="2" fontId="3" fillId="6" borderId="96" xfId="0" applyNumberFormat="1" applyFont="1" applyFill="1" applyBorder="1" applyAlignment="1">
      <alignment horizontal="center"/>
    </xf>
    <xf numFmtId="0" fontId="3" fillId="11" borderId="43" xfId="0" applyFont="1" applyFill="1" applyBorder="1" applyAlignment="1">
      <alignment horizontal="center"/>
    </xf>
    <xf numFmtId="0" fontId="3" fillId="0" borderId="107" xfId="0" applyFont="1" applyBorder="1" applyAlignment="1">
      <alignment horizontal="center"/>
    </xf>
    <xf numFmtId="0" fontId="3" fillId="5" borderId="101" xfId="0" applyFont="1" applyFill="1" applyBorder="1" applyAlignment="1">
      <alignment horizontal="center"/>
    </xf>
    <xf numFmtId="0" fontId="3" fillId="6" borderId="102" xfId="0" applyFont="1" applyFill="1" applyBorder="1" applyAlignment="1">
      <alignment horizontal="center"/>
    </xf>
    <xf numFmtId="0" fontId="3" fillId="4" borderId="89" xfId="0" applyFont="1" applyFill="1" applyBorder="1" applyAlignment="1">
      <alignment horizontal="center"/>
    </xf>
    <xf numFmtId="0" fontId="3" fillId="3" borderId="108" xfId="0" applyFont="1" applyFill="1" applyBorder="1" applyAlignment="1">
      <alignment horizontal="center"/>
    </xf>
    <xf numFmtId="0" fontId="3" fillId="5" borderId="102" xfId="0" applyFont="1" applyFill="1" applyBorder="1" applyAlignment="1">
      <alignment horizontal="center"/>
    </xf>
    <xf numFmtId="0" fontId="3" fillId="11" borderId="12" xfId="0" applyFont="1" applyFill="1" applyBorder="1" applyAlignment="1">
      <alignment horizontal="left"/>
    </xf>
    <xf numFmtId="0" fontId="3" fillId="6" borderId="12" xfId="0" applyFont="1" applyFill="1" applyBorder="1" applyAlignment="1">
      <alignment horizontal="left"/>
    </xf>
    <xf numFmtId="0" fontId="3" fillId="5" borderId="12" xfId="0" applyFont="1" applyFill="1" applyBorder="1" applyAlignment="1">
      <alignment horizontal="left"/>
    </xf>
    <xf numFmtId="49" fontId="3" fillId="11" borderId="1" xfId="0" applyNumberFormat="1" applyFont="1" applyFill="1" applyBorder="1" applyAlignment="1">
      <alignment horizontal="center"/>
    </xf>
    <xf numFmtId="0" fontId="17" fillId="0" borderId="0" xfId="0" applyFont="1"/>
    <xf numFmtId="11" fontId="18" fillId="0" borderId="0" xfId="0" applyNumberFormat="1" applyFont="1"/>
    <xf numFmtId="3" fontId="0" fillId="0" borderId="0" xfId="0" applyNumberFormat="1"/>
    <xf numFmtId="0" fontId="3" fillId="5" borderId="114" xfId="0" applyFont="1" applyFill="1" applyBorder="1" applyAlignment="1">
      <alignment horizontal="center"/>
    </xf>
    <xf numFmtId="0" fontId="3" fillId="5" borderId="115" xfId="0" applyFont="1" applyFill="1" applyBorder="1" applyAlignment="1">
      <alignment horizontal="center"/>
    </xf>
    <xf numFmtId="0" fontId="3" fillId="3" borderId="114" xfId="0" applyFont="1" applyFill="1" applyBorder="1" applyAlignment="1">
      <alignment horizontal="center"/>
    </xf>
    <xf numFmtId="0" fontId="3" fillId="3" borderId="115" xfId="0" applyFont="1" applyFill="1" applyBorder="1" applyAlignment="1">
      <alignment horizontal="center"/>
    </xf>
    <xf numFmtId="3" fontId="3" fillId="16" borderId="1" xfId="0" applyNumberFormat="1" applyFont="1" applyFill="1" applyBorder="1" applyAlignment="1">
      <alignment horizontal="center"/>
    </xf>
    <xf numFmtId="0" fontId="20" fillId="0" borderId="1" xfId="1"/>
    <xf numFmtId="0" fontId="21" fillId="0" borderId="1" xfId="1" applyFont="1"/>
    <xf numFmtId="0" fontId="21" fillId="0" borderId="1" xfId="1" applyFont="1" applyAlignment="1">
      <alignment horizontal="right"/>
    </xf>
    <xf numFmtId="0" fontId="22" fillId="0" borderId="1" xfId="1" applyFont="1"/>
    <xf numFmtId="0" fontId="21" fillId="19" borderId="1" xfId="1" applyFont="1" applyFill="1"/>
    <xf numFmtId="0" fontId="24" fillId="19" borderId="1" xfId="1" applyFont="1" applyFill="1"/>
    <xf numFmtId="0" fontId="26" fillId="0" borderId="1" xfId="1" applyFont="1" applyAlignment="1">
      <alignment horizontal="center"/>
    </xf>
    <xf numFmtId="0" fontId="27" fillId="0" borderId="1" xfId="1" applyFont="1"/>
    <xf numFmtId="0" fontId="26" fillId="0" borderId="1" xfId="1" applyFont="1"/>
    <xf numFmtId="0" fontId="1" fillId="0" borderId="1" xfId="2"/>
    <xf numFmtId="167" fontId="5" fillId="0" borderId="1" xfId="2" applyNumberFormat="1" applyFont="1"/>
    <xf numFmtId="0" fontId="5" fillId="0" borderId="84" xfId="2" applyFont="1" applyBorder="1"/>
    <xf numFmtId="0" fontId="3" fillId="0" borderId="1" xfId="2" applyFont="1"/>
    <xf numFmtId="3" fontId="19" fillId="0" borderId="1" xfId="2" applyNumberFormat="1" applyFont="1"/>
    <xf numFmtId="167" fontId="4" fillId="0" borderId="1" xfId="2" applyNumberFormat="1" applyFont="1" applyAlignment="1">
      <alignment horizontal="center"/>
    </xf>
    <xf numFmtId="165" fontId="4" fillId="0" borderId="53" xfId="2" applyNumberFormat="1" applyFont="1" applyBorder="1" applyAlignment="1">
      <alignment horizontal="center"/>
    </xf>
    <xf numFmtId="165" fontId="4" fillId="0" borderId="52" xfId="2" applyNumberFormat="1" applyFont="1" applyBorder="1" applyAlignment="1">
      <alignment horizontal="center"/>
    </xf>
    <xf numFmtId="168" fontId="4" fillId="0" borderId="51" xfId="2" applyNumberFormat="1" applyFont="1" applyBorder="1" applyAlignment="1">
      <alignment horizontal="center"/>
    </xf>
    <xf numFmtId="0" fontId="4" fillId="0" borderId="80" xfId="2" applyFont="1" applyBorder="1" applyAlignment="1">
      <alignment horizontal="center"/>
    </xf>
    <xf numFmtId="10" fontId="4" fillId="0" borderId="80" xfId="2" applyNumberFormat="1" applyFont="1" applyBorder="1" applyAlignment="1">
      <alignment horizontal="center"/>
    </xf>
    <xf numFmtId="167" fontId="4" fillId="0" borderId="80" xfId="2" applyNumberFormat="1" applyFont="1" applyBorder="1" applyAlignment="1">
      <alignment horizontal="center"/>
    </xf>
    <xf numFmtId="0" fontId="4" fillId="0" borderId="81" xfId="2" applyFont="1" applyBorder="1" applyAlignment="1">
      <alignment horizontal="center"/>
    </xf>
    <xf numFmtId="167" fontId="4" fillId="17" borderId="80" xfId="2" applyNumberFormat="1" applyFont="1" applyFill="1" applyBorder="1" applyAlignment="1">
      <alignment horizontal="center"/>
    </xf>
    <xf numFmtId="0" fontId="4" fillId="0" borderId="52" xfId="2" applyFont="1" applyBorder="1" applyAlignment="1">
      <alignment horizontal="center"/>
    </xf>
    <xf numFmtId="10" fontId="3" fillId="0" borderId="52" xfId="2" applyNumberFormat="1" applyFont="1" applyBorder="1" applyAlignment="1">
      <alignment horizontal="center"/>
    </xf>
    <xf numFmtId="0" fontId="4" fillId="0" borderId="79" xfId="2" applyFont="1" applyBorder="1"/>
    <xf numFmtId="3" fontId="1" fillId="0" borderId="1" xfId="2" applyNumberFormat="1"/>
    <xf numFmtId="165" fontId="3" fillId="6" borderId="78" xfId="2" applyNumberFormat="1" applyFont="1" applyFill="1" applyBorder="1" applyAlignment="1">
      <alignment horizontal="center"/>
    </xf>
    <xf numFmtId="165" fontId="3" fillId="6" borderId="75" xfId="2" applyNumberFormat="1" applyFont="1" applyFill="1" applyBorder="1" applyAlignment="1">
      <alignment horizontal="center"/>
    </xf>
    <xf numFmtId="168" fontId="3" fillId="6" borderId="74" xfId="2" applyNumberFormat="1" applyFont="1" applyFill="1" applyBorder="1" applyAlignment="1">
      <alignment horizontal="center"/>
    </xf>
    <xf numFmtId="165" fontId="3" fillId="6" borderId="76" xfId="2" applyNumberFormat="1" applyFont="1" applyFill="1" applyBorder="1" applyAlignment="1">
      <alignment horizontal="center"/>
    </xf>
    <xf numFmtId="1" fontId="3" fillId="6" borderId="76" xfId="2" applyNumberFormat="1" applyFont="1" applyFill="1" applyBorder="1" applyAlignment="1">
      <alignment horizontal="center"/>
    </xf>
    <xf numFmtId="165" fontId="3" fillId="6" borderId="77" xfId="2" applyNumberFormat="1" applyFont="1" applyFill="1" applyBorder="1" applyAlignment="1">
      <alignment horizontal="center"/>
    </xf>
    <xf numFmtId="167" fontId="3" fillId="6" borderId="76" xfId="2" applyNumberFormat="1" applyFont="1" applyFill="1" applyBorder="1" applyAlignment="1">
      <alignment horizontal="center"/>
    </xf>
    <xf numFmtId="0" fontId="3" fillId="6" borderId="73" xfId="2" applyFont="1" applyFill="1" applyBorder="1"/>
    <xf numFmtId="3" fontId="5" fillId="0" borderId="1" xfId="2" applyNumberFormat="1" applyFont="1"/>
    <xf numFmtId="165" fontId="3" fillId="0" borderId="72" xfId="2" applyNumberFormat="1" applyFont="1" applyBorder="1" applyAlignment="1">
      <alignment horizontal="center"/>
    </xf>
    <xf numFmtId="165" fontId="3" fillId="0" borderId="70" xfId="2" applyNumberFormat="1" applyFont="1" applyBorder="1" applyAlignment="1">
      <alignment horizontal="center"/>
    </xf>
    <xf numFmtId="168" fontId="3" fillId="0" borderId="69" xfId="2" applyNumberFormat="1" applyFont="1" applyBorder="1" applyAlignment="1">
      <alignment horizontal="center"/>
    </xf>
    <xf numFmtId="165" fontId="3" fillId="0" borderId="49" xfId="2" applyNumberFormat="1" applyFont="1" applyBorder="1" applyAlignment="1">
      <alignment horizontal="center"/>
    </xf>
    <xf numFmtId="167" fontId="3" fillId="0" borderId="49" xfId="2" applyNumberFormat="1" applyFont="1" applyBorder="1" applyAlignment="1">
      <alignment horizontal="center"/>
    </xf>
    <xf numFmtId="165" fontId="3" fillId="0" borderId="71" xfId="2" applyNumberFormat="1" applyFont="1" applyBorder="1" applyAlignment="1">
      <alignment horizontal="center"/>
    </xf>
    <xf numFmtId="167" fontId="3" fillId="17" borderId="49" xfId="2" applyNumberFormat="1" applyFont="1" applyFill="1" applyBorder="1" applyAlignment="1">
      <alignment horizontal="center"/>
    </xf>
    <xf numFmtId="0" fontId="3" fillId="0" borderId="68" xfId="2" applyFont="1" applyBorder="1"/>
    <xf numFmtId="165" fontId="3" fillId="3" borderId="67" xfId="2" applyNumberFormat="1" applyFont="1" applyFill="1" applyBorder="1" applyAlignment="1">
      <alignment horizontal="center"/>
    </xf>
    <xf numFmtId="165" fontId="3" fillId="3" borderId="64" xfId="2" applyNumberFormat="1" applyFont="1" applyFill="1" applyBorder="1" applyAlignment="1">
      <alignment horizontal="center"/>
    </xf>
    <xf numFmtId="168" fontId="3" fillId="3" borderId="63" xfId="2" applyNumberFormat="1" applyFont="1" applyFill="1" applyBorder="1" applyAlignment="1">
      <alignment horizontal="center"/>
    </xf>
    <xf numFmtId="165" fontId="3" fillId="3" borderId="65" xfId="2" applyNumberFormat="1" applyFont="1" applyFill="1" applyBorder="1" applyAlignment="1">
      <alignment horizontal="center"/>
    </xf>
    <xf numFmtId="167" fontId="3" fillId="3" borderId="65" xfId="2" applyNumberFormat="1" applyFont="1" applyFill="1" applyBorder="1" applyAlignment="1">
      <alignment horizontal="center"/>
    </xf>
    <xf numFmtId="165" fontId="3" fillId="3" borderId="66" xfId="2" applyNumberFormat="1" applyFont="1" applyFill="1" applyBorder="1" applyAlignment="1">
      <alignment horizontal="center"/>
    </xf>
    <xf numFmtId="0" fontId="3" fillId="3" borderId="62" xfId="2" applyFont="1" applyFill="1" applyBorder="1"/>
    <xf numFmtId="165" fontId="3" fillId="4" borderId="67" xfId="2" applyNumberFormat="1" applyFont="1" applyFill="1" applyBorder="1" applyAlignment="1">
      <alignment horizontal="center"/>
    </xf>
    <xf numFmtId="165" fontId="3" fillId="4" borderId="64" xfId="2" applyNumberFormat="1" applyFont="1" applyFill="1" applyBorder="1" applyAlignment="1">
      <alignment horizontal="center"/>
    </xf>
    <xf numFmtId="168" fontId="3" fillId="4" borderId="63" xfId="2" applyNumberFormat="1" applyFont="1" applyFill="1" applyBorder="1" applyAlignment="1">
      <alignment horizontal="center"/>
    </xf>
    <xf numFmtId="165" fontId="3" fillId="4" borderId="65" xfId="2" applyNumberFormat="1" applyFont="1" applyFill="1" applyBorder="1" applyAlignment="1">
      <alignment horizontal="center"/>
    </xf>
    <xf numFmtId="167" fontId="3" fillId="4" borderId="65" xfId="2" applyNumberFormat="1" applyFont="1" applyFill="1" applyBorder="1" applyAlignment="1">
      <alignment horizontal="center"/>
    </xf>
    <xf numFmtId="165" fontId="3" fillId="4" borderId="66" xfId="2" applyNumberFormat="1" applyFont="1" applyFill="1" applyBorder="1" applyAlignment="1">
      <alignment horizontal="center"/>
    </xf>
    <xf numFmtId="0" fontId="3" fillId="4" borderId="62" xfId="2" applyFont="1" applyFill="1" applyBorder="1"/>
    <xf numFmtId="165" fontId="3" fillId="5" borderId="58" xfId="2" applyNumberFormat="1" applyFont="1" applyFill="1" applyBorder="1" applyAlignment="1">
      <alignment horizontal="center"/>
    </xf>
    <xf numFmtId="165" fontId="3" fillId="5" borderId="56" xfId="2" applyNumberFormat="1" applyFont="1" applyFill="1" applyBorder="1" applyAlignment="1">
      <alignment horizontal="center"/>
    </xf>
    <xf numFmtId="168" fontId="3" fillId="5" borderId="55" xfId="2" applyNumberFormat="1" applyFont="1" applyFill="1" applyBorder="1" applyAlignment="1">
      <alignment horizontal="center"/>
    </xf>
    <xf numFmtId="165" fontId="3" fillId="5" borderId="60" xfId="2" applyNumberFormat="1" applyFont="1" applyFill="1" applyBorder="1" applyAlignment="1">
      <alignment horizontal="center"/>
    </xf>
    <xf numFmtId="167" fontId="3" fillId="5" borderId="60" xfId="2" applyNumberFormat="1" applyFont="1" applyFill="1" applyBorder="1" applyAlignment="1">
      <alignment horizontal="center"/>
    </xf>
    <xf numFmtId="165" fontId="3" fillId="5" borderId="57" xfId="2" applyNumberFormat="1" applyFont="1" applyFill="1" applyBorder="1" applyAlignment="1">
      <alignment horizontal="center"/>
    </xf>
    <xf numFmtId="0" fontId="3" fillId="5" borderId="54" xfId="2" applyFont="1" applyFill="1" applyBorder="1"/>
    <xf numFmtId="0" fontId="4" fillId="0" borderId="53" xfId="2" applyFont="1" applyBorder="1" applyAlignment="1">
      <alignment horizontal="center" vertical="center" wrapText="1"/>
    </xf>
    <xf numFmtId="0" fontId="4" fillId="0" borderId="52" xfId="2" applyFont="1" applyBorder="1" applyAlignment="1">
      <alignment horizontal="center" vertical="center" wrapText="1"/>
    </xf>
    <xf numFmtId="0" fontId="4" fillId="0" borderId="83" xfId="2" applyFont="1" applyBorder="1" applyAlignment="1">
      <alignment horizontal="center" vertical="center" wrapText="1"/>
    </xf>
    <xf numFmtId="0" fontId="4" fillId="0" borderId="36" xfId="2" applyFont="1" applyBorder="1" applyAlignment="1">
      <alignment horizontal="center" vertical="center" wrapText="1"/>
    </xf>
    <xf numFmtId="167" fontId="4" fillId="0" borderId="36" xfId="2" applyNumberFormat="1" applyFont="1" applyBorder="1" applyAlignment="1">
      <alignment horizontal="center" vertical="center" wrapText="1"/>
    </xf>
    <xf numFmtId="0" fontId="4" fillId="0" borderId="81" xfId="2" applyFont="1" applyBorder="1" applyAlignment="1">
      <alignment horizontal="center" vertical="center" wrapText="1"/>
    </xf>
    <xf numFmtId="167" fontId="4" fillId="0" borderId="80" xfId="2" applyNumberFormat="1" applyFont="1" applyBorder="1" applyAlignment="1">
      <alignment horizontal="center" vertical="center" wrapText="1"/>
    </xf>
    <xf numFmtId="0" fontId="4" fillId="0" borderId="80" xfId="2" applyFont="1" applyBorder="1" applyAlignment="1">
      <alignment horizontal="center" vertical="center" wrapText="1"/>
    </xf>
    <xf numFmtId="0" fontId="4" fillId="0" borderId="51" xfId="2" applyFont="1" applyBorder="1" applyAlignment="1">
      <alignment horizontal="center" vertical="center" wrapText="1"/>
    </xf>
    <xf numFmtId="0" fontId="7" fillId="0" borderId="79" xfId="2" applyFont="1" applyBorder="1" applyAlignment="1">
      <alignment vertical="center" wrapText="1"/>
    </xf>
    <xf numFmtId="164" fontId="1" fillId="0" borderId="1" xfId="2" applyNumberFormat="1"/>
    <xf numFmtId="165" fontId="4" fillId="2" borderId="81" xfId="2" applyNumberFormat="1" applyFont="1" applyFill="1" applyBorder="1" applyAlignment="1">
      <alignment horizontal="center"/>
    </xf>
    <xf numFmtId="165" fontId="4" fillId="2" borderId="80" xfId="2" applyNumberFormat="1" applyFont="1" applyFill="1" applyBorder="1" applyAlignment="1">
      <alignment horizontal="center"/>
    </xf>
    <xf numFmtId="168" fontId="4" fillId="2" borderId="80" xfId="2" applyNumberFormat="1" applyFont="1" applyFill="1" applyBorder="1" applyAlignment="1">
      <alignment horizontal="center"/>
    </xf>
    <xf numFmtId="0" fontId="4" fillId="2" borderId="82" xfId="2" applyFont="1" applyFill="1" applyBorder="1" applyAlignment="1">
      <alignment horizontal="center"/>
    </xf>
    <xf numFmtId="167" fontId="4" fillId="2" borderId="82" xfId="2" applyNumberFormat="1" applyFont="1" applyFill="1" applyBorder="1" applyAlignment="1">
      <alignment horizontal="center"/>
    </xf>
    <xf numFmtId="0" fontId="4" fillId="2" borderId="81" xfId="2" applyFont="1" applyFill="1" applyBorder="1" applyAlignment="1">
      <alignment horizontal="center"/>
    </xf>
    <xf numFmtId="167" fontId="4" fillId="2" borderId="80" xfId="2" applyNumberFormat="1" applyFont="1" applyFill="1" applyBorder="1" applyAlignment="1">
      <alignment horizontal="center"/>
    </xf>
    <xf numFmtId="0" fontId="4" fillId="2" borderId="80" xfId="2" applyFont="1" applyFill="1" applyBorder="1" applyAlignment="1">
      <alignment horizontal="center"/>
    </xf>
    <xf numFmtId="10" fontId="3" fillId="2" borderId="80" xfId="2" applyNumberFormat="1" applyFont="1" applyFill="1" applyBorder="1" applyAlignment="1">
      <alignment horizontal="center"/>
    </xf>
    <xf numFmtId="0" fontId="4" fillId="2" borderId="79" xfId="2" applyFont="1" applyFill="1" applyBorder="1"/>
    <xf numFmtId="165" fontId="3" fillId="17" borderId="71" xfId="2" applyNumberFormat="1" applyFont="1" applyFill="1" applyBorder="1" applyAlignment="1">
      <alignment horizontal="center"/>
    </xf>
    <xf numFmtId="167" fontId="3" fillId="18" borderId="49" xfId="2" applyNumberFormat="1" applyFont="1" applyFill="1" applyBorder="1" applyAlignment="1">
      <alignment horizontal="center"/>
    </xf>
    <xf numFmtId="0" fontId="19" fillId="0" borderId="1" xfId="2" applyFont="1"/>
    <xf numFmtId="167" fontId="4" fillId="0" borderId="51" xfId="2" applyNumberFormat="1" applyFont="1" applyBorder="1" applyAlignment="1">
      <alignment horizontal="center" vertical="center" wrapText="1"/>
    </xf>
    <xf numFmtId="1" fontId="3" fillId="4" borderId="65" xfId="2" applyNumberFormat="1" applyFont="1" applyFill="1" applyBorder="1" applyAlignment="1">
      <alignment horizontal="center"/>
    </xf>
    <xf numFmtId="0" fontId="3" fillId="0" borderId="1" xfId="2" applyFont="1" applyAlignment="1">
      <alignment horizontal="center"/>
    </xf>
    <xf numFmtId="0" fontId="16" fillId="13" borderId="112" xfId="2" applyFont="1" applyFill="1" applyBorder="1" applyAlignment="1">
      <alignment horizontal="center" vertical="center"/>
    </xf>
    <xf numFmtId="0" fontId="16" fillId="13" borderId="113" xfId="2" applyFont="1" applyFill="1" applyBorder="1" applyAlignment="1">
      <alignment horizontal="center" vertical="center"/>
    </xf>
    <xf numFmtId="0" fontId="16" fillId="13" borderId="111" xfId="2" applyFont="1" applyFill="1" applyBorder="1" applyAlignment="1">
      <alignment horizontal="center" vertical="center"/>
    </xf>
    <xf numFmtId="0" fontId="21" fillId="0" borderId="1" xfId="1" applyFont="1"/>
    <xf numFmtId="0" fontId="20" fillId="0" borderId="1" xfId="1"/>
    <xf numFmtId="0" fontId="27" fillId="0" borderId="1" xfId="1" applyFont="1"/>
    <xf numFmtId="0" fontId="23" fillId="0" borderId="1" xfId="1" applyFont="1"/>
    <xf numFmtId="0" fontId="25" fillId="0" borderId="1" xfId="1" applyFont="1"/>
    <xf numFmtId="0" fontId="22" fillId="0" borderId="1" xfId="1" applyFont="1"/>
    <xf numFmtId="0" fontId="7" fillId="0" borderId="28" xfId="0" applyFont="1" applyBorder="1" applyAlignment="1">
      <alignment horizontal="center" vertical="center"/>
    </xf>
    <xf numFmtId="0" fontId="8" fillId="0" borderId="29" xfId="0" applyFont="1" applyBorder="1"/>
    <xf numFmtId="0" fontId="7" fillId="0" borderId="30" xfId="0" applyFont="1" applyBorder="1" applyAlignment="1">
      <alignment horizontal="center" vertical="center"/>
    </xf>
    <xf numFmtId="0" fontId="8" fillId="0" borderId="31" xfId="0" applyFont="1" applyBorder="1"/>
    <xf numFmtId="0" fontId="4" fillId="9" borderId="79" xfId="2" applyFont="1" applyFill="1" applyBorder="1" applyAlignment="1">
      <alignment horizontal="center" vertical="center" wrapText="1"/>
    </xf>
    <xf numFmtId="0" fontId="8" fillId="0" borderId="80" xfId="2" applyFont="1" applyBorder="1"/>
    <xf numFmtId="0" fontId="4" fillId="9" borderId="80" xfId="2" applyFont="1" applyFill="1" applyBorder="1" applyAlignment="1">
      <alignment horizontal="center" vertical="center"/>
    </xf>
    <xf numFmtId="0" fontId="8" fillId="0" borderId="81" xfId="2" applyFont="1" applyBorder="1"/>
    <xf numFmtId="0" fontId="11" fillId="6" borderId="48" xfId="2" applyFont="1" applyFill="1" applyBorder="1" applyAlignment="1">
      <alignment horizontal="left" vertical="center" wrapText="1"/>
    </xf>
    <xf numFmtId="0" fontId="8" fillId="0" borderId="49" xfId="2" applyFont="1" applyBorder="1"/>
    <xf numFmtId="0" fontId="8" fillId="0" borderId="50" xfId="2" applyFont="1" applyBorder="1"/>
    <xf numFmtId="0" fontId="8" fillId="0" borderId="24" xfId="2" applyFont="1" applyBorder="1"/>
    <xf numFmtId="0" fontId="1" fillId="0" borderId="1" xfId="2"/>
    <xf numFmtId="0" fontId="8" fillId="0" borderId="22" xfId="2" applyFont="1" applyBorder="1"/>
    <xf numFmtId="0" fontId="8" fillId="0" borderId="59" xfId="2" applyFont="1" applyBorder="1"/>
    <xf numFmtId="0" fontId="8" fillId="0" borderId="60" xfId="2" applyFont="1" applyBorder="1"/>
    <xf numFmtId="0" fontId="8" fillId="0" borderId="61" xfId="2" applyFont="1" applyBorder="1"/>
    <xf numFmtId="0" fontId="15" fillId="12" borderId="109" xfId="2" applyFont="1" applyFill="1" applyBorder="1" applyAlignment="1">
      <alignment horizontal="center" vertical="center" wrapText="1"/>
    </xf>
    <xf numFmtId="0" fontId="15" fillId="12" borderId="110" xfId="2" applyFont="1" applyFill="1" applyBorder="1" applyAlignment="1">
      <alignment horizontal="center" vertical="center" wrapText="1"/>
    </xf>
    <xf numFmtId="0" fontId="3" fillId="0" borderId="0" xfId="0" applyFont="1" applyBorder="1" applyAlignment="1">
      <alignment horizontal="center"/>
    </xf>
    <xf numFmtId="0" fontId="3" fillId="0" borderId="0" xfId="0" applyFont="1" applyBorder="1" applyAlignment="1">
      <alignment horizontal="left"/>
    </xf>
    <xf numFmtId="2" fontId="3" fillId="0" borderId="0" xfId="0" applyNumberFormat="1" applyFont="1" applyBorder="1" applyAlignment="1">
      <alignment horizontal="left"/>
    </xf>
    <xf numFmtId="2" fontId="3" fillId="0" borderId="0" xfId="0" applyNumberFormat="1" applyFont="1" applyBorder="1" applyAlignment="1">
      <alignment horizontal="center"/>
    </xf>
    <xf numFmtId="3" fontId="3" fillId="0" borderId="0" xfId="0" applyNumberFormat="1" applyFont="1" applyBorder="1" applyAlignment="1">
      <alignment horizontal="center"/>
    </xf>
    <xf numFmtId="10" fontId="3" fillId="0" borderId="0" xfId="0" applyNumberFormat="1" applyFont="1" applyBorder="1" applyAlignment="1">
      <alignment horizontal="center"/>
    </xf>
    <xf numFmtId="165" fontId="3" fillId="0" borderId="0" xfId="0" applyNumberFormat="1" applyFont="1" applyBorder="1" applyAlignment="1">
      <alignment horizontal="center"/>
    </xf>
    <xf numFmtId="166" fontId="3" fillId="0" borderId="0" xfId="0" applyNumberFormat="1" applyFont="1" applyBorder="1" applyAlignment="1">
      <alignment horizontal="center"/>
    </xf>
    <xf numFmtId="3" fontId="3" fillId="15" borderId="0" xfId="0" applyNumberFormat="1" applyFont="1" applyFill="1" applyBorder="1" applyAlignment="1">
      <alignment horizontal="center"/>
    </xf>
    <xf numFmtId="1" fontId="3" fillId="0" borderId="0" xfId="0" applyNumberFormat="1" applyFont="1" applyBorder="1" applyAlignment="1">
      <alignment horizontal="center"/>
    </xf>
    <xf numFmtId="1" fontId="3" fillId="15" borderId="0" xfId="0" applyNumberFormat="1" applyFont="1" applyFill="1" applyBorder="1" applyAlignment="1">
      <alignment horizontal="center"/>
    </xf>
    <xf numFmtId="165" fontId="4" fillId="0" borderId="0" xfId="0" applyNumberFormat="1" applyFont="1" applyBorder="1" applyAlignment="1">
      <alignment horizontal="center"/>
    </xf>
    <xf numFmtId="49" fontId="3" fillId="0" borderId="0" xfId="0" applyNumberFormat="1" applyFont="1" applyBorder="1" applyAlignment="1">
      <alignment horizontal="center"/>
    </xf>
  </cellXfs>
  <cellStyles count="3">
    <cellStyle name="Normal" xfId="0" builtinId="0"/>
    <cellStyle name="Normal 2" xfId="1" xr:uid="{B0DA832D-C7FD-4DD2-88E2-2F7149FFEA29}"/>
    <cellStyle name="Normal 3" xfId="2" xr:uid="{6C75E276-1B9A-4A20-90C3-C6CDB68C3CC8}"/>
  </cellStyles>
  <dxfs count="0"/>
  <tableStyles count="0" defaultTableStyle="TableStyleMedium2" defaultPivotStyle="PivotStyleLight16"/>
  <colors>
    <mruColors>
      <color rgb="FFC8F0C8"/>
      <color rgb="FFFFFFFF"/>
      <color rgb="FFD8D8D8"/>
      <color rgb="FFFFFFBE"/>
      <color rgb="FFE6E600"/>
      <color rgb="FFA8A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12.statcan.gc.ca/census-recensement/2021/dp-pd/prof/details/download-telecharger.cfm?Lang=E" TargetMode="External"/><Relationship Id="rId2" Type="http://schemas.openxmlformats.org/officeDocument/2006/relationships/hyperlink" Target="https://datacentre.chass.utoronto.ca/" TargetMode="External"/><Relationship Id="rId1" Type="http://schemas.openxmlformats.org/officeDocument/2006/relationships/hyperlink" Target="http://www.canadiansuburbs.ca/" TargetMode="External"/><Relationship Id="rId6" Type="http://schemas.openxmlformats.org/officeDocument/2006/relationships/hyperlink" Target="https://www.canadiansuburbs.ca/wp-content/uploads/2022/03/Still_Suburban_Monograph_2016.pdf" TargetMode="External"/><Relationship Id="rId5" Type="http://schemas.openxmlformats.org/officeDocument/2006/relationships/hyperlink" Target="https://japr.homestead.com/Gordon_FinalVersion131216.pdf" TargetMode="External"/><Relationship Id="rId4" Type="http://schemas.openxmlformats.org/officeDocument/2006/relationships/hyperlink" Target="https://borealisdata.ca/dataset.xhtml?persistentId=doi:10.5683/SP/EUG3DT" TargetMode="External"/></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1" Type="http://schemas.openxmlformats.org/officeDocument/2006/relationships/hyperlink" Target="https://www150.statcan.gc.ca/n1/daily-quotidien/171129/t001c-eng.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E77F8-3D1B-4C49-9EF4-5FBDECF81074}">
  <sheetPr>
    <outlinePr summaryBelow="0" summaryRight="0"/>
  </sheetPr>
  <dimension ref="A1:R58"/>
  <sheetViews>
    <sheetView workbookViewId="0"/>
  </sheetViews>
  <sheetFormatPr defaultColWidth="12.5703125" defaultRowHeight="15.75" customHeight="1"/>
  <cols>
    <col min="1" max="1" width="12.5703125" style="307"/>
    <col min="2" max="2" width="26" style="307" customWidth="1"/>
    <col min="3" max="16384" width="12.5703125" style="307"/>
  </cols>
  <sheetData>
    <row r="1" spans="1:18" ht="12.75">
      <c r="A1" s="312" t="s">
        <v>0</v>
      </c>
      <c r="B1" s="311"/>
      <c r="C1" s="308"/>
      <c r="D1" s="308"/>
      <c r="E1" s="308"/>
      <c r="F1" s="308"/>
      <c r="G1" s="308"/>
      <c r="H1" s="308"/>
      <c r="I1" s="308"/>
      <c r="J1" s="308"/>
      <c r="K1" s="308"/>
      <c r="L1" s="308"/>
      <c r="M1" s="308"/>
      <c r="N1" s="308"/>
      <c r="O1" s="308"/>
      <c r="P1" s="308"/>
      <c r="Q1" s="308"/>
      <c r="R1" s="308"/>
    </row>
    <row r="2" spans="1:18" ht="12.75">
      <c r="A2" s="405" t="s">
        <v>544</v>
      </c>
      <c r="B2" s="403"/>
      <c r="C2" s="403"/>
      <c r="D2" s="403"/>
      <c r="E2" s="403"/>
      <c r="F2" s="403"/>
      <c r="G2" s="308"/>
      <c r="H2" s="308"/>
      <c r="I2" s="308"/>
      <c r="J2" s="308"/>
      <c r="K2" s="308"/>
      <c r="L2" s="308"/>
      <c r="M2" s="308"/>
      <c r="N2" s="308"/>
      <c r="O2" s="308"/>
      <c r="P2" s="308"/>
      <c r="Q2" s="308"/>
      <c r="R2" s="308"/>
    </row>
    <row r="3" spans="1:18" ht="12.75">
      <c r="A3" s="402" t="s">
        <v>543</v>
      </c>
      <c r="B3" s="403"/>
      <c r="C3" s="403"/>
      <c r="D3" s="308"/>
      <c r="E3" s="308"/>
      <c r="F3" s="308"/>
      <c r="G3" s="308"/>
      <c r="H3" s="308"/>
      <c r="I3" s="308"/>
      <c r="J3" s="308"/>
      <c r="K3" s="308"/>
      <c r="L3" s="308"/>
      <c r="M3" s="308"/>
      <c r="N3" s="308"/>
      <c r="O3" s="308"/>
      <c r="P3" s="308"/>
      <c r="Q3" s="308"/>
      <c r="R3" s="308"/>
    </row>
    <row r="4" spans="1:18" ht="12.75">
      <c r="A4" s="402" t="s">
        <v>542</v>
      </c>
      <c r="B4" s="403"/>
      <c r="C4" s="403"/>
      <c r="D4" s="403"/>
      <c r="E4" s="403"/>
      <c r="F4" s="403"/>
      <c r="G4" s="403"/>
      <c r="H4" s="308"/>
      <c r="I4" s="308"/>
      <c r="J4" s="308"/>
      <c r="K4" s="308"/>
      <c r="L4" s="308"/>
      <c r="M4" s="308"/>
      <c r="N4" s="308"/>
      <c r="O4" s="308"/>
      <c r="P4" s="308"/>
      <c r="Q4" s="308"/>
      <c r="R4" s="308"/>
    </row>
    <row r="5" spans="1:18" ht="12.75">
      <c r="A5" s="402" t="s">
        <v>541</v>
      </c>
      <c r="B5" s="403"/>
      <c r="C5" s="403"/>
      <c r="D5" s="403"/>
      <c r="E5" s="403"/>
      <c r="F5" s="403"/>
      <c r="G5" s="308"/>
      <c r="H5" s="308"/>
      <c r="I5" s="308"/>
      <c r="J5" s="308"/>
      <c r="K5" s="308"/>
      <c r="L5" s="308"/>
      <c r="M5" s="308"/>
      <c r="N5" s="308"/>
      <c r="O5" s="308"/>
      <c r="P5" s="308"/>
      <c r="Q5" s="308"/>
      <c r="R5" s="308"/>
    </row>
    <row r="6" spans="1:18" ht="12.75">
      <c r="A6" s="402" t="s">
        <v>540</v>
      </c>
      <c r="B6" s="403"/>
      <c r="C6" s="403"/>
      <c r="D6" s="403"/>
      <c r="E6" s="308"/>
      <c r="F6" s="308"/>
      <c r="G6" s="308"/>
      <c r="H6" s="308"/>
      <c r="I6" s="308"/>
      <c r="J6" s="308"/>
      <c r="K6" s="308"/>
      <c r="L6" s="308"/>
      <c r="M6" s="308"/>
      <c r="N6" s="308"/>
      <c r="O6" s="308"/>
      <c r="P6" s="308"/>
      <c r="Q6" s="308"/>
      <c r="R6" s="308"/>
    </row>
    <row r="7" spans="1:18" ht="12.75">
      <c r="A7" s="402" t="s">
        <v>539</v>
      </c>
      <c r="B7" s="403"/>
      <c r="C7" s="308"/>
      <c r="D7" s="308"/>
      <c r="E7" s="308"/>
      <c r="F7" s="308"/>
      <c r="G7" s="308"/>
      <c r="H7" s="308"/>
      <c r="I7" s="308"/>
      <c r="J7" s="308"/>
      <c r="K7" s="308"/>
      <c r="L7" s="308"/>
      <c r="M7" s="308"/>
      <c r="N7" s="308"/>
      <c r="O7" s="308"/>
      <c r="P7" s="308"/>
      <c r="Q7" s="308"/>
      <c r="R7" s="308"/>
    </row>
    <row r="8" spans="1:18" ht="12.75">
      <c r="A8" s="402" t="s">
        <v>538</v>
      </c>
      <c r="B8" s="403"/>
      <c r="C8" s="403"/>
      <c r="D8" s="403"/>
      <c r="E8" s="308"/>
      <c r="F8" s="308"/>
      <c r="G8" s="308"/>
      <c r="H8" s="308"/>
      <c r="I8" s="308"/>
      <c r="J8" s="308"/>
      <c r="K8" s="308"/>
      <c r="L8" s="308"/>
      <c r="M8" s="308"/>
      <c r="N8" s="308"/>
      <c r="O8" s="308"/>
      <c r="P8" s="308"/>
      <c r="Q8" s="308"/>
      <c r="R8" s="308"/>
    </row>
    <row r="9" spans="1:18" ht="12.75">
      <c r="A9" s="308"/>
      <c r="B9" s="308"/>
      <c r="C9" s="308"/>
      <c r="D9" s="308"/>
      <c r="E9" s="308"/>
      <c r="F9" s="308"/>
      <c r="G9" s="308"/>
      <c r="H9" s="308"/>
      <c r="I9" s="308"/>
      <c r="J9" s="308"/>
      <c r="K9" s="308"/>
      <c r="L9" s="308"/>
      <c r="M9" s="308"/>
      <c r="N9" s="308"/>
      <c r="O9" s="308"/>
      <c r="P9" s="308"/>
      <c r="Q9" s="308"/>
      <c r="R9" s="308"/>
    </row>
    <row r="10" spans="1:18" ht="12.75">
      <c r="A10" s="312" t="s">
        <v>537</v>
      </c>
      <c r="B10" s="311"/>
      <c r="C10" s="308"/>
      <c r="D10" s="308"/>
      <c r="E10" s="308"/>
      <c r="F10" s="308"/>
      <c r="G10" s="308"/>
      <c r="H10" s="308"/>
      <c r="I10" s="308"/>
      <c r="J10" s="308"/>
      <c r="K10" s="308"/>
      <c r="L10" s="308"/>
      <c r="M10" s="308"/>
      <c r="N10" s="308"/>
      <c r="O10" s="308"/>
      <c r="P10" s="308"/>
      <c r="Q10" s="308"/>
      <c r="R10" s="308"/>
    </row>
    <row r="11" spans="1:18" ht="12.75">
      <c r="A11" s="404" t="s">
        <v>536</v>
      </c>
      <c r="B11" s="403"/>
      <c r="C11" s="403"/>
      <c r="D11" s="403"/>
      <c r="E11" s="403"/>
      <c r="F11" s="315"/>
      <c r="G11" s="315"/>
      <c r="H11" s="315"/>
      <c r="I11" s="315"/>
      <c r="J11" s="315"/>
      <c r="K11" s="308"/>
      <c r="L11" s="308"/>
      <c r="M11" s="308"/>
      <c r="N11" s="308"/>
      <c r="O11" s="308"/>
      <c r="P11" s="308"/>
      <c r="Q11" s="308"/>
      <c r="R11" s="308"/>
    </row>
    <row r="12" spans="1:18" ht="12.75">
      <c r="A12" s="404" t="s">
        <v>535</v>
      </c>
      <c r="B12" s="403"/>
      <c r="C12" s="403"/>
      <c r="D12" s="403"/>
      <c r="E12" s="403"/>
      <c r="F12" s="403"/>
      <c r="G12" s="403"/>
      <c r="H12" s="403"/>
      <c r="I12" s="315"/>
      <c r="J12" s="315"/>
      <c r="K12" s="315"/>
      <c r="L12" s="315"/>
      <c r="M12" s="315"/>
      <c r="N12" s="308"/>
      <c r="O12" s="308"/>
      <c r="P12" s="308"/>
      <c r="Q12" s="308"/>
      <c r="R12" s="308"/>
    </row>
    <row r="13" spans="1:18" ht="12.75">
      <c r="A13" s="404" t="s">
        <v>534</v>
      </c>
      <c r="B13" s="403"/>
      <c r="C13" s="403"/>
      <c r="D13" s="403"/>
      <c r="E13" s="403"/>
      <c r="F13" s="403"/>
      <c r="G13" s="403"/>
      <c r="H13" s="403"/>
      <c r="I13" s="403"/>
      <c r="J13" s="403"/>
      <c r="K13" s="403"/>
      <c r="L13" s="403"/>
      <c r="M13" s="315"/>
      <c r="N13" s="315"/>
      <c r="O13" s="315"/>
      <c r="P13" s="315"/>
      <c r="Q13" s="315"/>
      <c r="R13" s="315"/>
    </row>
    <row r="14" spans="1:18" ht="12.75">
      <c r="A14" s="404" t="s">
        <v>533</v>
      </c>
      <c r="B14" s="403"/>
      <c r="C14" s="403"/>
      <c r="D14" s="403"/>
      <c r="E14" s="403"/>
      <c r="F14" s="403"/>
      <c r="G14" s="403"/>
      <c r="H14" s="403"/>
      <c r="I14" s="403"/>
      <c r="J14" s="403"/>
      <c r="K14" s="403"/>
      <c r="L14" s="315"/>
      <c r="M14" s="315"/>
      <c r="N14" s="315"/>
      <c r="O14" s="315"/>
      <c r="P14" s="315"/>
      <c r="Q14" s="315"/>
      <c r="R14" s="308"/>
    </row>
    <row r="15" spans="1:18" ht="12.75">
      <c r="A15" s="404" t="s">
        <v>1</v>
      </c>
      <c r="B15" s="403"/>
      <c r="C15" s="403"/>
      <c r="D15" s="403"/>
      <c r="E15" s="403"/>
      <c r="F15" s="403"/>
      <c r="G15" s="403"/>
      <c r="H15" s="403"/>
      <c r="I15" s="313"/>
      <c r="J15" s="313"/>
      <c r="K15" s="313"/>
      <c r="L15" s="313"/>
      <c r="M15" s="313"/>
      <c r="N15" s="313"/>
      <c r="O15" s="313"/>
      <c r="P15" s="313"/>
      <c r="Q15" s="313"/>
      <c r="R15" s="313"/>
    </row>
    <row r="16" spans="1:18" ht="12.75">
      <c r="A16" s="314"/>
      <c r="B16" s="313"/>
      <c r="C16" s="313"/>
      <c r="D16" s="313"/>
      <c r="E16" s="313"/>
      <c r="F16" s="313"/>
      <c r="G16" s="313"/>
      <c r="H16" s="313"/>
      <c r="I16" s="313"/>
      <c r="J16" s="313"/>
      <c r="K16" s="313"/>
      <c r="L16" s="313"/>
      <c r="M16" s="313"/>
      <c r="N16" s="313"/>
      <c r="O16" s="313"/>
      <c r="P16" s="313"/>
      <c r="Q16" s="313"/>
      <c r="R16" s="313"/>
    </row>
    <row r="17" spans="1:18" ht="12.75">
      <c r="A17" s="402" t="s">
        <v>532</v>
      </c>
      <c r="B17" s="403"/>
      <c r="C17" s="403"/>
      <c r="D17" s="403"/>
      <c r="E17" s="403"/>
      <c r="F17" s="403"/>
      <c r="G17" s="403"/>
      <c r="H17" s="403"/>
      <c r="I17" s="313"/>
      <c r="J17" s="313"/>
      <c r="K17" s="313"/>
      <c r="L17" s="313"/>
      <c r="M17" s="313"/>
      <c r="N17" s="313"/>
      <c r="O17" s="313"/>
      <c r="P17" s="313"/>
      <c r="Q17" s="313"/>
      <c r="R17" s="313"/>
    </row>
    <row r="18" spans="1:18" ht="12.75">
      <c r="A18" s="402" t="s">
        <v>531</v>
      </c>
      <c r="B18" s="403"/>
      <c r="C18" s="403"/>
      <c r="D18" s="403"/>
      <c r="E18" s="403"/>
      <c r="F18" s="308"/>
      <c r="G18" s="308"/>
      <c r="H18" s="308"/>
      <c r="I18" s="308"/>
      <c r="J18" s="308"/>
      <c r="K18" s="308"/>
      <c r="L18" s="308"/>
      <c r="M18" s="308"/>
      <c r="N18" s="308"/>
      <c r="O18" s="308"/>
      <c r="P18" s="308"/>
      <c r="Q18" s="308"/>
      <c r="R18" s="308"/>
    </row>
    <row r="19" spans="1:18" ht="12.75">
      <c r="A19" s="308"/>
      <c r="B19" s="308"/>
      <c r="C19" s="308"/>
      <c r="D19" s="308"/>
      <c r="E19" s="308"/>
      <c r="F19" s="308"/>
      <c r="G19" s="308"/>
      <c r="H19" s="308"/>
      <c r="I19" s="308"/>
      <c r="J19" s="308"/>
      <c r="K19" s="308"/>
      <c r="L19" s="308"/>
      <c r="M19" s="308"/>
      <c r="N19" s="308"/>
      <c r="O19" s="308"/>
      <c r="P19" s="308"/>
      <c r="Q19" s="308"/>
      <c r="R19" s="308"/>
    </row>
    <row r="20" spans="1:18" ht="12.75">
      <c r="A20" s="312" t="s">
        <v>2</v>
      </c>
      <c r="B20" s="311"/>
      <c r="C20" s="308"/>
      <c r="D20" s="308"/>
      <c r="E20" s="308"/>
      <c r="F20" s="308"/>
      <c r="G20" s="308"/>
      <c r="H20" s="308"/>
      <c r="I20" s="308"/>
      <c r="J20" s="308"/>
      <c r="K20" s="308"/>
      <c r="L20" s="308"/>
      <c r="M20" s="308"/>
      <c r="N20" s="308"/>
      <c r="O20" s="308"/>
      <c r="P20" s="308"/>
      <c r="Q20" s="308"/>
      <c r="R20" s="308"/>
    </row>
    <row r="21" spans="1:18" ht="12.75">
      <c r="A21" s="308" t="s">
        <v>3</v>
      </c>
      <c r="B21" s="402" t="s">
        <v>4</v>
      </c>
      <c r="C21" s="403"/>
      <c r="D21" s="403"/>
      <c r="E21" s="403"/>
      <c r="F21" s="403"/>
      <c r="G21" s="308"/>
      <c r="H21" s="308"/>
      <c r="I21" s="308"/>
      <c r="J21" s="308"/>
      <c r="K21" s="308"/>
      <c r="L21" s="308"/>
      <c r="M21" s="308"/>
      <c r="N21" s="308"/>
      <c r="O21" s="308"/>
      <c r="P21" s="308"/>
      <c r="Q21" s="308"/>
      <c r="R21" s="308"/>
    </row>
    <row r="22" spans="1:18" ht="12.75">
      <c r="A22" s="308"/>
      <c r="B22" s="308"/>
      <c r="C22" s="308"/>
      <c r="D22" s="308"/>
      <c r="E22" s="308"/>
      <c r="F22" s="308"/>
      <c r="G22" s="308"/>
      <c r="H22" s="308"/>
      <c r="I22" s="308"/>
      <c r="J22" s="308"/>
      <c r="K22" s="308"/>
      <c r="L22" s="308"/>
      <c r="M22" s="308"/>
      <c r="N22" s="308"/>
      <c r="O22" s="308"/>
      <c r="P22" s="308"/>
      <c r="Q22" s="308"/>
      <c r="R22" s="308"/>
    </row>
    <row r="23" spans="1:18" ht="15.75" customHeight="1">
      <c r="A23" s="308" t="s">
        <v>5</v>
      </c>
      <c r="B23" s="407" t="s">
        <v>6</v>
      </c>
      <c r="C23" s="403"/>
      <c r="D23" s="403"/>
      <c r="E23" s="403"/>
      <c r="F23" s="403"/>
      <c r="G23" s="403"/>
      <c r="H23" s="403"/>
      <c r="I23" s="403"/>
      <c r="J23" s="403"/>
      <c r="K23" s="403"/>
      <c r="L23" s="308"/>
      <c r="M23" s="308"/>
      <c r="N23" s="308"/>
      <c r="O23" s="308"/>
      <c r="P23" s="308"/>
      <c r="Q23" s="308"/>
      <c r="R23" s="308"/>
    </row>
    <row r="24" spans="1:18" ht="15.75" customHeight="1">
      <c r="A24" s="308"/>
      <c r="B24" s="310"/>
      <c r="C24" s="308"/>
      <c r="D24" s="308"/>
      <c r="E24" s="308"/>
      <c r="F24" s="308"/>
      <c r="G24" s="308"/>
      <c r="H24" s="308"/>
      <c r="I24" s="308"/>
      <c r="J24" s="308"/>
      <c r="K24" s="308"/>
      <c r="L24" s="308"/>
      <c r="M24" s="308"/>
      <c r="N24" s="308"/>
      <c r="O24" s="308"/>
      <c r="P24" s="308"/>
      <c r="Q24" s="308"/>
      <c r="R24" s="308"/>
    </row>
    <row r="25" spans="1:18" ht="15.75" customHeight="1">
      <c r="A25" s="308" t="s">
        <v>530</v>
      </c>
      <c r="B25" s="407" t="s">
        <v>529</v>
      </c>
      <c r="C25" s="403"/>
      <c r="D25" s="403"/>
      <c r="E25" s="403"/>
      <c r="F25" s="403"/>
      <c r="G25" s="403"/>
      <c r="H25" s="403"/>
      <c r="I25" s="308"/>
      <c r="J25" s="308"/>
      <c r="K25" s="308"/>
      <c r="L25" s="308"/>
      <c r="M25" s="308"/>
      <c r="N25" s="308"/>
      <c r="O25" s="308"/>
      <c r="P25" s="308"/>
      <c r="Q25" s="308"/>
      <c r="R25" s="308"/>
    </row>
    <row r="26" spans="1:18" ht="12.75">
      <c r="A26" s="308"/>
      <c r="B26" s="308"/>
      <c r="C26" s="308"/>
      <c r="D26" s="308"/>
      <c r="E26" s="308"/>
      <c r="F26" s="308"/>
      <c r="G26" s="308"/>
      <c r="H26" s="308"/>
      <c r="I26" s="308"/>
      <c r="J26" s="308"/>
      <c r="K26" s="308"/>
      <c r="L26" s="308"/>
      <c r="M26" s="308"/>
      <c r="N26" s="308"/>
      <c r="O26" s="308"/>
      <c r="P26" s="308"/>
      <c r="Q26" s="308"/>
      <c r="R26" s="308"/>
    </row>
    <row r="27" spans="1:18" ht="12.75">
      <c r="A27" s="308" t="s">
        <v>7</v>
      </c>
      <c r="B27" s="402" t="s">
        <v>8</v>
      </c>
      <c r="C27" s="403"/>
      <c r="D27" s="403"/>
      <c r="E27" s="403"/>
      <c r="F27" s="403"/>
      <c r="G27" s="403"/>
      <c r="H27" s="403"/>
      <c r="I27" s="308"/>
      <c r="J27" s="308"/>
      <c r="K27" s="308"/>
      <c r="L27" s="308"/>
      <c r="M27" s="308"/>
      <c r="N27" s="308"/>
      <c r="O27" s="308"/>
      <c r="P27" s="308"/>
      <c r="Q27" s="308"/>
      <c r="R27" s="308"/>
    </row>
    <row r="28" spans="1:18" ht="12.75">
      <c r="A28" s="308"/>
      <c r="B28" s="402" t="s">
        <v>9</v>
      </c>
      <c r="C28" s="403"/>
      <c r="D28" s="403"/>
      <c r="E28" s="308"/>
      <c r="F28" s="308"/>
      <c r="G28" s="308"/>
      <c r="H28" s="308"/>
      <c r="I28" s="308"/>
      <c r="J28" s="308"/>
      <c r="K28" s="308"/>
      <c r="L28" s="308"/>
      <c r="M28" s="308"/>
      <c r="N28" s="308"/>
      <c r="O28" s="308"/>
      <c r="P28" s="308"/>
      <c r="Q28" s="308"/>
      <c r="R28" s="308"/>
    </row>
    <row r="29" spans="1:18" ht="12.75">
      <c r="A29" s="308"/>
      <c r="B29" s="402" t="s">
        <v>10</v>
      </c>
      <c r="C29" s="403"/>
      <c r="D29" s="308"/>
      <c r="E29" s="308"/>
      <c r="F29" s="308"/>
      <c r="G29" s="308"/>
      <c r="H29" s="308"/>
      <c r="I29" s="308"/>
      <c r="J29" s="308"/>
      <c r="K29" s="308"/>
      <c r="L29" s="308"/>
      <c r="M29" s="308"/>
      <c r="N29" s="308"/>
      <c r="O29" s="308"/>
      <c r="P29" s="308"/>
      <c r="Q29" s="308"/>
      <c r="R29" s="308"/>
    </row>
    <row r="30" spans="1:18" ht="12.75">
      <c r="A30" s="308"/>
      <c r="B30" s="308"/>
      <c r="C30" s="308"/>
      <c r="D30" s="308"/>
      <c r="E30" s="308"/>
      <c r="F30" s="308"/>
      <c r="G30" s="308"/>
      <c r="H30" s="308"/>
      <c r="I30" s="308"/>
      <c r="J30" s="308"/>
      <c r="K30" s="308"/>
      <c r="L30" s="308"/>
      <c r="M30" s="308"/>
      <c r="N30" s="308"/>
      <c r="O30" s="308"/>
      <c r="P30" s="308"/>
      <c r="Q30" s="308"/>
      <c r="R30" s="308"/>
    </row>
    <row r="31" spans="1:18" ht="15">
      <c r="A31" s="308" t="s">
        <v>528</v>
      </c>
      <c r="B31" s="407" t="s">
        <v>527</v>
      </c>
      <c r="C31" s="403"/>
      <c r="D31" s="403"/>
      <c r="E31" s="403"/>
      <c r="F31" s="403"/>
      <c r="G31" s="403"/>
      <c r="H31" s="308"/>
      <c r="I31" s="308"/>
      <c r="J31" s="308"/>
      <c r="K31" s="308"/>
      <c r="L31" s="308"/>
      <c r="M31" s="308"/>
      <c r="N31" s="308"/>
      <c r="O31" s="308"/>
      <c r="P31" s="308"/>
      <c r="Q31" s="308"/>
      <c r="R31" s="308"/>
    </row>
    <row r="32" spans="1:18" ht="12.75">
      <c r="A32" s="308"/>
      <c r="B32" s="308"/>
      <c r="C32" s="308"/>
      <c r="D32" s="308"/>
      <c r="E32" s="308"/>
      <c r="F32" s="308"/>
      <c r="G32" s="308"/>
      <c r="H32" s="308"/>
      <c r="I32" s="308"/>
      <c r="J32" s="308"/>
      <c r="K32" s="308"/>
      <c r="L32" s="308"/>
      <c r="M32" s="308"/>
      <c r="N32" s="308"/>
      <c r="O32" s="308"/>
      <c r="P32" s="308"/>
      <c r="Q32" s="308"/>
      <c r="R32" s="308"/>
    </row>
    <row r="33" spans="1:18" ht="12.75">
      <c r="A33" s="308" t="s">
        <v>526</v>
      </c>
      <c r="B33" s="406" t="s">
        <v>525</v>
      </c>
      <c r="C33" s="403"/>
      <c r="D33" s="403"/>
      <c r="E33" s="403"/>
      <c r="F33" s="403"/>
      <c r="G33" s="403"/>
      <c r="H33" s="308"/>
      <c r="I33" s="308"/>
      <c r="J33" s="308"/>
      <c r="K33" s="308"/>
      <c r="L33" s="308"/>
      <c r="M33" s="308"/>
      <c r="N33" s="308"/>
      <c r="O33" s="308"/>
      <c r="P33" s="308"/>
      <c r="Q33" s="308"/>
      <c r="R33" s="308"/>
    </row>
    <row r="34" spans="1:18" ht="12.75">
      <c r="A34" s="308"/>
      <c r="B34" s="402" t="s">
        <v>524</v>
      </c>
      <c r="C34" s="403"/>
      <c r="D34" s="403"/>
      <c r="E34" s="403"/>
      <c r="F34" s="403"/>
      <c r="G34" s="403"/>
      <c r="H34" s="403"/>
      <c r="I34" s="308"/>
      <c r="J34" s="308"/>
      <c r="K34" s="308"/>
      <c r="L34" s="308"/>
      <c r="M34" s="308"/>
      <c r="N34" s="308"/>
      <c r="O34" s="308"/>
      <c r="P34" s="308"/>
      <c r="Q34" s="308"/>
      <c r="R34" s="308"/>
    </row>
    <row r="35" spans="1:18" ht="12.75">
      <c r="A35" s="308"/>
      <c r="B35" s="402" t="s">
        <v>523</v>
      </c>
      <c r="C35" s="403"/>
      <c r="D35" s="403"/>
      <c r="E35" s="308"/>
      <c r="F35" s="308"/>
      <c r="G35" s="308"/>
      <c r="H35" s="308"/>
      <c r="I35" s="308"/>
      <c r="J35" s="308"/>
      <c r="K35" s="308"/>
      <c r="L35" s="308"/>
      <c r="M35" s="308"/>
      <c r="N35" s="308"/>
      <c r="O35" s="308"/>
      <c r="P35" s="308"/>
      <c r="Q35" s="308"/>
      <c r="R35" s="308"/>
    </row>
    <row r="36" spans="1:18" ht="12.75">
      <c r="A36" s="308"/>
      <c r="B36" s="308"/>
      <c r="C36" s="308"/>
      <c r="D36" s="308"/>
      <c r="E36" s="308"/>
      <c r="F36" s="308"/>
      <c r="G36" s="308"/>
      <c r="H36" s="308"/>
      <c r="I36" s="308"/>
      <c r="J36" s="308"/>
      <c r="K36" s="308"/>
      <c r="L36" s="308"/>
      <c r="M36" s="308"/>
      <c r="N36" s="308"/>
      <c r="O36" s="308"/>
      <c r="P36" s="308"/>
      <c r="Q36" s="308"/>
      <c r="R36" s="308"/>
    </row>
    <row r="37" spans="1:18" ht="12.75">
      <c r="A37" s="308" t="s">
        <v>11</v>
      </c>
      <c r="B37" s="402" t="s">
        <v>522</v>
      </c>
      <c r="C37" s="403"/>
      <c r="D37" s="403"/>
      <c r="E37" s="403"/>
      <c r="F37" s="403"/>
      <c r="G37" s="403"/>
      <c r="H37" s="308"/>
      <c r="I37" s="308"/>
      <c r="J37" s="308"/>
      <c r="K37" s="308"/>
      <c r="L37" s="308"/>
      <c r="M37" s="308"/>
      <c r="N37" s="308"/>
      <c r="O37" s="308"/>
      <c r="P37" s="308"/>
      <c r="Q37" s="308"/>
      <c r="R37" s="308"/>
    </row>
    <row r="38" spans="1:18" ht="12.75">
      <c r="A38" s="308"/>
      <c r="B38" s="308"/>
      <c r="C38" s="308"/>
      <c r="D38" s="308"/>
      <c r="E38" s="308"/>
      <c r="F38" s="308"/>
      <c r="G38" s="308"/>
      <c r="H38" s="308"/>
      <c r="I38" s="308"/>
      <c r="J38" s="308"/>
      <c r="K38" s="308"/>
      <c r="L38" s="308"/>
      <c r="M38" s="308"/>
      <c r="N38" s="308"/>
      <c r="O38" s="308"/>
      <c r="P38" s="308"/>
      <c r="Q38" s="308"/>
      <c r="R38" s="308"/>
    </row>
    <row r="39" spans="1:18" ht="12.75">
      <c r="A39" s="308" t="s">
        <v>521</v>
      </c>
      <c r="B39" s="402" t="s">
        <v>520</v>
      </c>
      <c r="C39" s="403"/>
      <c r="D39" s="403"/>
      <c r="E39" s="403"/>
      <c r="F39" s="403"/>
      <c r="G39" s="403"/>
      <c r="H39" s="308"/>
      <c r="I39" s="308"/>
      <c r="J39" s="308"/>
      <c r="K39" s="308"/>
      <c r="L39" s="308"/>
      <c r="M39" s="308"/>
      <c r="N39" s="308"/>
      <c r="O39" s="308"/>
      <c r="P39" s="308"/>
      <c r="Q39" s="308"/>
      <c r="R39" s="308"/>
    </row>
    <row r="40" spans="1:18" ht="12.75">
      <c r="A40" s="308"/>
      <c r="B40" s="308"/>
      <c r="C40" s="308"/>
      <c r="D40" s="308"/>
      <c r="E40" s="308"/>
      <c r="F40" s="308"/>
      <c r="G40" s="308"/>
      <c r="H40" s="308"/>
      <c r="I40" s="308"/>
      <c r="J40" s="308"/>
      <c r="K40" s="308"/>
      <c r="L40" s="308"/>
      <c r="M40" s="308"/>
      <c r="N40" s="308"/>
      <c r="O40" s="308"/>
      <c r="P40" s="308"/>
      <c r="Q40" s="308"/>
      <c r="R40" s="308"/>
    </row>
    <row r="41" spans="1:18" ht="12.75">
      <c r="A41" s="308"/>
      <c r="B41" s="308"/>
      <c r="C41" s="308"/>
      <c r="D41" s="308"/>
      <c r="E41" s="308"/>
      <c r="F41" s="308"/>
      <c r="G41" s="308"/>
      <c r="H41" s="308"/>
      <c r="I41" s="308"/>
      <c r="J41" s="308"/>
      <c r="K41" s="308"/>
      <c r="L41" s="308"/>
      <c r="M41" s="308"/>
      <c r="N41" s="308"/>
      <c r="O41" s="308"/>
      <c r="P41" s="308"/>
      <c r="Q41" s="308"/>
      <c r="R41" s="308"/>
    </row>
    <row r="42" spans="1:18" ht="12.75">
      <c r="A42" s="312" t="s">
        <v>12</v>
      </c>
      <c r="B42" s="311"/>
      <c r="C42" s="308"/>
      <c r="D42" s="308"/>
      <c r="E42" s="308"/>
      <c r="F42" s="308"/>
      <c r="G42" s="308"/>
      <c r="H42" s="308"/>
      <c r="I42" s="308"/>
      <c r="J42" s="308"/>
      <c r="K42" s="308"/>
      <c r="L42" s="308"/>
      <c r="M42" s="308"/>
      <c r="N42" s="308"/>
      <c r="O42" s="308"/>
      <c r="P42" s="308"/>
      <c r="Q42" s="308"/>
      <c r="R42" s="308"/>
    </row>
    <row r="43" spans="1:18" ht="12.75">
      <c r="A43" s="402" t="s">
        <v>519</v>
      </c>
      <c r="B43" s="403"/>
      <c r="C43" s="403"/>
      <c r="D43" s="403"/>
      <c r="E43" s="403"/>
      <c r="F43" s="403"/>
      <c r="G43" s="403"/>
      <c r="H43" s="403"/>
      <c r="I43" s="403"/>
      <c r="J43" s="403"/>
      <c r="K43" s="403"/>
      <c r="L43" s="403"/>
      <c r="M43" s="308"/>
      <c r="N43" s="308"/>
      <c r="O43" s="308"/>
      <c r="P43" s="308"/>
      <c r="Q43" s="308"/>
      <c r="R43" s="308"/>
    </row>
    <row r="44" spans="1:18" ht="12.75">
      <c r="A44" s="405" t="s">
        <v>518</v>
      </c>
      <c r="B44" s="403"/>
      <c r="C44" s="403"/>
      <c r="D44" s="403"/>
      <c r="E44" s="403"/>
      <c r="F44" s="403"/>
      <c r="G44" s="403"/>
      <c r="H44" s="403"/>
      <c r="I44" s="403"/>
      <c r="J44" s="308"/>
      <c r="K44" s="308"/>
      <c r="L44" s="308"/>
      <c r="M44" s="308"/>
      <c r="N44" s="308"/>
      <c r="O44" s="308"/>
      <c r="P44" s="308"/>
      <c r="Q44" s="308"/>
      <c r="R44" s="308"/>
    </row>
    <row r="45" spans="1:18" ht="15">
      <c r="A45" s="407" t="s">
        <v>517</v>
      </c>
      <c r="B45" s="403"/>
      <c r="C45" s="403"/>
      <c r="D45" s="403"/>
      <c r="E45" s="403"/>
      <c r="F45" s="403"/>
      <c r="G45" s="403"/>
      <c r="H45" s="403"/>
      <c r="I45" s="403"/>
      <c r="J45" s="308"/>
      <c r="K45" s="308"/>
      <c r="L45" s="308"/>
      <c r="M45" s="308"/>
      <c r="N45" s="308"/>
      <c r="O45" s="308"/>
      <c r="P45" s="308"/>
      <c r="Q45" s="308"/>
      <c r="R45" s="308"/>
    </row>
    <row r="46" spans="1:18" ht="12.75">
      <c r="A46" s="308"/>
      <c r="B46" s="308"/>
      <c r="C46" s="308"/>
      <c r="D46" s="308"/>
      <c r="E46" s="308"/>
      <c r="F46" s="308"/>
      <c r="G46" s="308"/>
      <c r="H46" s="308"/>
      <c r="I46" s="308"/>
      <c r="J46" s="308"/>
      <c r="K46" s="308"/>
      <c r="L46" s="308"/>
      <c r="M46" s="308"/>
      <c r="N46" s="308"/>
      <c r="O46" s="308"/>
      <c r="P46" s="308"/>
      <c r="Q46" s="308"/>
      <c r="R46" s="308"/>
    </row>
    <row r="47" spans="1:18" ht="12.75">
      <c r="A47" s="308"/>
      <c r="B47" s="308"/>
      <c r="C47" s="308"/>
      <c r="D47" s="308"/>
      <c r="E47" s="308"/>
      <c r="F47" s="308"/>
      <c r="G47" s="308"/>
      <c r="H47" s="308"/>
      <c r="I47" s="308"/>
      <c r="J47" s="308"/>
      <c r="K47" s="308"/>
      <c r="L47" s="308"/>
      <c r="M47" s="308"/>
      <c r="N47" s="308"/>
      <c r="O47" s="308"/>
      <c r="P47" s="308"/>
      <c r="Q47" s="308"/>
      <c r="R47" s="308"/>
    </row>
    <row r="48" spans="1:18" ht="12.75">
      <c r="A48" s="308"/>
      <c r="B48" s="308"/>
      <c r="C48" s="308"/>
      <c r="D48" s="308"/>
      <c r="E48" s="308"/>
      <c r="F48" s="308"/>
      <c r="G48" s="308"/>
      <c r="H48" s="308"/>
      <c r="I48" s="308"/>
      <c r="J48" s="308"/>
      <c r="K48" s="308"/>
      <c r="L48" s="308"/>
      <c r="M48" s="308"/>
      <c r="N48" s="308"/>
      <c r="O48" s="308"/>
      <c r="P48" s="308"/>
      <c r="Q48" s="308"/>
      <c r="R48" s="308"/>
    </row>
    <row r="49" spans="1:18" ht="12.75">
      <c r="A49" s="308"/>
      <c r="B49" s="308"/>
      <c r="C49" s="308"/>
      <c r="D49" s="308"/>
      <c r="E49" s="308"/>
      <c r="F49" s="308"/>
      <c r="G49" s="308"/>
      <c r="H49" s="308"/>
      <c r="I49" s="308"/>
      <c r="J49" s="308"/>
      <c r="K49" s="308"/>
      <c r="L49" s="308"/>
      <c r="M49" s="308"/>
      <c r="N49" s="308"/>
      <c r="O49" s="308"/>
      <c r="P49" s="308"/>
      <c r="Q49" s="308"/>
      <c r="R49" s="308"/>
    </row>
    <row r="50" spans="1:18" ht="12.75">
      <c r="A50" s="308"/>
      <c r="B50" s="308"/>
      <c r="C50" s="308"/>
      <c r="D50" s="308"/>
      <c r="E50" s="308"/>
      <c r="F50" s="308"/>
      <c r="G50" s="308"/>
      <c r="H50" s="308"/>
      <c r="I50" s="308"/>
      <c r="J50" s="308"/>
      <c r="K50" s="308"/>
      <c r="L50" s="308"/>
      <c r="M50" s="308"/>
      <c r="N50" s="308"/>
      <c r="O50" s="308"/>
      <c r="P50" s="308"/>
      <c r="Q50" s="308"/>
      <c r="R50" s="308"/>
    </row>
    <row r="51" spans="1:18" ht="12.75">
      <c r="A51" s="308"/>
      <c r="B51" s="308"/>
      <c r="C51" s="308"/>
      <c r="D51" s="308"/>
      <c r="E51" s="308"/>
      <c r="F51" s="308"/>
      <c r="G51" s="308"/>
      <c r="H51" s="308"/>
      <c r="I51" s="308"/>
      <c r="J51" s="308"/>
      <c r="K51" s="308"/>
      <c r="L51" s="308"/>
      <c r="M51" s="308"/>
      <c r="N51" s="308"/>
      <c r="O51" s="308"/>
      <c r="P51" s="308"/>
      <c r="Q51" s="308"/>
      <c r="R51" s="308"/>
    </row>
    <row r="52" spans="1:18" ht="12.75">
      <c r="A52" s="308"/>
      <c r="B52" s="308"/>
      <c r="C52" s="308"/>
      <c r="D52" s="308"/>
      <c r="E52" s="308"/>
      <c r="F52" s="308"/>
      <c r="G52" s="308"/>
      <c r="H52" s="308"/>
      <c r="I52" s="308"/>
      <c r="J52" s="308"/>
      <c r="K52" s="308"/>
      <c r="L52" s="308"/>
      <c r="M52" s="308"/>
      <c r="N52" s="308"/>
      <c r="O52" s="308"/>
      <c r="P52" s="308"/>
      <c r="Q52" s="308"/>
      <c r="R52" s="308"/>
    </row>
    <row r="53" spans="1:18" ht="12.75">
      <c r="A53" s="308"/>
      <c r="B53" s="308"/>
      <c r="C53" s="308"/>
      <c r="D53" s="308"/>
      <c r="E53" s="308"/>
      <c r="F53" s="308"/>
      <c r="G53" s="308"/>
      <c r="H53" s="308"/>
      <c r="I53" s="308"/>
      <c r="J53" s="308"/>
      <c r="K53" s="308"/>
      <c r="L53" s="308"/>
      <c r="M53" s="308"/>
      <c r="N53" s="308"/>
      <c r="O53" s="308"/>
      <c r="P53" s="308"/>
      <c r="Q53" s="308"/>
      <c r="R53" s="308"/>
    </row>
    <row r="54" spans="1:18" ht="12.75">
      <c r="A54" s="308"/>
      <c r="B54" s="308"/>
      <c r="C54" s="308"/>
      <c r="D54" s="308"/>
      <c r="E54" s="308"/>
      <c r="F54" s="308"/>
      <c r="G54" s="308"/>
      <c r="H54" s="308"/>
      <c r="I54" s="308"/>
      <c r="J54" s="308"/>
      <c r="K54" s="308"/>
      <c r="L54" s="308"/>
      <c r="M54" s="308"/>
      <c r="N54" s="308"/>
      <c r="O54" s="308"/>
      <c r="P54" s="308"/>
      <c r="Q54" s="308"/>
      <c r="R54" s="308"/>
    </row>
    <row r="55" spans="1:18" ht="12.75">
      <c r="A55" s="308"/>
      <c r="B55" s="308"/>
      <c r="C55" s="308"/>
      <c r="D55" s="308"/>
      <c r="E55" s="308"/>
      <c r="F55" s="308"/>
      <c r="G55" s="308"/>
      <c r="H55" s="308"/>
      <c r="I55" s="308"/>
      <c r="J55" s="308"/>
      <c r="K55" s="308"/>
      <c r="L55" s="308"/>
      <c r="M55" s="308"/>
      <c r="N55" s="308"/>
      <c r="O55" s="308"/>
      <c r="P55" s="308"/>
      <c r="Q55" s="308"/>
      <c r="R55" s="308"/>
    </row>
    <row r="56" spans="1:18" ht="12.75">
      <c r="A56" s="308"/>
      <c r="B56" s="308"/>
      <c r="C56" s="308"/>
      <c r="D56" s="308"/>
      <c r="E56" s="308"/>
      <c r="F56" s="308"/>
      <c r="G56" s="308"/>
      <c r="H56" s="308"/>
      <c r="I56" s="308"/>
      <c r="J56" s="308"/>
      <c r="K56" s="308"/>
      <c r="L56" s="308"/>
      <c r="M56" s="308"/>
      <c r="N56" s="308"/>
      <c r="O56" s="308"/>
      <c r="P56" s="308"/>
      <c r="Q56" s="308"/>
      <c r="R56" s="308"/>
    </row>
    <row r="57" spans="1:18" ht="12.75">
      <c r="A57" s="308"/>
      <c r="B57" s="308"/>
      <c r="C57" s="308"/>
      <c r="D57" s="308"/>
      <c r="E57" s="308"/>
      <c r="F57" s="308"/>
      <c r="G57" s="308"/>
      <c r="H57" s="308"/>
      <c r="I57" s="308"/>
      <c r="J57" s="308"/>
      <c r="K57" s="308"/>
      <c r="L57" s="308"/>
      <c r="M57" s="308"/>
      <c r="N57" s="308"/>
      <c r="O57" s="308"/>
      <c r="P57" s="308"/>
      <c r="Q57" s="308"/>
      <c r="R57" s="308"/>
    </row>
    <row r="58" spans="1:18" ht="12.75">
      <c r="A58" s="309"/>
      <c r="B58" s="308"/>
      <c r="C58" s="308"/>
      <c r="D58" s="308"/>
      <c r="E58" s="308"/>
      <c r="F58" s="308"/>
      <c r="G58" s="308"/>
      <c r="H58" s="308"/>
      <c r="I58" s="308"/>
      <c r="J58" s="308"/>
      <c r="K58" s="308"/>
      <c r="L58" s="308"/>
      <c r="M58" s="308"/>
      <c r="N58" s="308"/>
      <c r="O58" s="308"/>
      <c r="P58" s="308"/>
      <c r="Q58" s="308"/>
      <c r="R58" s="308"/>
    </row>
  </sheetData>
  <mergeCells count="29">
    <mergeCell ref="A44:I44"/>
    <mergeCell ref="A45:I45"/>
    <mergeCell ref="B21:F21"/>
    <mergeCell ref="B23:K23"/>
    <mergeCell ref="B25:H25"/>
    <mergeCell ref="B27:H27"/>
    <mergeCell ref="B28:D28"/>
    <mergeCell ref="B29:C29"/>
    <mergeCell ref="B31:G31"/>
    <mergeCell ref="B34:H34"/>
    <mergeCell ref="B35:D35"/>
    <mergeCell ref="B37:G37"/>
    <mergeCell ref="B39:G39"/>
    <mergeCell ref="A43:L43"/>
    <mergeCell ref="A14:K14"/>
    <mergeCell ref="A15:H15"/>
    <mergeCell ref="A17:H17"/>
    <mergeCell ref="A18:E18"/>
    <mergeCell ref="B33:G33"/>
    <mergeCell ref="A2:F2"/>
    <mergeCell ref="A3:C3"/>
    <mergeCell ref="A4:G4"/>
    <mergeCell ref="A5:F5"/>
    <mergeCell ref="A6:D6"/>
    <mergeCell ref="A7:B7"/>
    <mergeCell ref="A8:D8"/>
    <mergeCell ref="A11:E11"/>
    <mergeCell ref="A12:H12"/>
    <mergeCell ref="A13:L13"/>
  </mergeCells>
  <hyperlinks>
    <hyperlink ref="A2" r:id="rId1" xr:uid="{5FDE0255-0372-45E0-B947-DE1DAED51900}"/>
    <hyperlink ref="B23" r:id="rId2" xr:uid="{9881D574-0053-4602-A8C1-C1C506AFA936}"/>
    <hyperlink ref="B25" r:id="rId3" xr:uid="{5624DD5E-5494-481F-991F-B99538DA6B50}"/>
    <hyperlink ref="B31" r:id="rId4" xr:uid="{5466CCC0-1809-4205-ACB2-75C326239F83}"/>
    <hyperlink ref="A44" r:id="rId5" xr:uid="{8D2747AB-C60F-4C45-BCDC-7EF13B508DE2}"/>
    <hyperlink ref="A45" r:id="rId6" xr:uid="{E380F5CD-9FFF-4429-8033-0FDE469C1E1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4.42578125" defaultRowHeight="15" customHeight="1"/>
  <cols>
    <col min="1" max="1" width="12.42578125" customWidth="1"/>
    <col min="2" max="3" width="9.140625" customWidth="1"/>
    <col min="4" max="4" width="11.42578125" customWidth="1"/>
    <col min="5" max="7" width="9.28515625" customWidth="1"/>
    <col min="8" max="9" width="11.42578125" customWidth="1"/>
    <col min="10" max="21" width="9.28515625" customWidth="1"/>
    <col min="22" max="22" width="12.42578125" customWidth="1"/>
    <col min="23" max="23" width="9.140625" customWidth="1"/>
    <col min="24" max="26" width="8.7109375" customWidth="1"/>
  </cols>
  <sheetData>
    <row r="1" spans="1:26" ht="12.75" customHeight="1">
      <c r="A1" s="3" t="s">
        <v>13</v>
      </c>
      <c r="B1" s="4" t="s">
        <v>14</v>
      </c>
      <c r="C1" s="4" t="s">
        <v>15</v>
      </c>
      <c r="D1" s="5" t="s">
        <v>16</v>
      </c>
      <c r="E1" s="3" t="s">
        <v>17</v>
      </c>
      <c r="F1" s="3" t="s">
        <v>18</v>
      </c>
      <c r="G1" s="3" t="s">
        <v>19</v>
      </c>
      <c r="H1" s="3" t="s">
        <v>20</v>
      </c>
      <c r="I1" s="6" t="s">
        <v>21</v>
      </c>
      <c r="J1" s="5" t="s">
        <v>22</v>
      </c>
      <c r="K1" s="3" t="s">
        <v>23</v>
      </c>
      <c r="L1" s="3" t="s">
        <v>24</v>
      </c>
      <c r="M1" s="3" t="s">
        <v>25</v>
      </c>
      <c r="N1" s="7" t="s">
        <v>26</v>
      </c>
      <c r="O1" s="3" t="s">
        <v>27</v>
      </c>
      <c r="P1" s="3" t="s">
        <v>28</v>
      </c>
      <c r="Q1" s="3" t="s">
        <v>29</v>
      </c>
      <c r="R1" s="7" t="s">
        <v>30</v>
      </c>
      <c r="S1" s="3" t="s">
        <v>31</v>
      </c>
      <c r="T1" s="3" t="s">
        <v>32</v>
      </c>
      <c r="U1" s="6" t="s">
        <v>33</v>
      </c>
      <c r="V1" s="8" t="s">
        <v>34</v>
      </c>
      <c r="W1" s="9"/>
      <c r="X1" s="9"/>
      <c r="Y1" s="9"/>
      <c r="Z1" s="9"/>
    </row>
    <row r="2" spans="1:26" ht="12.75" customHeight="1">
      <c r="A2" s="10" t="s">
        <v>35</v>
      </c>
      <c r="B2" s="10" t="s">
        <v>36</v>
      </c>
      <c r="C2" s="10" t="s">
        <v>37</v>
      </c>
      <c r="D2" s="10">
        <v>1.7241000366210937</v>
      </c>
      <c r="E2" s="10">
        <v>5283</v>
      </c>
      <c r="F2" s="10">
        <v>2136</v>
      </c>
      <c r="G2" s="10">
        <v>2078</v>
      </c>
      <c r="H2" s="10">
        <v>3064.2073474771623</v>
      </c>
      <c r="I2" s="10">
        <v>1238.9072296443724</v>
      </c>
      <c r="J2" s="10">
        <v>3025</v>
      </c>
      <c r="K2" s="10">
        <v>1935</v>
      </c>
      <c r="L2" s="10">
        <v>260</v>
      </c>
      <c r="M2" s="10">
        <v>705</v>
      </c>
      <c r="N2" s="11">
        <v>0.23305785123966943</v>
      </c>
      <c r="O2" s="10">
        <v>70</v>
      </c>
      <c r="P2" s="10">
        <v>25</v>
      </c>
      <c r="Q2" s="10">
        <v>95</v>
      </c>
      <c r="R2" s="11">
        <v>3.1404958677685953E-2</v>
      </c>
      <c r="S2" s="10">
        <v>15</v>
      </c>
      <c r="T2" s="10">
        <v>0</v>
      </c>
      <c r="U2" s="10">
        <v>15</v>
      </c>
      <c r="V2" s="12" t="s">
        <v>38</v>
      </c>
      <c r="W2" s="2"/>
      <c r="X2" s="13"/>
      <c r="Y2" s="13"/>
      <c r="Z2" s="13"/>
    </row>
    <row r="3" spans="1:26" ht="12.75" customHeight="1">
      <c r="A3" s="10" t="s">
        <v>39</v>
      </c>
      <c r="B3" s="10" t="s">
        <v>36</v>
      </c>
      <c r="C3" s="10" t="s">
        <v>37</v>
      </c>
      <c r="D3" s="10">
        <v>3.5802999877929689</v>
      </c>
      <c r="E3" s="10">
        <v>6210</v>
      </c>
      <c r="F3" s="10">
        <v>2395</v>
      </c>
      <c r="G3" s="10">
        <v>2340</v>
      </c>
      <c r="H3" s="10">
        <v>1734.4915289704752</v>
      </c>
      <c r="I3" s="10">
        <v>668.93835940165673</v>
      </c>
      <c r="J3" s="10">
        <v>2690</v>
      </c>
      <c r="K3" s="10">
        <v>2090</v>
      </c>
      <c r="L3" s="10">
        <v>125</v>
      </c>
      <c r="M3" s="10">
        <v>360</v>
      </c>
      <c r="N3" s="11">
        <v>0.13382899628252787</v>
      </c>
      <c r="O3" s="10">
        <v>100</v>
      </c>
      <c r="P3" s="10">
        <v>0</v>
      </c>
      <c r="Q3" s="10">
        <v>100</v>
      </c>
      <c r="R3" s="11">
        <v>3.717472118959108E-2</v>
      </c>
      <c r="S3" s="10">
        <v>0</v>
      </c>
      <c r="T3" s="10">
        <v>0</v>
      </c>
      <c r="U3" s="10">
        <v>10</v>
      </c>
      <c r="V3" s="12" t="s">
        <v>38</v>
      </c>
      <c r="W3" s="2"/>
      <c r="X3" s="2"/>
      <c r="Y3" s="2"/>
      <c r="Z3" s="2"/>
    </row>
    <row r="4" spans="1:26" ht="12.75" customHeight="1">
      <c r="A4" s="10" t="s">
        <v>40</v>
      </c>
      <c r="B4" s="10" t="s">
        <v>36</v>
      </c>
      <c r="C4" s="10" t="s">
        <v>37</v>
      </c>
      <c r="D4" s="10">
        <v>1.021500015258789</v>
      </c>
      <c r="E4" s="10">
        <v>2317</v>
      </c>
      <c r="F4" s="10">
        <v>820</v>
      </c>
      <c r="G4" s="10">
        <v>805</v>
      </c>
      <c r="H4" s="10">
        <v>2268.2329568179266</v>
      </c>
      <c r="I4" s="10">
        <v>802.74105506719889</v>
      </c>
      <c r="J4" s="10">
        <v>1215</v>
      </c>
      <c r="K4" s="10">
        <v>940</v>
      </c>
      <c r="L4" s="10">
        <v>60</v>
      </c>
      <c r="M4" s="10">
        <v>160</v>
      </c>
      <c r="N4" s="11">
        <v>0.13168724279835392</v>
      </c>
      <c r="O4" s="10">
        <v>40</v>
      </c>
      <c r="P4" s="10">
        <v>10</v>
      </c>
      <c r="Q4" s="10">
        <v>50</v>
      </c>
      <c r="R4" s="11">
        <v>4.1152263374485597E-2</v>
      </c>
      <c r="S4" s="10">
        <v>0</v>
      </c>
      <c r="T4" s="10">
        <v>0</v>
      </c>
      <c r="U4" s="10">
        <v>10</v>
      </c>
      <c r="V4" s="12" t="s">
        <v>38</v>
      </c>
      <c r="W4" s="2"/>
      <c r="X4" s="2"/>
      <c r="Y4" s="2"/>
      <c r="Z4" s="2"/>
    </row>
    <row r="5" spans="1:26" ht="12.75" customHeight="1">
      <c r="A5" s="10" t="s">
        <v>41</v>
      </c>
      <c r="B5" s="10" t="s">
        <v>36</v>
      </c>
      <c r="C5" s="10" t="s">
        <v>37</v>
      </c>
      <c r="D5" s="10">
        <v>2.6319000244140627</v>
      </c>
      <c r="E5" s="10">
        <v>6381</v>
      </c>
      <c r="F5" s="10">
        <v>2269</v>
      </c>
      <c r="G5" s="10">
        <v>2243</v>
      </c>
      <c r="H5" s="10">
        <v>2424.4841904359932</v>
      </c>
      <c r="I5" s="10">
        <v>862.11481399455715</v>
      </c>
      <c r="J5" s="10">
        <v>3670</v>
      </c>
      <c r="K5" s="10">
        <v>2835</v>
      </c>
      <c r="L5" s="10">
        <v>280</v>
      </c>
      <c r="M5" s="10">
        <v>415</v>
      </c>
      <c r="N5" s="11">
        <v>0.11307901907356949</v>
      </c>
      <c r="O5" s="10">
        <v>105</v>
      </c>
      <c r="P5" s="10">
        <v>0</v>
      </c>
      <c r="Q5" s="10">
        <v>105</v>
      </c>
      <c r="R5" s="11">
        <v>2.8610354223433242E-2</v>
      </c>
      <c r="S5" s="10">
        <v>0</v>
      </c>
      <c r="T5" s="10">
        <v>0</v>
      </c>
      <c r="U5" s="10">
        <v>30</v>
      </c>
      <c r="V5" s="12" t="s">
        <v>38</v>
      </c>
      <c r="W5" s="2"/>
      <c r="X5" s="2"/>
      <c r="Y5" s="2"/>
      <c r="Z5" s="2"/>
    </row>
    <row r="6" spans="1:26" ht="12.75" customHeight="1">
      <c r="A6" s="10" t="s">
        <v>42</v>
      </c>
      <c r="B6" s="10" t="s">
        <v>36</v>
      </c>
      <c r="C6" s="10" t="s">
        <v>37</v>
      </c>
      <c r="D6" s="10">
        <v>1.1841999816894531</v>
      </c>
      <c r="E6" s="10">
        <v>3056</v>
      </c>
      <c r="F6" s="10">
        <v>1039</v>
      </c>
      <c r="G6" s="10">
        <v>1031</v>
      </c>
      <c r="H6" s="10">
        <v>2580.645201193232</v>
      </c>
      <c r="I6" s="10">
        <v>877.3855903271492</v>
      </c>
      <c r="J6" s="10">
        <v>1555</v>
      </c>
      <c r="K6" s="10">
        <v>1185</v>
      </c>
      <c r="L6" s="10">
        <v>115</v>
      </c>
      <c r="M6" s="10">
        <v>180</v>
      </c>
      <c r="N6" s="11">
        <v>0.1157556270096463</v>
      </c>
      <c r="O6" s="10">
        <v>45</v>
      </c>
      <c r="P6" s="10">
        <v>0</v>
      </c>
      <c r="Q6" s="10">
        <v>45</v>
      </c>
      <c r="R6" s="11">
        <v>2.8938906752411574E-2</v>
      </c>
      <c r="S6" s="10">
        <v>0</v>
      </c>
      <c r="T6" s="10">
        <v>10</v>
      </c>
      <c r="U6" s="10">
        <v>20</v>
      </c>
      <c r="V6" s="12" t="s">
        <v>38</v>
      </c>
      <c r="W6" s="2"/>
      <c r="X6" s="2"/>
      <c r="Y6" s="2"/>
      <c r="Z6" s="2"/>
    </row>
    <row r="7" spans="1:26" ht="12.75" customHeight="1">
      <c r="A7" s="10" t="s">
        <v>43</v>
      </c>
      <c r="B7" s="10" t="s">
        <v>36</v>
      </c>
      <c r="C7" s="10" t="s">
        <v>37</v>
      </c>
      <c r="D7" s="10">
        <v>3.3607998657226563</v>
      </c>
      <c r="E7" s="10">
        <v>4039</v>
      </c>
      <c r="F7" s="10">
        <v>1448</v>
      </c>
      <c r="G7" s="10">
        <v>1425</v>
      </c>
      <c r="H7" s="10">
        <v>1201.797239161551</v>
      </c>
      <c r="I7" s="10">
        <v>430.84981488138794</v>
      </c>
      <c r="J7" s="10">
        <v>2000</v>
      </c>
      <c r="K7" s="10">
        <v>1615</v>
      </c>
      <c r="L7" s="10">
        <v>100</v>
      </c>
      <c r="M7" s="10">
        <v>210</v>
      </c>
      <c r="N7" s="11">
        <v>0.105</v>
      </c>
      <c r="O7" s="10">
        <v>60</v>
      </c>
      <c r="P7" s="10">
        <v>0</v>
      </c>
      <c r="Q7" s="10">
        <v>60</v>
      </c>
      <c r="R7" s="11">
        <v>0.03</v>
      </c>
      <c r="S7" s="10">
        <v>0</v>
      </c>
      <c r="T7" s="10">
        <v>0</v>
      </c>
      <c r="U7" s="10">
        <v>0</v>
      </c>
      <c r="V7" s="12" t="s">
        <v>38</v>
      </c>
      <c r="W7" s="2"/>
      <c r="X7" s="2"/>
      <c r="Y7" s="2"/>
      <c r="Z7" s="2"/>
    </row>
    <row r="8" spans="1:26" ht="12.75" customHeight="1">
      <c r="A8" s="10" t="s">
        <v>44</v>
      </c>
      <c r="B8" s="10" t="s">
        <v>36</v>
      </c>
      <c r="C8" s="10" t="s">
        <v>37</v>
      </c>
      <c r="D8" s="10">
        <v>2.883800048828125</v>
      </c>
      <c r="E8" s="10">
        <v>6628</v>
      </c>
      <c r="F8" s="10">
        <v>2403</v>
      </c>
      <c r="G8" s="10">
        <v>2365</v>
      </c>
      <c r="H8" s="10">
        <v>2298.3562964753351</v>
      </c>
      <c r="I8" s="10">
        <v>833.27552511017359</v>
      </c>
      <c r="J8" s="10">
        <v>3660</v>
      </c>
      <c r="K8" s="10">
        <v>2610</v>
      </c>
      <c r="L8" s="10">
        <v>280</v>
      </c>
      <c r="M8" s="10">
        <v>565</v>
      </c>
      <c r="N8" s="11">
        <v>0.15437158469945356</v>
      </c>
      <c r="O8" s="10">
        <v>180</v>
      </c>
      <c r="P8" s="10">
        <v>0</v>
      </c>
      <c r="Q8" s="10">
        <v>180</v>
      </c>
      <c r="R8" s="11">
        <v>4.9180327868852458E-2</v>
      </c>
      <c r="S8" s="10">
        <v>0</v>
      </c>
      <c r="T8" s="10">
        <v>0</v>
      </c>
      <c r="U8" s="10">
        <v>25</v>
      </c>
      <c r="V8" s="12" t="s">
        <v>38</v>
      </c>
      <c r="W8" s="2"/>
      <c r="X8" s="2"/>
      <c r="Y8" s="2"/>
      <c r="Z8" s="2"/>
    </row>
    <row r="9" spans="1:26" ht="12.75" customHeight="1">
      <c r="A9" s="10" t="s">
        <v>45</v>
      </c>
      <c r="B9" s="10" t="s">
        <v>36</v>
      </c>
      <c r="C9" s="10" t="s">
        <v>37</v>
      </c>
      <c r="D9" s="10">
        <v>3.6427999877929689</v>
      </c>
      <c r="E9" s="10">
        <v>5028</v>
      </c>
      <c r="F9" s="10">
        <v>1937</v>
      </c>
      <c r="G9" s="10">
        <v>1885</v>
      </c>
      <c r="H9" s="10">
        <v>1380.2569498322277</v>
      </c>
      <c r="I9" s="10">
        <v>531.73383290076083</v>
      </c>
      <c r="J9" s="10">
        <v>2640</v>
      </c>
      <c r="K9" s="10">
        <v>1850</v>
      </c>
      <c r="L9" s="10">
        <v>180</v>
      </c>
      <c r="M9" s="10">
        <v>440</v>
      </c>
      <c r="N9" s="11">
        <v>0.16666666666666666</v>
      </c>
      <c r="O9" s="10">
        <v>95</v>
      </c>
      <c r="P9" s="10">
        <v>45</v>
      </c>
      <c r="Q9" s="10">
        <v>140</v>
      </c>
      <c r="R9" s="11">
        <v>5.3030303030303032E-2</v>
      </c>
      <c r="S9" s="10">
        <v>0</v>
      </c>
      <c r="T9" s="10">
        <v>0</v>
      </c>
      <c r="U9" s="10">
        <v>20</v>
      </c>
      <c r="V9" s="12" t="s">
        <v>38</v>
      </c>
      <c r="W9" s="2"/>
      <c r="X9" s="2"/>
      <c r="Y9" s="2"/>
      <c r="Z9" s="2"/>
    </row>
    <row r="10" spans="1:26" ht="12.75" customHeight="1">
      <c r="A10" s="10" t="s">
        <v>46</v>
      </c>
      <c r="B10" s="10" t="s">
        <v>36</v>
      </c>
      <c r="C10" s="10" t="s">
        <v>37</v>
      </c>
      <c r="D10" s="10">
        <v>3.3820999145507811</v>
      </c>
      <c r="E10" s="10">
        <v>6536</v>
      </c>
      <c r="F10" s="10">
        <v>2402</v>
      </c>
      <c r="G10" s="10">
        <v>2366</v>
      </c>
      <c r="H10" s="10">
        <v>1932.5271769412311</v>
      </c>
      <c r="I10" s="10">
        <v>710.20965101175602</v>
      </c>
      <c r="J10" s="10">
        <v>3610</v>
      </c>
      <c r="K10" s="10">
        <v>2625</v>
      </c>
      <c r="L10" s="10">
        <v>305</v>
      </c>
      <c r="M10" s="10">
        <v>630</v>
      </c>
      <c r="N10" s="11">
        <v>0.17451523545706371</v>
      </c>
      <c r="O10" s="10">
        <v>20</v>
      </c>
      <c r="P10" s="10">
        <v>15</v>
      </c>
      <c r="Q10" s="10">
        <v>35</v>
      </c>
      <c r="R10" s="11">
        <v>9.6952908587257611E-3</v>
      </c>
      <c r="S10" s="10">
        <v>0</v>
      </c>
      <c r="T10" s="10">
        <v>0</v>
      </c>
      <c r="U10" s="10">
        <v>20</v>
      </c>
      <c r="V10" s="12" t="s">
        <v>38</v>
      </c>
      <c r="W10" s="2"/>
      <c r="X10" s="2"/>
      <c r="Y10" s="2"/>
      <c r="Z10" s="2"/>
    </row>
    <row r="11" spans="1:26" ht="12.75" customHeight="1">
      <c r="A11" s="10" t="s">
        <v>47</v>
      </c>
      <c r="B11" s="10" t="s">
        <v>36</v>
      </c>
      <c r="C11" s="10" t="s">
        <v>37</v>
      </c>
      <c r="D11" s="10">
        <v>2.5816000366210936</v>
      </c>
      <c r="E11" s="10">
        <v>3057</v>
      </c>
      <c r="F11" s="10">
        <v>1062</v>
      </c>
      <c r="G11" s="10">
        <v>1050</v>
      </c>
      <c r="H11" s="10">
        <v>1184.149347937386</v>
      </c>
      <c r="I11" s="10">
        <v>411.37278623143737</v>
      </c>
      <c r="J11" s="10">
        <v>1945</v>
      </c>
      <c r="K11" s="10">
        <v>1485</v>
      </c>
      <c r="L11" s="10">
        <v>90</v>
      </c>
      <c r="M11" s="10">
        <v>320</v>
      </c>
      <c r="N11" s="11">
        <v>0.16452442159383032</v>
      </c>
      <c r="O11" s="10">
        <v>15</v>
      </c>
      <c r="P11" s="10">
        <v>15</v>
      </c>
      <c r="Q11" s="10">
        <v>30</v>
      </c>
      <c r="R11" s="11">
        <v>1.5424164524421594E-2</v>
      </c>
      <c r="S11" s="10">
        <v>0</v>
      </c>
      <c r="T11" s="10">
        <v>0</v>
      </c>
      <c r="U11" s="10">
        <v>15</v>
      </c>
      <c r="V11" s="12" t="s">
        <v>38</v>
      </c>
      <c r="W11" s="2"/>
      <c r="X11" s="2"/>
      <c r="Y11" s="2"/>
      <c r="Z11" s="2"/>
    </row>
    <row r="12" spans="1:26" ht="12.75" customHeight="1">
      <c r="A12" s="10" t="s">
        <v>48</v>
      </c>
      <c r="B12" s="10" t="s">
        <v>36</v>
      </c>
      <c r="C12" s="10" t="s">
        <v>37</v>
      </c>
      <c r="D12" s="10">
        <v>7.6877001953124999</v>
      </c>
      <c r="E12" s="10">
        <v>5422</v>
      </c>
      <c r="F12" s="10">
        <v>1920</v>
      </c>
      <c r="G12" s="10">
        <v>1892</v>
      </c>
      <c r="H12" s="10">
        <v>705.28244627775825</v>
      </c>
      <c r="I12" s="10">
        <v>249.74959366530723</v>
      </c>
      <c r="J12" s="10">
        <v>2660</v>
      </c>
      <c r="K12" s="10">
        <v>1850</v>
      </c>
      <c r="L12" s="10">
        <v>200</v>
      </c>
      <c r="M12" s="10">
        <v>450</v>
      </c>
      <c r="N12" s="11">
        <v>0.16917293233082706</v>
      </c>
      <c r="O12" s="10">
        <v>135</v>
      </c>
      <c r="P12" s="10">
        <v>10</v>
      </c>
      <c r="Q12" s="10">
        <v>145</v>
      </c>
      <c r="R12" s="11">
        <v>5.4511278195488719E-2</v>
      </c>
      <c r="S12" s="10">
        <v>10</v>
      </c>
      <c r="T12" s="10">
        <v>0</v>
      </c>
      <c r="U12" s="10">
        <v>10</v>
      </c>
      <c r="V12" s="12" t="s">
        <v>38</v>
      </c>
      <c r="W12" s="2"/>
      <c r="X12" s="2"/>
      <c r="Y12" s="2"/>
      <c r="Z12" s="2"/>
    </row>
    <row r="13" spans="1:26" ht="12.75" customHeight="1">
      <c r="A13" s="10" t="s">
        <v>49</v>
      </c>
      <c r="B13" s="10" t="s">
        <v>36</v>
      </c>
      <c r="C13" s="10" t="s">
        <v>37</v>
      </c>
      <c r="D13" s="10">
        <v>1.5052000427246093</v>
      </c>
      <c r="E13" s="10">
        <v>4942</v>
      </c>
      <c r="F13" s="10">
        <v>1740</v>
      </c>
      <c r="G13" s="10">
        <v>1696</v>
      </c>
      <c r="H13" s="10">
        <v>3283.2845201454634</v>
      </c>
      <c r="I13" s="10">
        <v>1155.9925263158857</v>
      </c>
      <c r="J13" s="10">
        <v>2960</v>
      </c>
      <c r="K13" s="10">
        <v>2170</v>
      </c>
      <c r="L13" s="10">
        <v>250</v>
      </c>
      <c r="M13" s="10">
        <v>490</v>
      </c>
      <c r="N13" s="11">
        <v>0.16554054054054054</v>
      </c>
      <c r="O13" s="10">
        <v>10</v>
      </c>
      <c r="P13" s="10">
        <v>20</v>
      </c>
      <c r="Q13" s="10">
        <v>30</v>
      </c>
      <c r="R13" s="11">
        <v>1.0135135135135136E-2</v>
      </c>
      <c r="S13" s="10">
        <v>10</v>
      </c>
      <c r="T13" s="10">
        <v>10</v>
      </c>
      <c r="U13" s="10">
        <v>0</v>
      </c>
      <c r="V13" s="12" t="s">
        <v>38</v>
      </c>
      <c r="W13" s="2"/>
      <c r="X13" s="2"/>
      <c r="Y13" s="2"/>
      <c r="Z13" s="2"/>
    </row>
    <row r="14" spans="1:26" ht="12.75" customHeight="1">
      <c r="A14" s="10" t="s">
        <v>50</v>
      </c>
      <c r="B14" s="10" t="s">
        <v>36</v>
      </c>
      <c r="C14" s="10" t="s">
        <v>37</v>
      </c>
      <c r="D14" s="10">
        <v>1.9514999389648438</v>
      </c>
      <c r="E14" s="10">
        <v>2785</v>
      </c>
      <c r="F14" s="10">
        <v>1058</v>
      </c>
      <c r="G14" s="10">
        <v>1034</v>
      </c>
      <c r="H14" s="10">
        <v>1427.1073979522025</v>
      </c>
      <c r="I14" s="10">
        <v>542.14708331541476</v>
      </c>
      <c r="J14" s="10">
        <v>1460</v>
      </c>
      <c r="K14" s="10">
        <v>1080</v>
      </c>
      <c r="L14" s="10">
        <v>105</v>
      </c>
      <c r="M14" s="10">
        <v>240</v>
      </c>
      <c r="N14" s="11">
        <v>0.16438356164383561</v>
      </c>
      <c r="O14" s="10">
        <v>15</v>
      </c>
      <c r="P14" s="10">
        <v>20</v>
      </c>
      <c r="Q14" s="10">
        <v>35</v>
      </c>
      <c r="R14" s="11">
        <v>2.3972602739726026E-2</v>
      </c>
      <c r="S14" s="10">
        <v>0</v>
      </c>
      <c r="T14" s="10">
        <v>0</v>
      </c>
      <c r="U14" s="10">
        <v>0</v>
      </c>
      <c r="V14" s="12" t="s">
        <v>38</v>
      </c>
      <c r="W14" s="2"/>
      <c r="X14" s="2"/>
      <c r="Y14" s="2"/>
      <c r="Z14" s="2"/>
    </row>
    <row r="15" spans="1:26" ht="12.75" customHeight="1">
      <c r="A15" s="10" t="s">
        <v>51</v>
      </c>
      <c r="B15" s="10" t="s">
        <v>36</v>
      </c>
      <c r="C15" s="10" t="s">
        <v>37</v>
      </c>
      <c r="D15" s="10">
        <v>2.6551998901367186</v>
      </c>
      <c r="E15" s="10">
        <v>5010</v>
      </c>
      <c r="F15" s="10">
        <v>1644</v>
      </c>
      <c r="G15" s="10">
        <v>1624</v>
      </c>
      <c r="H15" s="10">
        <v>1886.863591178452</v>
      </c>
      <c r="I15" s="10">
        <v>619.16242393161178</v>
      </c>
      <c r="J15" s="10">
        <v>2830</v>
      </c>
      <c r="K15" s="10">
        <v>2240</v>
      </c>
      <c r="L15" s="10">
        <v>165</v>
      </c>
      <c r="M15" s="10">
        <v>360</v>
      </c>
      <c r="N15" s="11">
        <v>0.12720848056537101</v>
      </c>
      <c r="O15" s="10">
        <v>30</v>
      </c>
      <c r="P15" s="10">
        <v>20</v>
      </c>
      <c r="Q15" s="10">
        <v>50</v>
      </c>
      <c r="R15" s="11">
        <v>1.7667844522968199E-2</v>
      </c>
      <c r="S15" s="10">
        <v>0</v>
      </c>
      <c r="T15" s="10">
        <v>0</v>
      </c>
      <c r="U15" s="10">
        <v>0</v>
      </c>
      <c r="V15" s="12" t="s">
        <v>38</v>
      </c>
      <c r="W15" s="2"/>
      <c r="X15" s="2"/>
      <c r="Y15" s="2"/>
      <c r="Z15" s="2"/>
    </row>
    <row r="16" spans="1:26" ht="12.75" customHeight="1">
      <c r="A16" s="10" t="s">
        <v>52</v>
      </c>
      <c r="B16" s="10" t="s">
        <v>36</v>
      </c>
      <c r="C16" s="10" t="s">
        <v>37</v>
      </c>
      <c r="D16" s="10">
        <v>17.28780029296875</v>
      </c>
      <c r="E16" s="10">
        <v>8264</v>
      </c>
      <c r="F16" s="10">
        <v>2617</v>
      </c>
      <c r="G16" s="10">
        <v>2580</v>
      </c>
      <c r="H16" s="10">
        <v>478.02495748178632</v>
      </c>
      <c r="I16" s="10">
        <v>151.37842615317459</v>
      </c>
      <c r="J16" s="10">
        <v>3940</v>
      </c>
      <c r="K16" s="10">
        <v>2960</v>
      </c>
      <c r="L16" s="10">
        <v>325</v>
      </c>
      <c r="M16" s="10">
        <v>570</v>
      </c>
      <c r="N16" s="11">
        <v>0.14467005076142131</v>
      </c>
      <c r="O16" s="10">
        <v>25</v>
      </c>
      <c r="P16" s="10">
        <v>15</v>
      </c>
      <c r="Q16" s="10">
        <v>40</v>
      </c>
      <c r="R16" s="11">
        <v>1.015228426395939E-2</v>
      </c>
      <c r="S16" s="10">
        <v>0</v>
      </c>
      <c r="T16" s="10">
        <v>0</v>
      </c>
      <c r="U16" s="10">
        <v>35</v>
      </c>
      <c r="V16" s="12" t="s">
        <v>38</v>
      </c>
      <c r="W16" s="2"/>
      <c r="X16" s="2"/>
      <c r="Y16" s="2"/>
      <c r="Z16" s="2"/>
    </row>
    <row r="17" spans="1:26" ht="12.75" customHeight="1">
      <c r="A17" s="10" t="s">
        <v>53</v>
      </c>
      <c r="B17" s="10" t="s">
        <v>36</v>
      </c>
      <c r="C17" s="10" t="s">
        <v>37</v>
      </c>
      <c r="D17" s="10">
        <v>3.6342999267578127</v>
      </c>
      <c r="E17" s="10">
        <v>4847</v>
      </c>
      <c r="F17" s="10">
        <v>1433</v>
      </c>
      <c r="G17" s="10">
        <v>1424</v>
      </c>
      <c r="H17" s="10">
        <v>1333.6818913358222</v>
      </c>
      <c r="I17" s="10">
        <v>394.29877249519978</v>
      </c>
      <c r="J17" s="10">
        <v>2570</v>
      </c>
      <c r="K17" s="10">
        <v>1825</v>
      </c>
      <c r="L17" s="10">
        <v>275</v>
      </c>
      <c r="M17" s="10">
        <v>370</v>
      </c>
      <c r="N17" s="11">
        <v>0.14396887159533073</v>
      </c>
      <c r="O17" s="10">
        <v>70</v>
      </c>
      <c r="P17" s="10">
        <v>0</v>
      </c>
      <c r="Q17" s="10">
        <v>70</v>
      </c>
      <c r="R17" s="11">
        <v>2.7237354085603113E-2</v>
      </c>
      <c r="S17" s="10">
        <v>20</v>
      </c>
      <c r="T17" s="10">
        <v>0</v>
      </c>
      <c r="U17" s="10">
        <v>10</v>
      </c>
      <c r="V17" s="12" t="s">
        <v>38</v>
      </c>
      <c r="W17" s="2"/>
      <c r="X17" s="2"/>
      <c r="Y17" s="2"/>
      <c r="Z17" s="2"/>
    </row>
    <row r="18" spans="1:26" ht="12.75" customHeight="1">
      <c r="A18" s="10" t="s">
        <v>54</v>
      </c>
      <c r="B18" s="10" t="s">
        <v>36</v>
      </c>
      <c r="C18" s="10" t="s">
        <v>37</v>
      </c>
      <c r="D18" s="10">
        <v>1.0877999877929687</v>
      </c>
      <c r="E18" s="10">
        <v>3641</v>
      </c>
      <c r="F18" s="10">
        <v>1033</v>
      </c>
      <c r="G18" s="10">
        <v>1027</v>
      </c>
      <c r="H18" s="10">
        <v>3347.1226703975281</v>
      </c>
      <c r="I18" s="10">
        <v>949.62310313667854</v>
      </c>
      <c r="J18" s="10">
        <v>1925</v>
      </c>
      <c r="K18" s="10">
        <v>1435</v>
      </c>
      <c r="L18" s="10">
        <v>190</v>
      </c>
      <c r="M18" s="10">
        <v>225</v>
      </c>
      <c r="N18" s="11">
        <v>0.11688311688311688</v>
      </c>
      <c r="O18" s="10">
        <v>40</v>
      </c>
      <c r="P18" s="10">
        <v>20</v>
      </c>
      <c r="Q18" s="10">
        <v>60</v>
      </c>
      <c r="R18" s="11">
        <v>3.1168831168831169E-2</v>
      </c>
      <c r="S18" s="10">
        <v>0</v>
      </c>
      <c r="T18" s="10">
        <v>0</v>
      </c>
      <c r="U18" s="10">
        <v>0</v>
      </c>
      <c r="V18" s="12" t="s">
        <v>38</v>
      </c>
      <c r="W18" s="2"/>
      <c r="X18" s="2"/>
      <c r="Y18" s="2"/>
      <c r="Z18" s="2"/>
    </row>
    <row r="19" spans="1:26" ht="12.75" customHeight="1">
      <c r="A19" s="10" t="s">
        <v>55</v>
      </c>
      <c r="B19" s="10" t="s">
        <v>36</v>
      </c>
      <c r="C19" s="10" t="s">
        <v>37</v>
      </c>
      <c r="D19" s="10">
        <v>26.520800781249999</v>
      </c>
      <c r="E19" s="10">
        <v>16076</v>
      </c>
      <c r="F19" s="10">
        <v>6289</v>
      </c>
      <c r="G19" s="10">
        <v>5995</v>
      </c>
      <c r="H19" s="10">
        <v>606.16570866765107</v>
      </c>
      <c r="I19" s="10">
        <v>237.1346194209292</v>
      </c>
      <c r="J19" s="10">
        <v>9600</v>
      </c>
      <c r="K19" s="10">
        <v>6645</v>
      </c>
      <c r="L19" s="10">
        <v>535</v>
      </c>
      <c r="M19" s="10">
        <v>2175</v>
      </c>
      <c r="N19" s="11">
        <v>0.2265625</v>
      </c>
      <c r="O19" s="10">
        <v>145</v>
      </c>
      <c r="P19" s="10">
        <v>20</v>
      </c>
      <c r="Q19" s="10">
        <v>165</v>
      </c>
      <c r="R19" s="11">
        <v>1.7187500000000001E-2</v>
      </c>
      <c r="S19" s="10">
        <v>0</v>
      </c>
      <c r="T19" s="10">
        <v>0</v>
      </c>
      <c r="U19" s="10">
        <v>70</v>
      </c>
      <c r="V19" s="12" t="s">
        <v>38</v>
      </c>
      <c r="W19" s="2"/>
      <c r="X19" s="2"/>
      <c r="Y19" s="2"/>
      <c r="Z19" s="2"/>
    </row>
    <row r="20" spans="1:26" ht="12.75" customHeight="1">
      <c r="A20" s="10" t="s">
        <v>56</v>
      </c>
      <c r="B20" s="10" t="s">
        <v>36</v>
      </c>
      <c r="C20" s="10" t="s">
        <v>37</v>
      </c>
      <c r="D20" s="10">
        <v>1.7260000610351562</v>
      </c>
      <c r="E20" s="10">
        <v>6558</v>
      </c>
      <c r="F20" s="10">
        <v>2478</v>
      </c>
      <c r="G20" s="10">
        <v>2389</v>
      </c>
      <c r="H20" s="10">
        <v>3799.5363662194113</v>
      </c>
      <c r="I20" s="10">
        <v>1435.6894046190457</v>
      </c>
      <c r="J20" s="10">
        <v>3640</v>
      </c>
      <c r="K20" s="10">
        <v>2400</v>
      </c>
      <c r="L20" s="10">
        <v>365</v>
      </c>
      <c r="M20" s="10">
        <v>770</v>
      </c>
      <c r="N20" s="11">
        <v>0.21153846153846154</v>
      </c>
      <c r="O20" s="10">
        <v>35</v>
      </c>
      <c r="P20" s="10">
        <v>25</v>
      </c>
      <c r="Q20" s="10">
        <v>60</v>
      </c>
      <c r="R20" s="11">
        <v>1.6483516483516484E-2</v>
      </c>
      <c r="S20" s="10">
        <v>0</v>
      </c>
      <c r="T20" s="10">
        <v>10</v>
      </c>
      <c r="U20" s="10">
        <v>30</v>
      </c>
      <c r="V20" s="12" t="s">
        <v>38</v>
      </c>
      <c r="W20" s="2"/>
      <c r="X20" s="2"/>
      <c r="Y20" s="2"/>
      <c r="Z20" s="2"/>
    </row>
    <row r="21" spans="1:26" ht="12.75" customHeight="1">
      <c r="A21" s="10" t="s">
        <v>57</v>
      </c>
      <c r="B21" s="10" t="s">
        <v>36</v>
      </c>
      <c r="C21" s="10" t="s">
        <v>37</v>
      </c>
      <c r="D21" s="10">
        <v>4.2742001342773435</v>
      </c>
      <c r="E21" s="10">
        <v>5549</v>
      </c>
      <c r="F21" s="10">
        <v>1926</v>
      </c>
      <c r="G21" s="10">
        <v>1884</v>
      </c>
      <c r="H21" s="10">
        <v>1298.2546033582473</v>
      </c>
      <c r="I21" s="10">
        <v>450.61062643142628</v>
      </c>
      <c r="J21" s="10">
        <v>2785</v>
      </c>
      <c r="K21" s="10">
        <v>2075</v>
      </c>
      <c r="L21" s="10">
        <v>275</v>
      </c>
      <c r="M21" s="10">
        <v>340</v>
      </c>
      <c r="N21" s="11">
        <v>0.12208258527827648</v>
      </c>
      <c r="O21" s="10">
        <v>25</v>
      </c>
      <c r="P21" s="10">
        <v>15</v>
      </c>
      <c r="Q21" s="10">
        <v>40</v>
      </c>
      <c r="R21" s="11">
        <v>1.4362657091561939E-2</v>
      </c>
      <c r="S21" s="10">
        <v>0</v>
      </c>
      <c r="T21" s="10">
        <v>0</v>
      </c>
      <c r="U21" s="10">
        <v>55</v>
      </c>
      <c r="V21" s="12" t="s">
        <v>38</v>
      </c>
      <c r="W21" s="2"/>
      <c r="X21" s="2"/>
      <c r="Y21" s="2"/>
      <c r="Z21" s="2"/>
    </row>
    <row r="22" spans="1:26" ht="12.75" customHeight="1">
      <c r="A22" s="14" t="s">
        <v>58</v>
      </c>
      <c r="B22" s="14" t="s">
        <v>36</v>
      </c>
      <c r="C22" s="14" t="s">
        <v>37</v>
      </c>
      <c r="D22" s="14">
        <v>13.0725</v>
      </c>
      <c r="E22" s="14">
        <v>8398</v>
      </c>
      <c r="F22" s="14">
        <v>3168</v>
      </c>
      <c r="G22" s="14">
        <v>3108</v>
      </c>
      <c r="H22" s="14">
        <v>642.41728820042078</v>
      </c>
      <c r="I22" s="14">
        <v>242.34079173838211</v>
      </c>
      <c r="J22" s="14">
        <v>4655</v>
      </c>
      <c r="K22" s="14">
        <v>3140</v>
      </c>
      <c r="L22" s="14">
        <v>230</v>
      </c>
      <c r="M22" s="14">
        <v>1105</v>
      </c>
      <c r="N22" s="15">
        <v>0.23737916219119226</v>
      </c>
      <c r="O22" s="14">
        <v>135</v>
      </c>
      <c r="P22" s="14">
        <v>20</v>
      </c>
      <c r="Q22" s="14">
        <v>155</v>
      </c>
      <c r="R22" s="15">
        <v>3.3297529538131039E-2</v>
      </c>
      <c r="S22" s="14">
        <v>0</v>
      </c>
      <c r="T22" s="14">
        <v>0</v>
      </c>
      <c r="U22" s="14">
        <v>15</v>
      </c>
      <c r="V22" s="16" t="s">
        <v>59</v>
      </c>
      <c r="W22" s="2"/>
      <c r="X22" s="2"/>
      <c r="Y22" s="2"/>
      <c r="Z22" s="2"/>
    </row>
    <row r="23" spans="1:26" ht="12.75" customHeight="1">
      <c r="A23" s="10" t="s">
        <v>60</v>
      </c>
      <c r="B23" s="10" t="s">
        <v>36</v>
      </c>
      <c r="C23" s="10" t="s">
        <v>37</v>
      </c>
      <c r="D23" s="10">
        <v>1.1930999755859375</v>
      </c>
      <c r="E23" s="10">
        <v>4220</v>
      </c>
      <c r="F23" s="10">
        <v>1460</v>
      </c>
      <c r="G23" s="10">
        <v>1435</v>
      </c>
      <c r="H23" s="10">
        <v>3537.0045145860777</v>
      </c>
      <c r="I23" s="10">
        <v>1223.7029837193538</v>
      </c>
      <c r="J23" s="10">
        <v>2420</v>
      </c>
      <c r="K23" s="10">
        <v>1625</v>
      </c>
      <c r="L23" s="10">
        <v>185</v>
      </c>
      <c r="M23" s="10">
        <v>485</v>
      </c>
      <c r="N23" s="11">
        <v>0.20041322314049587</v>
      </c>
      <c r="O23" s="10">
        <v>65</v>
      </c>
      <c r="P23" s="10">
        <v>15</v>
      </c>
      <c r="Q23" s="10">
        <v>80</v>
      </c>
      <c r="R23" s="11">
        <v>3.3057851239669422E-2</v>
      </c>
      <c r="S23" s="10">
        <v>0</v>
      </c>
      <c r="T23" s="10">
        <v>0</v>
      </c>
      <c r="U23" s="10">
        <v>50</v>
      </c>
      <c r="V23" s="12" t="s">
        <v>38</v>
      </c>
      <c r="W23" s="2"/>
      <c r="X23" s="2"/>
      <c r="Y23" s="2"/>
      <c r="Z23" s="2"/>
    </row>
    <row r="24" spans="1:26" ht="12.75" customHeight="1">
      <c r="A24" s="10" t="s">
        <v>61</v>
      </c>
      <c r="B24" s="10" t="s">
        <v>36</v>
      </c>
      <c r="C24" s="10" t="s">
        <v>37</v>
      </c>
      <c r="D24" s="10">
        <v>1.2773000335693359</v>
      </c>
      <c r="E24" s="10">
        <v>4873</v>
      </c>
      <c r="F24" s="10">
        <v>1633</v>
      </c>
      <c r="G24" s="10">
        <v>1621</v>
      </c>
      <c r="H24" s="10">
        <v>3815.0785813280713</v>
      </c>
      <c r="I24" s="10">
        <v>1278.478006014517</v>
      </c>
      <c r="J24" s="10">
        <v>2560</v>
      </c>
      <c r="K24" s="10">
        <v>1715</v>
      </c>
      <c r="L24" s="10">
        <v>300</v>
      </c>
      <c r="M24" s="10">
        <v>475</v>
      </c>
      <c r="N24" s="11">
        <v>0.185546875</v>
      </c>
      <c r="O24" s="10">
        <v>35</v>
      </c>
      <c r="P24" s="10">
        <v>0</v>
      </c>
      <c r="Q24" s="10">
        <v>35</v>
      </c>
      <c r="R24" s="11">
        <v>1.3671875E-2</v>
      </c>
      <c r="S24" s="10">
        <v>0</v>
      </c>
      <c r="T24" s="10">
        <v>10</v>
      </c>
      <c r="U24" s="10">
        <v>20</v>
      </c>
      <c r="V24" s="12" t="s">
        <v>38</v>
      </c>
      <c r="W24" s="2"/>
      <c r="X24" s="2"/>
      <c r="Y24" s="2"/>
      <c r="Z24" s="2"/>
    </row>
    <row r="25" spans="1:26" ht="12.75" customHeight="1">
      <c r="A25" s="10" t="s">
        <v>62</v>
      </c>
      <c r="B25" s="10" t="s">
        <v>36</v>
      </c>
      <c r="C25" s="10" t="s">
        <v>37</v>
      </c>
      <c r="D25" s="10">
        <v>14.521099853515626</v>
      </c>
      <c r="E25" s="10">
        <v>6997</v>
      </c>
      <c r="F25" s="10">
        <v>2461</v>
      </c>
      <c r="G25" s="10">
        <v>2399</v>
      </c>
      <c r="H25" s="10">
        <v>481.85055337292471</v>
      </c>
      <c r="I25" s="10">
        <v>169.47752063037984</v>
      </c>
      <c r="J25" s="10">
        <v>4045</v>
      </c>
      <c r="K25" s="10">
        <v>3025</v>
      </c>
      <c r="L25" s="10">
        <v>415</v>
      </c>
      <c r="M25" s="10">
        <v>490</v>
      </c>
      <c r="N25" s="11">
        <v>0.12113720642768851</v>
      </c>
      <c r="O25" s="10">
        <v>40</v>
      </c>
      <c r="P25" s="10">
        <v>30</v>
      </c>
      <c r="Q25" s="10">
        <v>70</v>
      </c>
      <c r="R25" s="11">
        <v>1.73053152039555E-2</v>
      </c>
      <c r="S25" s="10">
        <v>0</v>
      </c>
      <c r="T25" s="10">
        <v>0</v>
      </c>
      <c r="U25" s="10">
        <v>40</v>
      </c>
      <c r="V25" s="12" t="s">
        <v>38</v>
      </c>
      <c r="W25" s="2"/>
      <c r="X25" s="2"/>
      <c r="Y25" s="2"/>
      <c r="Z25" s="2"/>
    </row>
    <row r="26" spans="1:26" ht="12.75" customHeight="1">
      <c r="A26" s="2" t="s">
        <v>63</v>
      </c>
      <c r="B26" s="2" t="s">
        <v>36</v>
      </c>
      <c r="C26" s="2" t="s">
        <v>37</v>
      </c>
      <c r="D26" s="2">
        <v>46.113999023437501</v>
      </c>
      <c r="E26" s="2">
        <v>308</v>
      </c>
      <c r="F26" s="2">
        <v>173</v>
      </c>
      <c r="G26" s="2">
        <v>166</v>
      </c>
      <c r="H26" s="2">
        <v>6.6790997641184537</v>
      </c>
      <c r="I26" s="2">
        <v>3.7515722701054948</v>
      </c>
      <c r="J26" s="2">
        <v>165</v>
      </c>
      <c r="K26" s="2">
        <v>135</v>
      </c>
      <c r="L26" s="2">
        <v>0</v>
      </c>
      <c r="M26" s="2">
        <v>15</v>
      </c>
      <c r="N26" s="17">
        <v>9.0909090909090912E-2</v>
      </c>
      <c r="O26" s="2">
        <v>10</v>
      </c>
      <c r="P26" s="2">
        <v>0</v>
      </c>
      <c r="Q26" s="2">
        <v>10</v>
      </c>
      <c r="R26" s="17">
        <v>6.0606060606060608E-2</v>
      </c>
      <c r="S26" s="2">
        <v>0</v>
      </c>
      <c r="T26" s="2">
        <v>0</v>
      </c>
      <c r="U26" s="2">
        <v>0</v>
      </c>
      <c r="V26" s="18" t="s">
        <v>64</v>
      </c>
      <c r="W26" s="2"/>
      <c r="X26" s="2"/>
      <c r="Y26" s="2"/>
      <c r="Z26" s="2"/>
    </row>
    <row r="27" spans="1:26" ht="12.75" customHeight="1">
      <c r="A27" s="10" t="s">
        <v>65</v>
      </c>
      <c r="B27" s="10" t="s">
        <v>36</v>
      </c>
      <c r="C27" s="10" t="s">
        <v>37</v>
      </c>
      <c r="D27" s="10">
        <v>5.1180999755859373</v>
      </c>
      <c r="E27" s="10">
        <v>7518</v>
      </c>
      <c r="F27" s="10">
        <v>2522</v>
      </c>
      <c r="G27" s="10">
        <v>2494</v>
      </c>
      <c r="H27" s="10">
        <v>1468.9044832773736</v>
      </c>
      <c r="I27" s="10">
        <v>492.76098787251084</v>
      </c>
      <c r="J27" s="10">
        <v>3990</v>
      </c>
      <c r="K27" s="10">
        <v>3140</v>
      </c>
      <c r="L27" s="10">
        <v>335</v>
      </c>
      <c r="M27" s="10">
        <v>430</v>
      </c>
      <c r="N27" s="11">
        <v>0.10776942355889724</v>
      </c>
      <c r="O27" s="10">
        <v>50</v>
      </c>
      <c r="P27" s="10">
        <v>15</v>
      </c>
      <c r="Q27" s="10">
        <v>65</v>
      </c>
      <c r="R27" s="11">
        <v>1.6290726817042606E-2</v>
      </c>
      <c r="S27" s="10">
        <v>0</v>
      </c>
      <c r="T27" s="10">
        <v>0</v>
      </c>
      <c r="U27" s="10">
        <v>20</v>
      </c>
      <c r="V27" s="12" t="s">
        <v>38</v>
      </c>
      <c r="W27" s="2"/>
      <c r="X27" s="2"/>
      <c r="Y27" s="2"/>
      <c r="Z27" s="2"/>
    </row>
    <row r="28" spans="1:26" ht="12.75" customHeight="1">
      <c r="A28" s="10" t="s">
        <v>66</v>
      </c>
      <c r="B28" s="10" t="s">
        <v>36</v>
      </c>
      <c r="C28" s="10" t="s">
        <v>37</v>
      </c>
      <c r="D28" s="10">
        <v>2.0447000122070311</v>
      </c>
      <c r="E28" s="10">
        <v>4299</v>
      </c>
      <c r="F28" s="10">
        <v>1442</v>
      </c>
      <c r="G28" s="10">
        <v>1429</v>
      </c>
      <c r="H28" s="10">
        <v>2102.5089129625903</v>
      </c>
      <c r="I28" s="10">
        <v>705.23792800466504</v>
      </c>
      <c r="J28" s="10">
        <v>2255</v>
      </c>
      <c r="K28" s="10">
        <v>1775</v>
      </c>
      <c r="L28" s="10">
        <v>190</v>
      </c>
      <c r="M28" s="10">
        <v>250</v>
      </c>
      <c r="N28" s="11">
        <v>0.11086474501108648</v>
      </c>
      <c r="O28" s="10">
        <v>10</v>
      </c>
      <c r="P28" s="10">
        <v>0</v>
      </c>
      <c r="Q28" s="10">
        <v>10</v>
      </c>
      <c r="R28" s="11">
        <v>4.434589800443459E-3</v>
      </c>
      <c r="S28" s="10">
        <v>0</v>
      </c>
      <c r="T28" s="10">
        <v>0</v>
      </c>
      <c r="U28" s="10">
        <v>35</v>
      </c>
      <c r="V28" s="12" t="s">
        <v>38</v>
      </c>
      <c r="W28" s="2"/>
      <c r="X28" s="2"/>
      <c r="Y28" s="2"/>
      <c r="Z28" s="2"/>
    </row>
    <row r="29" spans="1:26" ht="12.75" customHeight="1">
      <c r="A29" s="10" t="s">
        <v>67</v>
      </c>
      <c r="B29" s="10" t="s">
        <v>36</v>
      </c>
      <c r="C29" s="10" t="s">
        <v>37</v>
      </c>
      <c r="D29" s="10">
        <v>2.4627000427246095</v>
      </c>
      <c r="E29" s="10">
        <v>5342</v>
      </c>
      <c r="F29" s="10">
        <v>1823</v>
      </c>
      <c r="G29" s="10">
        <v>1805</v>
      </c>
      <c r="H29" s="10">
        <v>2169.1638881403824</v>
      </c>
      <c r="I29" s="10">
        <v>740.24443430923202</v>
      </c>
      <c r="J29" s="10">
        <v>2990</v>
      </c>
      <c r="K29" s="10">
        <v>2240</v>
      </c>
      <c r="L29" s="10">
        <v>210</v>
      </c>
      <c r="M29" s="10">
        <v>415</v>
      </c>
      <c r="N29" s="11">
        <v>0.13879598662207357</v>
      </c>
      <c r="O29" s="10">
        <v>75</v>
      </c>
      <c r="P29" s="10">
        <v>10</v>
      </c>
      <c r="Q29" s="10">
        <v>85</v>
      </c>
      <c r="R29" s="11">
        <v>2.8428093645484948E-2</v>
      </c>
      <c r="S29" s="10">
        <v>20</v>
      </c>
      <c r="T29" s="10">
        <v>0</v>
      </c>
      <c r="U29" s="10">
        <v>25</v>
      </c>
      <c r="V29" s="12" t="s">
        <v>38</v>
      </c>
      <c r="W29" s="2"/>
      <c r="X29" s="2"/>
      <c r="Y29" s="2"/>
      <c r="Z29" s="2"/>
    </row>
    <row r="30" spans="1:26" ht="12.75" customHeight="1">
      <c r="A30" s="10" t="s">
        <v>68</v>
      </c>
      <c r="B30" s="10" t="s">
        <v>36</v>
      </c>
      <c r="C30" s="10" t="s">
        <v>37</v>
      </c>
      <c r="D30" s="10">
        <v>2.0986999511718749</v>
      </c>
      <c r="E30" s="10">
        <v>4874</v>
      </c>
      <c r="F30" s="10">
        <v>1637</v>
      </c>
      <c r="G30" s="10">
        <v>1621</v>
      </c>
      <c r="H30" s="10">
        <v>2322.3901050164172</v>
      </c>
      <c r="I30" s="10">
        <v>780.00668894375769</v>
      </c>
      <c r="J30" s="10">
        <v>2860</v>
      </c>
      <c r="K30" s="10">
        <v>2155</v>
      </c>
      <c r="L30" s="10">
        <v>215</v>
      </c>
      <c r="M30" s="10">
        <v>345</v>
      </c>
      <c r="N30" s="11">
        <v>0.12062937062937062</v>
      </c>
      <c r="O30" s="10">
        <v>65</v>
      </c>
      <c r="P30" s="10">
        <v>40</v>
      </c>
      <c r="Q30" s="10">
        <v>105</v>
      </c>
      <c r="R30" s="11">
        <v>3.6713286713286712E-2</v>
      </c>
      <c r="S30" s="10">
        <v>10</v>
      </c>
      <c r="T30" s="10">
        <v>0</v>
      </c>
      <c r="U30" s="10">
        <v>25</v>
      </c>
      <c r="V30" s="12" t="s">
        <v>38</v>
      </c>
      <c r="W30" s="2"/>
      <c r="X30" s="2"/>
      <c r="Y30" s="2"/>
      <c r="Z30" s="2"/>
    </row>
    <row r="31" spans="1:26" ht="12.75" customHeight="1">
      <c r="A31" s="10" t="s">
        <v>69</v>
      </c>
      <c r="B31" s="10" t="s">
        <v>36</v>
      </c>
      <c r="C31" s="10" t="s">
        <v>37</v>
      </c>
      <c r="D31" s="10">
        <v>1.0783999633789063</v>
      </c>
      <c r="E31" s="10">
        <v>3823</v>
      </c>
      <c r="F31" s="10">
        <v>1376</v>
      </c>
      <c r="G31" s="10">
        <v>1362</v>
      </c>
      <c r="H31" s="10">
        <v>3545.0668859646016</v>
      </c>
      <c r="I31" s="10">
        <v>1275.9644350215256</v>
      </c>
      <c r="J31" s="10">
        <v>2195</v>
      </c>
      <c r="K31" s="10">
        <v>1755</v>
      </c>
      <c r="L31" s="10">
        <v>145</v>
      </c>
      <c r="M31" s="10">
        <v>230</v>
      </c>
      <c r="N31" s="11">
        <v>0.10478359908883828</v>
      </c>
      <c r="O31" s="10">
        <v>25</v>
      </c>
      <c r="P31" s="10">
        <v>10</v>
      </c>
      <c r="Q31" s="10">
        <v>35</v>
      </c>
      <c r="R31" s="11">
        <v>1.5945330296127564E-2</v>
      </c>
      <c r="S31" s="10">
        <v>20</v>
      </c>
      <c r="T31" s="10">
        <v>0</v>
      </c>
      <c r="U31" s="10">
        <v>15</v>
      </c>
      <c r="V31" s="12" t="s">
        <v>38</v>
      </c>
      <c r="W31" s="2"/>
      <c r="X31" s="2"/>
      <c r="Y31" s="2"/>
      <c r="Z31" s="2"/>
    </row>
    <row r="32" spans="1:26" ht="12.75" customHeight="1">
      <c r="A32" s="10" t="s">
        <v>70</v>
      </c>
      <c r="B32" s="10" t="s">
        <v>36</v>
      </c>
      <c r="C32" s="10" t="s">
        <v>37</v>
      </c>
      <c r="D32" s="10">
        <v>1.5602999877929689</v>
      </c>
      <c r="E32" s="10">
        <v>4479</v>
      </c>
      <c r="F32" s="10">
        <v>1356</v>
      </c>
      <c r="G32" s="10">
        <v>1339</v>
      </c>
      <c r="H32" s="10">
        <v>2870.6018298029389</v>
      </c>
      <c r="I32" s="10">
        <v>869.06364840651611</v>
      </c>
      <c r="J32" s="10">
        <v>2485</v>
      </c>
      <c r="K32" s="10">
        <v>1830</v>
      </c>
      <c r="L32" s="10">
        <v>230</v>
      </c>
      <c r="M32" s="10">
        <v>310</v>
      </c>
      <c r="N32" s="11">
        <v>0.12474849094567404</v>
      </c>
      <c r="O32" s="10">
        <v>50</v>
      </c>
      <c r="P32" s="10">
        <v>10</v>
      </c>
      <c r="Q32" s="10">
        <v>60</v>
      </c>
      <c r="R32" s="11">
        <v>2.4144869215291749E-2</v>
      </c>
      <c r="S32" s="10">
        <v>0</v>
      </c>
      <c r="T32" s="10">
        <v>0</v>
      </c>
      <c r="U32" s="10">
        <v>55</v>
      </c>
      <c r="V32" s="12" t="s">
        <v>38</v>
      </c>
      <c r="W32" s="2"/>
      <c r="X32" s="2"/>
      <c r="Y32" s="2"/>
      <c r="Z32" s="2"/>
    </row>
    <row r="33" spans="1:26" ht="12.75" customHeight="1">
      <c r="A33" s="10" t="s">
        <v>71</v>
      </c>
      <c r="B33" s="10" t="s">
        <v>36</v>
      </c>
      <c r="C33" s="10" t="s">
        <v>37</v>
      </c>
      <c r="D33" s="10">
        <v>2.3339999389648436</v>
      </c>
      <c r="E33" s="10">
        <v>4358</v>
      </c>
      <c r="F33" s="10">
        <v>1276</v>
      </c>
      <c r="G33" s="10">
        <v>1270</v>
      </c>
      <c r="H33" s="10">
        <v>1867.1808543117718</v>
      </c>
      <c r="I33" s="10">
        <v>546.70095688430956</v>
      </c>
      <c r="J33" s="10">
        <v>2140</v>
      </c>
      <c r="K33" s="10">
        <v>1770</v>
      </c>
      <c r="L33" s="10">
        <v>105</v>
      </c>
      <c r="M33" s="10">
        <v>225</v>
      </c>
      <c r="N33" s="11">
        <v>0.10514018691588785</v>
      </c>
      <c r="O33" s="10">
        <v>15</v>
      </c>
      <c r="P33" s="10">
        <v>0</v>
      </c>
      <c r="Q33" s="10">
        <v>15</v>
      </c>
      <c r="R33" s="11">
        <v>7.0093457943925233E-3</v>
      </c>
      <c r="S33" s="10">
        <v>0</v>
      </c>
      <c r="T33" s="10">
        <v>0</v>
      </c>
      <c r="U33" s="10">
        <v>25</v>
      </c>
      <c r="V33" s="12" t="s">
        <v>38</v>
      </c>
      <c r="W33" s="2"/>
      <c r="X33" s="2"/>
      <c r="Y33" s="2"/>
      <c r="Z33" s="2"/>
    </row>
    <row r="34" spans="1:26" ht="12.75" customHeight="1">
      <c r="A34" s="10" t="s">
        <v>72</v>
      </c>
      <c r="B34" s="10" t="s">
        <v>36</v>
      </c>
      <c r="C34" s="10" t="s">
        <v>37</v>
      </c>
      <c r="D34" s="10">
        <v>0.55040000915527343</v>
      </c>
      <c r="E34" s="10">
        <v>2166</v>
      </c>
      <c r="F34" s="10">
        <v>631</v>
      </c>
      <c r="G34" s="10">
        <v>632</v>
      </c>
      <c r="H34" s="10">
        <v>3935.3197019823256</v>
      </c>
      <c r="I34" s="10">
        <v>1146.4389344186739</v>
      </c>
      <c r="J34" s="10">
        <v>1095</v>
      </c>
      <c r="K34" s="10">
        <v>870</v>
      </c>
      <c r="L34" s="10">
        <v>60</v>
      </c>
      <c r="M34" s="10">
        <v>130</v>
      </c>
      <c r="N34" s="11">
        <v>0.11872146118721461</v>
      </c>
      <c r="O34" s="10">
        <v>10</v>
      </c>
      <c r="P34" s="10">
        <v>10</v>
      </c>
      <c r="Q34" s="10">
        <v>20</v>
      </c>
      <c r="R34" s="11">
        <v>1.8264840182648401E-2</v>
      </c>
      <c r="S34" s="10">
        <v>0</v>
      </c>
      <c r="T34" s="10">
        <v>0</v>
      </c>
      <c r="U34" s="10">
        <v>15</v>
      </c>
      <c r="V34" s="12" t="s">
        <v>38</v>
      </c>
      <c r="W34" s="2"/>
      <c r="X34" s="2"/>
      <c r="Y34" s="2"/>
      <c r="Z34" s="2"/>
    </row>
    <row r="35" spans="1:26" ht="12.75" customHeight="1">
      <c r="A35" s="10" t="s">
        <v>73</v>
      </c>
      <c r="B35" s="10" t="s">
        <v>36</v>
      </c>
      <c r="C35" s="10" t="s">
        <v>37</v>
      </c>
      <c r="D35" s="10">
        <v>43.737402343749999</v>
      </c>
      <c r="E35" s="10">
        <v>20946</v>
      </c>
      <c r="F35" s="10">
        <v>8725</v>
      </c>
      <c r="G35" s="10">
        <v>8209</v>
      </c>
      <c r="H35" s="10">
        <v>478.90361287067037</v>
      </c>
      <c r="I35" s="10">
        <v>199.48601271348224</v>
      </c>
      <c r="J35" s="10">
        <v>12545</v>
      </c>
      <c r="K35" s="10">
        <v>10260</v>
      </c>
      <c r="L35" s="10">
        <v>730</v>
      </c>
      <c r="M35" s="10">
        <v>1275</v>
      </c>
      <c r="N35" s="11">
        <v>0.10163411717815862</v>
      </c>
      <c r="O35" s="10">
        <v>160</v>
      </c>
      <c r="P35" s="10">
        <v>40</v>
      </c>
      <c r="Q35" s="10">
        <v>200</v>
      </c>
      <c r="R35" s="11">
        <v>1.5942606616181746E-2</v>
      </c>
      <c r="S35" s="10">
        <v>10</v>
      </c>
      <c r="T35" s="10">
        <v>15</v>
      </c>
      <c r="U35" s="10">
        <v>55</v>
      </c>
      <c r="V35" s="12" t="s">
        <v>38</v>
      </c>
      <c r="W35" s="2"/>
      <c r="X35" s="2"/>
      <c r="Y35" s="2"/>
      <c r="Z35" s="2"/>
    </row>
    <row r="36" spans="1:26" ht="12.75" customHeight="1">
      <c r="A36" s="10" t="s">
        <v>74</v>
      </c>
      <c r="B36" s="10" t="s">
        <v>36</v>
      </c>
      <c r="C36" s="10" t="s">
        <v>37</v>
      </c>
      <c r="D36" s="10">
        <v>10.029999999999999</v>
      </c>
      <c r="E36" s="10">
        <v>3774</v>
      </c>
      <c r="F36" s="10">
        <v>1538</v>
      </c>
      <c r="G36" s="10">
        <v>1516</v>
      </c>
      <c r="H36" s="10">
        <v>376.27118644067798</v>
      </c>
      <c r="I36" s="10">
        <v>153.33998005982056</v>
      </c>
      <c r="J36" s="10">
        <v>1945</v>
      </c>
      <c r="K36" s="10">
        <v>1435</v>
      </c>
      <c r="L36" s="10">
        <v>155</v>
      </c>
      <c r="M36" s="10">
        <v>255</v>
      </c>
      <c r="N36" s="11">
        <v>0.13110539845758354</v>
      </c>
      <c r="O36" s="10">
        <v>60</v>
      </c>
      <c r="P36" s="10">
        <v>10</v>
      </c>
      <c r="Q36" s="10">
        <v>70</v>
      </c>
      <c r="R36" s="11">
        <v>3.5989717223650387E-2</v>
      </c>
      <c r="S36" s="10">
        <v>0</v>
      </c>
      <c r="T36" s="10">
        <v>15</v>
      </c>
      <c r="U36" s="10">
        <v>0</v>
      </c>
      <c r="V36" s="12" t="s">
        <v>38</v>
      </c>
      <c r="W36" s="2"/>
      <c r="X36" s="2"/>
      <c r="Y36" s="2"/>
      <c r="Z36" s="2"/>
    </row>
    <row r="37" spans="1:26" ht="12.75" customHeight="1">
      <c r="A37" s="10" t="s">
        <v>75</v>
      </c>
      <c r="B37" s="10" t="s">
        <v>36</v>
      </c>
      <c r="C37" s="10" t="s">
        <v>37</v>
      </c>
      <c r="D37" s="10">
        <v>2.0238999938964843</v>
      </c>
      <c r="E37" s="10">
        <v>3209</v>
      </c>
      <c r="F37" s="10">
        <v>1292</v>
      </c>
      <c r="G37" s="10">
        <v>1269</v>
      </c>
      <c r="H37" s="10">
        <v>1585.5526506632964</v>
      </c>
      <c r="I37" s="10">
        <v>638.37146296571484</v>
      </c>
      <c r="J37" s="10">
        <v>1515</v>
      </c>
      <c r="K37" s="10">
        <v>1130</v>
      </c>
      <c r="L37" s="10">
        <v>110</v>
      </c>
      <c r="M37" s="10">
        <v>165</v>
      </c>
      <c r="N37" s="11">
        <v>0.10891089108910891</v>
      </c>
      <c r="O37" s="10">
        <v>85</v>
      </c>
      <c r="P37" s="10">
        <v>10</v>
      </c>
      <c r="Q37" s="10">
        <v>95</v>
      </c>
      <c r="R37" s="11">
        <v>6.2706270627062702E-2</v>
      </c>
      <c r="S37" s="10">
        <v>0</v>
      </c>
      <c r="T37" s="10">
        <v>0</v>
      </c>
      <c r="U37" s="10">
        <v>20</v>
      </c>
      <c r="V37" s="12" t="s">
        <v>38</v>
      </c>
      <c r="W37" s="2"/>
      <c r="X37" s="2"/>
      <c r="Y37" s="2"/>
      <c r="Z37" s="2"/>
    </row>
    <row r="38" spans="1:26" ht="12.75" customHeight="1">
      <c r="A38" s="10" t="s">
        <v>76</v>
      </c>
      <c r="B38" s="10" t="s">
        <v>36</v>
      </c>
      <c r="C38" s="10" t="s">
        <v>37</v>
      </c>
      <c r="D38" s="10">
        <v>1.7711000061035156</v>
      </c>
      <c r="E38" s="10">
        <v>2146</v>
      </c>
      <c r="F38" s="10">
        <v>981</v>
      </c>
      <c r="G38" s="10">
        <v>964</v>
      </c>
      <c r="H38" s="10">
        <v>1211.6763551490681</v>
      </c>
      <c r="I38" s="10">
        <v>553.89305890085541</v>
      </c>
      <c r="J38" s="10">
        <v>1170</v>
      </c>
      <c r="K38" s="10">
        <v>795</v>
      </c>
      <c r="L38" s="10">
        <v>80</v>
      </c>
      <c r="M38" s="10">
        <v>175</v>
      </c>
      <c r="N38" s="11">
        <v>0.14957264957264957</v>
      </c>
      <c r="O38" s="10">
        <v>105</v>
      </c>
      <c r="P38" s="10">
        <v>10</v>
      </c>
      <c r="Q38" s="10">
        <v>115</v>
      </c>
      <c r="R38" s="11">
        <v>9.8290598290598288E-2</v>
      </c>
      <c r="S38" s="10">
        <v>0</v>
      </c>
      <c r="T38" s="10">
        <v>0</v>
      </c>
      <c r="U38" s="10">
        <v>0</v>
      </c>
      <c r="V38" s="12" t="s">
        <v>38</v>
      </c>
      <c r="W38" s="2"/>
      <c r="X38" s="2"/>
      <c r="Y38" s="2"/>
      <c r="Z38" s="2"/>
    </row>
    <row r="39" spans="1:26" ht="12.75" customHeight="1">
      <c r="A39" s="10" t="s">
        <v>77</v>
      </c>
      <c r="B39" s="10" t="s">
        <v>36</v>
      </c>
      <c r="C39" s="10" t="s">
        <v>37</v>
      </c>
      <c r="D39" s="10">
        <v>2.022100067138672</v>
      </c>
      <c r="E39" s="10">
        <v>5509</v>
      </c>
      <c r="F39" s="10">
        <v>2385</v>
      </c>
      <c r="G39" s="10">
        <v>2311</v>
      </c>
      <c r="H39" s="10">
        <v>2724.3953400364549</v>
      </c>
      <c r="I39" s="10">
        <v>1179.4668516948529</v>
      </c>
      <c r="J39" s="10">
        <v>3090</v>
      </c>
      <c r="K39" s="10">
        <v>2055</v>
      </c>
      <c r="L39" s="10">
        <v>225</v>
      </c>
      <c r="M39" s="10">
        <v>600</v>
      </c>
      <c r="N39" s="11">
        <v>0.1941747572815534</v>
      </c>
      <c r="O39" s="10">
        <v>150</v>
      </c>
      <c r="P39" s="10">
        <v>25</v>
      </c>
      <c r="Q39" s="10">
        <v>175</v>
      </c>
      <c r="R39" s="11">
        <v>5.6634304207119741E-2</v>
      </c>
      <c r="S39" s="10">
        <v>0</v>
      </c>
      <c r="T39" s="10">
        <v>0</v>
      </c>
      <c r="U39" s="10">
        <v>30</v>
      </c>
      <c r="V39" s="12" t="s">
        <v>38</v>
      </c>
      <c r="W39" s="2"/>
      <c r="X39" s="2"/>
      <c r="Y39" s="2"/>
      <c r="Z39" s="2"/>
    </row>
    <row r="40" spans="1:26" ht="12.75" customHeight="1">
      <c r="A40" s="10" t="s">
        <v>78</v>
      </c>
      <c r="B40" s="10" t="s">
        <v>36</v>
      </c>
      <c r="C40" s="10" t="s">
        <v>37</v>
      </c>
      <c r="D40" s="10">
        <v>1.9980999755859374</v>
      </c>
      <c r="E40" s="10">
        <v>6068</v>
      </c>
      <c r="F40" s="10">
        <v>2538</v>
      </c>
      <c r="G40" s="10">
        <v>2490</v>
      </c>
      <c r="H40" s="10">
        <v>3036.8850778953515</v>
      </c>
      <c r="I40" s="10">
        <v>1270.2067118817408</v>
      </c>
      <c r="J40" s="10">
        <v>3550</v>
      </c>
      <c r="K40" s="10">
        <v>2575</v>
      </c>
      <c r="L40" s="10">
        <v>220</v>
      </c>
      <c r="M40" s="10">
        <v>570</v>
      </c>
      <c r="N40" s="11">
        <v>0.16056338028169015</v>
      </c>
      <c r="O40" s="10">
        <v>120</v>
      </c>
      <c r="P40" s="10">
        <v>40</v>
      </c>
      <c r="Q40" s="10">
        <v>160</v>
      </c>
      <c r="R40" s="11">
        <v>4.507042253521127E-2</v>
      </c>
      <c r="S40" s="10">
        <v>0</v>
      </c>
      <c r="T40" s="10">
        <v>0</v>
      </c>
      <c r="U40" s="10">
        <v>15</v>
      </c>
      <c r="V40" s="12" t="s">
        <v>38</v>
      </c>
      <c r="W40" s="2"/>
      <c r="X40" s="2"/>
      <c r="Y40" s="2"/>
      <c r="Z40" s="2"/>
    </row>
    <row r="41" spans="1:26" ht="12.75" customHeight="1">
      <c r="A41" s="10" t="s">
        <v>79</v>
      </c>
      <c r="B41" s="10" t="s">
        <v>36</v>
      </c>
      <c r="C41" s="10" t="s">
        <v>37</v>
      </c>
      <c r="D41" s="10">
        <v>2.051699981689453</v>
      </c>
      <c r="E41" s="10">
        <v>6397</v>
      </c>
      <c r="F41" s="10">
        <v>2595</v>
      </c>
      <c r="G41" s="10">
        <v>2550</v>
      </c>
      <c r="H41" s="10">
        <v>3117.9022552471101</v>
      </c>
      <c r="I41" s="10">
        <v>1264.8048073106536</v>
      </c>
      <c r="J41" s="10">
        <v>3665</v>
      </c>
      <c r="K41" s="10">
        <v>2705</v>
      </c>
      <c r="L41" s="10">
        <v>180</v>
      </c>
      <c r="M41" s="10">
        <v>640</v>
      </c>
      <c r="N41" s="11">
        <v>0.17462482946793997</v>
      </c>
      <c r="O41" s="10">
        <v>80</v>
      </c>
      <c r="P41" s="10">
        <v>10</v>
      </c>
      <c r="Q41" s="10">
        <v>90</v>
      </c>
      <c r="R41" s="11">
        <v>2.4556616643929059E-2</v>
      </c>
      <c r="S41" s="10">
        <v>0</v>
      </c>
      <c r="T41" s="10">
        <v>10</v>
      </c>
      <c r="U41" s="10">
        <v>30</v>
      </c>
      <c r="V41" s="12" t="s">
        <v>38</v>
      </c>
      <c r="W41" s="2"/>
      <c r="X41" s="2"/>
      <c r="Y41" s="2"/>
      <c r="Z41" s="2"/>
    </row>
    <row r="42" spans="1:26" ht="12.75" customHeight="1">
      <c r="A42" s="10" t="s">
        <v>80</v>
      </c>
      <c r="B42" s="10" t="s">
        <v>36</v>
      </c>
      <c r="C42" s="10" t="s">
        <v>37</v>
      </c>
      <c r="D42" s="10">
        <v>5.0716000366210938</v>
      </c>
      <c r="E42" s="10">
        <v>6066</v>
      </c>
      <c r="F42" s="10">
        <v>2287</v>
      </c>
      <c r="G42" s="10">
        <v>2261</v>
      </c>
      <c r="H42" s="10">
        <v>1196.072236808606</v>
      </c>
      <c r="I42" s="10">
        <v>450.94250009582623</v>
      </c>
      <c r="J42" s="10">
        <v>3155</v>
      </c>
      <c r="K42" s="10">
        <v>2525</v>
      </c>
      <c r="L42" s="10">
        <v>100</v>
      </c>
      <c r="M42" s="10">
        <v>405</v>
      </c>
      <c r="N42" s="11">
        <v>0.12836767036450078</v>
      </c>
      <c r="O42" s="10">
        <v>80</v>
      </c>
      <c r="P42" s="10">
        <v>25</v>
      </c>
      <c r="Q42" s="10">
        <v>105</v>
      </c>
      <c r="R42" s="11">
        <v>3.328050713153724E-2</v>
      </c>
      <c r="S42" s="10">
        <v>10</v>
      </c>
      <c r="T42" s="10">
        <v>0</v>
      </c>
      <c r="U42" s="10">
        <v>15</v>
      </c>
      <c r="V42" s="12" t="s">
        <v>38</v>
      </c>
      <c r="W42" s="2"/>
      <c r="X42" s="2"/>
      <c r="Y42" s="2"/>
      <c r="Z42" s="2"/>
    </row>
    <row r="43" spans="1:26" ht="12.75" customHeight="1">
      <c r="A43" s="10" t="s">
        <v>81</v>
      </c>
      <c r="B43" s="10" t="s">
        <v>36</v>
      </c>
      <c r="C43" s="10" t="s">
        <v>37</v>
      </c>
      <c r="D43" s="10">
        <v>2.8201000976562498</v>
      </c>
      <c r="E43" s="10">
        <v>5758</v>
      </c>
      <c r="F43" s="10">
        <v>2612</v>
      </c>
      <c r="G43" s="10">
        <v>2562</v>
      </c>
      <c r="H43" s="10">
        <v>2041.7714976803136</v>
      </c>
      <c r="I43" s="10">
        <v>926.20825841281339</v>
      </c>
      <c r="J43" s="10">
        <v>2350</v>
      </c>
      <c r="K43" s="10">
        <v>1745</v>
      </c>
      <c r="L43" s="10">
        <v>175</v>
      </c>
      <c r="M43" s="10">
        <v>280</v>
      </c>
      <c r="N43" s="11">
        <v>0.11914893617021277</v>
      </c>
      <c r="O43" s="10">
        <v>65</v>
      </c>
      <c r="P43" s="10">
        <v>35</v>
      </c>
      <c r="Q43" s="10">
        <v>100</v>
      </c>
      <c r="R43" s="11">
        <v>4.2553191489361701E-2</v>
      </c>
      <c r="S43" s="10">
        <v>10</v>
      </c>
      <c r="T43" s="10">
        <v>0</v>
      </c>
      <c r="U43" s="10">
        <v>40</v>
      </c>
      <c r="V43" s="12" t="s">
        <v>38</v>
      </c>
      <c r="W43" s="2"/>
      <c r="X43" s="2"/>
      <c r="Y43" s="2"/>
      <c r="Z43" s="2"/>
    </row>
    <row r="44" spans="1:26" ht="12.75" customHeight="1">
      <c r="A44" s="10" t="s">
        <v>82</v>
      </c>
      <c r="B44" s="10" t="s">
        <v>36</v>
      </c>
      <c r="C44" s="10" t="s">
        <v>37</v>
      </c>
      <c r="D44" s="10">
        <v>1.3932000732421874</v>
      </c>
      <c r="E44" s="10">
        <v>3413</v>
      </c>
      <c r="F44" s="10">
        <v>1375</v>
      </c>
      <c r="G44" s="10">
        <v>1343</v>
      </c>
      <c r="H44" s="10">
        <v>2449.7558287213069</v>
      </c>
      <c r="I44" s="10">
        <v>986.93649706762278</v>
      </c>
      <c r="J44" s="10">
        <v>1615</v>
      </c>
      <c r="K44" s="10">
        <v>1140</v>
      </c>
      <c r="L44" s="10">
        <v>100</v>
      </c>
      <c r="M44" s="10">
        <v>285</v>
      </c>
      <c r="N44" s="11">
        <v>0.17647058823529413</v>
      </c>
      <c r="O44" s="10">
        <v>50</v>
      </c>
      <c r="P44" s="10">
        <v>20</v>
      </c>
      <c r="Q44" s="10">
        <v>70</v>
      </c>
      <c r="R44" s="11">
        <v>4.3343653250773995E-2</v>
      </c>
      <c r="S44" s="10">
        <v>10</v>
      </c>
      <c r="T44" s="10">
        <v>0</v>
      </c>
      <c r="U44" s="10">
        <v>0</v>
      </c>
      <c r="V44" s="12" t="s">
        <v>38</v>
      </c>
      <c r="W44" s="2"/>
      <c r="X44" s="2"/>
      <c r="Y44" s="2"/>
      <c r="Z44" s="2"/>
    </row>
    <row r="45" spans="1:26" ht="12.75" customHeight="1">
      <c r="A45" s="14" t="s">
        <v>83</v>
      </c>
      <c r="B45" s="14" t="s">
        <v>36</v>
      </c>
      <c r="C45" s="14" t="s">
        <v>37</v>
      </c>
      <c r="D45" s="14">
        <v>1.0566000366210937</v>
      </c>
      <c r="E45" s="14">
        <v>2508</v>
      </c>
      <c r="F45" s="14">
        <v>1303</v>
      </c>
      <c r="G45" s="14">
        <v>1277</v>
      </c>
      <c r="H45" s="14">
        <v>2373.651252199787</v>
      </c>
      <c r="I45" s="14">
        <v>1233.200790118151</v>
      </c>
      <c r="J45" s="14">
        <v>1425</v>
      </c>
      <c r="K45" s="14">
        <v>880</v>
      </c>
      <c r="L45" s="14">
        <v>40</v>
      </c>
      <c r="M45" s="14">
        <v>410</v>
      </c>
      <c r="N45" s="15">
        <v>0.28771929824561404</v>
      </c>
      <c r="O45" s="14">
        <v>80</v>
      </c>
      <c r="P45" s="14">
        <v>0</v>
      </c>
      <c r="Q45" s="14">
        <v>80</v>
      </c>
      <c r="R45" s="15">
        <v>5.6140350877192984E-2</v>
      </c>
      <c r="S45" s="14">
        <v>0</v>
      </c>
      <c r="T45" s="14">
        <v>10</v>
      </c>
      <c r="U45" s="14">
        <v>0</v>
      </c>
      <c r="V45" s="16" t="s">
        <v>59</v>
      </c>
      <c r="W45" s="2"/>
      <c r="X45" s="2"/>
      <c r="Y45" s="2"/>
      <c r="Z45" s="2"/>
    </row>
    <row r="46" spans="1:26" ht="12.75" customHeight="1">
      <c r="A46" s="19" t="s">
        <v>84</v>
      </c>
      <c r="B46" s="19" t="s">
        <v>36</v>
      </c>
      <c r="C46" s="19" t="s">
        <v>37</v>
      </c>
      <c r="D46" s="19">
        <v>1.8928999328613281</v>
      </c>
      <c r="E46" s="19">
        <v>6224</v>
      </c>
      <c r="F46" s="19">
        <v>3376</v>
      </c>
      <c r="G46" s="19">
        <v>3223</v>
      </c>
      <c r="H46" s="19">
        <v>3288.0766130049642</v>
      </c>
      <c r="I46" s="19">
        <v>1783.5068517841837</v>
      </c>
      <c r="J46" s="19">
        <v>3495</v>
      </c>
      <c r="K46" s="19">
        <v>2025</v>
      </c>
      <c r="L46" s="19">
        <v>245</v>
      </c>
      <c r="M46" s="19">
        <v>745</v>
      </c>
      <c r="N46" s="20">
        <v>0.21316165951359084</v>
      </c>
      <c r="O46" s="19">
        <v>395</v>
      </c>
      <c r="P46" s="19">
        <v>35</v>
      </c>
      <c r="Q46" s="19">
        <v>430</v>
      </c>
      <c r="R46" s="20">
        <v>0.12303290414878398</v>
      </c>
      <c r="S46" s="19">
        <v>10</v>
      </c>
      <c r="T46" s="19">
        <v>10</v>
      </c>
      <c r="U46" s="19">
        <v>25</v>
      </c>
      <c r="V46" s="21" t="s">
        <v>85</v>
      </c>
      <c r="W46" s="13"/>
      <c r="X46" s="2"/>
      <c r="Y46" s="2"/>
      <c r="Z46" s="2"/>
    </row>
    <row r="47" spans="1:26" ht="12.75" customHeight="1">
      <c r="A47" s="10" t="s">
        <v>86</v>
      </c>
      <c r="B47" s="10" t="s">
        <v>36</v>
      </c>
      <c r="C47" s="10" t="s">
        <v>37</v>
      </c>
      <c r="D47" s="10">
        <v>1.3447999572753906</v>
      </c>
      <c r="E47" s="10">
        <v>3284</v>
      </c>
      <c r="F47" s="10">
        <v>1376</v>
      </c>
      <c r="G47" s="10">
        <v>1345</v>
      </c>
      <c r="H47" s="10">
        <v>2441.9988878148783</v>
      </c>
      <c r="I47" s="10">
        <v>1023.2005084145167</v>
      </c>
      <c r="J47" s="10">
        <v>1735</v>
      </c>
      <c r="K47" s="10">
        <v>1285</v>
      </c>
      <c r="L47" s="10">
        <v>125</v>
      </c>
      <c r="M47" s="10">
        <v>250</v>
      </c>
      <c r="N47" s="11">
        <v>0.14409221902017291</v>
      </c>
      <c r="O47" s="10">
        <v>35</v>
      </c>
      <c r="P47" s="10">
        <v>20</v>
      </c>
      <c r="Q47" s="10">
        <v>55</v>
      </c>
      <c r="R47" s="11">
        <v>3.1700288184438041E-2</v>
      </c>
      <c r="S47" s="10">
        <v>0</v>
      </c>
      <c r="T47" s="10">
        <v>0</v>
      </c>
      <c r="U47" s="10">
        <v>10</v>
      </c>
      <c r="V47" s="12" t="s">
        <v>38</v>
      </c>
      <c r="W47" s="2"/>
      <c r="X47" s="2"/>
      <c r="Y47" s="2"/>
      <c r="Z47" s="2"/>
    </row>
    <row r="48" spans="1:26" ht="12.75" customHeight="1">
      <c r="A48" s="10" t="s">
        <v>87</v>
      </c>
      <c r="B48" s="10" t="s">
        <v>36</v>
      </c>
      <c r="C48" s="10" t="s">
        <v>37</v>
      </c>
      <c r="D48" s="10">
        <v>2.1686999511718752</v>
      </c>
      <c r="E48" s="10">
        <v>3591</v>
      </c>
      <c r="F48" s="10">
        <v>1587</v>
      </c>
      <c r="G48" s="10">
        <v>1546</v>
      </c>
      <c r="H48" s="10">
        <v>1655.8307192562868</v>
      </c>
      <c r="I48" s="10">
        <v>731.77481243657121</v>
      </c>
      <c r="J48" s="10">
        <v>1965</v>
      </c>
      <c r="K48" s="10">
        <v>1375</v>
      </c>
      <c r="L48" s="10">
        <v>130</v>
      </c>
      <c r="M48" s="10">
        <v>315</v>
      </c>
      <c r="N48" s="11">
        <v>0.16030534351145037</v>
      </c>
      <c r="O48" s="10">
        <v>100</v>
      </c>
      <c r="P48" s="10">
        <v>15</v>
      </c>
      <c r="Q48" s="10">
        <v>115</v>
      </c>
      <c r="R48" s="11">
        <v>5.8524173027989825E-2</v>
      </c>
      <c r="S48" s="10">
        <v>10</v>
      </c>
      <c r="T48" s="10">
        <v>10</v>
      </c>
      <c r="U48" s="10">
        <v>10</v>
      </c>
      <c r="V48" s="12" t="s">
        <v>38</v>
      </c>
      <c r="W48" s="2"/>
      <c r="X48" s="2"/>
      <c r="Y48" s="2"/>
      <c r="Z48" s="2"/>
    </row>
    <row r="49" spans="1:26" ht="12.75" customHeight="1">
      <c r="A49" s="10" t="s">
        <v>88</v>
      </c>
      <c r="B49" s="10" t="s">
        <v>36</v>
      </c>
      <c r="C49" s="10" t="s">
        <v>37</v>
      </c>
      <c r="D49" s="10">
        <v>1.3274999999999999</v>
      </c>
      <c r="E49" s="10">
        <v>4382</v>
      </c>
      <c r="F49" s="10">
        <v>2347</v>
      </c>
      <c r="G49" s="10">
        <v>2244</v>
      </c>
      <c r="H49" s="10">
        <v>3300.9416195856875</v>
      </c>
      <c r="I49" s="10">
        <v>1767.9849340866292</v>
      </c>
      <c r="J49" s="10">
        <v>2750</v>
      </c>
      <c r="K49" s="10">
        <v>1655</v>
      </c>
      <c r="L49" s="10">
        <v>205</v>
      </c>
      <c r="M49" s="10">
        <v>605</v>
      </c>
      <c r="N49" s="11">
        <v>0.22</v>
      </c>
      <c r="O49" s="10">
        <v>240</v>
      </c>
      <c r="P49" s="10">
        <v>35</v>
      </c>
      <c r="Q49" s="10">
        <v>275</v>
      </c>
      <c r="R49" s="11">
        <v>0.1</v>
      </c>
      <c r="S49" s="10">
        <v>0</v>
      </c>
      <c r="T49" s="10">
        <v>0</v>
      </c>
      <c r="U49" s="10">
        <v>10</v>
      </c>
      <c r="V49" s="12" t="s">
        <v>38</v>
      </c>
      <c r="W49" s="2"/>
      <c r="X49" s="2"/>
      <c r="Y49" s="2"/>
      <c r="Z49" s="2"/>
    </row>
    <row r="50" spans="1:26" ht="12.75" customHeight="1">
      <c r="A50" s="10" t="s">
        <v>89</v>
      </c>
      <c r="B50" s="10" t="s">
        <v>36</v>
      </c>
      <c r="C50" s="10" t="s">
        <v>37</v>
      </c>
      <c r="D50" s="10">
        <v>3.7138000488281251</v>
      </c>
      <c r="E50" s="10">
        <v>5386</v>
      </c>
      <c r="F50" s="10">
        <v>2146</v>
      </c>
      <c r="G50" s="10">
        <v>2088</v>
      </c>
      <c r="H50" s="10">
        <v>1450.2665542533803</v>
      </c>
      <c r="I50" s="10">
        <v>577.84478749122798</v>
      </c>
      <c r="J50" s="10">
        <v>2270</v>
      </c>
      <c r="K50" s="10">
        <v>1625</v>
      </c>
      <c r="L50" s="10">
        <v>145</v>
      </c>
      <c r="M50" s="10">
        <v>265</v>
      </c>
      <c r="N50" s="11">
        <v>0.11674008810572688</v>
      </c>
      <c r="O50" s="10">
        <v>150</v>
      </c>
      <c r="P50" s="10">
        <v>40</v>
      </c>
      <c r="Q50" s="10">
        <v>190</v>
      </c>
      <c r="R50" s="11">
        <v>8.3700440528634359E-2</v>
      </c>
      <c r="S50" s="10">
        <v>0</v>
      </c>
      <c r="T50" s="10">
        <v>0</v>
      </c>
      <c r="U50" s="10">
        <v>35</v>
      </c>
      <c r="V50" s="12" t="s">
        <v>38</v>
      </c>
      <c r="W50" s="2"/>
      <c r="X50" s="2"/>
      <c r="Y50" s="2"/>
      <c r="Z50" s="2"/>
    </row>
    <row r="51" spans="1:26" ht="12.75" customHeight="1">
      <c r="A51" s="10" t="s">
        <v>90</v>
      </c>
      <c r="B51" s="10" t="s">
        <v>36</v>
      </c>
      <c r="C51" s="10" t="s">
        <v>37</v>
      </c>
      <c r="D51" s="10">
        <v>4.0485000610351563</v>
      </c>
      <c r="E51" s="10">
        <v>3456</v>
      </c>
      <c r="F51" s="10">
        <v>1347</v>
      </c>
      <c r="G51" s="10">
        <v>1319</v>
      </c>
      <c r="H51" s="10">
        <v>853.64948694513282</v>
      </c>
      <c r="I51" s="10">
        <v>332.71581565830263</v>
      </c>
      <c r="J51" s="10">
        <v>1620</v>
      </c>
      <c r="K51" s="10">
        <v>1200</v>
      </c>
      <c r="L51" s="10">
        <v>100</v>
      </c>
      <c r="M51" s="10">
        <v>180</v>
      </c>
      <c r="N51" s="11">
        <v>0.1111111111111111</v>
      </c>
      <c r="O51" s="10">
        <v>90</v>
      </c>
      <c r="P51" s="10">
        <v>35</v>
      </c>
      <c r="Q51" s="10">
        <v>125</v>
      </c>
      <c r="R51" s="11">
        <v>7.716049382716049E-2</v>
      </c>
      <c r="S51" s="10">
        <v>15</v>
      </c>
      <c r="T51" s="10">
        <v>0</v>
      </c>
      <c r="U51" s="10">
        <v>10</v>
      </c>
      <c r="V51" s="12" t="s">
        <v>38</v>
      </c>
      <c r="W51" s="2"/>
      <c r="X51" s="2"/>
      <c r="Y51" s="2"/>
      <c r="Z51" s="2"/>
    </row>
    <row r="52" spans="1:26" ht="12.75" customHeight="1">
      <c r="A52" s="10" t="s">
        <v>91</v>
      </c>
      <c r="B52" s="10" t="s">
        <v>36</v>
      </c>
      <c r="C52" s="10" t="s">
        <v>37</v>
      </c>
      <c r="D52" s="10">
        <v>1.5425999450683594</v>
      </c>
      <c r="E52" s="10">
        <v>4618</v>
      </c>
      <c r="F52" s="10">
        <v>1991</v>
      </c>
      <c r="G52" s="10">
        <v>1953</v>
      </c>
      <c r="H52" s="10">
        <v>2993.6471959328096</v>
      </c>
      <c r="I52" s="10">
        <v>1290.6781219363845</v>
      </c>
      <c r="J52" s="10">
        <v>2145</v>
      </c>
      <c r="K52" s="10">
        <v>1600</v>
      </c>
      <c r="L52" s="10">
        <v>100</v>
      </c>
      <c r="M52" s="10">
        <v>310</v>
      </c>
      <c r="N52" s="11">
        <v>0.14452214452214451</v>
      </c>
      <c r="O52" s="10">
        <v>40</v>
      </c>
      <c r="P52" s="10">
        <v>60</v>
      </c>
      <c r="Q52" s="10">
        <v>100</v>
      </c>
      <c r="R52" s="11">
        <v>4.6620046620046623E-2</v>
      </c>
      <c r="S52" s="10">
        <v>10</v>
      </c>
      <c r="T52" s="10">
        <v>0</v>
      </c>
      <c r="U52" s="10">
        <v>25</v>
      </c>
      <c r="V52" s="12" t="s">
        <v>38</v>
      </c>
      <c r="W52" s="2"/>
      <c r="X52" s="2"/>
      <c r="Y52" s="2"/>
      <c r="Z52" s="2"/>
    </row>
    <row r="53" spans="1:26" ht="12.75" customHeight="1">
      <c r="A53" s="10" t="s">
        <v>92</v>
      </c>
      <c r="B53" s="10" t="s">
        <v>36</v>
      </c>
      <c r="C53" s="10" t="s">
        <v>37</v>
      </c>
      <c r="D53" s="10">
        <v>1.7855999755859375</v>
      </c>
      <c r="E53" s="10">
        <v>4919</v>
      </c>
      <c r="F53" s="10">
        <v>2159</v>
      </c>
      <c r="G53" s="10">
        <v>2106</v>
      </c>
      <c r="H53" s="10">
        <v>2754.8163459096431</v>
      </c>
      <c r="I53" s="10">
        <v>1209.1174000445048</v>
      </c>
      <c r="J53" s="10">
        <v>2600</v>
      </c>
      <c r="K53" s="10">
        <v>1765</v>
      </c>
      <c r="L53" s="10">
        <v>125</v>
      </c>
      <c r="M53" s="10">
        <v>510</v>
      </c>
      <c r="N53" s="11">
        <v>0.19615384615384615</v>
      </c>
      <c r="O53" s="10">
        <v>135</v>
      </c>
      <c r="P53" s="10">
        <v>40</v>
      </c>
      <c r="Q53" s="10">
        <v>175</v>
      </c>
      <c r="R53" s="11">
        <v>6.7307692307692304E-2</v>
      </c>
      <c r="S53" s="10">
        <v>10</v>
      </c>
      <c r="T53" s="10">
        <v>0</v>
      </c>
      <c r="U53" s="10">
        <v>15</v>
      </c>
      <c r="V53" s="12" t="s">
        <v>38</v>
      </c>
      <c r="W53" s="2"/>
      <c r="X53" s="2"/>
      <c r="Y53" s="2"/>
      <c r="Z53" s="2"/>
    </row>
    <row r="54" spans="1:26" ht="12.75" customHeight="1">
      <c r="A54" s="10" t="s">
        <v>93</v>
      </c>
      <c r="B54" s="10" t="s">
        <v>36</v>
      </c>
      <c r="C54" s="10" t="s">
        <v>37</v>
      </c>
      <c r="D54" s="10">
        <v>0.85019996643066409</v>
      </c>
      <c r="E54" s="10">
        <v>3222</v>
      </c>
      <c r="F54" s="10">
        <v>1678</v>
      </c>
      <c r="G54" s="10">
        <v>1555</v>
      </c>
      <c r="H54" s="10">
        <v>3789.6966916226784</v>
      </c>
      <c r="I54" s="10">
        <v>1973.6533359847469</v>
      </c>
      <c r="J54" s="10">
        <v>1805</v>
      </c>
      <c r="K54" s="10">
        <v>1170</v>
      </c>
      <c r="L54" s="10">
        <v>90</v>
      </c>
      <c r="M54" s="10">
        <v>360</v>
      </c>
      <c r="N54" s="11">
        <v>0.1994459833795014</v>
      </c>
      <c r="O54" s="10">
        <v>130</v>
      </c>
      <c r="P54" s="10">
        <v>35</v>
      </c>
      <c r="Q54" s="10">
        <v>165</v>
      </c>
      <c r="R54" s="11">
        <v>9.141274238227147E-2</v>
      </c>
      <c r="S54" s="10">
        <v>0</v>
      </c>
      <c r="T54" s="10">
        <v>0</v>
      </c>
      <c r="U54" s="10">
        <v>10</v>
      </c>
      <c r="V54" s="12" t="s">
        <v>38</v>
      </c>
      <c r="W54" s="2"/>
      <c r="X54" s="2"/>
      <c r="Y54" s="2"/>
      <c r="Z54" s="2"/>
    </row>
    <row r="55" spans="1:26" ht="12.75" customHeight="1">
      <c r="A55" s="10" t="s">
        <v>94</v>
      </c>
      <c r="B55" s="10" t="s">
        <v>36</v>
      </c>
      <c r="C55" s="10" t="s">
        <v>37</v>
      </c>
      <c r="D55" s="10">
        <v>1.9438999938964843</v>
      </c>
      <c r="E55" s="10">
        <v>4212</v>
      </c>
      <c r="F55" s="10">
        <v>1742</v>
      </c>
      <c r="G55" s="10">
        <v>1721</v>
      </c>
      <c r="H55" s="10">
        <v>2166.778133250149</v>
      </c>
      <c r="I55" s="10">
        <v>896.13663535654302</v>
      </c>
      <c r="J55" s="10">
        <v>2045</v>
      </c>
      <c r="K55" s="10">
        <v>1470</v>
      </c>
      <c r="L55" s="10">
        <v>85</v>
      </c>
      <c r="M55" s="10">
        <v>350</v>
      </c>
      <c r="N55" s="11">
        <v>0.17114914425427874</v>
      </c>
      <c r="O55" s="10">
        <v>50</v>
      </c>
      <c r="P55" s="10">
        <v>45</v>
      </c>
      <c r="Q55" s="10">
        <v>95</v>
      </c>
      <c r="R55" s="11">
        <v>4.6454767726161368E-2</v>
      </c>
      <c r="S55" s="10">
        <v>0</v>
      </c>
      <c r="T55" s="10">
        <v>0</v>
      </c>
      <c r="U55" s="10">
        <v>35</v>
      </c>
      <c r="V55" s="12" t="s">
        <v>38</v>
      </c>
      <c r="W55" s="2"/>
      <c r="X55" s="2"/>
      <c r="Y55" s="2"/>
      <c r="Z55" s="2"/>
    </row>
    <row r="56" spans="1:26" ht="12.75" customHeight="1">
      <c r="A56" s="10" t="s">
        <v>95</v>
      </c>
      <c r="B56" s="10" t="s">
        <v>36</v>
      </c>
      <c r="C56" s="10" t="s">
        <v>37</v>
      </c>
      <c r="D56" s="10">
        <v>1.698699951171875</v>
      </c>
      <c r="E56" s="10">
        <v>3743</v>
      </c>
      <c r="F56" s="10">
        <v>1365</v>
      </c>
      <c r="G56" s="10">
        <v>1346</v>
      </c>
      <c r="H56" s="10">
        <v>2203.4497601638432</v>
      </c>
      <c r="I56" s="10">
        <v>803.55568330848143</v>
      </c>
      <c r="J56" s="10">
        <v>1670</v>
      </c>
      <c r="K56" s="10">
        <v>1230</v>
      </c>
      <c r="L56" s="10">
        <v>170</v>
      </c>
      <c r="M56" s="10">
        <v>220</v>
      </c>
      <c r="N56" s="11">
        <v>0.1317365269461078</v>
      </c>
      <c r="O56" s="10">
        <v>25</v>
      </c>
      <c r="P56" s="10">
        <v>10</v>
      </c>
      <c r="Q56" s="10">
        <v>35</v>
      </c>
      <c r="R56" s="11">
        <v>2.0958083832335328E-2</v>
      </c>
      <c r="S56" s="10">
        <v>10</v>
      </c>
      <c r="T56" s="10">
        <v>0</v>
      </c>
      <c r="U56" s="10">
        <v>10</v>
      </c>
      <c r="V56" s="12" t="s">
        <v>38</v>
      </c>
      <c r="W56" s="2"/>
      <c r="X56" s="2"/>
      <c r="Y56" s="2"/>
      <c r="Z56" s="2"/>
    </row>
    <row r="57" spans="1:26" ht="12.75" customHeight="1">
      <c r="A57" s="10" t="s">
        <v>96</v>
      </c>
      <c r="B57" s="10" t="s">
        <v>36</v>
      </c>
      <c r="C57" s="10" t="s">
        <v>37</v>
      </c>
      <c r="D57" s="10">
        <v>1.6588000488281249</v>
      </c>
      <c r="E57" s="10">
        <v>5622</v>
      </c>
      <c r="F57" s="10">
        <v>1945</v>
      </c>
      <c r="G57" s="10">
        <v>1907</v>
      </c>
      <c r="H57" s="10">
        <v>3389.196910122902</v>
      </c>
      <c r="I57" s="10">
        <v>1172.5343276750345</v>
      </c>
      <c r="J57" s="10">
        <v>2530</v>
      </c>
      <c r="K57" s="10">
        <v>1810</v>
      </c>
      <c r="L57" s="10">
        <v>225</v>
      </c>
      <c r="M57" s="10">
        <v>385</v>
      </c>
      <c r="N57" s="11">
        <v>0.15217391304347827</v>
      </c>
      <c r="O57" s="10">
        <v>65</v>
      </c>
      <c r="P57" s="10">
        <v>20</v>
      </c>
      <c r="Q57" s="10">
        <v>85</v>
      </c>
      <c r="R57" s="11">
        <v>3.3596837944664032E-2</v>
      </c>
      <c r="S57" s="10">
        <v>0</v>
      </c>
      <c r="T57" s="10">
        <v>0</v>
      </c>
      <c r="U57" s="10">
        <v>10</v>
      </c>
      <c r="V57" s="12" t="s">
        <v>38</v>
      </c>
      <c r="W57" s="2"/>
      <c r="X57" s="2"/>
      <c r="Y57" s="2"/>
      <c r="Z57" s="2"/>
    </row>
    <row r="58" spans="1:26" ht="12.75" customHeight="1">
      <c r="A58" s="10" t="s">
        <v>97</v>
      </c>
      <c r="B58" s="10" t="s">
        <v>36</v>
      </c>
      <c r="C58" s="10" t="s">
        <v>37</v>
      </c>
      <c r="D58" s="10">
        <v>1.7002999877929688</v>
      </c>
      <c r="E58" s="10">
        <v>4996</v>
      </c>
      <c r="F58" s="10">
        <v>2138</v>
      </c>
      <c r="G58" s="10">
        <v>2085</v>
      </c>
      <c r="H58" s="10">
        <v>2938.3050260942077</v>
      </c>
      <c r="I58" s="10">
        <v>1257.4251692933178</v>
      </c>
      <c r="J58" s="10">
        <v>2670</v>
      </c>
      <c r="K58" s="10">
        <v>1760</v>
      </c>
      <c r="L58" s="10">
        <v>225</v>
      </c>
      <c r="M58" s="10">
        <v>515</v>
      </c>
      <c r="N58" s="11">
        <v>0.19288389513108614</v>
      </c>
      <c r="O58" s="10">
        <v>105</v>
      </c>
      <c r="P58" s="10">
        <v>25</v>
      </c>
      <c r="Q58" s="10">
        <v>130</v>
      </c>
      <c r="R58" s="11">
        <v>4.8689138576779027E-2</v>
      </c>
      <c r="S58" s="10">
        <v>10</v>
      </c>
      <c r="T58" s="10">
        <v>0</v>
      </c>
      <c r="U58" s="10">
        <v>20</v>
      </c>
      <c r="V58" s="12" t="s">
        <v>38</v>
      </c>
      <c r="W58" s="2"/>
      <c r="X58" s="2"/>
      <c r="Y58" s="2"/>
      <c r="Z58" s="2"/>
    </row>
    <row r="59" spans="1:26" ht="12.75" customHeight="1">
      <c r="A59" s="10" t="s">
        <v>98</v>
      </c>
      <c r="B59" s="10" t="s">
        <v>36</v>
      </c>
      <c r="C59" s="10" t="s">
        <v>37</v>
      </c>
      <c r="D59" s="10">
        <v>1.4950999450683593</v>
      </c>
      <c r="E59" s="10">
        <v>4731</v>
      </c>
      <c r="F59" s="10">
        <v>2113</v>
      </c>
      <c r="G59" s="10">
        <v>2051</v>
      </c>
      <c r="H59" s="10">
        <v>3164.3369499178784</v>
      </c>
      <c r="I59" s="10">
        <v>1413.2834443408324</v>
      </c>
      <c r="J59" s="10">
        <v>2560</v>
      </c>
      <c r="K59" s="10">
        <v>1675</v>
      </c>
      <c r="L59" s="10">
        <v>155</v>
      </c>
      <c r="M59" s="10">
        <v>490</v>
      </c>
      <c r="N59" s="11">
        <v>0.19140625</v>
      </c>
      <c r="O59" s="10">
        <v>135</v>
      </c>
      <c r="P59" s="10">
        <v>90</v>
      </c>
      <c r="Q59" s="10">
        <v>225</v>
      </c>
      <c r="R59" s="11">
        <v>8.7890625E-2</v>
      </c>
      <c r="S59" s="10">
        <v>0</v>
      </c>
      <c r="T59" s="10">
        <v>0</v>
      </c>
      <c r="U59" s="10">
        <v>15</v>
      </c>
      <c r="V59" s="12" t="s">
        <v>38</v>
      </c>
      <c r="W59" s="2"/>
      <c r="X59" s="2"/>
      <c r="Y59" s="2"/>
      <c r="Z59" s="2"/>
    </row>
    <row r="60" spans="1:26" ht="12.75" customHeight="1">
      <c r="A60" s="14" t="s">
        <v>99</v>
      </c>
      <c r="B60" s="14" t="s">
        <v>36</v>
      </c>
      <c r="C60" s="14" t="s">
        <v>37</v>
      </c>
      <c r="D60" s="14">
        <v>1.2212999725341798</v>
      </c>
      <c r="E60" s="14">
        <v>4194</v>
      </c>
      <c r="F60" s="14">
        <v>2239</v>
      </c>
      <c r="G60" s="14">
        <v>2103</v>
      </c>
      <c r="H60" s="14">
        <v>3434.0457662481649</v>
      </c>
      <c r="I60" s="14">
        <v>1833.2924345802674</v>
      </c>
      <c r="J60" s="14">
        <v>2645</v>
      </c>
      <c r="K60" s="14">
        <v>1565</v>
      </c>
      <c r="L60" s="14">
        <v>165</v>
      </c>
      <c r="M60" s="14">
        <v>640</v>
      </c>
      <c r="N60" s="15">
        <v>0.24196597353497165</v>
      </c>
      <c r="O60" s="14">
        <v>165</v>
      </c>
      <c r="P60" s="14">
        <v>90</v>
      </c>
      <c r="Q60" s="14">
        <v>255</v>
      </c>
      <c r="R60" s="15">
        <v>9.6408317580340269E-2</v>
      </c>
      <c r="S60" s="14">
        <v>10</v>
      </c>
      <c r="T60" s="14">
        <v>10</v>
      </c>
      <c r="U60" s="14">
        <v>0</v>
      </c>
      <c r="V60" s="16" t="s">
        <v>59</v>
      </c>
      <c r="W60" s="2"/>
      <c r="X60" s="2"/>
      <c r="Y60" s="2"/>
      <c r="Z60" s="2"/>
    </row>
    <row r="61" spans="1:26" ht="12.75" customHeight="1">
      <c r="A61" s="10" t="s">
        <v>100</v>
      </c>
      <c r="B61" s="10" t="s">
        <v>36</v>
      </c>
      <c r="C61" s="10" t="s">
        <v>37</v>
      </c>
      <c r="D61" s="10">
        <v>1.2248999786376953</v>
      </c>
      <c r="E61" s="10">
        <v>3751</v>
      </c>
      <c r="F61" s="10">
        <v>1977</v>
      </c>
      <c r="G61" s="10">
        <v>1875</v>
      </c>
      <c r="H61" s="10">
        <v>3062.2908526553924</v>
      </c>
      <c r="I61" s="10">
        <v>1614.0093350305815</v>
      </c>
      <c r="J61" s="10">
        <v>2290</v>
      </c>
      <c r="K61" s="10">
        <v>1510</v>
      </c>
      <c r="L61" s="10">
        <v>165</v>
      </c>
      <c r="M61" s="10">
        <v>435</v>
      </c>
      <c r="N61" s="11">
        <v>0.18995633187772926</v>
      </c>
      <c r="O61" s="10">
        <v>120</v>
      </c>
      <c r="P61" s="10">
        <v>50</v>
      </c>
      <c r="Q61" s="10">
        <v>170</v>
      </c>
      <c r="R61" s="11">
        <v>7.4235807860262015E-2</v>
      </c>
      <c r="S61" s="10">
        <v>0</v>
      </c>
      <c r="T61" s="10">
        <v>0</v>
      </c>
      <c r="U61" s="10">
        <v>0</v>
      </c>
      <c r="V61" s="12" t="s">
        <v>38</v>
      </c>
      <c r="W61" s="2"/>
      <c r="X61" s="2"/>
      <c r="Y61" s="2"/>
      <c r="Z61" s="2"/>
    </row>
    <row r="62" spans="1:26" ht="12.75" customHeight="1">
      <c r="A62" s="10" t="s">
        <v>101</v>
      </c>
      <c r="B62" s="10" t="s">
        <v>36</v>
      </c>
      <c r="C62" s="10" t="s">
        <v>37</v>
      </c>
      <c r="D62" s="10">
        <v>4.0638000488281252</v>
      </c>
      <c r="E62" s="10">
        <v>5694</v>
      </c>
      <c r="F62" s="10">
        <v>3249</v>
      </c>
      <c r="G62" s="10">
        <v>2962</v>
      </c>
      <c r="H62" s="10">
        <v>1401.1516146425497</v>
      </c>
      <c r="I62" s="10">
        <v>799.49799718539589</v>
      </c>
      <c r="J62" s="10">
        <v>2920</v>
      </c>
      <c r="K62" s="10">
        <v>1995</v>
      </c>
      <c r="L62" s="10">
        <v>205</v>
      </c>
      <c r="M62" s="10">
        <v>445</v>
      </c>
      <c r="N62" s="11">
        <v>0.1523972602739726</v>
      </c>
      <c r="O62" s="10">
        <v>195</v>
      </c>
      <c r="P62" s="10">
        <v>50</v>
      </c>
      <c r="Q62" s="10">
        <v>245</v>
      </c>
      <c r="R62" s="11">
        <v>8.3904109589041098E-2</v>
      </c>
      <c r="S62" s="10">
        <v>15</v>
      </c>
      <c r="T62" s="10">
        <v>0</v>
      </c>
      <c r="U62" s="10">
        <v>15</v>
      </c>
      <c r="V62" s="12" t="s">
        <v>38</v>
      </c>
      <c r="W62" s="2"/>
      <c r="X62" s="2"/>
      <c r="Y62" s="2"/>
      <c r="Z62" s="2"/>
    </row>
    <row r="63" spans="1:26" ht="12.75" customHeight="1">
      <c r="A63" s="10" t="s">
        <v>102</v>
      </c>
      <c r="B63" s="10" t="s">
        <v>36</v>
      </c>
      <c r="C63" s="10" t="s">
        <v>37</v>
      </c>
      <c r="D63" s="10">
        <v>1.8422999572753906</v>
      </c>
      <c r="E63" s="10">
        <v>3823</v>
      </c>
      <c r="F63" s="10">
        <v>1706</v>
      </c>
      <c r="G63" s="10">
        <v>1613</v>
      </c>
      <c r="H63" s="10">
        <v>2075.1235350696643</v>
      </c>
      <c r="I63" s="10">
        <v>926.01641402794849</v>
      </c>
      <c r="J63" s="10">
        <v>2035</v>
      </c>
      <c r="K63" s="10">
        <v>1435</v>
      </c>
      <c r="L63" s="10">
        <v>150</v>
      </c>
      <c r="M63" s="10">
        <v>275</v>
      </c>
      <c r="N63" s="11">
        <v>0.13513513513513514</v>
      </c>
      <c r="O63" s="10">
        <v>110</v>
      </c>
      <c r="P63" s="10">
        <v>55</v>
      </c>
      <c r="Q63" s="10">
        <v>165</v>
      </c>
      <c r="R63" s="11">
        <v>8.1081081081081086E-2</v>
      </c>
      <c r="S63" s="10">
        <v>0</v>
      </c>
      <c r="T63" s="10">
        <v>0</v>
      </c>
      <c r="U63" s="10">
        <v>10</v>
      </c>
      <c r="V63" s="12" t="s">
        <v>38</v>
      </c>
      <c r="W63" s="2"/>
      <c r="X63" s="2"/>
      <c r="Y63" s="2"/>
      <c r="Z63" s="2"/>
    </row>
    <row r="64" spans="1:26" ht="12.75" customHeight="1">
      <c r="A64" s="10" t="s">
        <v>103</v>
      </c>
      <c r="B64" s="10" t="s">
        <v>36</v>
      </c>
      <c r="C64" s="10" t="s">
        <v>37</v>
      </c>
      <c r="D64" s="10">
        <v>1.5074000549316406</v>
      </c>
      <c r="E64" s="10">
        <v>5539</v>
      </c>
      <c r="F64" s="10">
        <v>3071</v>
      </c>
      <c r="G64" s="10">
        <v>2860</v>
      </c>
      <c r="H64" s="10">
        <v>3674.5388073182662</v>
      </c>
      <c r="I64" s="10">
        <v>2037.2826642488528</v>
      </c>
      <c r="J64" s="10">
        <v>3595</v>
      </c>
      <c r="K64" s="10">
        <v>2380</v>
      </c>
      <c r="L64" s="10">
        <v>260</v>
      </c>
      <c r="M64" s="10">
        <v>620</v>
      </c>
      <c r="N64" s="11">
        <v>0.17246175243393602</v>
      </c>
      <c r="O64" s="10">
        <v>195</v>
      </c>
      <c r="P64" s="10">
        <v>85</v>
      </c>
      <c r="Q64" s="10">
        <v>280</v>
      </c>
      <c r="R64" s="11">
        <v>7.7885952712100137E-2</v>
      </c>
      <c r="S64" s="10">
        <v>20</v>
      </c>
      <c r="T64" s="10">
        <v>10</v>
      </c>
      <c r="U64" s="10">
        <v>20</v>
      </c>
      <c r="V64" s="12" t="s">
        <v>38</v>
      </c>
      <c r="W64" s="2"/>
      <c r="X64" s="2"/>
      <c r="Y64" s="2"/>
      <c r="Z64" s="2"/>
    </row>
    <row r="65" spans="1:26" ht="12.75" customHeight="1">
      <c r="A65" s="22" t="s">
        <v>104</v>
      </c>
      <c r="B65" s="22" t="s">
        <v>36</v>
      </c>
      <c r="C65" s="22" t="s">
        <v>37</v>
      </c>
      <c r="D65" s="22">
        <v>1.3108000183105468</v>
      </c>
      <c r="E65" s="22">
        <v>4607</v>
      </c>
      <c r="F65" s="22">
        <v>2696</v>
      </c>
      <c r="G65" s="22">
        <v>2478</v>
      </c>
      <c r="H65" s="22">
        <v>3514.6474943888334</v>
      </c>
      <c r="I65" s="22">
        <v>2056.7592022731264</v>
      </c>
      <c r="J65" s="22">
        <v>3040</v>
      </c>
      <c r="K65" s="22">
        <v>1815</v>
      </c>
      <c r="L65" s="22">
        <v>195</v>
      </c>
      <c r="M65" s="22">
        <v>685</v>
      </c>
      <c r="N65" s="23">
        <v>0.22532894736842105</v>
      </c>
      <c r="O65" s="22">
        <v>250</v>
      </c>
      <c r="P65" s="22">
        <v>75</v>
      </c>
      <c r="Q65" s="22">
        <v>325</v>
      </c>
      <c r="R65" s="23">
        <v>0.1069078947368421</v>
      </c>
      <c r="S65" s="22">
        <v>0</v>
      </c>
      <c r="T65" s="22">
        <v>10</v>
      </c>
      <c r="U65" s="22">
        <v>10</v>
      </c>
      <c r="V65" s="24" t="s">
        <v>85</v>
      </c>
      <c r="W65" s="2"/>
      <c r="X65" s="2"/>
      <c r="Y65" s="2"/>
      <c r="Z65" s="2"/>
    </row>
    <row r="66" spans="1:26" ht="12.75" customHeight="1">
      <c r="A66" s="22" t="s">
        <v>105</v>
      </c>
      <c r="B66" s="22" t="s">
        <v>36</v>
      </c>
      <c r="C66" s="22" t="s">
        <v>37</v>
      </c>
      <c r="D66" s="22">
        <v>0.39810001373291015</v>
      </c>
      <c r="E66" s="22">
        <v>3289</v>
      </c>
      <c r="F66" s="22">
        <v>2273</v>
      </c>
      <c r="G66" s="22">
        <v>1995</v>
      </c>
      <c r="H66" s="22">
        <v>8261.742995584591</v>
      </c>
      <c r="I66" s="22">
        <v>5709.6205013571835</v>
      </c>
      <c r="J66" s="22">
        <v>2330</v>
      </c>
      <c r="K66" s="22">
        <v>1280</v>
      </c>
      <c r="L66" s="22">
        <v>85</v>
      </c>
      <c r="M66" s="22">
        <v>530</v>
      </c>
      <c r="N66" s="23">
        <v>0.22746781115879827</v>
      </c>
      <c r="O66" s="22">
        <v>285</v>
      </c>
      <c r="P66" s="22">
        <v>85</v>
      </c>
      <c r="Q66" s="22">
        <v>370</v>
      </c>
      <c r="R66" s="23">
        <v>0.15879828326180256</v>
      </c>
      <c r="S66" s="22">
        <v>15</v>
      </c>
      <c r="T66" s="22">
        <v>20</v>
      </c>
      <c r="U66" s="22">
        <v>20</v>
      </c>
      <c r="V66" s="24" t="s">
        <v>85</v>
      </c>
      <c r="W66" s="2"/>
      <c r="X66" s="2"/>
      <c r="Y66" s="2"/>
      <c r="Z66" s="2"/>
    </row>
    <row r="67" spans="1:26" ht="12.75" customHeight="1">
      <c r="A67" s="22" t="s">
        <v>106</v>
      </c>
      <c r="B67" s="22" t="s">
        <v>36</v>
      </c>
      <c r="C67" s="22" t="s">
        <v>37</v>
      </c>
      <c r="D67" s="22">
        <v>1.3196000671386718</v>
      </c>
      <c r="E67" s="22">
        <v>6999</v>
      </c>
      <c r="F67" s="22">
        <v>4386</v>
      </c>
      <c r="G67" s="22">
        <v>4093</v>
      </c>
      <c r="H67" s="22">
        <v>5303.8796937742964</v>
      </c>
      <c r="I67" s="22">
        <v>3323.7342958842783</v>
      </c>
      <c r="J67" s="22">
        <v>4505</v>
      </c>
      <c r="K67" s="22">
        <v>2085</v>
      </c>
      <c r="L67" s="22">
        <v>250</v>
      </c>
      <c r="M67" s="22">
        <v>780</v>
      </c>
      <c r="N67" s="23">
        <v>0.17314095449500555</v>
      </c>
      <c r="O67" s="22">
        <v>1215</v>
      </c>
      <c r="P67" s="22">
        <v>115</v>
      </c>
      <c r="Q67" s="22">
        <v>1330</v>
      </c>
      <c r="R67" s="23">
        <v>0.29522752497225307</v>
      </c>
      <c r="S67" s="22">
        <v>0</v>
      </c>
      <c r="T67" s="22">
        <v>10</v>
      </c>
      <c r="U67" s="22">
        <v>40</v>
      </c>
      <c r="V67" s="24" t="s">
        <v>85</v>
      </c>
      <c r="W67" s="2"/>
      <c r="X67" s="2"/>
      <c r="Y67" s="2"/>
      <c r="Z67" s="2"/>
    </row>
    <row r="68" spans="1:26" ht="12.75" customHeight="1">
      <c r="A68" s="22" t="s">
        <v>107</v>
      </c>
      <c r="B68" s="22" t="s">
        <v>36</v>
      </c>
      <c r="C68" s="22" t="s">
        <v>37</v>
      </c>
      <c r="D68" s="22">
        <v>1.9085000610351563</v>
      </c>
      <c r="E68" s="22">
        <v>4238</v>
      </c>
      <c r="F68" s="22">
        <v>1589</v>
      </c>
      <c r="G68" s="22">
        <v>1517</v>
      </c>
      <c r="H68" s="22">
        <v>2220.5920170111704</v>
      </c>
      <c r="I68" s="22">
        <v>832.59101345699628</v>
      </c>
      <c r="J68" s="22">
        <v>1785</v>
      </c>
      <c r="K68" s="22">
        <v>1195</v>
      </c>
      <c r="L68" s="22">
        <v>115</v>
      </c>
      <c r="M68" s="22">
        <v>135</v>
      </c>
      <c r="N68" s="23">
        <v>7.5630252100840331E-2</v>
      </c>
      <c r="O68" s="22">
        <v>270</v>
      </c>
      <c r="P68" s="22">
        <v>55</v>
      </c>
      <c r="Q68" s="22">
        <v>325</v>
      </c>
      <c r="R68" s="23">
        <v>0.18207282913165265</v>
      </c>
      <c r="S68" s="22">
        <v>0</v>
      </c>
      <c r="T68" s="22">
        <v>0</v>
      </c>
      <c r="U68" s="22">
        <v>10</v>
      </c>
      <c r="V68" s="24" t="s">
        <v>85</v>
      </c>
      <c r="W68" s="2"/>
      <c r="X68" s="2"/>
      <c r="Y68" s="2"/>
      <c r="Z68" s="2"/>
    </row>
    <row r="69" spans="1:26" ht="12.75" customHeight="1">
      <c r="A69" s="10" t="s">
        <v>108</v>
      </c>
      <c r="B69" s="10" t="s">
        <v>36</v>
      </c>
      <c r="C69" s="10" t="s">
        <v>37</v>
      </c>
      <c r="D69" s="10">
        <v>2.6998001098632813</v>
      </c>
      <c r="E69" s="10">
        <v>6496</v>
      </c>
      <c r="F69" s="10">
        <v>3289</v>
      </c>
      <c r="G69" s="10">
        <v>3160</v>
      </c>
      <c r="H69" s="10">
        <v>2406.1040579515197</v>
      </c>
      <c r="I69" s="10">
        <v>1218.2383384548259</v>
      </c>
      <c r="J69" s="10">
        <v>3485</v>
      </c>
      <c r="K69" s="10">
        <v>2305</v>
      </c>
      <c r="L69" s="10">
        <v>220</v>
      </c>
      <c r="M69" s="10">
        <v>605</v>
      </c>
      <c r="N69" s="11">
        <v>0.17360114777618366</v>
      </c>
      <c r="O69" s="10">
        <v>255</v>
      </c>
      <c r="P69" s="10">
        <v>80</v>
      </c>
      <c r="Q69" s="10">
        <v>335</v>
      </c>
      <c r="R69" s="11">
        <v>9.6126255380200865E-2</v>
      </c>
      <c r="S69" s="10">
        <v>0</v>
      </c>
      <c r="T69" s="10">
        <v>0</v>
      </c>
      <c r="U69" s="10">
        <v>15</v>
      </c>
      <c r="V69" s="12" t="s">
        <v>38</v>
      </c>
      <c r="W69" s="2"/>
      <c r="X69" s="2"/>
      <c r="Y69" s="2"/>
      <c r="Z69" s="2"/>
    </row>
    <row r="70" spans="1:26" ht="12.75" customHeight="1">
      <c r="A70" s="22" t="s">
        <v>109</v>
      </c>
      <c r="B70" s="22" t="s">
        <v>36</v>
      </c>
      <c r="C70" s="22" t="s">
        <v>37</v>
      </c>
      <c r="D70" s="22">
        <v>5.4227001953125002</v>
      </c>
      <c r="E70" s="22">
        <v>4158</v>
      </c>
      <c r="F70" s="22">
        <v>2338</v>
      </c>
      <c r="G70" s="22">
        <v>2183</v>
      </c>
      <c r="H70" s="22">
        <v>766.77667033745763</v>
      </c>
      <c r="I70" s="22">
        <v>431.15051833789704</v>
      </c>
      <c r="J70" s="22">
        <v>2820</v>
      </c>
      <c r="K70" s="22">
        <v>1650</v>
      </c>
      <c r="L70" s="22">
        <v>120</v>
      </c>
      <c r="M70" s="22">
        <v>470</v>
      </c>
      <c r="N70" s="23">
        <v>0.16666666666666666</v>
      </c>
      <c r="O70" s="22">
        <v>495</v>
      </c>
      <c r="P70" s="22">
        <v>60</v>
      </c>
      <c r="Q70" s="22">
        <v>555</v>
      </c>
      <c r="R70" s="23">
        <v>0.19680851063829788</v>
      </c>
      <c r="S70" s="22">
        <v>10</v>
      </c>
      <c r="T70" s="22">
        <v>15</v>
      </c>
      <c r="U70" s="22">
        <v>0</v>
      </c>
      <c r="V70" s="24" t="s">
        <v>85</v>
      </c>
      <c r="W70" s="2"/>
      <c r="X70" s="2"/>
      <c r="Y70" s="2"/>
      <c r="Z70" s="2"/>
    </row>
    <row r="71" spans="1:26" ht="12.75" customHeight="1">
      <c r="A71" s="22" t="s">
        <v>110</v>
      </c>
      <c r="B71" s="22" t="s">
        <v>36</v>
      </c>
      <c r="C71" s="22" t="s">
        <v>37</v>
      </c>
      <c r="D71" s="22">
        <v>1.2536000061035155</v>
      </c>
      <c r="E71" s="22">
        <v>7181</v>
      </c>
      <c r="F71" s="22">
        <v>4874</v>
      </c>
      <c r="G71" s="22">
        <v>4599</v>
      </c>
      <c r="H71" s="22">
        <v>5728.30246094226</v>
      </c>
      <c r="I71" s="22">
        <v>3888.0025337185039</v>
      </c>
      <c r="J71" s="22">
        <v>4820</v>
      </c>
      <c r="K71" s="22">
        <v>1990</v>
      </c>
      <c r="L71" s="22">
        <v>215</v>
      </c>
      <c r="M71" s="22">
        <v>805</v>
      </c>
      <c r="N71" s="23">
        <v>0.16701244813278007</v>
      </c>
      <c r="O71" s="22">
        <v>1635</v>
      </c>
      <c r="P71" s="22">
        <v>115</v>
      </c>
      <c r="Q71" s="22">
        <v>1750</v>
      </c>
      <c r="R71" s="23">
        <v>0.36307053941908712</v>
      </c>
      <c r="S71" s="22">
        <v>10</v>
      </c>
      <c r="T71" s="22">
        <v>15</v>
      </c>
      <c r="U71" s="22">
        <v>35</v>
      </c>
      <c r="V71" s="24" t="s">
        <v>85</v>
      </c>
      <c r="W71" s="2"/>
      <c r="X71" s="2"/>
      <c r="Y71" s="2"/>
      <c r="Z71" s="2"/>
    </row>
    <row r="72" spans="1:26" ht="12.75" customHeight="1">
      <c r="A72" s="22" t="s">
        <v>111</v>
      </c>
      <c r="B72" s="22" t="s">
        <v>36</v>
      </c>
      <c r="C72" s="22" t="s">
        <v>37</v>
      </c>
      <c r="D72" s="22">
        <v>7.1619000244140629</v>
      </c>
      <c r="E72" s="22">
        <v>1978</v>
      </c>
      <c r="F72" s="22">
        <v>1089</v>
      </c>
      <c r="G72" s="22">
        <v>1007</v>
      </c>
      <c r="H72" s="22">
        <v>276.18369332959605</v>
      </c>
      <c r="I72" s="22">
        <v>152.05462185840753</v>
      </c>
      <c r="J72" s="22">
        <v>1195</v>
      </c>
      <c r="K72" s="22">
        <v>710</v>
      </c>
      <c r="L72" s="22">
        <v>50</v>
      </c>
      <c r="M72" s="22">
        <v>195</v>
      </c>
      <c r="N72" s="23">
        <v>0.16317991631799164</v>
      </c>
      <c r="O72" s="22">
        <v>155</v>
      </c>
      <c r="P72" s="22">
        <v>50</v>
      </c>
      <c r="Q72" s="22">
        <v>205</v>
      </c>
      <c r="R72" s="23">
        <v>0.17154811715481172</v>
      </c>
      <c r="S72" s="22">
        <v>0</v>
      </c>
      <c r="T72" s="22">
        <v>10</v>
      </c>
      <c r="U72" s="22">
        <v>30</v>
      </c>
      <c r="V72" s="24" t="s">
        <v>85</v>
      </c>
      <c r="W72" s="2"/>
      <c r="X72" s="2"/>
      <c r="Y72" s="2"/>
      <c r="Z72" s="2"/>
    </row>
    <row r="73" spans="1:26" ht="12.75" customHeight="1">
      <c r="A73" s="10" t="s">
        <v>112</v>
      </c>
      <c r="B73" s="10" t="s">
        <v>36</v>
      </c>
      <c r="C73" s="10" t="s">
        <v>37</v>
      </c>
      <c r="D73" s="10">
        <v>2.093300018310547</v>
      </c>
      <c r="E73" s="10">
        <v>3525</v>
      </c>
      <c r="F73" s="10">
        <v>1633</v>
      </c>
      <c r="G73" s="10">
        <v>1488</v>
      </c>
      <c r="H73" s="10">
        <v>1683.9439971175007</v>
      </c>
      <c r="I73" s="10">
        <v>780.10795667883087</v>
      </c>
      <c r="J73" s="10">
        <v>2220</v>
      </c>
      <c r="K73" s="10">
        <v>1540</v>
      </c>
      <c r="L73" s="10">
        <v>245</v>
      </c>
      <c r="M73" s="10">
        <v>390</v>
      </c>
      <c r="N73" s="11">
        <v>0.17567567567567569</v>
      </c>
      <c r="O73" s="10">
        <v>15</v>
      </c>
      <c r="P73" s="10">
        <v>10</v>
      </c>
      <c r="Q73" s="10">
        <v>25</v>
      </c>
      <c r="R73" s="11">
        <v>1.1261261261261261E-2</v>
      </c>
      <c r="S73" s="10">
        <v>0</v>
      </c>
      <c r="T73" s="10">
        <v>0</v>
      </c>
      <c r="U73" s="10">
        <v>15</v>
      </c>
      <c r="V73" s="12" t="s">
        <v>38</v>
      </c>
      <c r="W73" s="2"/>
      <c r="X73" s="2"/>
      <c r="Y73" s="2"/>
      <c r="Z73" s="2"/>
    </row>
    <row r="74" spans="1:26" ht="12.75" customHeight="1">
      <c r="A74" s="10" t="s">
        <v>113</v>
      </c>
      <c r="B74" s="10" t="s">
        <v>36</v>
      </c>
      <c r="C74" s="10" t="s">
        <v>37</v>
      </c>
      <c r="D74" s="10">
        <v>7.70510009765625</v>
      </c>
      <c r="E74" s="10">
        <v>5287</v>
      </c>
      <c r="F74" s="10">
        <v>2233</v>
      </c>
      <c r="G74" s="10">
        <v>2159</v>
      </c>
      <c r="H74" s="10">
        <v>686.16889242077571</v>
      </c>
      <c r="I74" s="10">
        <v>289.80804554106152</v>
      </c>
      <c r="J74" s="10">
        <v>2850</v>
      </c>
      <c r="K74" s="10">
        <v>1990</v>
      </c>
      <c r="L74" s="10">
        <v>240</v>
      </c>
      <c r="M74" s="10">
        <v>480</v>
      </c>
      <c r="N74" s="11">
        <v>0.16842105263157894</v>
      </c>
      <c r="O74" s="10">
        <v>100</v>
      </c>
      <c r="P74" s="10">
        <v>25</v>
      </c>
      <c r="Q74" s="10">
        <v>125</v>
      </c>
      <c r="R74" s="11">
        <v>4.3859649122807015E-2</v>
      </c>
      <c r="S74" s="10">
        <v>0</v>
      </c>
      <c r="T74" s="10">
        <v>0</v>
      </c>
      <c r="U74" s="10">
        <v>0</v>
      </c>
      <c r="V74" s="12" t="s">
        <v>38</v>
      </c>
      <c r="W74" s="2"/>
      <c r="X74" s="2"/>
      <c r="Y74" s="2"/>
      <c r="Z74" s="2"/>
    </row>
    <row r="75" spans="1:26" ht="12.75" customHeight="1">
      <c r="A75" s="22" t="s">
        <v>114</v>
      </c>
      <c r="B75" s="22" t="s">
        <v>36</v>
      </c>
      <c r="C75" s="22" t="s">
        <v>37</v>
      </c>
      <c r="D75" s="22">
        <v>5.3525</v>
      </c>
      <c r="E75" s="22">
        <v>3286</v>
      </c>
      <c r="F75" s="22">
        <v>1876</v>
      </c>
      <c r="G75" s="22">
        <v>1762</v>
      </c>
      <c r="H75" s="22">
        <v>613.91872956562349</v>
      </c>
      <c r="I75" s="22">
        <v>350.49042503503034</v>
      </c>
      <c r="J75" s="22">
        <v>2075</v>
      </c>
      <c r="K75" s="22">
        <v>1220</v>
      </c>
      <c r="L75" s="22">
        <v>190</v>
      </c>
      <c r="M75" s="22">
        <v>290</v>
      </c>
      <c r="N75" s="23">
        <v>0.13975903614457832</v>
      </c>
      <c r="O75" s="22">
        <v>230</v>
      </c>
      <c r="P75" s="22">
        <v>100</v>
      </c>
      <c r="Q75" s="22">
        <v>330</v>
      </c>
      <c r="R75" s="23">
        <v>0.15903614457831325</v>
      </c>
      <c r="S75" s="22">
        <v>10</v>
      </c>
      <c r="T75" s="22">
        <v>15</v>
      </c>
      <c r="U75" s="22">
        <v>15</v>
      </c>
      <c r="V75" s="24" t="s">
        <v>85</v>
      </c>
      <c r="W75" s="2"/>
      <c r="X75" s="2"/>
      <c r="Y75" s="2"/>
      <c r="Z75" s="2"/>
    </row>
    <row r="76" spans="1:26" ht="12.75" customHeight="1">
      <c r="A76" s="10" t="s">
        <v>115</v>
      </c>
      <c r="B76" s="10" t="s">
        <v>36</v>
      </c>
      <c r="C76" s="10" t="s">
        <v>37</v>
      </c>
      <c r="D76" s="10">
        <v>2.4452000427246094</v>
      </c>
      <c r="E76" s="10">
        <v>5343</v>
      </c>
      <c r="F76" s="10">
        <v>2364</v>
      </c>
      <c r="G76" s="10">
        <v>2275</v>
      </c>
      <c r="H76" s="10">
        <v>2185.0972953715736</v>
      </c>
      <c r="I76" s="10">
        <v>966.79206555463213</v>
      </c>
      <c r="J76" s="10">
        <v>3115</v>
      </c>
      <c r="K76" s="10">
        <v>2300</v>
      </c>
      <c r="L76" s="10">
        <v>290</v>
      </c>
      <c r="M76" s="10">
        <v>410</v>
      </c>
      <c r="N76" s="11">
        <v>0.13162118780096307</v>
      </c>
      <c r="O76" s="10">
        <v>50</v>
      </c>
      <c r="P76" s="10">
        <v>10</v>
      </c>
      <c r="Q76" s="10">
        <v>60</v>
      </c>
      <c r="R76" s="11">
        <v>1.9261637239165328E-2</v>
      </c>
      <c r="S76" s="10">
        <v>0</v>
      </c>
      <c r="T76" s="10">
        <v>0</v>
      </c>
      <c r="U76" s="10">
        <v>45</v>
      </c>
      <c r="V76" s="12" t="s">
        <v>38</v>
      </c>
      <c r="W76" s="2"/>
      <c r="X76" s="2"/>
      <c r="Y76" s="2"/>
      <c r="Z76" s="2"/>
    </row>
    <row r="77" spans="1:26" ht="12.75" customHeight="1">
      <c r="A77" s="10" t="s">
        <v>116</v>
      </c>
      <c r="B77" s="10" t="s">
        <v>36</v>
      </c>
      <c r="C77" s="10" t="s">
        <v>37</v>
      </c>
      <c r="D77" s="10">
        <v>1.1795999908447266</v>
      </c>
      <c r="E77" s="10">
        <v>3201</v>
      </c>
      <c r="F77" s="10">
        <v>1440</v>
      </c>
      <c r="G77" s="10">
        <v>1358</v>
      </c>
      <c r="H77" s="10">
        <v>2713.6317606341477</v>
      </c>
      <c r="I77" s="10">
        <v>1220.7528070331687</v>
      </c>
      <c r="J77" s="10">
        <v>1395</v>
      </c>
      <c r="K77" s="10">
        <v>940</v>
      </c>
      <c r="L77" s="10">
        <v>125</v>
      </c>
      <c r="M77" s="10">
        <v>280</v>
      </c>
      <c r="N77" s="11">
        <v>0.20071684587813621</v>
      </c>
      <c r="O77" s="10">
        <v>0</v>
      </c>
      <c r="P77" s="10">
        <v>20</v>
      </c>
      <c r="Q77" s="10">
        <v>20</v>
      </c>
      <c r="R77" s="11">
        <v>1.4336917562724014E-2</v>
      </c>
      <c r="S77" s="10">
        <v>10</v>
      </c>
      <c r="T77" s="10">
        <v>0</v>
      </c>
      <c r="U77" s="10">
        <v>15</v>
      </c>
      <c r="V77" s="12" t="s">
        <v>38</v>
      </c>
      <c r="W77" s="2"/>
      <c r="X77" s="2"/>
      <c r="Y77" s="2"/>
      <c r="Z77" s="2"/>
    </row>
    <row r="78" spans="1:26" ht="12.75" customHeight="1">
      <c r="A78" s="10" t="s">
        <v>117</v>
      </c>
      <c r="B78" s="10" t="s">
        <v>36</v>
      </c>
      <c r="C78" s="10" t="s">
        <v>37</v>
      </c>
      <c r="D78" s="10">
        <v>0.95010002136230465</v>
      </c>
      <c r="E78" s="10">
        <v>3793</v>
      </c>
      <c r="F78" s="10">
        <v>1489</v>
      </c>
      <c r="G78" s="10">
        <v>1432</v>
      </c>
      <c r="H78" s="10">
        <v>3992.2112564121321</v>
      </c>
      <c r="I78" s="10">
        <v>1567.2034170307579</v>
      </c>
      <c r="J78" s="10">
        <v>2100</v>
      </c>
      <c r="K78" s="10">
        <v>1430</v>
      </c>
      <c r="L78" s="10">
        <v>300</v>
      </c>
      <c r="M78" s="10">
        <v>260</v>
      </c>
      <c r="N78" s="11">
        <v>0.12380952380952381</v>
      </c>
      <c r="O78" s="10">
        <v>25</v>
      </c>
      <c r="P78" s="10">
        <v>40</v>
      </c>
      <c r="Q78" s="10">
        <v>65</v>
      </c>
      <c r="R78" s="11">
        <v>3.0952380952380953E-2</v>
      </c>
      <c r="S78" s="10">
        <v>0</v>
      </c>
      <c r="T78" s="10">
        <v>10</v>
      </c>
      <c r="U78" s="10">
        <v>30</v>
      </c>
      <c r="V78" s="12" t="s">
        <v>38</v>
      </c>
      <c r="W78" s="2"/>
      <c r="X78" s="2"/>
      <c r="Y78" s="2"/>
      <c r="Z78" s="2"/>
    </row>
    <row r="79" spans="1:26" ht="12.75" customHeight="1">
      <c r="A79" s="10" t="s">
        <v>118</v>
      </c>
      <c r="B79" s="10" t="s">
        <v>36</v>
      </c>
      <c r="C79" s="10" t="s">
        <v>37</v>
      </c>
      <c r="D79" s="10">
        <v>1.0140000152587891</v>
      </c>
      <c r="E79" s="10">
        <v>3594</v>
      </c>
      <c r="F79" s="10">
        <v>1537</v>
      </c>
      <c r="G79" s="10">
        <v>1438</v>
      </c>
      <c r="H79" s="10">
        <v>3544.3786448886326</v>
      </c>
      <c r="I79" s="10">
        <v>1515.779069892551</v>
      </c>
      <c r="J79" s="10">
        <v>1950</v>
      </c>
      <c r="K79" s="10">
        <v>1145</v>
      </c>
      <c r="L79" s="10">
        <v>315</v>
      </c>
      <c r="M79" s="10">
        <v>375</v>
      </c>
      <c r="N79" s="11">
        <v>0.19230769230769232</v>
      </c>
      <c r="O79" s="10">
        <v>80</v>
      </c>
      <c r="P79" s="10">
        <v>10</v>
      </c>
      <c r="Q79" s="10">
        <v>90</v>
      </c>
      <c r="R79" s="11">
        <v>4.6153846153846156E-2</v>
      </c>
      <c r="S79" s="10">
        <v>0</v>
      </c>
      <c r="T79" s="10">
        <v>0</v>
      </c>
      <c r="U79" s="10">
        <v>15</v>
      </c>
      <c r="V79" s="12" t="s">
        <v>38</v>
      </c>
      <c r="W79" s="2"/>
      <c r="X79" s="2"/>
      <c r="Y79" s="2"/>
      <c r="Z79" s="2"/>
    </row>
    <row r="80" spans="1:26" ht="12.75" customHeight="1">
      <c r="A80" s="14" t="s">
        <v>119</v>
      </c>
      <c r="B80" s="14" t="s">
        <v>36</v>
      </c>
      <c r="C80" s="14" t="s">
        <v>37</v>
      </c>
      <c r="D80" s="14">
        <v>1.3350999450683594</v>
      </c>
      <c r="E80" s="14">
        <v>4225</v>
      </c>
      <c r="F80" s="14">
        <v>1725</v>
      </c>
      <c r="G80" s="14">
        <v>1623</v>
      </c>
      <c r="H80" s="14">
        <v>3164.5570922285319</v>
      </c>
      <c r="I80" s="14">
        <v>1292.0381027441936</v>
      </c>
      <c r="J80" s="14">
        <v>2190</v>
      </c>
      <c r="K80" s="14">
        <v>1190</v>
      </c>
      <c r="L80" s="14">
        <v>270</v>
      </c>
      <c r="M80" s="14">
        <v>580</v>
      </c>
      <c r="N80" s="15">
        <v>0.26484018264840181</v>
      </c>
      <c r="O80" s="14">
        <v>80</v>
      </c>
      <c r="P80" s="14">
        <v>15</v>
      </c>
      <c r="Q80" s="14">
        <v>95</v>
      </c>
      <c r="R80" s="15">
        <v>4.3378995433789952E-2</v>
      </c>
      <c r="S80" s="14">
        <v>20</v>
      </c>
      <c r="T80" s="14">
        <v>25</v>
      </c>
      <c r="U80" s="14">
        <v>10</v>
      </c>
      <c r="V80" s="16" t="s">
        <v>59</v>
      </c>
      <c r="W80" s="2"/>
      <c r="X80" s="2"/>
      <c r="Y80" s="2"/>
      <c r="Z80" s="2"/>
    </row>
    <row r="81" spans="1:26" ht="12.75" customHeight="1">
      <c r="A81" s="10" t="s">
        <v>120</v>
      </c>
      <c r="B81" s="10" t="s">
        <v>36</v>
      </c>
      <c r="C81" s="10" t="s">
        <v>37</v>
      </c>
      <c r="D81" s="10">
        <v>1.0880999755859375</v>
      </c>
      <c r="E81" s="10">
        <v>3837</v>
      </c>
      <c r="F81" s="10">
        <v>1368</v>
      </c>
      <c r="G81" s="10">
        <v>1314</v>
      </c>
      <c r="H81" s="10">
        <v>3526.3303796452992</v>
      </c>
      <c r="I81" s="10">
        <v>1257.2374144786993</v>
      </c>
      <c r="J81" s="10">
        <v>2140</v>
      </c>
      <c r="K81" s="10">
        <v>1475</v>
      </c>
      <c r="L81" s="10">
        <v>255</v>
      </c>
      <c r="M81" s="10">
        <v>320</v>
      </c>
      <c r="N81" s="11">
        <v>0.14953271028037382</v>
      </c>
      <c r="O81" s="10">
        <v>55</v>
      </c>
      <c r="P81" s="10">
        <v>0</v>
      </c>
      <c r="Q81" s="10">
        <v>55</v>
      </c>
      <c r="R81" s="11">
        <v>2.5700934579439252E-2</v>
      </c>
      <c r="S81" s="10">
        <v>25</v>
      </c>
      <c r="T81" s="10">
        <v>10</v>
      </c>
      <c r="U81" s="10">
        <v>10</v>
      </c>
      <c r="V81" s="12" t="s">
        <v>38</v>
      </c>
      <c r="W81" s="2"/>
      <c r="X81" s="2"/>
      <c r="Y81" s="2"/>
      <c r="Z81" s="2"/>
    </row>
    <row r="82" spans="1:26" ht="12.75" customHeight="1">
      <c r="A82" s="14" t="s">
        <v>121</v>
      </c>
      <c r="B82" s="14" t="s">
        <v>36</v>
      </c>
      <c r="C82" s="14" t="s">
        <v>37</v>
      </c>
      <c r="D82" s="14">
        <v>1.3261000061035155</v>
      </c>
      <c r="E82" s="14">
        <v>3968</v>
      </c>
      <c r="F82" s="14">
        <v>1571</v>
      </c>
      <c r="G82" s="14">
        <v>1516</v>
      </c>
      <c r="H82" s="14">
        <v>2992.2328495112438</v>
      </c>
      <c r="I82" s="14">
        <v>1184.6768665781663</v>
      </c>
      <c r="J82" s="14">
        <v>2145</v>
      </c>
      <c r="K82" s="14">
        <v>1280</v>
      </c>
      <c r="L82" s="14">
        <v>160</v>
      </c>
      <c r="M82" s="14">
        <v>595</v>
      </c>
      <c r="N82" s="15">
        <v>0.27738927738927738</v>
      </c>
      <c r="O82" s="14">
        <v>80</v>
      </c>
      <c r="P82" s="14">
        <v>10</v>
      </c>
      <c r="Q82" s="14">
        <v>90</v>
      </c>
      <c r="R82" s="15">
        <v>4.195804195804196E-2</v>
      </c>
      <c r="S82" s="14">
        <v>0</v>
      </c>
      <c r="T82" s="14">
        <v>15</v>
      </c>
      <c r="U82" s="14">
        <v>10</v>
      </c>
      <c r="V82" s="16" t="s">
        <v>59</v>
      </c>
      <c r="W82" s="2"/>
      <c r="X82" s="2"/>
      <c r="Y82" s="2"/>
      <c r="Z82" s="2"/>
    </row>
    <row r="83" spans="1:26" ht="12.75" customHeight="1">
      <c r="A83" s="10" t="s">
        <v>122</v>
      </c>
      <c r="B83" s="10" t="s">
        <v>36</v>
      </c>
      <c r="C83" s="10" t="s">
        <v>37</v>
      </c>
      <c r="D83" s="10">
        <v>1.5217999267578124</v>
      </c>
      <c r="E83" s="10">
        <v>6123</v>
      </c>
      <c r="F83" s="10">
        <v>2166</v>
      </c>
      <c r="G83" s="10">
        <v>2078</v>
      </c>
      <c r="H83" s="10">
        <v>4023.5249669416285</v>
      </c>
      <c r="I83" s="10">
        <v>1423.3145644938049</v>
      </c>
      <c r="J83" s="10">
        <v>3160</v>
      </c>
      <c r="K83" s="10">
        <v>2095</v>
      </c>
      <c r="L83" s="10">
        <v>300</v>
      </c>
      <c r="M83" s="10">
        <v>555</v>
      </c>
      <c r="N83" s="11">
        <v>0.17563291139240506</v>
      </c>
      <c r="O83" s="10">
        <v>110</v>
      </c>
      <c r="P83" s="10">
        <v>45</v>
      </c>
      <c r="Q83" s="10">
        <v>155</v>
      </c>
      <c r="R83" s="11">
        <v>4.9050632911392403E-2</v>
      </c>
      <c r="S83" s="10">
        <v>0</v>
      </c>
      <c r="T83" s="10">
        <v>10</v>
      </c>
      <c r="U83" s="10">
        <v>30</v>
      </c>
      <c r="V83" s="12" t="s">
        <v>38</v>
      </c>
      <c r="W83" s="2"/>
      <c r="X83" s="2"/>
      <c r="Y83" s="2"/>
      <c r="Z83" s="2"/>
    </row>
    <row r="84" spans="1:26" ht="12.75" customHeight="1">
      <c r="A84" s="10" t="s">
        <v>123</v>
      </c>
      <c r="B84" s="10" t="s">
        <v>36</v>
      </c>
      <c r="C84" s="10" t="s">
        <v>37</v>
      </c>
      <c r="D84" s="10">
        <v>1.3108999633789062</v>
      </c>
      <c r="E84" s="10">
        <v>5404</v>
      </c>
      <c r="F84" s="10">
        <v>1876</v>
      </c>
      <c r="G84" s="10">
        <v>1812</v>
      </c>
      <c r="H84" s="10">
        <v>4122.3588000345471</v>
      </c>
      <c r="I84" s="10">
        <v>1431.0779254005943</v>
      </c>
      <c r="J84" s="10">
        <v>2825</v>
      </c>
      <c r="K84" s="10">
        <v>2005</v>
      </c>
      <c r="L84" s="10">
        <v>275</v>
      </c>
      <c r="M84" s="10">
        <v>435</v>
      </c>
      <c r="N84" s="11">
        <v>0.15398230088495576</v>
      </c>
      <c r="O84" s="10">
        <v>60</v>
      </c>
      <c r="P84" s="10">
        <v>15</v>
      </c>
      <c r="Q84" s="10">
        <v>75</v>
      </c>
      <c r="R84" s="11">
        <v>2.6548672566371681E-2</v>
      </c>
      <c r="S84" s="10">
        <v>0</v>
      </c>
      <c r="T84" s="10">
        <v>10</v>
      </c>
      <c r="U84" s="10">
        <v>30</v>
      </c>
      <c r="V84" s="12" t="s">
        <v>38</v>
      </c>
      <c r="W84" s="2"/>
      <c r="X84" s="2"/>
      <c r="Y84" s="2"/>
      <c r="Z84" s="2"/>
    </row>
    <row r="85" spans="1:26" ht="12.75" customHeight="1">
      <c r="A85" s="10" t="s">
        <v>124</v>
      </c>
      <c r="B85" s="10" t="s">
        <v>36</v>
      </c>
      <c r="C85" s="10" t="s">
        <v>37</v>
      </c>
      <c r="D85" s="10">
        <v>2.0296000671386718</v>
      </c>
      <c r="E85" s="10">
        <v>6174</v>
      </c>
      <c r="F85" s="10">
        <v>2172</v>
      </c>
      <c r="G85" s="10">
        <v>2110</v>
      </c>
      <c r="H85" s="10">
        <v>3041.9786143898286</v>
      </c>
      <c r="I85" s="10">
        <v>1070.1615727979765</v>
      </c>
      <c r="J85" s="10">
        <v>3410</v>
      </c>
      <c r="K85" s="10">
        <v>2450</v>
      </c>
      <c r="L85" s="10">
        <v>240</v>
      </c>
      <c r="M85" s="10">
        <v>610</v>
      </c>
      <c r="N85" s="11">
        <v>0.17888563049853373</v>
      </c>
      <c r="O85" s="10">
        <v>60</v>
      </c>
      <c r="P85" s="10">
        <v>10</v>
      </c>
      <c r="Q85" s="10">
        <v>70</v>
      </c>
      <c r="R85" s="11">
        <v>2.0527859237536656E-2</v>
      </c>
      <c r="S85" s="10">
        <v>0</v>
      </c>
      <c r="T85" s="10">
        <v>0</v>
      </c>
      <c r="U85" s="10">
        <v>30</v>
      </c>
      <c r="V85" s="12" t="s">
        <v>38</v>
      </c>
      <c r="W85" s="2"/>
      <c r="X85" s="2"/>
      <c r="Y85" s="2"/>
      <c r="Z85" s="2"/>
    </row>
    <row r="86" spans="1:26" ht="12.75" customHeight="1">
      <c r="A86" s="10" t="s">
        <v>125</v>
      </c>
      <c r="B86" s="10" t="s">
        <v>36</v>
      </c>
      <c r="C86" s="10" t="s">
        <v>37</v>
      </c>
      <c r="D86" s="10">
        <v>1.3247000122070312</v>
      </c>
      <c r="E86" s="10">
        <v>4617</v>
      </c>
      <c r="F86" s="10">
        <v>1625</v>
      </c>
      <c r="G86" s="10">
        <v>1575</v>
      </c>
      <c r="H86" s="10">
        <v>3485.3173982446001</v>
      </c>
      <c r="I86" s="10">
        <v>1226.6928248099362</v>
      </c>
      <c r="J86" s="10">
        <v>2535</v>
      </c>
      <c r="K86" s="10">
        <v>1735</v>
      </c>
      <c r="L86" s="10">
        <v>280</v>
      </c>
      <c r="M86" s="10">
        <v>395</v>
      </c>
      <c r="N86" s="11">
        <v>0.15581854043392504</v>
      </c>
      <c r="O86" s="10">
        <v>70</v>
      </c>
      <c r="P86" s="10">
        <v>20</v>
      </c>
      <c r="Q86" s="10">
        <v>90</v>
      </c>
      <c r="R86" s="11">
        <v>3.5502958579881658E-2</v>
      </c>
      <c r="S86" s="10">
        <v>0</v>
      </c>
      <c r="T86" s="10">
        <v>35</v>
      </c>
      <c r="U86" s="10">
        <v>10</v>
      </c>
      <c r="V86" s="12" t="s">
        <v>38</v>
      </c>
      <c r="W86" s="2"/>
      <c r="X86" s="2"/>
      <c r="Y86" s="2"/>
      <c r="Z86" s="2"/>
    </row>
    <row r="87" spans="1:26" ht="12.75" customHeight="1">
      <c r="A87" s="10" t="s">
        <v>126</v>
      </c>
      <c r="B87" s="10" t="s">
        <v>36</v>
      </c>
      <c r="C87" s="10" t="s">
        <v>37</v>
      </c>
      <c r="D87" s="10">
        <v>1.3175999450683593</v>
      </c>
      <c r="E87" s="10">
        <v>4443</v>
      </c>
      <c r="F87" s="10">
        <v>1604</v>
      </c>
      <c r="G87" s="10">
        <v>1537</v>
      </c>
      <c r="H87" s="10">
        <v>3372.0402134423962</v>
      </c>
      <c r="I87" s="10">
        <v>1217.3649566422696</v>
      </c>
      <c r="J87" s="10">
        <v>2530</v>
      </c>
      <c r="K87" s="10">
        <v>1760</v>
      </c>
      <c r="L87" s="10">
        <v>210</v>
      </c>
      <c r="M87" s="10">
        <v>460</v>
      </c>
      <c r="N87" s="11">
        <v>0.18181818181818182</v>
      </c>
      <c r="O87" s="10">
        <v>40</v>
      </c>
      <c r="P87" s="10">
        <v>15</v>
      </c>
      <c r="Q87" s="10">
        <v>55</v>
      </c>
      <c r="R87" s="11">
        <v>2.1739130434782608E-2</v>
      </c>
      <c r="S87" s="10">
        <v>0</v>
      </c>
      <c r="T87" s="10">
        <v>30</v>
      </c>
      <c r="U87" s="10">
        <v>15</v>
      </c>
      <c r="V87" s="12" t="s">
        <v>38</v>
      </c>
      <c r="W87" s="2"/>
      <c r="X87" s="2"/>
      <c r="Y87" s="2"/>
      <c r="Z87" s="2"/>
    </row>
    <row r="88" spans="1:26" ht="12.75" customHeight="1">
      <c r="A88" s="10" t="s">
        <v>127</v>
      </c>
      <c r="B88" s="10" t="s">
        <v>36</v>
      </c>
      <c r="C88" s="10" t="s">
        <v>37</v>
      </c>
      <c r="D88" s="10">
        <v>1.5071000671386718</v>
      </c>
      <c r="E88" s="10">
        <v>5499</v>
      </c>
      <c r="F88" s="10">
        <v>1733</v>
      </c>
      <c r="G88" s="10">
        <v>1674</v>
      </c>
      <c r="H88" s="10">
        <v>3648.7291852094545</v>
      </c>
      <c r="I88" s="10">
        <v>1149.8904669881767</v>
      </c>
      <c r="J88" s="10">
        <v>2940</v>
      </c>
      <c r="K88" s="10">
        <v>2080</v>
      </c>
      <c r="L88" s="10">
        <v>255</v>
      </c>
      <c r="M88" s="10">
        <v>415</v>
      </c>
      <c r="N88" s="11">
        <v>0.141156462585034</v>
      </c>
      <c r="O88" s="10">
        <v>85</v>
      </c>
      <c r="P88" s="10">
        <v>30</v>
      </c>
      <c r="Q88" s="10">
        <v>115</v>
      </c>
      <c r="R88" s="11">
        <v>3.9115646258503403E-2</v>
      </c>
      <c r="S88" s="10">
        <v>10</v>
      </c>
      <c r="T88" s="10">
        <v>10</v>
      </c>
      <c r="U88" s="10">
        <v>45</v>
      </c>
      <c r="V88" s="12" t="s">
        <v>38</v>
      </c>
      <c r="W88" s="2"/>
      <c r="X88" s="2"/>
      <c r="Y88" s="2"/>
      <c r="Z88" s="2"/>
    </row>
    <row r="89" spans="1:26" ht="12.75" customHeight="1">
      <c r="A89" s="14" t="s">
        <v>128</v>
      </c>
      <c r="B89" s="14" t="s">
        <v>36</v>
      </c>
      <c r="C89" s="14" t="s">
        <v>37</v>
      </c>
      <c r="D89" s="14">
        <v>1.1358999633789062</v>
      </c>
      <c r="E89" s="14">
        <v>5672</v>
      </c>
      <c r="F89" s="14">
        <v>1989</v>
      </c>
      <c r="G89" s="14">
        <v>1939</v>
      </c>
      <c r="H89" s="14">
        <v>4993.3974670866073</v>
      </c>
      <c r="I89" s="14">
        <v>1751.0344784970489</v>
      </c>
      <c r="J89" s="14">
        <v>3055</v>
      </c>
      <c r="K89" s="14">
        <v>1605</v>
      </c>
      <c r="L89" s="14">
        <v>310</v>
      </c>
      <c r="M89" s="14">
        <v>820</v>
      </c>
      <c r="N89" s="15">
        <v>0.26841243862520459</v>
      </c>
      <c r="O89" s="14">
        <v>245</v>
      </c>
      <c r="P89" s="14">
        <v>30</v>
      </c>
      <c r="Q89" s="14">
        <v>275</v>
      </c>
      <c r="R89" s="15">
        <v>9.0016366612111293E-2</v>
      </c>
      <c r="S89" s="14">
        <v>0</v>
      </c>
      <c r="T89" s="14">
        <v>20</v>
      </c>
      <c r="U89" s="14">
        <v>15</v>
      </c>
      <c r="V89" s="16" t="s">
        <v>59</v>
      </c>
      <c r="W89" s="2"/>
      <c r="X89" s="2"/>
      <c r="Y89" s="2"/>
      <c r="Z89" s="2"/>
    </row>
    <row r="90" spans="1:26" ht="12.75" customHeight="1">
      <c r="A90" s="10" t="s">
        <v>129</v>
      </c>
      <c r="B90" s="10" t="s">
        <v>36</v>
      </c>
      <c r="C90" s="10" t="s">
        <v>37</v>
      </c>
      <c r="D90" s="10">
        <v>1.3075000000000001</v>
      </c>
      <c r="E90" s="10">
        <v>4663</v>
      </c>
      <c r="F90" s="10">
        <v>1892</v>
      </c>
      <c r="G90" s="10">
        <v>1840</v>
      </c>
      <c r="H90" s="10">
        <v>3566.3479923518162</v>
      </c>
      <c r="I90" s="10">
        <v>1447.0363288718929</v>
      </c>
      <c r="J90" s="10">
        <v>2600</v>
      </c>
      <c r="K90" s="10">
        <v>1930</v>
      </c>
      <c r="L90" s="10">
        <v>230</v>
      </c>
      <c r="M90" s="10">
        <v>370</v>
      </c>
      <c r="N90" s="11">
        <v>0.1423076923076923</v>
      </c>
      <c r="O90" s="10">
        <v>40</v>
      </c>
      <c r="P90" s="10">
        <v>10</v>
      </c>
      <c r="Q90" s="10">
        <v>50</v>
      </c>
      <c r="R90" s="11">
        <v>1.9230769230769232E-2</v>
      </c>
      <c r="S90" s="10">
        <v>0</v>
      </c>
      <c r="T90" s="10">
        <v>0</v>
      </c>
      <c r="U90" s="10">
        <v>20</v>
      </c>
      <c r="V90" s="12" t="s">
        <v>38</v>
      </c>
      <c r="W90" s="2"/>
      <c r="X90" s="2"/>
      <c r="Y90" s="2"/>
      <c r="Z90" s="2"/>
    </row>
    <row r="91" spans="1:26" ht="12.75" customHeight="1">
      <c r="A91" s="10" t="s">
        <v>130</v>
      </c>
      <c r="B91" s="10" t="s">
        <v>36</v>
      </c>
      <c r="C91" s="10" t="s">
        <v>37</v>
      </c>
      <c r="D91" s="10">
        <v>1.3491000366210937</v>
      </c>
      <c r="E91" s="10">
        <v>5363</v>
      </c>
      <c r="F91" s="10">
        <v>1660</v>
      </c>
      <c r="G91" s="10">
        <v>1611</v>
      </c>
      <c r="H91" s="10">
        <v>3975.2426465215822</v>
      </c>
      <c r="I91" s="10">
        <v>1230.4498961823283</v>
      </c>
      <c r="J91" s="10">
        <v>2915</v>
      </c>
      <c r="K91" s="10">
        <v>1870</v>
      </c>
      <c r="L91" s="10">
        <v>285</v>
      </c>
      <c r="M91" s="10">
        <v>630</v>
      </c>
      <c r="N91" s="11">
        <v>0.21612349914236706</v>
      </c>
      <c r="O91" s="10">
        <v>95</v>
      </c>
      <c r="P91" s="10">
        <v>10</v>
      </c>
      <c r="Q91" s="10">
        <v>105</v>
      </c>
      <c r="R91" s="11">
        <v>3.6020583190394515E-2</v>
      </c>
      <c r="S91" s="10">
        <v>0</v>
      </c>
      <c r="T91" s="10">
        <v>10</v>
      </c>
      <c r="U91" s="10">
        <v>15</v>
      </c>
      <c r="V91" s="12" t="s">
        <v>38</v>
      </c>
      <c r="W91" s="2"/>
      <c r="X91" s="2"/>
      <c r="Y91" s="2"/>
      <c r="Z91" s="2"/>
    </row>
    <row r="92" spans="1:26" ht="12.75" customHeight="1">
      <c r="A92" s="10" t="s">
        <v>131</v>
      </c>
      <c r="B92" s="10" t="s">
        <v>36</v>
      </c>
      <c r="C92" s="10" t="s">
        <v>37</v>
      </c>
      <c r="D92" s="10">
        <v>1.3605999755859375</v>
      </c>
      <c r="E92" s="10">
        <v>5767</v>
      </c>
      <c r="F92" s="10">
        <v>1949</v>
      </c>
      <c r="G92" s="10">
        <v>1876</v>
      </c>
      <c r="H92" s="10">
        <v>4238.5712946352669</v>
      </c>
      <c r="I92" s="10">
        <v>1432.4562949963822</v>
      </c>
      <c r="J92" s="10">
        <v>3100</v>
      </c>
      <c r="K92" s="10">
        <v>2090</v>
      </c>
      <c r="L92" s="10">
        <v>375</v>
      </c>
      <c r="M92" s="10">
        <v>525</v>
      </c>
      <c r="N92" s="11">
        <v>0.16935483870967741</v>
      </c>
      <c r="O92" s="10">
        <v>45</v>
      </c>
      <c r="P92" s="10">
        <v>10</v>
      </c>
      <c r="Q92" s="10">
        <v>55</v>
      </c>
      <c r="R92" s="11">
        <v>1.7741935483870968E-2</v>
      </c>
      <c r="S92" s="10">
        <v>10</v>
      </c>
      <c r="T92" s="10">
        <v>10</v>
      </c>
      <c r="U92" s="10">
        <v>45</v>
      </c>
      <c r="V92" s="12" t="s">
        <v>38</v>
      </c>
      <c r="W92" s="2"/>
      <c r="X92" s="2"/>
      <c r="Y92" s="2"/>
      <c r="Z92" s="2"/>
    </row>
    <row r="93" spans="1:26" ht="12.75" customHeight="1">
      <c r="A93" s="10" t="s">
        <v>132</v>
      </c>
      <c r="B93" s="10" t="s">
        <v>36</v>
      </c>
      <c r="C93" s="10" t="s">
        <v>37</v>
      </c>
      <c r="D93" s="10">
        <v>1.3064999389648437</v>
      </c>
      <c r="E93" s="10">
        <v>6250</v>
      </c>
      <c r="F93" s="10">
        <v>1874</v>
      </c>
      <c r="G93" s="10">
        <v>1784</v>
      </c>
      <c r="H93" s="10">
        <v>4783.7736639712002</v>
      </c>
      <c r="I93" s="10">
        <v>1434.3666954051246</v>
      </c>
      <c r="J93" s="10">
        <v>3225</v>
      </c>
      <c r="K93" s="10">
        <v>2125</v>
      </c>
      <c r="L93" s="10">
        <v>325</v>
      </c>
      <c r="M93" s="10">
        <v>670</v>
      </c>
      <c r="N93" s="11">
        <v>0.20775193798449612</v>
      </c>
      <c r="O93" s="10">
        <v>55</v>
      </c>
      <c r="P93" s="10">
        <v>20</v>
      </c>
      <c r="Q93" s="10">
        <v>75</v>
      </c>
      <c r="R93" s="11">
        <v>2.3255813953488372E-2</v>
      </c>
      <c r="S93" s="10">
        <v>0</v>
      </c>
      <c r="T93" s="10">
        <v>20</v>
      </c>
      <c r="U93" s="10">
        <v>15</v>
      </c>
      <c r="V93" s="12" t="s">
        <v>38</v>
      </c>
      <c r="W93" s="2"/>
      <c r="X93" s="2"/>
      <c r="Y93" s="2"/>
      <c r="Z93" s="2"/>
    </row>
    <row r="94" spans="1:26" ht="12.75" customHeight="1">
      <c r="A94" s="10" t="s">
        <v>133</v>
      </c>
      <c r="B94" s="10" t="s">
        <v>36</v>
      </c>
      <c r="C94" s="10" t="s">
        <v>37</v>
      </c>
      <c r="D94" s="10">
        <v>1.4732000732421875</v>
      </c>
      <c r="E94" s="10">
        <v>6193</v>
      </c>
      <c r="F94" s="10">
        <v>2026</v>
      </c>
      <c r="G94" s="10">
        <v>1960</v>
      </c>
      <c r="H94" s="10">
        <v>4203.7738882068998</v>
      </c>
      <c r="I94" s="10">
        <v>1375.2375096895171</v>
      </c>
      <c r="J94" s="10">
        <v>3225</v>
      </c>
      <c r="K94" s="10">
        <v>2205</v>
      </c>
      <c r="L94" s="10">
        <v>325</v>
      </c>
      <c r="M94" s="10">
        <v>620</v>
      </c>
      <c r="N94" s="11">
        <v>0.19224806201550387</v>
      </c>
      <c r="O94" s="10">
        <v>50</v>
      </c>
      <c r="P94" s="10">
        <v>0</v>
      </c>
      <c r="Q94" s="10">
        <v>50</v>
      </c>
      <c r="R94" s="11">
        <v>1.5503875968992248E-2</v>
      </c>
      <c r="S94" s="10">
        <v>10</v>
      </c>
      <c r="T94" s="10">
        <v>10</v>
      </c>
      <c r="U94" s="10">
        <v>0</v>
      </c>
      <c r="V94" s="12" t="s">
        <v>38</v>
      </c>
      <c r="W94" s="2"/>
      <c r="X94" s="2"/>
      <c r="Y94" s="2"/>
      <c r="Z94" s="2"/>
    </row>
    <row r="95" spans="1:26" ht="12.75" customHeight="1">
      <c r="A95" s="10" t="s">
        <v>134</v>
      </c>
      <c r="B95" s="10" t="s">
        <v>36</v>
      </c>
      <c r="C95" s="10" t="s">
        <v>37</v>
      </c>
      <c r="D95" s="10">
        <v>1.2044999694824219</v>
      </c>
      <c r="E95" s="10">
        <v>6224</v>
      </c>
      <c r="F95" s="10">
        <v>1884</v>
      </c>
      <c r="G95" s="10">
        <v>1824</v>
      </c>
      <c r="H95" s="10">
        <v>5167.2894625929093</v>
      </c>
      <c r="I95" s="10">
        <v>1564.1345352707331</v>
      </c>
      <c r="J95" s="10">
        <v>3280</v>
      </c>
      <c r="K95" s="10">
        <v>2265</v>
      </c>
      <c r="L95" s="10">
        <v>345</v>
      </c>
      <c r="M95" s="10">
        <v>530</v>
      </c>
      <c r="N95" s="11">
        <v>0.16158536585365854</v>
      </c>
      <c r="O95" s="10">
        <v>70</v>
      </c>
      <c r="P95" s="10">
        <v>0</v>
      </c>
      <c r="Q95" s="10">
        <v>70</v>
      </c>
      <c r="R95" s="11">
        <v>2.1341463414634148E-2</v>
      </c>
      <c r="S95" s="10">
        <v>10</v>
      </c>
      <c r="T95" s="10">
        <v>20</v>
      </c>
      <c r="U95" s="10">
        <v>30</v>
      </c>
      <c r="V95" s="12" t="s">
        <v>38</v>
      </c>
      <c r="W95" s="2"/>
      <c r="X95" s="2"/>
      <c r="Y95" s="2"/>
      <c r="Z95" s="2"/>
    </row>
    <row r="96" spans="1:26" ht="12.75" customHeight="1">
      <c r="A96" s="10" t="s">
        <v>135</v>
      </c>
      <c r="B96" s="10" t="s">
        <v>36</v>
      </c>
      <c r="C96" s="10" t="s">
        <v>37</v>
      </c>
      <c r="D96" s="10">
        <v>3.0704998779296875</v>
      </c>
      <c r="E96" s="10">
        <v>6022</v>
      </c>
      <c r="F96" s="10">
        <v>1983</v>
      </c>
      <c r="G96" s="10">
        <v>1911</v>
      </c>
      <c r="H96" s="10">
        <v>1961.2441750235107</v>
      </c>
      <c r="I96" s="10">
        <v>645.82318151305572</v>
      </c>
      <c r="J96" s="10">
        <v>3350</v>
      </c>
      <c r="K96" s="10">
        <v>2510</v>
      </c>
      <c r="L96" s="10">
        <v>320</v>
      </c>
      <c r="M96" s="10">
        <v>465</v>
      </c>
      <c r="N96" s="11">
        <v>0.13880597014925372</v>
      </c>
      <c r="O96" s="10">
        <v>30</v>
      </c>
      <c r="P96" s="10">
        <v>10</v>
      </c>
      <c r="Q96" s="10">
        <v>40</v>
      </c>
      <c r="R96" s="11">
        <v>1.1940298507462687E-2</v>
      </c>
      <c r="S96" s="10">
        <v>0</v>
      </c>
      <c r="T96" s="10">
        <v>10</v>
      </c>
      <c r="U96" s="10">
        <v>10</v>
      </c>
      <c r="V96" s="12" t="s">
        <v>38</v>
      </c>
      <c r="W96" s="2"/>
      <c r="X96" s="2"/>
      <c r="Y96" s="2"/>
      <c r="Z96" s="2"/>
    </row>
    <row r="97" spans="1:26" ht="12.75" customHeight="1">
      <c r="A97" s="10" t="s">
        <v>136</v>
      </c>
      <c r="B97" s="10" t="s">
        <v>36</v>
      </c>
      <c r="C97" s="10" t="s">
        <v>37</v>
      </c>
      <c r="D97" s="10">
        <v>1.4082000732421875</v>
      </c>
      <c r="E97" s="10">
        <v>5178</v>
      </c>
      <c r="F97" s="10">
        <v>2255</v>
      </c>
      <c r="G97" s="10">
        <v>2144</v>
      </c>
      <c r="H97" s="10">
        <v>3677.0343208961531</v>
      </c>
      <c r="I97" s="10">
        <v>1601.3349543493289</v>
      </c>
      <c r="J97" s="10">
        <v>2935</v>
      </c>
      <c r="K97" s="10">
        <v>1995</v>
      </c>
      <c r="L97" s="10">
        <v>370</v>
      </c>
      <c r="M97" s="10">
        <v>410</v>
      </c>
      <c r="N97" s="11">
        <v>0.13969335604770017</v>
      </c>
      <c r="O97" s="10">
        <v>65</v>
      </c>
      <c r="P97" s="10">
        <v>35</v>
      </c>
      <c r="Q97" s="10">
        <v>100</v>
      </c>
      <c r="R97" s="11">
        <v>3.4071550255536626E-2</v>
      </c>
      <c r="S97" s="10">
        <v>10</v>
      </c>
      <c r="T97" s="10">
        <v>0</v>
      </c>
      <c r="U97" s="10">
        <v>40</v>
      </c>
      <c r="V97" s="12" t="s">
        <v>38</v>
      </c>
      <c r="W97" s="2"/>
      <c r="X97" s="2"/>
      <c r="Y97" s="2"/>
      <c r="Z97" s="2"/>
    </row>
    <row r="98" spans="1:26" ht="12.75" customHeight="1">
      <c r="A98" s="10" t="s">
        <v>137</v>
      </c>
      <c r="B98" s="10" t="s">
        <v>36</v>
      </c>
      <c r="C98" s="10" t="s">
        <v>37</v>
      </c>
      <c r="D98" s="10">
        <v>2.6729998779296875</v>
      </c>
      <c r="E98" s="10">
        <v>4756</v>
      </c>
      <c r="F98" s="10">
        <v>1496</v>
      </c>
      <c r="G98" s="10">
        <v>1449</v>
      </c>
      <c r="H98" s="10">
        <v>1779.2743049743997</v>
      </c>
      <c r="I98" s="10">
        <v>559.67080745199792</v>
      </c>
      <c r="J98" s="10">
        <v>2375</v>
      </c>
      <c r="K98" s="10">
        <v>1770</v>
      </c>
      <c r="L98" s="10">
        <v>250</v>
      </c>
      <c r="M98" s="10">
        <v>310</v>
      </c>
      <c r="N98" s="11">
        <v>0.13052631578947368</v>
      </c>
      <c r="O98" s="10">
        <v>0</v>
      </c>
      <c r="P98" s="10">
        <v>0</v>
      </c>
      <c r="Q98" s="10">
        <v>0</v>
      </c>
      <c r="R98" s="11">
        <v>0</v>
      </c>
      <c r="S98" s="10">
        <v>0</v>
      </c>
      <c r="T98" s="10">
        <v>30</v>
      </c>
      <c r="U98" s="10">
        <v>0</v>
      </c>
      <c r="V98" s="12" t="s">
        <v>38</v>
      </c>
      <c r="W98" s="2"/>
      <c r="X98" s="2"/>
      <c r="Y98" s="2"/>
      <c r="Z98" s="2"/>
    </row>
    <row r="99" spans="1:26" ht="12.75" customHeight="1">
      <c r="A99" s="10" t="s">
        <v>138</v>
      </c>
      <c r="B99" s="10" t="s">
        <v>36</v>
      </c>
      <c r="C99" s="10" t="s">
        <v>37</v>
      </c>
      <c r="D99" s="10">
        <v>1.340500030517578</v>
      </c>
      <c r="E99" s="10">
        <v>5015</v>
      </c>
      <c r="F99" s="10">
        <v>1852</v>
      </c>
      <c r="G99" s="10">
        <v>1807</v>
      </c>
      <c r="H99" s="10">
        <v>3741.1412799921141</v>
      </c>
      <c r="I99" s="10">
        <v>1381.5740080848245</v>
      </c>
      <c r="J99" s="10">
        <v>2860</v>
      </c>
      <c r="K99" s="10">
        <v>1930</v>
      </c>
      <c r="L99" s="10">
        <v>280</v>
      </c>
      <c r="M99" s="10">
        <v>560</v>
      </c>
      <c r="N99" s="11">
        <v>0.19580419580419581</v>
      </c>
      <c r="O99" s="10">
        <v>55</v>
      </c>
      <c r="P99" s="10">
        <v>15</v>
      </c>
      <c r="Q99" s="10">
        <v>70</v>
      </c>
      <c r="R99" s="11">
        <v>2.4475524475524476E-2</v>
      </c>
      <c r="S99" s="10">
        <v>0</v>
      </c>
      <c r="T99" s="10">
        <v>10</v>
      </c>
      <c r="U99" s="10">
        <v>10</v>
      </c>
      <c r="V99" s="12" t="s">
        <v>38</v>
      </c>
      <c r="W99" s="2"/>
      <c r="X99" s="2"/>
      <c r="Y99" s="2"/>
      <c r="Z99" s="2"/>
    </row>
    <row r="100" spans="1:26" ht="12.75" customHeight="1">
      <c r="A100" s="10" t="s">
        <v>139</v>
      </c>
      <c r="B100" s="10" t="s">
        <v>36</v>
      </c>
      <c r="C100" s="10" t="s">
        <v>37</v>
      </c>
      <c r="D100" s="10">
        <v>2.6111999511718751</v>
      </c>
      <c r="E100" s="10">
        <v>5767</v>
      </c>
      <c r="F100" s="10">
        <v>1637</v>
      </c>
      <c r="G100" s="10">
        <v>1595</v>
      </c>
      <c r="H100" s="10">
        <v>2208.5631540441168</v>
      </c>
      <c r="I100" s="10">
        <v>626.91484015436436</v>
      </c>
      <c r="J100" s="10">
        <v>2850</v>
      </c>
      <c r="K100" s="10">
        <v>2120</v>
      </c>
      <c r="L100" s="10">
        <v>270</v>
      </c>
      <c r="M100" s="10">
        <v>430</v>
      </c>
      <c r="N100" s="11">
        <v>0.15087719298245614</v>
      </c>
      <c r="O100" s="10">
        <v>15</v>
      </c>
      <c r="P100" s="10">
        <v>0</v>
      </c>
      <c r="Q100" s="10">
        <v>15</v>
      </c>
      <c r="R100" s="11">
        <v>5.263157894736842E-3</v>
      </c>
      <c r="S100" s="10">
        <v>0</v>
      </c>
      <c r="T100" s="10">
        <v>0</v>
      </c>
      <c r="U100" s="10">
        <v>15</v>
      </c>
      <c r="V100" s="12" t="s">
        <v>38</v>
      </c>
      <c r="W100" s="2"/>
      <c r="X100" s="2"/>
      <c r="Y100" s="2"/>
      <c r="Z100" s="2"/>
    </row>
    <row r="101" spans="1:26" ht="12.75" customHeight="1">
      <c r="A101" s="10" t="s">
        <v>140</v>
      </c>
      <c r="B101" s="10" t="s">
        <v>36</v>
      </c>
      <c r="C101" s="10" t="s">
        <v>37</v>
      </c>
      <c r="D101" s="10">
        <v>1.2960000610351563</v>
      </c>
      <c r="E101" s="10">
        <v>5194</v>
      </c>
      <c r="F101" s="10">
        <v>1628</v>
      </c>
      <c r="G101" s="10">
        <v>1567</v>
      </c>
      <c r="H101" s="10">
        <v>4007.7158606392254</v>
      </c>
      <c r="I101" s="10">
        <v>1256.1727803466806</v>
      </c>
      <c r="J101" s="10">
        <v>2950</v>
      </c>
      <c r="K101" s="10">
        <v>2075</v>
      </c>
      <c r="L101" s="10">
        <v>325</v>
      </c>
      <c r="M101" s="10">
        <v>475</v>
      </c>
      <c r="N101" s="11">
        <v>0.16101694915254236</v>
      </c>
      <c r="O101" s="10">
        <v>35</v>
      </c>
      <c r="P101" s="10">
        <v>10</v>
      </c>
      <c r="Q101" s="10">
        <v>45</v>
      </c>
      <c r="R101" s="11">
        <v>1.5254237288135594E-2</v>
      </c>
      <c r="S101" s="10">
        <v>0</v>
      </c>
      <c r="T101" s="10">
        <v>0</v>
      </c>
      <c r="U101" s="10">
        <v>30</v>
      </c>
      <c r="V101" s="12" t="s">
        <v>38</v>
      </c>
      <c r="W101" s="2"/>
      <c r="X101" s="2"/>
      <c r="Y101" s="2"/>
      <c r="Z101" s="2"/>
    </row>
    <row r="102" spans="1:26" ht="12.75" customHeight="1">
      <c r="A102" s="10" t="s">
        <v>141</v>
      </c>
      <c r="B102" s="10" t="s">
        <v>36</v>
      </c>
      <c r="C102" s="10" t="s">
        <v>37</v>
      </c>
      <c r="D102" s="10">
        <v>53.758798828125002</v>
      </c>
      <c r="E102" s="10">
        <v>17112</v>
      </c>
      <c r="F102" s="10">
        <v>5184</v>
      </c>
      <c r="G102" s="10">
        <v>4832</v>
      </c>
      <c r="H102" s="10">
        <v>318.3106835163793</v>
      </c>
      <c r="I102" s="10">
        <v>96.430726002156987</v>
      </c>
      <c r="J102" s="10">
        <v>9340</v>
      </c>
      <c r="K102" s="10">
        <v>6645</v>
      </c>
      <c r="L102" s="10">
        <v>1035</v>
      </c>
      <c r="M102" s="10">
        <v>1435</v>
      </c>
      <c r="N102" s="11">
        <v>0.15364025695931477</v>
      </c>
      <c r="O102" s="10">
        <v>40</v>
      </c>
      <c r="P102" s="10">
        <v>25</v>
      </c>
      <c r="Q102" s="10">
        <v>65</v>
      </c>
      <c r="R102" s="11">
        <v>6.9593147751605992E-3</v>
      </c>
      <c r="S102" s="10">
        <v>10</v>
      </c>
      <c r="T102" s="10">
        <v>80</v>
      </c>
      <c r="U102" s="10">
        <v>70</v>
      </c>
      <c r="V102" s="12" t="s">
        <v>38</v>
      </c>
      <c r="W102" s="2"/>
      <c r="X102" s="2"/>
      <c r="Y102" s="2"/>
      <c r="Z102" s="2"/>
    </row>
    <row r="103" spans="1:26" ht="12.75" customHeight="1">
      <c r="A103" s="10" t="s">
        <v>142</v>
      </c>
      <c r="B103" s="10" t="s">
        <v>36</v>
      </c>
      <c r="C103" s="10" t="s">
        <v>37</v>
      </c>
      <c r="D103" s="10">
        <v>1.1512000274658203</v>
      </c>
      <c r="E103" s="10">
        <v>6037</v>
      </c>
      <c r="F103" s="10">
        <v>1466</v>
      </c>
      <c r="G103" s="10">
        <v>1447</v>
      </c>
      <c r="H103" s="10">
        <v>5244.0929951065709</v>
      </c>
      <c r="I103" s="10">
        <v>1273.4537569697254</v>
      </c>
      <c r="J103" s="10">
        <v>3340</v>
      </c>
      <c r="K103" s="10">
        <v>2395</v>
      </c>
      <c r="L103" s="10">
        <v>360</v>
      </c>
      <c r="M103" s="10">
        <v>570</v>
      </c>
      <c r="N103" s="11">
        <v>0.17065868263473055</v>
      </c>
      <c r="O103" s="10">
        <v>0</v>
      </c>
      <c r="P103" s="10">
        <v>0</v>
      </c>
      <c r="Q103" s="10">
        <v>0</v>
      </c>
      <c r="R103" s="11">
        <v>0</v>
      </c>
      <c r="S103" s="10">
        <v>0</v>
      </c>
      <c r="T103" s="10">
        <v>0</v>
      </c>
      <c r="U103" s="10">
        <v>10</v>
      </c>
      <c r="V103" s="12" t="s">
        <v>38</v>
      </c>
      <c r="W103" s="2"/>
      <c r="X103" s="2"/>
      <c r="Y103" s="2"/>
      <c r="Z103" s="2"/>
    </row>
    <row r="104" spans="1:26" ht="12.75" customHeight="1">
      <c r="A104" s="10" t="s">
        <v>143</v>
      </c>
      <c r="B104" s="10" t="s">
        <v>36</v>
      </c>
      <c r="C104" s="10" t="s">
        <v>37</v>
      </c>
      <c r="D104" s="10">
        <v>0.68800003051757808</v>
      </c>
      <c r="E104" s="10">
        <v>4039</v>
      </c>
      <c r="F104" s="10">
        <v>1351</v>
      </c>
      <c r="G104" s="10">
        <v>1315</v>
      </c>
      <c r="H104" s="10">
        <v>5870.6392744800978</v>
      </c>
      <c r="I104" s="10">
        <v>1963.6627035955962</v>
      </c>
      <c r="J104" s="10">
        <v>2135</v>
      </c>
      <c r="K104" s="10">
        <v>1465</v>
      </c>
      <c r="L104" s="10">
        <v>280</v>
      </c>
      <c r="M104" s="10">
        <v>315</v>
      </c>
      <c r="N104" s="11">
        <v>0.14754098360655737</v>
      </c>
      <c r="O104" s="10">
        <v>65</v>
      </c>
      <c r="P104" s="10">
        <v>0</v>
      </c>
      <c r="Q104" s="10">
        <v>65</v>
      </c>
      <c r="R104" s="11">
        <v>3.0444964871194378E-2</v>
      </c>
      <c r="S104" s="10">
        <v>0</v>
      </c>
      <c r="T104" s="10">
        <v>0</v>
      </c>
      <c r="U104" s="10">
        <v>0</v>
      </c>
      <c r="V104" s="12" t="s">
        <v>38</v>
      </c>
      <c r="W104" s="2"/>
      <c r="X104" s="2"/>
      <c r="Y104" s="2"/>
      <c r="Z104" s="2"/>
    </row>
    <row r="105" spans="1:26" ht="12.75" customHeight="1">
      <c r="A105" s="10" t="s">
        <v>144</v>
      </c>
      <c r="B105" s="10" t="s">
        <v>36</v>
      </c>
      <c r="C105" s="10" t="s">
        <v>37</v>
      </c>
      <c r="D105" s="10">
        <v>1.7558999633789063</v>
      </c>
      <c r="E105" s="10">
        <v>6447</v>
      </c>
      <c r="F105" s="10">
        <v>1918</v>
      </c>
      <c r="G105" s="10">
        <v>1890</v>
      </c>
      <c r="H105" s="10">
        <v>3671.6214673152194</v>
      </c>
      <c r="I105" s="10">
        <v>1092.3173529254832</v>
      </c>
      <c r="J105" s="10">
        <v>3510</v>
      </c>
      <c r="K105" s="10">
        <v>2515</v>
      </c>
      <c r="L105" s="10">
        <v>245</v>
      </c>
      <c r="M105" s="10">
        <v>650</v>
      </c>
      <c r="N105" s="11">
        <v>0.18518518518518517</v>
      </c>
      <c r="O105" s="10">
        <v>10</v>
      </c>
      <c r="P105" s="10">
        <v>25</v>
      </c>
      <c r="Q105" s="10">
        <v>35</v>
      </c>
      <c r="R105" s="11">
        <v>9.9715099715099714E-3</v>
      </c>
      <c r="S105" s="10">
        <v>15</v>
      </c>
      <c r="T105" s="10">
        <v>15</v>
      </c>
      <c r="U105" s="10">
        <v>45</v>
      </c>
      <c r="V105" s="12" t="s">
        <v>38</v>
      </c>
      <c r="W105" s="2"/>
      <c r="X105" s="2"/>
      <c r="Y105" s="2"/>
      <c r="Z105" s="2"/>
    </row>
    <row r="106" spans="1:26" ht="12.75" customHeight="1">
      <c r="A106" s="10" t="s">
        <v>145</v>
      </c>
      <c r="B106" s="10" t="s">
        <v>36</v>
      </c>
      <c r="C106" s="10" t="s">
        <v>37</v>
      </c>
      <c r="D106" s="10">
        <v>1.0276000213623047</v>
      </c>
      <c r="E106" s="10">
        <v>5452</v>
      </c>
      <c r="F106" s="10">
        <v>1679</v>
      </c>
      <c r="G106" s="10">
        <v>1636</v>
      </c>
      <c r="H106" s="10">
        <v>5305.5662579416867</v>
      </c>
      <c r="I106" s="10">
        <v>1633.904208929584</v>
      </c>
      <c r="J106" s="10">
        <v>3035</v>
      </c>
      <c r="K106" s="10">
        <v>2175</v>
      </c>
      <c r="L106" s="10">
        <v>290</v>
      </c>
      <c r="M106" s="10">
        <v>515</v>
      </c>
      <c r="N106" s="11">
        <v>0.16968698517298189</v>
      </c>
      <c r="O106" s="10">
        <v>25</v>
      </c>
      <c r="P106" s="10">
        <v>0</v>
      </c>
      <c r="Q106" s="10">
        <v>25</v>
      </c>
      <c r="R106" s="11">
        <v>8.2372322899505763E-3</v>
      </c>
      <c r="S106" s="10">
        <v>0</v>
      </c>
      <c r="T106" s="10">
        <v>0</v>
      </c>
      <c r="U106" s="10">
        <v>20</v>
      </c>
      <c r="V106" s="12" t="s">
        <v>38</v>
      </c>
      <c r="W106" s="2"/>
      <c r="X106" s="2"/>
      <c r="Y106" s="2"/>
      <c r="Z106" s="2"/>
    </row>
    <row r="107" spans="1:26" ht="12.75" customHeight="1">
      <c r="A107" s="10" t="s">
        <v>146</v>
      </c>
      <c r="B107" s="10" t="s">
        <v>36</v>
      </c>
      <c r="C107" s="10" t="s">
        <v>37</v>
      </c>
      <c r="D107" s="10">
        <v>4.5535998535156246</v>
      </c>
      <c r="E107" s="10">
        <v>6060</v>
      </c>
      <c r="F107" s="10">
        <v>2557</v>
      </c>
      <c r="G107" s="10">
        <v>2444</v>
      </c>
      <c r="H107" s="10">
        <v>1330.8152220097586</v>
      </c>
      <c r="I107" s="10">
        <v>561.53374961698887</v>
      </c>
      <c r="J107" s="10">
        <v>3145</v>
      </c>
      <c r="K107" s="10">
        <v>1915</v>
      </c>
      <c r="L107" s="10">
        <v>370</v>
      </c>
      <c r="M107" s="10">
        <v>640</v>
      </c>
      <c r="N107" s="11">
        <v>0.20349761526232116</v>
      </c>
      <c r="O107" s="10">
        <v>165</v>
      </c>
      <c r="P107" s="10">
        <v>25</v>
      </c>
      <c r="Q107" s="10">
        <v>190</v>
      </c>
      <c r="R107" s="11">
        <v>6.0413354531001592E-2</v>
      </c>
      <c r="S107" s="10">
        <v>0</v>
      </c>
      <c r="T107" s="10">
        <v>0</v>
      </c>
      <c r="U107" s="10">
        <v>25</v>
      </c>
      <c r="V107" s="12" t="s">
        <v>38</v>
      </c>
      <c r="W107" s="2"/>
      <c r="X107" s="2"/>
      <c r="Y107" s="2"/>
      <c r="Z107" s="2"/>
    </row>
    <row r="108" spans="1:26" ht="12.75" customHeight="1">
      <c r="A108" s="10" t="s">
        <v>147</v>
      </c>
      <c r="B108" s="10" t="s">
        <v>36</v>
      </c>
      <c r="C108" s="10" t="s">
        <v>37</v>
      </c>
      <c r="D108" s="10">
        <v>3.8882998657226562</v>
      </c>
      <c r="E108" s="10">
        <v>5939</v>
      </c>
      <c r="F108" s="10">
        <v>2688</v>
      </c>
      <c r="G108" s="10">
        <v>2614</v>
      </c>
      <c r="H108" s="10">
        <v>1527.4027737303159</v>
      </c>
      <c r="I108" s="10">
        <v>691.304707153913</v>
      </c>
      <c r="J108" s="10">
        <v>3360</v>
      </c>
      <c r="K108" s="10">
        <v>2365</v>
      </c>
      <c r="L108" s="10">
        <v>260</v>
      </c>
      <c r="M108" s="10">
        <v>445</v>
      </c>
      <c r="N108" s="11">
        <v>0.13244047619047619</v>
      </c>
      <c r="O108" s="10">
        <v>175</v>
      </c>
      <c r="P108" s="10">
        <v>55</v>
      </c>
      <c r="Q108" s="10">
        <v>230</v>
      </c>
      <c r="R108" s="11">
        <v>6.8452380952380959E-2</v>
      </c>
      <c r="S108" s="10">
        <v>25</v>
      </c>
      <c r="T108" s="10">
        <v>0</v>
      </c>
      <c r="U108" s="10">
        <v>25</v>
      </c>
      <c r="V108" s="12" t="s">
        <v>38</v>
      </c>
      <c r="W108" s="2"/>
      <c r="X108" s="2"/>
      <c r="Y108" s="2"/>
      <c r="Z108" s="2"/>
    </row>
    <row r="109" spans="1:26" ht="12.75" customHeight="1">
      <c r="A109" s="22" t="s">
        <v>148</v>
      </c>
      <c r="B109" s="22" t="s">
        <v>36</v>
      </c>
      <c r="C109" s="22" t="s">
        <v>37</v>
      </c>
      <c r="D109" s="22">
        <v>2.1271000671386719</v>
      </c>
      <c r="E109" s="22">
        <v>5132</v>
      </c>
      <c r="F109" s="22">
        <v>2657</v>
      </c>
      <c r="G109" s="22">
        <v>2433</v>
      </c>
      <c r="H109" s="22">
        <v>2412.6744572498901</v>
      </c>
      <c r="I109" s="22">
        <v>1249.1184787437564</v>
      </c>
      <c r="J109" s="22">
        <v>2475</v>
      </c>
      <c r="K109" s="22">
        <v>1420</v>
      </c>
      <c r="L109" s="22">
        <v>120</v>
      </c>
      <c r="M109" s="22">
        <v>510</v>
      </c>
      <c r="N109" s="23">
        <v>0.20606060606060606</v>
      </c>
      <c r="O109" s="22">
        <v>350</v>
      </c>
      <c r="P109" s="22">
        <v>45</v>
      </c>
      <c r="Q109" s="22">
        <v>395</v>
      </c>
      <c r="R109" s="23">
        <v>0.1595959595959596</v>
      </c>
      <c r="S109" s="22">
        <v>10</v>
      </c>
      <c r="T109" s="22">
        <v>10</v>
      </c>
      <c r="U109" s="22">
        <v>10</v>
      </c>
      <c r="V109" s="24" t="s">
        <v>85</v>
      </c>
      <c r="W109" s="2"/>
      <c r="X109" s="2"/>
      <c r="Y109" s="2"/>
      <c r="Z109" s="2"/>
    </row>
    <row r="110" spans="1:26" ht="12.75" customHeight="1">
      <c r="A110" s="22" t="s">
        <v>149</v>
      </c>
      <c r="B110" s="22" t="s">
        <v>36</v>
      </c>
      <c r="C110" s="22" t="s">
        <v>37</v>
      </c>
      <c r="D110" s="22">
        <v>1.418300018310547</v>
      </c>
      <c r="E110" s="22">
        <v>4731</v>
      </c>
      <c r="F110" s="22">
        <v>2230</v>
      </c>
      <c r="G110" s="22">
        <v>2112</v>
      </c>
      <c r="H110" s="22">
        <v>3335.6835217667704</v>
      </c>
      <c r="I110" s="22">
        <v>1572.3048517311133</v>
      </c>
      <c r="J110" s="22">
        <v>1035</v>
      </c>
      <c r="K110" s="22">
        <v>285</v>
      </c>
      <c r="L110" s="22">
        <v>15</v>
      </c>
      <c r="M110" s="22">
        <v>300</v>
      </c>
      <c r="N110" s="23">
        <v>0.28985507246376813</v>
      </c>
      <c r="O110" s="22">
        <v>405</v>
      </c>
      <c r="P110" s="22">
        <v>30</v>
      </c>
      <c r="Q110" s="22">
        <v>435</v>
      </c>
      <c r="R110" s="23">
        <v>0.42028985507246375</v>
      </c>
      <c r="S110" s="22">
        <v>0</v>
      </c>
      <c r="T110" s="22">
        <v>0</v>
      </c>
      <c r="U110" s="22">
        <v>10</v>
      </c>
      <c r="V110" s="24" t="s">
        <v>85</v>
      </c>
      <c r="W110" s="2"/>
      <c r="X110" s="2"/>
      <c r="Y110" s="2"/>
      <c r="Z110" s="2"/>
    </row>
    <row r="111" spans="1:26" ht="12.75" customHeight="1">
      <c r="A111" s="22" t="s">
        <v>150</v>
      </c>
      <c r="B111" s="22" t="s">
        <v>36</v>
      </c>
      <c r="C111" s="22" t="s">
        <v>37</v>
      </c>
      <c r="D111" s="22">
        <v>1.6177999877929687</v>
      </c>
      <c r="E111" s="22">
        <v>5114</v>
      </c>
      <c r="F111" s="22">
        <v>3568</v>
      </c>
      <c r="G111" s="22">
        <v>3205</v>
      </c>
      <c r="H111" s="22">
        <v>3161.0829760090487</v>
      </c>
      <c r="I111" s="22">
        <v>2205.4642272976703</v>
      </c>
      <c r="J111" s="22">
        <v>2840</v>
      </c>
      <c r="K111" s="22">
        <v>530</v>
      </c>
      <c r="L111" s="22">
        <v>80</v>
      </c>
      <c r="M111" s="22">
        <v>755</v>
      </c>
      <c r="N111" s="23">
        <v>0.26584507042253519</v>
      </c>
      <c r="O111" s="22">
        <v>1400</v>
      </c>
      <c r="P111" s="22">
        <v>45</v>
      </c>
      <c r="Q111" s="22">
        <v>1445</v>
      </c>
      <c r="R111" s="23">
        <v>0.50880281690140849</v>
      </c>
      <c r="S111" s="22">
        <v>0</v>
      </c>
      <c r="T111" s="22">
        <v>0</v>
      </c>
      <c r="U111" s="22">
        <v>20</v>
      </c>
      <c r="V111" s="24" t="s">
        <v>85</v>
      </c>
      <c r="W111" s="2"/>
      <c r="X111" s="2"/>
      <c r="Y111" s="2"/>
      <c r="Z111" s="2"/>
    </row>
    <row r="112" spans="1:26" ht="12.75" customHeight="1">
      <c r="A112" s="22" t="s">
        <v>151</v>
      </c>
      <c r="B112" s="22" t="s">
        <v>36</v>
      </c>
      <c r="C112" s="22" t="s">
        <v>37</v>
      </c>
      <c r="D112" s="22">
        <v>0.76459999084472652</v>
      </c>
      <c r="E112" s="22">
        <v>6335</v>
      </c>
      <c r="F112" s="22">
        <v>4281</v>
      </c>
      <c r="G112" s="22">
        <v>4053</v>
      </c>
      <c r="H112" s="22">
        <v>8285.3780746205884</v>
      </c>
      <c r="I112" s="22">
        <v>5599.0060832597856</v>
      </c>
      <c r="J112" s="22">
        <v>4235</v>
      </c>
      <c r="K112" s="22">
        <v>1240</v>
      </c>
      <c r="L112" s="22">
        <v>205</v>
      </c>
      <c r="M112" s="22">
        <v>740</v>
      </c>
      <c r="N112" s="23">
        <v>0.17473435655253838</v>
      </c>
      <c r="O112" s="22">
        <v>1915</v>
      </c>
      <c r="P112" s="22">
        <v>75</v>
      </c>
      <c r="Q112" s="22">
        <v>1990</v>
      </c>
      <c r="R112" s="23">
        <v>0.46989374262101535</v>
      </c>
      <c r="S112" s="22">
        <v>0</v>
      </c>
      <c r="T112" s="22">
        <v>35</v>
      </c>
      <c r="U112" s="22">
        <v>25</v>
      </c>
      <c r="V112" s="24" t="s">
        <v>85</v>
      </c>
      <c r="W112" s="2"/>
      <c r="X112" s="2"/>
      <c r="Y112" s="2"/>
      <c r="Z112" s="2"/>
    </row>
    <row r="113" spans="1:26" ht="12.75" customHeight="1">
      <c r="A113" s="22" t="s">
        <v>152</v>
      </c>
      <c r="B113" s="22" t="s">
        <v>36</v>
      </c>
      <c r="C113" s="22" t="s">
        <v>37</v>
      </c>
      <c r="D113" s="22">
        <v>0.56639999389648432</v>
      </c>
      <c r="E113" s="22">
        <v>6927</v>
      </c>
      <c r="F113" s="22">
        <v>4540</v>
      </c>
      <c r="G113" s="22">
        <v>4287</v>
      </c>
      <c r="H113" s="22">
        <v>12229.873013144812</v>
      </c>
      <c r="I113" s="22">
        <v>8015.536809539115</v>
      </c>
      <c r="J113" s="22">
        <v>5000</v>
      </c>
      <c r="K113" s="22">
        <v>1995</v>
      </c>
      <c r="L113" s="22">
        <v>225</v>
      </c>
      <c r="M113" s="22">
        <v>915</v>
      </c>
      <c r="N113" s="23">
        <v>0.183</v>
      </c>
      <c r="O113" s="22">
        <v>1650</v>
      </c>
      <c r="P113" s="22">
        <v>145</v>
      </c>
      <c r="Q113" s="22">
        <v>1795</v>
      </c>
      <c r="R113" s="23">
        <v>0.35899999999999999</v>
      </c>
      <c r="S113" s="22">
        <v>15</v>
      </c>
      <c r="T113" s="22">
        <v>10</v>
      </c>
      <c r="U113" s="22">
        <v>40</v>
      </c>
      <c r="V113" s="24" t="s">
        <v>85</v>
      </c>
      <c r="W113" s="2"/>
      <c r="X113" s="2"/>
      <c r="Y113" s="2"/>
      <c r="Z113" s="2"/>
    </row>
    <row r="114" spans="1:26" ht="12.75" customHeight="1">
      <c r="A114" s="22" t="s">
        <v>153</v>
      </c>
      <c r="B114" s="22" t="s">
        <v>36</v>
      </c>
      <c r="C114" s="22" t="s">
        <v>37</v>
      </c>
      <c r="D114" s="22">
        <v>0.5884000015258789</v>
      </c>
      <c r="E114" s="22">
        <v>5783</v>
      </c>
      <c r="F114" s="22">
        <v>3738</v>
      </c>
      <c r="G114" s="22">
        <v>3386</v>
      </c>
      <c r="H114" s="22">
        <v>9828.3480370549478</v>
      </c>
      <c r="I114" s="22">
        <v>6352.8211935866148</v>
      </c>
      <c r="J114" s="22">
        <v>3780</v>
      </c>
      <c r="K114" s="22">
        <v>1010</v>
      </c>
      <c r="L114" s="22">
        <v>100</v>
      </c>
      <c r="M114" s="22">
        <v>1420</v>
      </c>
      <c r="N114" s="23">
        <v>0.37566137566137564</v>
      </c>
      <c r="O114" s="22">
        <v>1150</v>
      </c>
      <c r="P114" s="22">
        <v>35</v>
      </c>
      <c r="Q114" s="22">
        <v>1185</v>
      </c>
      <c r="R114" s="23">
        <v>0.31349206349206349</v>
      </c>
      <c r="S114" s="22">
        <v>10</v>
      </c>
      <c r="T114" s="22">
        <v>20</v>
      </c>
      <c r="U114" s="22">
        <v>35</v>
      </c>
      <c r="V114" s="24" t="s">
        <v>85</v>
      </c>
      <c r="W114" s="2"/>
      <c r="X114" s="2"/>
      <c r="Y114" s="2"/>
      <c r="Z114" s="2"/>
    </row>
    <row r="115" spans="1:26" ht="12.75" customHeight="1">
      <c r="A115" s="22" t="s">
        <v>154</v>
      </c>
      <c r="B115" s="22" t="s">
        <v>36</v>
      </c>
      <c r="C115" s="22" t="s">
        <v>37</v>
      </c>
      <c r="D115" s="22">
        <v>1.773699951171875</v>
      </c>
      <c r="E115" s="22">
        <v>4709</v>
      </c>
      <c r="F115" s="22">
        <v>2686</v>
      </c>
      <c r="G115" s="22">
        <v>2533</v>
      </c>
      <c r="H115" s="22">
        <v>2654.9022549663973</v>
      </c>
      <c r="I115" s="22">
        <v>1514.3485786450931</v>
      </c>
      <c r="J115" s="22">
        <v>3040</v>
      </c>
      <c r="K115" s="22">
        <v>1510</v>
      </c>
      <c r="L115" s="22">
        <v>225</v>
      </c>
      <c r="M115" s="22">
        <v>605</v>
      </c>
      <c r="N115" s="23">
        <v>0.19901315789473684</v>
      </c>
      <c r="O115" s="22">
        <v>560</v>
      </c>
      <c r="P115" s="22">
        <v>130</v>
      </c>
      <c r="Q115" s="22">
        <v>690</v>
      </c>
      <c r="R115" s="23">
        <v>0.22697368421052633</v>
      </c>
      <c r="S115" s="22">
        <v>0</v>
      </c>
      <c r="T115" s="22">
        <v>0</v>
      </c>
      <c r="U115" s="22">
        <v>15</v>
      </c>
      <c r="V115" s="24" t="s">
        <v>85</v>
      </c>
      <c r="W115" s="2"/>
      <c r="X115" s="2"/>
      <c r="Y115" s="2"/>
      <c r="Z115" s="2"/>
    </row>
    <row r="116" spans="1:26" ht="12.75" customHeight="1">
      <c r="A116" s="14" t="s">
        <v>155</v>
      </c>
      <c r="B116" s="14" t="s">
        <v>36</v>
      </c>
      <c r="C116" s="14" t="s">
        <v>37</v>
      </c>
      <c r="D116" s="14">
        <v>1.5057000732421875</v>
      </c>
      <c r="E116" s="14">
        <v>4741</v>
      </c>
      <c r="F116" s="14">
        <v>2295</v>
      </c>
      <c r="G116" s="14">
        <v>2145</v>
      </c>
      <c r="H116" s="14">
        <v>3148.7014474212779</v>
      </c>
      <c r="I116" s="14">
        <v>1524.2079354211839</v>
      </c>
      <c r="J116" s="14">
        <v>2645</v>
      </c>
      <c r="K116" s="14">
        <v>1585</v>
      </c>
      <c r="L116" s="14">
        <v>135</v>
      </c>
      <c r="M116" s="14">
        <v>685</v>
      </c>
      <c r="N116" s="15">
        <v>0.25897920604914931</v>
      </c>
      <c r="O116" s="14">
        <v>175</v>
      </c>
      <c r="P116" s="14">
        <v>45</v>
      </c>
      <c r="Q116" s="14">
        <v>220</v>
      </c>
      <c r="R116" s="15">
        <v>8.3175803402646506E-2</v>
      </c>
      <c r="S116" s="14">
        <v>0</v>
      </c>
      <c r="T116" s="14">
        <v>10</v>
      </c>
      <c r="U116" s="14">
        <v>10</v>
      </c>
      <c r="V116" s="16" t="s">
        <v>59</v>
      </c>
      <c r="W116" s="2"/>
      <c r="X116" s="2"/>
      <c r="Y116" s="2"/>
      <c r="Z116" s="2"/>
    </row>
    <row r="117" spans="1:26" ht="12.75" customHeight="1">
      <c r="A117" s="22" t="s">
        <v>156</v>
      </c>
      <c r="B117" s="22" t="s">
        <v>36</v>
      </c>
      <c r="C117" s="22" t="s">
        <v>37</v>
      </c>
      <c r="D117" s="22">
        <v>2.93760009765625</v>
      </c>
      <c r="E117" s="22">
        <v>4628</v>
      </c>
      <c r="F117" s="22">
        <v>2220</v>
      </c>
      <c r="G117" s="22">
        <v>2041</v>
      </c>
      <c r="H117" s="22">
        <v>1575.4356774744213</v>
      </c>
      <c r="I117" s="22">
        <v>755.71892912558667</v>
      </c>
      <c r="J117" s="22">
        <v>2170</v>
      </c>
      <c r="K117" s="22">
        <v>1430</v>
      </c>
      <c r="L117" s="22">
        <v>100</v>
      </c>
      <c r="M117" s="22">
        <v>380</v>
      </c>
      <c r="N117" s="23">
        <v>0.17511520737327188</v>
      </c>
      <c r="O117" s="22">
        <v>130</v>
      </c>
      <c r="P117" s="22">
        <v>125</v>
      </c>
      <c r="Q117" s="22">
        <v>255</v>
      </c>
      <c r="R117" s="23">
        <v>0.11751152073732719</v>
      </c>
      <c r="S117" s="22">
        <v>0</v>
      </c>
      <c r="T117" s="22">
        <v>0</v>
      </c>
      <c r="U117" s="22">
        <v>0</v>
      </c>
      <c r="V117" s="24" t="s">
        <v>85</v>
      </c>
      <c r="W117" s="2"/>
      <c r="X117" s="2"/>
      <c r="Y117" s="2"/>
      <c r="Z117" s="2"/>
    </row>
    <row r="118" spans="1:26" ht="12.75" customHeight="1">
      <c r="A118" s="10" t="s">
        <v>157</v>
      </c>
      <c r="B118" s="10" t="s">
        <v>36</v>
      </c>
      <c r="C118" s="10" t="s">
        <v>37</v>
      </c>
      <c r="D118" s="10">
        <v>3.3360000610351563</v>
      </c>
      <c r="E118" s="10">
        <v>4265</v>
      </c>
      <c r="F118" s="10">
        <v>1781</v>
      </c>
      <c r="G118" s="10">
        <v>1730</v>
      </c>
      <c r="H118" s="10">
        <v>1278.4771948345158</v>
      </c>
      <c r="I118" s="10">
        <v>533.87289191096659</v>
      </c>
      <c r="J118" s="10">
        <v>2225</v>
      </c>
      <c r="K118" s="10">
        <v>1480</v>
      </c>
      <c r="L118" s="10">
        <v>220</v>
      </c>
      <c r="M118" s="10">
        <v>415</v>
      </c>
      <c r="N118" s="11">
        <v>0.18651685393258427</v>
      </c>
      <c r="O118" s="10">
        <v>50</v>
      </c>
      <c r="P118" s="10">
        <v>45</v>
      </c>
      <c r="Q118" s="10">
        <v>95</v>
      </c>
      <c r="R118" s="11">
        <v>4.2696629213483148E-2</v>
      </c>
      <c r="S118" s="10">
        <v>0</v>
      </c>
      <c r="T118" s="10">
        <v>10</v>
      </c>
      <c r="U118" s="10">
        <v>10</v>
      </c>
      <c r="V118" s="12" t="s">
        <v>38</v>
      </c>
      <c r="W118" s="2"/>
      <c r="X118" s="2"/>
      <c r="Y118" s="2"/>
      <c r="Z118" s="2"/>
    </row>
    <row r="119" spans="1:26" ht="12.75" customHeight="1">
      <c r="A119" s="10" t="s">
        <v>158</v>
      </c>
      <c r="B119" s="10" t="s">
        <v>36</v>
      </c>
      <c r="C119" s="10" t="s">
        <v>37</v>
      </c>
      <c r="D119" s="10">
        <v>2.4883999633789062</v>
      </c>
      <c r="E119" s="10">
        <v>6861</v>
      </c>
      <c r="F119" s="10">
        <v>2328</v>
      </c>
      <c r="G119" s="10">
        <v>2294</v>
      </c>
      <c r="H119" s="10">
        <v>2757.1934178473875</v>
      </c>
      <c r="I119" s="10">
        <v>935.54092358966886</v>
      </c>
      <c r="J119" s="10">
        <v>3275</v>
      </c>
      <c r="K119" s="10">
        <v>2500</v>
      </c>
      <c r="L119" s="10">
        <v>280</v>
      </c>
      <c r="M119" s="10">
        <v>305</v>
      </c>
      <c r="N119" s="11">
        <v>9.3129770992366412E-2</v>
      </c>
      <c r="O119" s="10">
        <v>65</v>
      </c>
      <c r="P119" s="10">
        <v>90</v>
      </c>
      <c r="Q119" s="10">
        <v>155</v>
      </c>
      <c r="R119" s="11">
        <v>4.732824427480916E-2</v>
      </c>
      <c r="S119" s="10">
        <v>10</v>
      </c>
      <c r="T119" s="10">
        <v>0</v>
      </c>
      <c r="U119" s="10">
        <v>20</v>
      </c>
      <c r="V119" s="12" t="s">
        <v>38</v>
      </c>
      <c r="W119" s="2"/>
      <c r="X119" s="2"/>
      <c r="Y119" s="2"/>
      <c r="Z119" s="2"/>
    </row>
    <row r="120" spans="1:26" ht="12.75" customHeight="1">
      <c r="A120" s="10" t="s">
        <v>159</v>
      </c>
      <c r="B120" s="10" t="s">
        <v>36</v>
      </c>
      <c r="C120" s="10" t="s">
        <v>37</v>
      </c>
      <c r="D120" s="10">
        <v>3.0592999267578125</v>
      </c>
      <c r="E120" s="10">
        <v>7429</v>
      </c>
      <c r="F120" s="10">
        <v>3538</v>
      </c>
      <c r="G120" s="10">
        <v>3233</v>
      </c>
      <c r="H120" s="10">
        <v>2428.3333369909606</v>
      </c>
      <c r="I120" s="10">
        <v>1156.4737308216475</v>
      </c>
      <c r="J120" s="10">
        <v>3960</v>
      </c>
      <c r="K120" s="10">
        <v>2820</v>
      </c>
      <c r="L120" s="10">
        <v>300</v>
      </c>
      <c r="M120" s="10">
        <v>645</v>
      </c>
      <c r="N120" s="11">
        <v>0.16287878787878787</v>
      </c>
      <c r="O120" s="10">
        <v>90</v>
      </c>
      <c r="P120" s="10">
        <v>75</v>
      </c>
      <c r="Q120" s="10">
        <v>165</v>
      </c>
      <c r="R120" s="11">
        <v>4.1666666666666664E-2</v>
      </c>
      <c r="S120" s="10">
        <v>0</v>
      </c>
      <c r="T120" s="10">
        <v>0</v>
      </c>
      <c r="U120" s="10">
        <v>25</v>
      </c>
      <c r="V120" s="12" t="s">
        <v>38</v>
      </c>
      <c r="W120" s="2"/>
      <c r="X120" s="2"/>
      <c r="Y120" s="2"/>
      <c r="Z120" s="2"/>
    </row>
    <row r="121" spans="1:26" ht="12.75" customHeight="1">
      <c r="A121" s="10" t="s">
        <v>160</v>
      </c>
      <c r="B121" s="10" t="s">
        <v>36</v>
      </c>
      <c r="C121" s="10" t="s">
        <v>37</v>
      </c>
      <c r="D121" s="10">
        <v>1.7427999877929687</v>
      </c>
      <c r="E121" s="10">
        <v>4130</v>
      </c>
      <c r="F121" s="10">
        <v>1844</v>
      </c>
      <c r="G121" s="10">
        <v>1770</v>
      </c>
      <c r="H121" s="10">
        <v>2369.7498444615621</v>
      </c>
      <c r="I121" s="10">
        <v>1058.0674850332011</v>
      </c>
      <c r="J121" s="10">
        <v>2075</v>
      </c>
      <c r="K121" s="10">
        <v>1250</v>
      </c>
      <c r="L121" s="10">
        <v>175</v>
      </c>
      <c r="M121" s="10">
        <v>480</v>
      </c>
      <c r="N121" s="11">
        <v>0.23132530120481928</v>
      </c>
      <c r="O121" s="10">
        <v>100</v>
      </c>
      <c r="P121" s="10">
        <v>40</v>
      </c>
      <c r="Q121" s="10">
        <v>140</v>
      </c>
      <c r="R121" s="11">
        <v>6.746987951807229E-2</v>
      </c>
      <c r="S121" s="10">
        <v>10</v>
      </c>
      <c r="T121" s="10">
        <v>0</v>
      </c>
      <c r="U121" s="10">
        <v>15</v>
      </c>
      <c r="V121" s="12" t="s">
        <v>38</v>
      </c>
      <c r="W121" s="2"/>
      <c r="X121" s="2"/>
      <c r="Y121" s="2"/>
      <c r="Z121" s="2"/>
    </row>
    <row r="122" spans="1:26" ht="12.75" customHeight="1">
      <c r="A122" s="10" t="s">
        <v>161</v>
      </c>
      <c r="B122" s="10" t="s">
        <v>36</v>
      </c>
      <c r="C122" s="10" t="s">
        <v>37</v>
      </c>
      <c r="D122" s="10">
        <v>14.480300292968749</v>
      </c>
      <c r="E122" s="10">
        <v>12813</v>
      </c>
      <c r="F122" s="10">
        <v>4839</v>
      </c>
      <c r="G122" s="10">
        <v>4669</v>
      </c>
      <c r="H122" s="10">
        <v>884.85734002503068</v>
      </c>
      <c r="I122" s="10">
        <v>334.17815253111087</v>
      </c>
      <c r="J122" s="10">
        <v>6915</v>
      </c>
      <c r="K122" s="10">
        <v>5135</v>
      </c>
      <c r="L122" s="10">
        <v>560</v>
      </c>
      <c r="M122" s="10">
        <v>885</v>
      </c>
      <c r="N122" s="11">
        <v>0.1279826464208243</v>
      </c>
      <c r="O122" s="10">
        <v>185</v>
      </c>
      <c r="P122" s="10">
        <v>65</v>
      </c>
      <c r="Q122" s="10">
        <v>250</v>
      </c>
      <c r="R122" s="11">
        <v>3.6153289949385395E-2</v>
      </c>
      <c r="S122" s="10">
        <v>15</v>
      </c>
      <c r="T122" s="10">
        <v>10</v>
      </c>
      <c r="U122" s="10">
        <v>55</v>
      </c>
      <c r="V122" s="12" t="s">
        <v>38</v>
      </c>
      <c r="W122" s="2"/>
      <c r="X122" s="2"/>
      <c r="Y122" s="2"/>
      <c r="Z122" s="2"/>
    </row>
    <row r="123" spans="1:26" ht="12.75" customHeight="1">
      <c r="A123" s="10" t="s">
        <v>162</v>
      </c>
      <c r="B123" s="10" t="s">
        <v>36</v>
      </c>
      <c r="C123" s="10" t="s">
        <v>37</v>
      </c>
      <c r="D123" s="10">
        <v>10.486300048828125</v>
      </c>
      <c r="E123" s="10">
        <v>8779</v>
      </c>
      <c r="F123" s="10">
        <v>3010</v>
      </c>
      <c r="G123" s="10">
        <v>2877</v>
      </c>
      <c r="H123" s="10">
        <v>837.18756464355397</v>
      </c>
      <c r="I123" s="10">
        <v>287.04118573608582</v>
      </c>
      <c r="J123" s="10">
        <v>4345</v>
      </c>
      <c r="K123" s="10">
        <v>3225</v>
      </c>
      <c r="L123" s="10">
        <v>425</v>
      </c>
      <c r="M123" s="10">
        <v>560</v>
      </c>
      <c r="N123" s="11">
        <v>0.12888377445339472</v>
      </c>
      <c r="O123" s="10">
        <v>35</v>
      </c>
      <c r="P123" s="10">
        <v>70</v>
      </c>
      <c r="Q123" s="10">
        <v>105</v>
      </c>
      <c r="R123" s="11">
        <v>2.4165707710011506E-2</v>
      </c>
      <c r="S123" s="10">
        <v>15</v>
      </c>
      <c r="T123" s="10">
        <v>0</v>
      </c>
      <c r="U123" s="10">
        <v>0</v>
      </c>
      <c r="V123" s="12" t="s">
        <v>38</v>
      </c>
      <c r="W123" s="2"/>
      <c r="X123" s="2"/>
      <c r="Y123" s="2"/>
      <c r="Z123" s="2"/>
    </row>
    <row r="124" spans="1:26" ht="12.75" customHeight="1">
      <c r="A124" s="10" t="s">
        <v>163</v>
      </c>
      <c r="B124" s="10" t="s">
        <v>36</v>
      </c>
      <c r="C124" s="10" t="s">
        <v>37</v>
      </c>
      <c r="D124" s="10">
        <v>10.578800048828125</v>
      </c>
      <c r="E124" s="10">
        <v>8785</v>
      </c>
      <c r="F124" s="10">
        <v>3338</v>
      </c>
      <c r="G124" s="10">
        <v>3107</v>
      </c>
      <c r="H124" s="10">
        <v>830.43444998028542</v>
      </c>
      <c r="I124" s="10">
        <v>315.53673238863888</v>
      </c>
      <c r="J124" s="10">
        <v>4395</v>
      </c>
      <c r="K124" s="10">
        <v>3430</v>
      </c>
      <c r="L124" s="10">
        <v>370</v>
      </c>
      <c r="M124" s="10">
        <v>440</v>
      </c>
      <c r="N124" s="11">
        <v>0.10011376564277588</v>
      </c>
      <c r="O124" s="10">
        <v>75</v>
      </c>
      <c r="P124" s="10">
        <v>15</v>
      </c>
      <c r="Q124" s="10">
        <v>90</v>
      </c>
      <c r="R124" s="11">
        <v>2.0477815699658702E-2</v>
      </c>
      <c r="S124" s="10">
        <v>0</v>
      </c>
      <c r="T124" s="10">
        <v>0</v>
      </c>
      <c r="U124" s="10">
        <v>55</v>
      </c>
      <c r="V124" s="12" t="s">
        <v>38</v>
      </c>
      <c r="W124" s="2"/>
      <c r="X124" s="2"/>
      <c r="Y124" s="2"/>
      <c r="Z124" s="2"/>
    </row>
    <row r="125" spans="1:26" ht="12.75" customHeight="1">
      <c r="A125" s="10" t="s">
        <v>164</v>
      </c>
      <c r="B125" s="10" t="s">
        <v>36</v>
      </c>
      <c r="C125" s="10" t="s">
        <v>37</v>
      </c>
      <c r="D125" s="10">
        <v>2.2061999511718748</v>
      </c>
      <c r="E125" s="10">
        <v>4937</v>
      </c>
      <c r="F125" s="10">
        <v>2437</v>
      </c>
      <c r="G125" s="10">
        <v>2335</v>
      </c>
      <c r="H125" s="10">
        <v>2237.7844752365245</v>
      </c>
      <c r="I125" s="10">
        <v>1104.6142933261922</v>
      </c>
      <c r="J125" s="10">
        <v>2790</v>
      </c>
      <c r="K125" s="10">
        <v>1825</v>
      </c>
      <c r="L125" s="10">
        <v>190</v>
      </c>
      <c r="M125" s="10">
        <v>510</v>
      </c>
      <c r="N125" s="11">
        <v>0.18279569892473119</v>
      </c>
      <c r="O125" s="10">
        <v>125</v>
      </c>
      <c r="P125" s="10">
        <v>85</v>
      </c>
      <c r="Q125" s="10">
        <v>210</v>
      </c>
      <c r="R125" s="11">
        <v>7.5268817204301078E-2</v>
      </c>
      <c r="S125" s="10">
        <v>0</v>
      </c>
      <c r="T125" s="10">
        <v>0</v>
      </c>
      <c r="U125" s="10">
        <v>45</v>
      </c>
      <c r="V125" s="12" t="s">
        <v>38</v>
      </c>
      <c r="W125" s="2"/>
      <c r="X125" s="2"/>
      <c r="Y125" s="2"/>
      <c r="Z125" s="2"/>
    </row>
    <row r="126" spans="1:26" ht="12.75" customHeight="1">
      <c r="A126" s="10" t="s">
        <v>165</v>
      </c>
      <c r="B126" s="10" t="s">
        <v>36</v>
      </c>
      <c r="C126" s="10" t="s">
        <v>37</v>
      </c>
      <c r="D126" s="10">
        <v>2.0910000610351562</v>
      </c>
      <c r="E126" s="10">
        <v>4170</v>
      </c>
      <c r="F126" s="10">
        <v>1685</v>
      </c>
      <c r="G126" s="10">
        <v>1654</v>
      </c>
      <c r="H126" s="10">
        <v>1994.2610608703801</v>
      </c>
      <c r="I126" s="10">
        <v>805.83450541165234</v>
      </c>
      <c r="J126" s="10">
        <v>2235</v>
      </c>
      <c r="K126" s="10">
        <v>1490</v>
      </c>
      <c r="L126" s="10">
        <v>210</v>
      </c>
      <c r="M126" s="10">
        <v>355</v>
      </c>
      <c r="N126" s="11">
        <v>0.15883668903803133</v>
      </c>
      <c r="O126" s="10">
        <v>75</v>
      </c>
      <c r="P126" s="10">
        <v>90</v>
      </c>
      <c r="Q126" s="10">
        <v>165</v>
      </c>
      <c r="R126" s="11">
        <v>7.3825503355704702E-2</v>
      </c>
      <c r="S126" s="10">
        <v>10</v>
      </c>
      <c r="T126" s="10">
        <v>0</v>
      </c>
      <c r="U126" s="10">
        <v>0</v>
      </c>
      <c r="V126" s="12" t="s">
        <v>38</v>
      </c>
      <c r="W126" s="2"/>
      <c r="X126" s="2"/>
      <c r="Y126" s="2"/>
      <c r="Z126" s="2"/>
    </row>
    <row r="127" spans="1:26" ht="12.75" customHeight="1">
      <c r="A127" s="10" t="s">
        <v>166</v>
      </c>
      <c r="B127" s="10" t="s">
        <v>36</v>
      </c>
      <c r="C127" s="10" t="s">
        <v>37</v>
      </c>
      <c r="D127" s="10">
        <v>1.6074999999999999</v>
      </c>
      <c r="E127" s="10">
        <v>3926</v>
      </c>
      <c r="F127" s="10">
        <v>1373</v>
      </c>
      <c r="G127" s="10">
        <v>1356</v>
      </c>
      <c r="H127" s="10">
        <v>2442.3017107309488</v>
      </c>
      <c r="I127" s="10">
        <v>854.12130637636085</v>
      </c>
      <c r="J127" s="10">
        <v>2205</v>
      </c>
      <c r="K127" s="10">
        <v>1520</v>
      </c>
      <c r="L127" s="10">
        <v>180</v>
      </c>
      <c r="M127" s="10">
        <v>385</v>
      </c>
      <c r="N127" s="11">
        <v>0.17460317460317459</v>
      </c>
      <c r="O127" s="10">
        <v>50</v>
      </c>
      <c r="P127" s="10">
        <v>25</v>
      </c>
      <c r="Q127" s="10">
        <v>75</v>
      </c>
      <c r="R127" s="11">
        <v>3.4013605442176874E-2</v>
      </c>
      <c r="S127" s="10">
        <v>10</v>
      </c>
      <c r="T127" s="10">
        <v>10</v>
      </c>
      <c r="U127" s="10">
        <v>15</v>
      </c>
      <c r="V127" s="12" t="s">
        <v>38</v>
      </c>
      <c r="W127" s="2"/>
      <c r="X127" s="2"/>
      <c r="Y127" s="2"/>
      <c r="Z127" s="2"/>
    </row>
    <row r="128" spans="1:26" ht="12.75" customHeight="1">
      <c r="A128" s="10" t="s">
        <v>167</v>
      </c>
      <c r="B128" s="10" t="s">
        <v>36</v>
      </c>
      <c r="C128" s="10" t="s">
        <v>37</v>
      </c>
      <c r="D128" s="10">
        <v>3.4982998657226561</v>
      </c>
      <c r="E128" s="10">
        <v>3805</v>
      </c>
      <c r="F128" s="10">
        <v>1475</v>
      </c>
      <c r="G128" s="10">
        <v>1449</v>
      </c>
      <c r="H128" s="10">
        <v>1087.6711963095215</v>
      </c>
      <c r="I128" s="10">
        <v>421.63338096098403</v>
      </c>
      <c r="J128" s="10">
        <v>1685</v>
      </c>
      <c r="K128" s="10">
        <v>1270</v>
      </c>
      <c r="L128" s="10">
        <v>85</v>
      </c>
      <c r="M128" s="10">
        <v>210</v>
      </c>
      <c r="N128" s="11">
        <v>0.12462908011869436</v>
      </c>
      <c r="O128" s="10">
        <v>55</v>
      </c>
      <c r="P128" s="10">
        <v>50</v>
      </c>
      <c r="Q128" s="10">
        <v>105</v>
      </c>
      <c r="R128" s="11">
        <v>6.2314540059347182E-2</v>
      </c>
      <c r="S128" s="10">
        <v>0</v>
      </c>
      <c r="T128" s="10">
        <v>0</v>
      </c>
      <c r="U128" s="10">
        <v>15</v>
      </c>
      <c r="V128" s="12" t="s">
        <v>38</v>
      </c>
      <c r="W128" s="2"/>
      <c r="X128" s="2"/>
      <c r="Y128" s="2"/>
      <c r="Z128" s="2"/>
    </row>
    <row r="129" spans="1:26" ht="12.75" customHeight="1">
      <c r="A129" s="22" t="s">
        <v>168</v>
      </c>
      <c r="B129" s="22" t="s">
        <v>36</v>
      </c>
      <c r="C129" s="22" t="s">
        <v>37</v>
      </c>
      <c r="D129" s="22">
        <v>1.8974000549316405</v>
      </c>
      <c r="E129" s="22">
        <v>4180</v>
      </c>
      <c r="F129" s="22">
        <v>1829</v>
      </c>
      <c r="G129" s="22">
        <v>1766</v>
      </c>
      <c r="H129" s="22">
        <v>2203.0145878490539</v>
      </c>
      <c r="I129" s="22">
        <v>963.95064142964577</v>
      </c>
      <c r="J129" s="22">
        <v>2060</v>
      </c>
      <c r="K129" s="22">
        <v>1080</v>
      </c>
      <c r="L129" s="22">
        <v>180</v>
      </c>
      <c r="M129" s="22">
        <v>505</v>
      </c>
      <c r="N129" s="23">
        <v>0.24514563106796117</v>
      </c>
      <c r="O129" s="22">
        <v>170</v>
      </c>
      <c r="P129" s="22">
        <v>105</v>
      </c>
      <c r="Q129" s="22">
        <v>275</v>
      </c>
      <c r="R129" s="23">
        <v>0.13349514563106796</v>
      </c>
      <c r="S129" s="22">
        <v>0</v>
      </c>
      <c r="T129" s="22">
        <v>0</v>
      </c>
      <c r="U129" s="22">
        <v>10</v>
      </c>
      <c r="V129" s="24" t="s">
        <v>85</v>
      </c>
      <c r="W129" s="2"/>
      <c r="X129" s="2"/>
      <c r="Y129" s="2"/>
      <c r="Z129" s="2"/>
    </row>
    <row r="130" spans="1:26" ht="12.75" customHeight="1">
      <c r="A130" s="10" t="s">
        <v>169</v>
      </c>
      <c r="B130" s="10" t="s">
        <v>36</v>
      </c>
      <c r="C130" s="10" t="s">
        <v>37</v>
      </c>
      <c r="D130" s="10">
        <v>2.6402999877929689</v>
      </c>
      <c r="E130" s="10">
        <v>4630</v>
      </c>
      <c r="F130" s="10">
        <v>1488</v>
      </c>
      <c r="G130" s="10">
        <v>1464</v>
      </c>
      <c r="H130" s="10">
        <v>1753.5886154626787</v>
      </c>
      <c r="I130" s="10">
        <v>563.57232393271408</v>
      </c>
      <c r="J130" s="10">
        <v>2400</v>
      </c>
      <c r="K130" s="10">
        <v>1800</v>
      </c>
      <c r="L130" s="10">
        <v>230</v>
      </c>
      <c r="M130" s="10">
        <v>310</v>
      </c>
      <c r="N130" s="11">
        <v>0.12916666666666668</v>
      </c>
      <c r="O130" s="10">
        <v>25</v>
      </c>
      <c r="P130" s="10">
        <v>20</v>
      </c>
      <c r="Q130" s="10">
        <v>45</v>
      </c>
      <c r="R130" s="11">
        <v>1.8749999999999999E-2</v>
      </c>
      <c r="S130" s="10">
        <v>0</v>
      </c>
      <c r="T130" s="10">
        <v>0</v>
      </c>
      <c r="U130" s="10">
        <v>10</v>
      </c>
      <c r="V130" s="12" t="s">
        <v>38</v>
      </c>
      <c r="W130" s="2"/>
      <c r="X130" s="2"/>
      <c r="Y130" s="2"/>
      <c r="Z130" s="2"/>
    </row>
    <row r="131" spans="1:26" ht="12.75" customHeight="1">
      <c r="A131" s="10" t="s">
        <v>170</v>
      </c>
      <c r="B131" s="10" t="s">
        <v>36</v>
      </c>
      <c r="C131" s="10" t="s">
        <v>37</v>
      </c>
      <c r="D131" s="10">
        <v>2.0574000549316405</v>
      </c>
      <c r="E131" s="10">
        <v>4680</v>
      </c>
      <c r="F131" s="10">
        <v>1421</v>
      </c>
      <c r="G131" s="10">
        <v>1407</v>
      </c>
      <c r="H131" s="10">
        <v>2274.7155998085645</v>
      </c>
      <c r="I131" s="10">
        <v>690.67753575383972</v>
      </c>
      <c r="J131" s="10">
        <v>2215</v>
      </c>
      <c r="K131" s="10">
        <v>1625</v>
      </c>
      <c r="L131" s="10">
        <v>115</v>
      </c>
      <c r="M131" s="10">
        <v>405</v>
      </c>
      <c r="N131" s="11">
        <v>0.18284424379232506</v>
      </c>
      <c r="O131" s="10">
        <v>20</v>
      </c>
      <c r="P131" s="10">
        <v>25</v>
      </c>
      <c r="Q131" s="10">
        <v>45</v>
      </c>
      <c r="R131" s="11">
        <v>2.0316027088036117E-2</v>
      </c>
      <c r="S131" s="10">
        <v>10</v>
      </c>
      <c r="T131" s="10">
        <v>0</v>
      </c>
      <c r="U131" s="10">
        <v>20</v>
      </c>
      <c r="V131" s="12" t="s">
        <v>38</v>
      </c>
      <c r="W131" s="2"/>
      <c r="X131" s="2"/>
      <c r="Y131" s="2"/>
      <c r="Z131" s="2"/>
    </row>
    <row r="132" spans="1:26" ht="12.75" customHeight="1">
      <c r="A132" s="10" t="s">
        <v>171</v>
      </c>
      <c r="B132" s="10" t="s">
        <v>36</v>
      </c>
      <c r="C132" s="10" t="s">
        <v>37</v>
      </c>
      <c r="D132" s="10">
        <v>9.2990997314453132</v>
      </c>
      <c r="E132" s="10">
        <v>14899</v>
      </c>
      <c r="F132" s="10">
        <v>5525</v>
      </c>
      <c r="G132" s="10">
        <v>5394</v>
      </c>
      <c r="H132" s="10">
        <v>1602.1981084489694</v>
      </c>
      <c r="I132" s="10">
        <v>594.14353642395838</v>
      </c>
      <c r="J132" s="10">
        <v>8210</v>
      </c>
      <c r="K132" s="10">
        <v>6250</v>
      </c>
      <c r="L132" s="10">
        <v>735</v>
      </c>
      <c r="M132" s="10">
        <v>1010</v>
      </c>
      <c r="N132" s="11">
        <v>0.12302070645554203</v>
      </c>
      <c r="O132" s="10">
        <v>125</v>
      </c>
      <c r="P132" s="10">
        <v>30</v>
      </c>
      <c r="Q132" s="10">
        <v>155</v>
      </c>
      <c r="R132" s="11">
        <v>1.8879415347137638E-2</v>
      </c>
      <c r="S132" s="10">
        <v>10</v>
      </c>
      <c r="T132" s="10">
        <v>0</v>
      </c>
      <c r="U132" s="10">
        <v>45</v>
      </c>
      <c r="V132" s="12" t="s">
        <v>38</v>
      </c>
      <c r="W132" s="2"/>
      <c r="X132" s="2"/>
      <c r="Y132" s="2"/>
      <c r="Z132" s="2"/>
    </row>
    <row r="133" spans="1:26" ht="12.75" customHeight="1">
      <c r="A133" s="10" t="s">
        <v>172</v>
      </c>
      <c r="B133" s="10" t="s">
        <v>36</v>
      </c>
      <c r="C133" s="10" t="s">
        <v>37</v>
      </c>
      <c r="D133" s="10">
        <v>3.2166000366210938</v>
      </c>
      <c r="E133" s="10">
        <v>5608</v>
      </c>
      <c r="F133" s="10">
        <v>2568</v>
      </c>
      <c r="G133" s="10">
        <v>2404</v>
      </c>
      <c r="H133" s="10">
        <v>1743.4558030693097</v>
      </c>
      <c r="I133" s="10">
        <v>798.35850611305045</v>
      </c>
      <c r="J133" s="10">
        <v>2685</v>
      </c>
      <c r="K133" s="10">
        <v>1815</v>
      </c>
      <c r="L133" s="10">
        <v>160</v>
      </c>
      <c r="M133" s="10">
        <v>425</v>
      </c>
      <c r="N133" s="11">
        <v>0.15828677839851024</v>
      </c>
      <c r="O133" s="10">
        <v>150</v>
      </c>
      <c r="P133" s="10">
        <v>115</v>
      </c>
      <c r="Q133" s="10">
        <v>265</v>
      </c>
      <c r="R133" s="11">
        <v>9.8696461824953452E-2</v>
      </c>
      <c r="S133" s="10">
        <v>10</v>
      </c>
      <c r="T133" s="10">
        <v>0</v>
      </c>
      <c r="U133" s="10">
        <v>10</v>
      </c>
      <c r="V133" s="12" t="s">
        <v>38</v>
      </c>
      <c r="W133" s="2"/>
      <c r="X133" s="2"/>
      <c r="Y133" s="2"/>
      <c r="Z133" s="2"/>
    </row>
    <row r="134" spans="1:26" ht="12.75" customHeight="1">
      <c r="A134" s="22" t="s">
        <v>173</v>
      </c>
      <c r="B134" s="22" t="s">
        <v>36</v>
      </c>
      <c r="C134" s="22" t="s">
        <v>37</v>
      </c>
      <c r="D134" s="22">
        <v>1.3172000122070313</v>
      </c>
      <c r="E134" s="22">
        <v>3049</v>
      </c>
      <c r="F134" s="22">
        <v>1587</v>
      </c>
      <c r="G134" s="22">
        <v>1480</v>
      </c>
      <c r="H134" s="22">
        <v>2314.7585573517081</v>
      </c>
      <c r="I134" s="22">
        <v>1204.8284127639097</v>
      </c>
      <c r="J134" s="22">
        <v>1810</v>
      </c>
      <c r="K134" s="22">
        <v>1095</v>
      </c>
      <c r="L134" s="22">
        <v>170</v>
      </c>
      <c r="M134" s="22">
        <v>225</v>
      </c>
      <c r="N134" s="23">
        <v>0.12430939226519337</v>
      </c>
      <c r="O134" s="22">
        <v>225</v>
      </c>
      <c r="P134" s="22">
        <v>75</v>
      </c>
      <c r="Q134" s="22">
        <v>300</v>
      </c>
      <c r="R134" s="23">
        <v>0.16574585635359115</v>
      </c>
      <c r="S134" s="22">
        <v>0</v>
      </c>
      <c r="T134" s="22">
        <v>0</v>
      </c>
      <c r="U134" s="22">
        <v>25</v>
      </c>
      <c r="V134" s="24" t="s">
        <v>85</v>
      </c>
      <c r="W134" s="2"/>
      <c r="X134" s="2"/>
      <c r="Y134" s="2"/>
      <c r="Z134" s="2"/>
    </row>
    <row r="135" spans="1:26" ht="12.75" customHeight="1">
      <c r="A135" s="22" t="s">
        <v>174</v>
      </c>
      <c r="B135" s="22" t="s">
        <v>36</v>
      </c>
      <c r="C135" s="22" t="s">
        <v>37</v>
      </c>
      <c r="D135" s="22">
        <v>1.8535000610351562</v>
      </c>
      <c r="E135" s="22">
        <v>2977</v>
      </c>
      <c r="F135" s="22">
        <v>1221</v>
      </c>
      <c r="G135" s="22">
        <v>1155</v>
      </c>
      <c r="H135" s="22">
        <v>1606.1504731418154</v>
      </c>
      <c r="I135" s="22">
        <v>658.75368750626694</v>
      </c>
      <c r="J135" s="22">
        <v>1340</v>
      </c>
      <c r="K135" s="22">
        <v>680</v>
      </c>
      <c r="L135" s="22">
        <v>40</v>
      </c>
      <c r="M135" s="22">
        <v>300</v>
      </c>
      <c r="N135" s="23">
        <v>0.22388059701492538</v>
      </c>
      <c r="O135" s="22">
        <v>205</v>
      </c>
      <c r="P135" s="22">
        <v>100</v>
      </c>
      <c r="Q135" s="22">
        <v>305</v>
      </c>
      <c r="R135" s="23">
        <v>0.22761194029850745</v>
      </c>
      <c r="S135" s="22">
        <v>10</v>
      </c>
      <c r="T135" s="22">
        <v>0</v>
      </c>
      <c r="U135" s="22">
        <v>0</v>
      </c>
      <c r="V135" s="24" t="s">
        <v>85</v>
      </c>
      <c r="W135" s="2"/>
      <c r="X135" s="2"/>
      <c r="Y135" s="2"/>
      <c r="Z135" s="2"/>
    </row>
    <row r="136" spans="1:26" ht="12.75" customHeight="1">
      <c r="A136" s="22" t="s">
        <v>175</v>
      </c>
      <c r="B136" s="22" t="s">
        <v>36</v>
      </c>
      <c r="C136" s="22" t="s">
        <v>37</v>
      </c>
      <c r="D136" s="22">
        <v>1.5989999389648437</v>
      </c>
      <c r="E136" s="22">
        <v>4840</v>
      </c>
      <c r="F136" s="22">
        <v>2569</v>
      </c>
      <c r="G136" s="22">
        <v>2397</v>
      </c>
      <c r="H136" s="22">
        <v>3026.8919229185876</v>
      </c>
      <c r="I136" s="22">
        <v>1606.6292045408784</v>
      </c>
      <c r="J136" s="22">
        <v>3010</v>
      </c>
      <c r="K136" s="22">
        <v>1630</v>
      </c>
      <c r="L136" s="22">
        <v>185</v>
      </c>
      <c r="M136" s="22">
        <v>400</v>
      </c>
      <c r="N136" s="23">
        <v>0.13289036544850499</v>
      </c>
      <c r="O136" s="22">
        <v>585</v>
      </c>
      <c r="P136" s="22">
        <v>175</v>
      </c>
      <c r="Q136" s="22">
        <v>760</v>
      </c>
      <c r="R136" s="23">
        <v>0.25249169435215946</v>
      </c>
      <c r="S136" s="22">
        <v>0</v>
      </c>
      <c r="T136" s="22">
        <v>0</v>
      </c>
      <c r="U136" s="22">
        <v>35</v>
      </c>
      <c r="V136" s="24" t="s">
        <v>85</v>
      </c>
      <c r="W136" s="2"/>
      <c r="X136" s="2"/>
      <c r="Y136" s="2"/>
      <c r="Z136" s="2"/>
    </row>
    <row r="137" spans="1:26" ht="12.75" customHeight="1">
      <c r="A137" s="22" t="s">
        <v>176</v>
      </c>
      <c r="B137" s="22" t="s">
        <v>36</v>
      </c>
      <c r="C137" s="22" t="s">
        <v>37</v>
      </c>
      <c r="D137" s="22">
        <v>2.2939999389648436</v>
      </c>
      <c r="E137" s="22">
        <v>5702</v>
      </c>
      <c r="F137" s="22">
        <v>2709</v>
      </c>
      <c r="G137" s="22">
        <v>2559</v>
      </c>
      <c r="H137" s="22">
        <v>2485.6147130383097</v>
      </c>
      <c r="I137" s="22">
        <v>1180.9067445844935</v>
      </c>
      <c r="J137" s="22">
        <v>2825</v>
      </c>
      <c r="K137" s="22">
        <v>1265</v>
      </c>
      <c r="L137" s="22">
        <v>120</v>
      </c>
      <c r="M137" s="22">
        <v>590</v>
      </c>
      <c r="N137" s="23">
        <v>0.20884955752212389</v>
      </c>
      <c r="O137" s="22">
        <v>615</v>
      </c>
      <c r="P137" s="22">
        <v>200</v>
      </c>
      <c r="Q137" s="22">
        <v>815</v>
      </c>
      <c r="R137" s="23">
        <v>0.28849557522123892</v>
      </c>
      <c r="S137" s="22">
        <v>0</v>
      </c>
      <c r="T137" s="22">
        <v>10</v>
      </c>
      <c r="U137" s="22">
        <v>30</v>
      </c>
      <c r="V137" s="24" t="s">
        <v>85</v>
      </c>
      <c r="W137" s="2"/>
      <c r="X137" s="2"/>
      <c r="Y137" s="2"/>
      <c r="Z137" s="2"/>
    </row>
    <row r="138" spans="1:26" ht="12.75" customHeight="1">
      <c r="A138" s="22" t="s">
        <v>177</v>
      </c>
      <c r="B138" s="22" t="s">
        <v>36</v>
      </c>
      <c r="C138" s="22" t="s">
        <v>37</v>
      </c>
      <c r="D138" s="22">
        <v>1.9782000732421876</v>
      </c>
      <c r="E138" s="22">
        <v>6291</v>
      </c>
      <c r="F138" s="22">
        <v>3532</v>
      </c>
      <c r="G138" s="22">
        <v>3267</v>
      </c>
      <c r="H138" s="22">
        <v>3180.1636675148397</v>
      </c>
      <c r="I138" s="22">
        <v>1785.4614645783522</v>
      </c>
      <c r="J138" s="22">
        <v>3955</v>
      </c>
      <c r="K138" s="22">
        <v>1635</v>
      </c>
      <c r="L138" s="22">
        <v>175</v>
      </c>
      <c r="M138" s="22">
        <v>710</v>
      </c>
      <c r="N138" s="23">
        <v>0.179519595448799</v>
      </c>
      <c r="O138" s="22">
        <v>1170</v>
      </c>
      <c r="P138" s="22">
        <v>240</v>
      </c>
      <c r="Q138" s="22">
        <v>1410</v>
      </c>
      <c r="R138" s="23">
        <v>0.35651074589127685</v>
      </c>
      <c r="S138" s="22">
        <v>0</v>
      </c>
      <c r="T138" s="22">
        <v>10</v>
      </c>
      <c r="U138" s="22">
        <v>10</v>
      </c>
      <c r="V138" s="24" t="s">
        <v>85</v>
      </c>
      <c r="W138" s="2"/>
      <c r="X138" s="2"/>
      <c r="Y138" s="2"/>
      <c r="Z138" s="2"/>
    </row>
    <row r="139" spans="1:26" ht="12.75" customHeight="1">
      <c r="A139" s="22" t="s">
        <v>178</v>
      </c>
      <c r="B139" s="22" t="s">
        <v>36</v>
      </c>
      <c r="C139" s="22" t="s">
        <v>37</v>
      </c>
      <c r="D139" s="22">
        <v>1.5486000061035157</v>
      </c>
      <c r="E139" s="22">
        <v>6391</v>
      </c>
      <c r="F139" s="22">
        <v>3746</v>
      </c>
      <c r="G139" s="22">
        <v>3530</v>
      </c>
      <c r="H139" s="22">
        <v>4126.9533609783521</v>
      </c>
      <c r="I139" s="22">
        <v>2418.9590502620727</v>
      </c>
      <c r="J139" s="22">
        <v>4185</v>
      </c>
      <c r="K139" s="22">
        <v>2085</v>
      </c>
      <c r="L139" s="22">
        <v>235</v>
      </c>
      <c r="M139" s="22">
        <v>710</v>
      </c>
      <c r="N139" s="23">
        <v>0.16965352449223417</v>
      </c>
      <c r="O139" s="22">
        <v>980</v>
      </c>
      <c r="P139" s="22">
        <v>140</v>
      </c>
      <c r="Q139" s="22">
        <v>1120</v>
      </c>
      <c r="R139" s="23">
        <v>0.26762246117084826</v>
      </c>
      <c r="S139" s="22">
        <v>10</v>
      </c>
      <c r="T139" s="22">
        <v>0</v>
      </c>
      <c r="U139" s="22">
        <v>25</v>
      </c>
      <c r="V139" s="24" t="s">
        <v>85</v>
      </c>
      <c r="W139" s="2"/>
      <c r="X139" s="2"/>
      <c r="Y139" s="2"/>
      <c r="Z139" s="2"/>
    </row>
    <row r="140" spans="1:26" ht="12.75" customHeight="1">
      <c r="A140" s="22" t="s">
        <v>179</v>
      </c>
      <c r="B140" s="22" t="s">
        <v>36</v>
      </c>
      <c r="C140" s="22" t="s">
        <v>37</v>
      </c>
      <c r="D140" s="22">
        <v>2.0439999389648436</v>
      </c>
      <c r="E140" s="22">
        <v>4387</v>
      </c>
      <c r="F140" s="22">
        <v>2382</v>
      </c>
      <c r="G140" s="22">
        <v>2227</v>
      </c>
      <c r="H140" s="22">
        <v>2146.281864480748</v>
      </c>
      <c r="I140" s="22">
        <v>1165.3620700235108</v>
      </c>
      <c r="J140" s="22">
        <v>2785</v>
      </c>
      <c r="K140" s="22">
        <v>1765</v>
      </c>
      <c r="L140" s="22">
        <v>145</v>
      </c>
      <c r="M140" s="22">
        <v>435</v>
      </c>
      <c r="N140" s="23">
        <v>0.15619389587073609</v>
      </c>
      <c r="O140" s="22">
        <v>270</v>
      </c>
      <c r="P140" s="22">
        <v>115</v>
      </c>
      <c r="Q140" s="22">
        <v>385</v>
      </c>
      <c r="R140" s="23">
        <v>0.13824057450628366</v>
      </c>
      <c r="S140" s="22">
        <v>0</v>
      </c>
      <c r="T140" s="22">
        <v>15</v>
      </c>
      <c r="U140" s="22">
        <v>25</v>
      </c>
      <c r="V140" s="24" t="s">
        <v>85</v>
      </c>
      <c r="W140" s="2"/>
      <c r="X140" s="2"/>
      <c r="Y140" s="2"/>
      <c r="Z140" s="2"/>
    </row>
    <row r="141" spans="1:26" ht="12.75" customHeight="1">
      <c r="A141" s="25" t="s">
        <v>180</v>
      </c>
      <c r="B141" s="25" t="s">
        <v>36</v>
      </c>
      <c r="C141" s="25" t="s">
        <v>37</v>
      </c>
      <c r="D141" s="25">
        <v>37.748798828124997</v>
      </c>
      <c r="E141" s="25">
        <v>3417</v>
      </c>
      <c r="F141" s="25">
        <v>1331</v>
      </c>
      <c r="G141" s="25">
        <v>1293</v>
      </c>
      <c r="H141" s="25">
        <v>90.519436540432139</v>
      </c>
      <c r="I141" s="25">
        <v>35.259400068866022</v>
      </c>
      <c r="J141" s="25">
        <v>1610</v>
      </c>
      <c r="K141" s="25">
        <v>1075</v>
      </c>
      <c r="L141" s="25">
        <v>95</v>
      </c>
      <c r="M141" s="25">
        <v>310</v>
      </c>
      <c r="N141" s="26">
        <v>0.19254658385093168</v>
      </c>
      <c r="O141" s="25">
        <v>110</v>
      </c>
      <c r="P141" s="25">
        <v>15</v>
      </c>
      <c r="Q141" s="25">
        <v>125</v>
      </c>
      <c r="R141" s="26">
        <v>7.7639751552795025E-2</v>
      </c>
      <c r="S141" s="25">
        <v>0</v>
      </c>
      <c r="T141" s="25">
        <v>0</v>
      </c>
      <c r="U141" s="25">
        <v>0</v>
      </c>
      <c r="V141" s="27" t="s">
        <v>181</v>
      </c>
      <c r="W141" s="2"/>
      <c r="X141" s="2"/>
      <c r="Y141" s="2"/>
      <c r="Z141" s="2"/>
    </row>
    <row r="142" spans="1:26" ht="12.75" customHeight="1">
      <c r="A142" s="22" t="s">
        <v>182</v>
      </c>
      <c r="B142" s="22" t="s">
        <v>36</v>
      </c>
      <c r="C142" s="22" t="s">
        <v>37</v>
      </c>
      <c r="D142" s="22">
        <v>1.4616000366210937</v>
      </c>
      <c r="E142" s="22">
        <v>4357</v>
      </c>
      <c r="F142" s="22">
        <v>2461</v>
      </c>
      <c r="G142" s="22">
        <v>2253</v>
      </c>
      <c r="H142" s="22">
        <v>2980.9796735312425</v>
      </c>
      <c r="I142" s="22">
        <v>1683.7711674455791</v>
      </c>
      <c r="J142" s="22">
        <v>2805</v>
      </c>
      <c r="K142" s="22">
        <v>1790</v>
      </c>
      <c r="L142" s="22">
        <v>195</v>
      </c>
      <c r="M142" s="22">
        <v>440</v>
      </c>
      <c r="N142" s="23">
        <v>0.15686274509803921</v>
      </c>
      <c r="O142" s="22">
        <v>245</v>
      </c>
      <c r="P142" s="22">
        <v>115</v>
      </c>
      <c r="Q142" s="22">
        <v>360</v>
      </c>
      <c r="R142" s="23">
        <v>0.12834224598930483</v>
      </c>
      <c r="S142" s="22">
        <v>0</v>
      </c>
      <c r="T142" s="22">
        <v>0</v>
      </c>
      <c r="U142" s="22">
        <v>10</v>
      </c>
      <c r="V142" s="24" t="s">
        <v>85</v>
      </c>
      <c r="W142" s="2"/>
      <c r="X142" s="2"/>
      <c r="Y142" s="2"/>
      <c r="Z142" s="2"/>
    </row>
    <row r="143" spans="1:26" ht="12.75" customHeight="1">
      <c r="A143" s="22" t="s">
        <v>183</v>
      </c>
      <c r="B143" s="22" t="s">
        <v>36</v>
      </c>
      <c r="C143" s="22" t="s">
        <v>37</v>
      </c>
      <c r="D143" s="22">
        <v>1.3260000610351563</v>
      </c>
      <c r="E143" s="22">
        <v>3566</v>
      </c>
      <c r="F143" s="22">
        <v>1838</v>
      </c>
      <c r="G143" s="22">
        <v>1654</v>
      </c>
      <c r="H143" s="22">
        <v>2689.2909772690082</v>
      </c>
      <c r="I143" s="22">
        <v>1386.1236164387092</v>
      </c>
      <c r="J143" s="22">
        <v>2110</v>
      </c>
      <c r="K143" s="22">
        <v>1190</v>
      </c>
      <c r="L143" s="22">
        <v>135</v>
      </c>
      <c r="M143" s="22">
        <v>370</v>
      </c>
      <c r="N143" s="23">
        <v>0.17535545023696683</v>
      </c>
      <c r="O143" s="22">
        <v>220</v>
      </c>
      <c r="P143" s="22">
        <v>165</v>
      </c>
      <c r="Q143" s="22">
        <v>385</v>
      </c>
      <c r="R143" s="23">
        <v>0.18246445497630331</v>
      </c>
      <c r="S143" s="22">
        <v>0</v>
      </c>
      <c r="T143" s="22">
        <v>0</v>
      </c>
      <c r="U143" s="22">
        <v>25</v>
      </c>
      <c r="V143" s="24" t="s">
        <v>85</v>
      </c>
      <c r="W143" s="2"/>
      <c r="X143" s="2"/>
      <c r="Y143" s="2"/>
      <c r="Z143" s="2"/>
    </row>
    <row r="144" spans="1:26" ht="12.75" customHeight="1">
      <c r="A144" s="22" t="s">
        <v>184</v>
      </c>
      <c r="B144" s="22" t="s">
        <v>36</v>
      </c>
      <c r="C144" s="22" t="s">
        <v>37</v>
      </c>
      <c r="D144" s="22">
        <v>2.0410000610351564</v>
      </c>
      <c r="E144" s="22">
        <v>5297</v>
      </c>
      <c r="F144" s="22">
        <v>2746</v>
      </c>
      <c r="G144" s="22">
        <v>2546</v>
      </c>
      <c r="H144" s="22">
        <v>2595.2963457107699</v>
      </c>
      <c r="I144" s="22">
        <v>1345.4188720637671</v>
      </c>
      <c r="J144" s="22">
        <v>3175</v>
      </c>
      <c r="K144" s="22">
        <v>1845</v>
      </c>
      <c r="L144" s="22">
        <v>200</v>
      </c>
      <c r="M144" s="22">
        <v>655</v>
      </c>
      <c r="N144" s="23">
        <v>0.20629921259842521</v>
      </c>
      <c r="O144" s="22">
        <v>280</v>
      </c>
      <c r="P144" s="22">
        <v>180</v>
      </c>
      <c r="Q144" s="22">
        <v>460</v>
      </c>
      <c r="R144" s="23">
        <v>0.14488188976377953</v>
      </c>
      <c r="S144" s="22">
        <v>0</v>
      </c>
      <c r="T144" s="22">
        <v>10</v>
      </c>
      <c r="U144" s="22">
        <v>0</v>
      </c>
      <c r="V144" s="24" t="s">
        <v>85</v>
      </c>
      <c r="W144" s="2"/>
      <c r="X144" s="2"/>
      <c r="Y144" s="2"/>
      <c r="Z144" s="2"/>
    </row>
    <row r="145" spans="1:26" ht="12.75" customHeight="1">
      <c r="A145" s="22" t="s">
        <v>185</v>
      </c>
      <c r="B145" s="22" t="s">
        <v>36</v>
      </c>
      <c r="C145" s="22" t="s">
        <v>37</v>
      </c>
      <c r="D145" s="22">
        <v>1.3486000061035157</v>
      </c>
      <c r="E145" s="22">
        <v>3199</v>
      </c>
      <c r="F145" s="22">
        <v>1592</v>
      </c>
      <c r="G145" s="22">
        <v>1449</v>
      </c>
      <c r="H145" s="22">
        <v>2372.0895636377832</v>
      </c>
      <c r="I145" s="22">
        <v>1180.4834589907316</v>
      </c>
      <c r="J145" s="22">
        <v>1980</v>
      </c>
      <c r="K145" s="22">
        <v>960</v>
      </c>
      <c r="L145" s="22">
        <v>135</v>
      </c>
      <c r="M145" s="22">
        <v>495</v>
      </c>
      <c r="N145" s="23">
        <v>0.25</v>
      </c>
      <c r="O145" s="22">
        <v>270</v>
      </c>
      <c r="P145" s="22">
        <v>90</v>
      </c>
      <c r="Q145" s="22">
        <v>360</v>
      </c>
      <c r="R145" s="23">
        <v>0.18181818181818182</v>
      </c>
      <c r="S145" s="22">
        <v>10</v>
      </c>
      <c r="T145" s="22">
        <v>0</v>
      </c>
      <c r="U145" s="22">
        <v>25</v>
      </c>
      <c r="V145" s="24" t="s">
        <v>85</v>
      </c>
      <c r="W145" s="2"/>
      <c r="X145" s="2"/>
      <c r="Y145" s="2"/>
      <c r="Z145" s="2"/>
    </row>
    <row r="146" spans="1:26" ht="12.75" customHeight="1">
      <c r="A146" s="22" t="s">
        <v>186</v>
      </c>
      <c r="B146" s="22" t="s">
        <v>36</v>
      </c>
      <c r="C146" s="22" t="s">
        <v>37</v>
      </c>
      <c r="D146" s="22">
        <v>3.4882000732421874</v>
      </c>
      <c r="E146" s="22">
        <v>3527</v>
      </c>
      <c r="F146" s="22">
        <v>1633</v>
      </c>
      <c r="G146" s="22">
        <v>1517</v>
      </c>
      <c r="H146" s="22">
        <v>1011.1231941812756</v>
      </c>
      <c r="I146" s="22">
        <v>468.14975222512703</v>
      </c>
      <c r="J146" s="22">
        <v>1840</v>
      </c>
      <c r="K146" s="22">
        <v>805</v>
      </c>
      <c r="L146" s="22">
        <v>65</v>
      </c>
      <c r="M146" s="22">
        <v>440</v>
      </c>
      <c r="N146" s="23">
        <v>0.2391304347826087</v>
      </c>
      <c r="O146" s="22">
        <v>450</v>
      </c>
      <c r="P146" s="22">
        <v>65</v>
      </c>
      <c r="Q146" s="22">
        <v>515</v>
      </c>
      <c r="R146" s="23">
        <v>0.27989130434782611</v>
      </c>
      <c r="S146" s="22">
        <v>0</v>
      </c>
      <c r="T146" s="22">
        <v>0</v>
      </c>
      <c r="U146" s="22">
        <v>10</v>
      </c>
      <c r="V146" s="24" t="s">
        <v>85</v>
      </c>
      <c r="W146" s="2"/>
      <c r="X146" s="2"/>
      <c r="Y146" s="2"/>
      <c r="Z146" s="2"/>
    </row>
    <row r="147" spans="1:26" ht="12.75" customHeight="1">
      <c r="A147" s="22" t="s">
        <v>187</v>
      </c>
      <c r="B147" s="22" t="s">
        <v>36</v>
      </c>
      <c r="C147" s="22" t="s">
        <v>37</v>
      </c>
      <c r="D147" s="22">
        <v>2.169499969482422</v>
      </c>
      <c r="E147" s="22">
        <v>5172</v>
      </c>
      <c r="F147" s="22">
        <v>2637</v>
      </c>
      <c r="G147" s="22">
        <v>2437</v>
      </c>
      <c r="H147" s="22">
        <v>2383.9594711927493</v>
      </c>
      <c r="I147" s="22">
        <v>1215.4874566000153</v>
      </c>
      <c r="J147" s="22">
        <v>2680</v>
      </c>
      <c r="K147" s="22">
        <v>1465</v>
      </c>
      <c r="L147" s="22">
        <v>105</v>
      </c>
      <c r="M147" s="22">
        <v>690</v>
      </c>
      <c r="N147" s="23">
        <v>0.2574626865671642</v>
      </c>
      <c r="O147" s="22">
        <v>260</v>
      </c>
      <c r="P147" s="22">
        <v>95</v>
      </c>
      <c r="Q147" s="22">
        <v>355</v>
      </c>
      <c r="R147" s="23">
        <v>0.13246268656716417</v>
      </c>
      <c r="S147" s="22">
        <v>15</v>
      </c>
      <c r="T147" s="22">
        <v>15</v>
      </c>
      <c r="U147" s="22">
        <v>30</v>
      </c>
      <c r="V147" s="24" t="s">
        <v>85</v>
      </c>
      <c r="W147" s="2"/>
      <c r="X147" s="2"/>
      <c r="Y147" s="2"/>
      <c r="Z147" s="2"/>
    </row>
    <row r="148" spans="1:26" ht="12.75" customHeight="1">
      <c r="A148" s="22" t="s">
        <v>188</v>
      </c>
      <c r="B148" s="22" t="s">
        <v>36</v>
      </c>
      <c r="C148" s="22" t="s">
        <v>37</v>
      </c>
      <c r="D148" s="22">
        <v>0.8906999969482422</v>
      </c>
      <c r="E148" s="22">
        <v>2043</v>
      </c>
      <c r="F148" s="22">
        <v>895</v>
      </c>
      <c r="G148" s="22">
        <v>865</v>
      </c>
      <c r="H148" s="22">
        <v>2293.7015908833746</v>
      </c>
      <c r="I148" s="22">
        <v>1004.8276670781303</v>
      </c>
      <c r="J148" s="22">
        <v>1045</v>
      </c>
      <c r="K148" s="22">
        <v>630</v>
      </c>
      <c r="L148" s="22">
        <v>60</v>
      </c>
      <c r="M148" s="22">
        <v>225</v>
      </c>
      <c r="N148" s="23">
        <v>0.21531100478468901</v>
      </c>
      <c r="O148" s="22">
        <v>100</v>
      </c>
      <c r="P148" s="22">
        <v>30</v>
      </c>
      <c r="Q148" s="22">
        <v>130</v>
      </c>
      <c r="R148" s="23">
        <v>0.12440191387559808</v>
      </c>
      <c r="S148" s="22">
        <v>10</v>
      </c>
      <c r="T148" s="22">
        <v>0</v>
      </c>
      <c r="U148" s="22">
        <v>0</v>
      </c>
      <c r="V148" s="24" t="s">
        <v>85</v>
      </c>
      <c r="W148" s="2"/>
      <c r="X148" s="2"/>
      <c r="Y148" s="2"/>
      <c r="Z148" s="2"/>
    </row>
    <row r="149" spans="1:26" ht="12.75" customHeight="1">
      <c r="A149" s="14" t="s">
        <v>189</v>
      </c>
      <c r="B149" s="14" t="s">
        <v>36</v>
      </c>
      <c r="C149" s="14" t="s">
        <v>37</v>
      </c>
      <c r="D149" s="14">
        <v>1.0604000091552734</v>
      </c>
      <c r="E149" s="14">
        <v>2664</v>
      </c>
      <c r="F149" s="14">
        <v>1077</v>
      </c>
      <c r="G149" s="14">
        <v>1062</v>
      </c>
      <c r="H149" s="14">
        <v>2512.2595030173306</v>
      </c>
      <c r="I149" s="14">
        <v>1015.6544612423668</v>
      </c>
      <c r="J149" s="14">
        <v>1395</v>
      </c>
      <c r="K149" s="14">
        <v>890</v>
      </c>
      <c r="L149" s="14">
        <v>75</v>
      </c>
      <c r="M149" s="14">
        <v>330</v>
      </c>
      <c r="N149" s="15">
        <v>0.23655913978494625</v>
      </c>
      <c r="O149" s="14">
        <v>75</v>
      </c>
      <c r="P149" s="14">
        <v>25</v>
      </c>
      <c r="Q149" s="14">
        <v>100</v>
      </c>
      <c r="R149" s="15">
        <v>7.1684587813620068E-2</v>
      </c>
      <c r="S149" s="14">
        <v>0</v>
      </c>
      <c r="T149" s="14">
        <v>0</v>
      </c>
      <c r="U149" s="14">
        <v>10</v>
      </c>
      <c r="V149" s="16" t="s">
        <v>59</v>
      </c>
      <c r="W149" s="2"/>
      <c r="X149" s="2"/>
      <c r="Y149" s="2"/>
      <c r="Z149" s="2"/>
    </row>
    <row r="150" spans="1:26" ht="12.75" customHeight="1">
      <c r="A150" s="10" t="s">
        <v>190</v>
      </c>
      <c r="B150" s="10" t="s">
        <v>36</v>
      </c>
      <c r="C150" s="10" t="s">
        <v>37</v>
      </c>
      <c r="D150" s="10">
        <v>1.0962999725341798</v>
      </c>
      <c r="E150" s="10">
        <v>2288</v>
      </c>
      <c r="F150" s="10">
        <v>921</v>
      </c>
      <c r="G150" s="10">
        <v>894</v>
      </c>
      <c r="H150" s="10">
        <v>2087.0200285703886</v>
      </c>
      <c r="I150" s="10">
        <v>840.09853422785307</v>
      </c>
      <c r="J150" s="10">
        <v>1055</v>
      </c>
      <c r="K150" s="10">
        <v>675</v>
      </c>
      <c r="L150" s="10">
        <v>90</v>
      </c>
      <c r="M150" s="10">
        <v>175</v>
      </c>
      <c r="N150" s="11">
        <v>0.16587677725118483</v>
      </c>
      <c r="O150" s="10">
        <v>70</v>
      </c>
      <c r="P150" s="10">
        <v>35</v>
      </c>
      <c r="Q150" s="10">
        <v>105</v>
      </c>
      <c r="R150" s="11">
        <v>9.9526066350710901E-2</v>
      </c>
      <c r="S150" s="10">
        <v>10</v>
      </c>
      <c r="T150" s="10">
        <v>0</v>
      </c>
      <c r="U150" s="10">
        <v>0</v>
      </c>
      <c r="V150" s="12" t="s">
        <v>38</v>
      </c>
      <c r="W150" s="2"/>
      <c r="X150" s="2"/>
      <c r="Y150" s="2"/>
      <c r="Z150" s="2"/>
    </row>
    <row r="151" spans="1:26" ht="12.75" customHeight="1">
      <c r="A151" s="22" t="s">
        <v>191</v>
      </c>
      <c r="B151" s="22" t="s">
        <v>36</v>
      </c>
      <c r="C151" s="22" t="s">
        <v>37</v>
      </c>
      <c r="D151" s="22">
        <v>1.6400999450683593</v>
      </c>
      <c r="E151" s="22">
        <v>2321</v>
      </c>
      <c r="F151" s="22">
        <v>1050</v>
      </c>
      <c r="G151" s="22">
        <v>1014</v>
      </c>
      <c r="H151" s="22">
        <v>1415.1576597383892</v>
      </c>
      <c r="I151" s="22">
        <v>640.20488699927125</v>
      </c>
      <c r="J151" s="22">
        <v>1085</v>
      </c>
      <c r="K151" s="22">
        <v>625</v>
      </c>
      <c r="L151" s="22">
        <v>100</v>
      </c>
      <c r="M151" s="22">
        <v>200</v>
      </c>
      <c r="N151" s="23">
        <v>0.18433179723502305</v>
      </c>
      <c r="O151" s="22">
        <v>105</v>
      </c>
      <c r="P151" s="22">
        <v>40</v>
      </c>
      <c r="Q151" s="22">
        <v>145</v>
      </c>
      <c r="R151" s="23">
        <v>0.13364055299539171</v>
      </c>
      <c r="S151" s="22">
        <v>10</v>
      </c>
      <c r="T151" s="22">
        <v>0</v>
      </c>
      <c r="U151" s="22">
        <v>10</v>
      </c>
      <c r="V151" s="24" t="s">
        <v>85</v>
      </c>
      <c r="W151" s="2"/>
      <c r="X151" s="2"/>
      <c r="Y151" s="2"/>
      <c r="Z151" s="2"/>
    </row>
    <row r="152" spans="1:26" ht="12.75" customHeight="1">
      <c r="A152" s="10" t="s">
        <v>192</v>
      </c>
      <c r="B152" s="10" t="s">
        <v>36</v>
      </c>
      <c r="C152" s="10" t="s">
        <v>37</v>
      </c>
      <c r="D152" s="10">
        <v>1.8571000671386719</v>
      </c>
      <c r="E152" s="10">
        <v>3062</v>
      </c>
      <c r="F152" s="10">
        <v>1397</v>
      </c>
      <c r="G152" s="10">
        <v>1333</v>
      </c>
      <c r="H152" s="10">
        <v>1648.8072205596213</v>
      </c>
      <c r="I152" s="10">
        <v>752.24810160737786</v>
      </c>
      <c r="J152" s="10">
        <v>1645</v>
      </c>
      <c r="K152" s="10">
        <v>1080</v>
      </c>
      <c r="L152" s="10">
        <v>95</v>
      </c>
      <c r="M152" s="10">
        <v>305</v>
      </c>
      <c r="N152" s="11">
        <v>0.18541033434650456</v>
      </c>
      <c r="O152" s="10">
        <v>80</v>
      </c>
      <c r="P152" s="10">
        <v>80</v>
      </c>
      <c r="Q152" s="10">
        <v>160</v>
      </c>
      <c r="R152" s="11">
        <v>9.7264437689969604E-2</v>
      </c>
      <c r="S152" s="10">
        <v>0</v>
      </c>
      <c r="T152" s="10">
        <v>0</v>
      </c>
      <c r="U152" s="10">
        <v>10</v>
      </c>
      <c r="V152" s="12" t="s">
        <v>38</v>
      </c>
      <c r="W152" s="2"/>
      <c r="X152" s="2"/>
      <c r="Y152" s="2"/>
      <c r="Z152" s="2"/>
    </row>
    <row r="153" spans="1:26" ht="12.75" customHeight="1">
      <c r="A153" s="10" t="s">
        <v>193</v>
      </c>
      <c r="B153" s="10" t="s">
        <v>36</v>
      </c>
      <c r="C153" s="10" t="s">
        <v>37</v>
      </c>
      <c r="D153" s="10">
        <v>2.3677000427246093</v>
      </c>
      <c r="E153" s="10">
        <v>5288</v>
      </c>
      <c r="F153" s="10">
        <v>2843</v>
      </c>
      <c r="G153" s="10">
        <v>2611</v>
      </c>
      <c r="H153" s="10">
        <v>2233.3910143089247</v>
      </c>
      <c r="I153" s="10">
        <v>1200.743315748917</v>
      </c>
      <c r="J153" s="10">
        <v>3215</v>
      </c>
      <c r="K153" s="10">
        <v>2025</v>
      </c>
      <c r="L153" s="10">
        <v>185</v>
      </c>
      <c r="M153" s="10">
        <v>710</v>
      </c>
      <c r="N153" s="11">
        <v>0.2208398133748056</v>
      </c>
      <c r="O153" s="10">
        <v>160</v>
      </c>
      <c r="P153" s="10">
        <v>110</v>
      </c>
      <c r="Q153" s="10">
        <v>270</v>
      </c>
      <c r="R153" s="11">
        <v>8.3981337480559873E-2</v>
      </c>
      <c r="S153" s="10">
        <v>0</v>
      </c>
      <c r="T153" s="10">
        <v>10</v>
      </c>
      <c r="U153" s="10">
        <v>10</v>
      </c>
      <c r="V153" s="12" t="s">
        <v>38</v>
      </c>
      <c r="W153" s="2"/>
      <c r="X153" s="2"/>
      <c r="Y153" s="2"/>
      <c r="Z153" s="2"/>
    </row>
    <row r="154" spans="1:26" ht="12.75" customHeight="1">
      <c r="A154" s="10" t="s">
        <v>194</v>
      </c>
      <c r="B154" s="10" t="s">
        <v>36</v>
      </c>
      <c r="C154" s="10" t="s">
        <v>37</v>
      </c>
      <c r="D154" s="10">
        <v>1.1411000061035157</v>
      </c>
      <c r="E154" s="10">
        <v>2129</v>
      </c>
      <c r="F154" s="10">
        <v>1172</v>
      </c>
      <c r="G154" s="10">
        <v>1112</v>
      </c>
      <c r="H154" s="10">
        <v>1865.7435707759223</v>
      </c>
      <c r="I154" s="10">
        <v>1027.0791286751437</v>
      </c>
      <c r="J154" s="10">
        <v>1295</v>
      </c>
      <c r="K154" s="10">
        <v>740</v>
      </c>
      <c r="L154" s="10">
        <v>160</v>
      </c>
      <c r="M154" s="10">
        <v>270</v>
      </c>
      <c r="N154" s="11">
        <v>0.20849420849420849</v>
      </c>
      <c r="O154" s="10">
        <v>80</v>
      </c>
      <c r="P154" s="10">
        <v>30</v>
      </c>
      <c r="Q154" s="10">
        <v>110</v>
      </c>
      <c r="R154" s="11">
        <v>8.4942084942084939E-2</v>
      </c>
      <c r="S154" s="10">
        <v>10</v>
      </c>
      <c r="T154" s="10">
        <v>0</v>
      </c>
      <c r="U154" s="10">
        <v>0</v>
      </c>
      <c r="V154" s="12" t="s">
        <v>38</v>
      </c>
      <c r="W154" s="2"/>
      <c r="X154" s="2"/>
      <c r="Y154" s="2"/>
      <c r="Z154" s="2"/>
    </row>
    <row r="155" spans="1:26" ht="12.75" customHeight="1">
      <c r="A155" s="10" t="s">
        <v>195</v>
      </c>
      <c r="B155" s="10" t="s">
        <v>36</v>
      </c>
      <c r="C155" s="10" t="s">
        <v>37</v>
      </c>
      <c r="D155" s="10">
        <v>1.6092999267578125</v>
      </c>
      <c r="E155" s="10">
        <v>3324</v>
      </c>
      <c r="F155" s="10">
        <v>1468</v>
      </c>
      <c r="G155" s="10">
        <v>1415</v>
      </c>
      <c r="H155" s="10">
        <v>2065.4944083025716</v>
      </c>
      <c r="I155" s="10">
        <v>912.1978915126881</v>
      </c>
      <c r="J155" s="10">
        <v>1735</v>
      </c>
      <c r="K155" s="10">
        <v>1225</v>
      </c>
      <c r="L155" s="10">
        <v>120</v>
      </c>
      <c r="M155" s="10">
        <v>230</v>
      </c>
      <c r="N155" s="11">
        <v>0.13256484149855907</v>
      </c>
      <c r="O155" s="10">
        <v>60</v>
      </c>
      <c r="P155" s="10">
        <v>95</v>
      </c>
      <c r="Q155" s="10">
        <v>155</v>
      </c>
      <c r="R155" s="11">
        <v>8.9337175792507204E-2</v>
      </c>
      <c r="S155" s="10">
        <v>0</v>
      </c>
      <c r="T155" s="10">
        <v>0</v>
      </c>
      <c r="U155" s="10">
        <v>0</v>
      </c>
      <c r="V155" s="12" t="s">
        <v>38</v>
      </c>
      <c r="W155" s="2"/>
      <c r="X155" s="2"/>
      <c r="Y155" s="2"/>
      <c r="Z155" s="2"/>
    </row>
    <row r="156" spans="1:26" ht="12.75" customHeight="1">
      <c r="A156" s="10" t="s">
        <v>196</v>
      </c>
      <c r="B156" s="10" t="s">
        <v>36</v>
      </c>
      <c r="C156" s="10" t="s">
        <v>37</v>
      </c>
      <c r="D156" s="10">
        <v>1.0738999938964844</v>
      </c>
      <c r="E156" s="10">
        <v>2980</v>
      </c>
      <c r="F156" s="10">
        <v>1315</v>
      </c>
      <c r="G156" s="10">
        <v>1264</v>
      </c>
      <c r="H156" s="10">
        <v>2774.9325048299133</v>
      </c>
      <c r="I156" s="10">
        <v>1224.5088066615222</v>
      </c>
      <c r="J156" s="10">
        <v>1585</v>
      </c>
      <c r="K156" s="10">
        <v>1080</v>
      </c>
      <c r="L156" s="10">
        <v>155</v>
      </c>
      <c r="M156" s="10">
        <v>265</v>
      </c>
      <c r="N156" s="11">
        <v>0.16719242902208201</v>
      </c>
      <c r="O156" s="10">
        <v>55</v>
      </c>
      <c r="P156" s="10">
        <v>20</v>
      </c>
      <c r="Q156" s="10">
        <v>75</v>
      </c>
      <c r="R156" s="11">
        <v>4.7318611987381701E-2</v>
      </c>
      <c r="S156" s="10">
        <v>0</v>
      </c>
      <c r="T156" s="10">
        <v>0</v>
      </c>
      <c r="U156" s="10">
        <v>15</v>
      </c>
      <c r="V156" s="12" t="s">
        <v>38</v>
      </c>
      <c r="W156" s="2"/>
      <c r="X156" s="2"/>
      <c r="Y156" s="2"/>
      <c r="Z156" s="2"/>
    </row>
    <row r="157" spans="1:26" ht="12.75" customHeight="1">
      <c r="A157" s="10" t="s">
        <v>197</v>
      </c>
      <c r="B157" s="10" t="s">
        <v>36</v>
      </c>
      <c r="C157" s="10" t="s">
        <v>37</v>
      </c>
      <c r="D157" s="10">
        <v>1.1856999969482422</v>
      </c>
      <c r="E157" s="10">
        <v>4334</v>
      </c>
      <c r="F157" s="10">
        <v>1897</v>
      </c>
      <c r="G157" s="10">
        <v>1845</v>
      </c>
      <c r="H157" s="10">
        <v>3655.2247711519444</v>
      </c>
      <c r="I157" s="10">
        <v>1599.8987980791967</v>
      </c>
      <c r="J157" s="10">
        <v>2580</v>
      </c>
      <c r="K157" s="10">
        <v>1760</v>
      </c>
      <c r="L157" s="10">
        <v>180</v>
      </c>
      <c r="M157" s="10">
        <v>480</v>
      </c>
      <c r="N157" s="11">
        <v>0.18604651162790697</v>
      </c>
      <c r="O157" s="10">
        <v>135</v>
      </c>
      <c r="P157" s="10">
        <v>10</v>
      </c>
      <c r="Q157" s="10">
        <v>145</v>
      </c>
      <c r="R157" s="11">
        <v>5.6201550387596902E-2</v>
      </c>
      <c r="S157" s="10">
        <v>10</v>
      </c>
      <c r="T157" s="10">
        <v>0</v>
      </c>
      <c r="U157" s="10">
        <v>10</v>
      </c>
      <c r="V157" s="12" t="s">
        <v>38</v>
      </c>
      <c r="W157" s="2"/>
      <c r="X157" s="2"/>
      <c r="Y157" s="2"/>
      <c r="Z157" s="2"/>
    </row>
    <row r="158" spans="1:26" ht="12.75" customHeight="1">
      <c r="A158" s="10" t="s">
        <v>198</v>
      </c>
      <c r="B158" s="10" t="s">
        <v>36</v>
      </c>
      <c r="C158" s="10" t="s">
        <v>37</v>
      </c>
      <c r="D158" s="10">
        <v>0.84910003662109379</v>
      </c>
      <c r="E158" s="10">
        <v>2865</v>
      </c>
      <c r="F158" s="10">
        <v>1069</v>
      </c>
      <c r="G158" s="10">
        <v>1048</v>
      </c>
      <c r="H158" s="10">
        <v>3374.1607306966712</v>
      </c>
      <c r="I158" s="10">
        <v>1258.9800422739063</v>
      </c>
      <c r="J158" s="10">
        <v>1620</v>
      </c>
      <c r="K158" s="10">
        <v>1165</v>
      </c>
      <c r="L158" s="10">
        <v>80</v>
      </c>
      <c r="M158" s="10">
        <v>295</v>
      </c>
      <c r="N158" s="11">
        <v>0.18209876543209877</v>
      </c>
      <c r="O158" s="10">
        <v>40</v>
      </c>
      <c r="P158" s="10">
        <v>25</v>
      </c>
      <c r="Q158" s="10">
        <v>65</v>
      </c>
      <c r="R158" s="11">
        <v>4.0123456790123455E-2</v>
      </c>
      <c r="S158" s="10">
        <v>0</v>
      </c>
      <c r="T158" s="10">
        <v>0</v>
      </c>
      <c r="U158" s="10">
        <v>20</v>
      </c>
      <c r="V158" s="12" t="s">
        <v>38</v>
      </c>
      <c r="W158" s="2"/>
      <c r="X158" s="2"/>
      <c r="Y158" s="2"/>
      <c r="Z158" s="2"/>
    </row>
    <row r="159" spans="1:26" ht="12.75" customHeight="1">
      <c r="A159" s="10" t="s">
        <v>199</v>
      </c>
      <c r="B159" s="10" t="s">
        <v>36</v>
      </c>
      <c r="C159" s="10" t="s">
        <v>37</v>
      </c>
      <c r="D159" s="10">
        <v>1.1412999725341797</v>
      </c>
      <c r="E159" s="10">
        <v>3191</v>
      </c>
      <c r="F159" s="10">
        <v>1454</v>
      </c>
      <c r="G159" s="10">
        <v>1402</v>
      </c>
      <c r="H159" s="10">
        <v>2795.9345279879394</v>
      </c>
      <c r="I159" s="10">
        <v>1273.9858363191677</v>
      </c>
      <c r="J159" s="10">
        <v>1570</v>
      </c>
      <c r="K159" s="10">
        <v>1045</v>
      </c>
      <c r="L159" s="10">
        <v>105</v>
      </c>
      <c r="M159" s="10">
        <v>345</v>
      </c>
      <c r="N159" s="11">
        <v>0.21974522292993631</v>
      </c>
      <c r="O159" s="10">
        <v>60</v>
      </c>
      <c r="P159" s="10">
        <v>0</v>
      </c>
      <c r="Q159" s="10">
        <v>60</v>
      </c>
      <c r="R159" s="11">
        <v>3.8216560509554139E-2</v>
      </c>
      <c r="S159" s="10">
        <v>0</v>
      </c>
      <c r="T159" s="10">
        <v>0</v>
      </c>
      <c r="U159" s="10">
        <v>15</v>
      </c>
      <c r="V159" s="12" t="s">
        <v>38</v>
      </c>
      <c r="W159" s="2"/>
      <c r="X159" s="2"/>
      <c r="Y159" s="2"/>
      <c r="Z159" s="2"/>
    </row>
    <row r="160" spans="1:26" ht="12.75" customHeight="1">
      <c r="A160" s="10" t="s">
        <v>200</v>
      </c>
      <c r="B160" s="10" t="s">
        <v>36</v>
      </c>
      <c r="C160" s="10" t="s">
        <v>37</v>
      </c>
      <c r="D160" s="10">
        <v>1.6650999450683595</v>
      </c>
      <c r="E160" s="10">
        <v>4405</v>
      </c>
      <c r="F160" s="10">
        <v>1851</v>
      </c>
      <c r="G160" s="10">
        <v>1795</v>
      </c>
      <c r="H160" s="10">
        <v>2645.4868448266966</v>
      </c>
      <c r="I160" s="10">
        <v>1111.6449829226369</v>
      </c>
      <c r="J160" s="10">
        <v>2090</v>
      </c>
      <c r="K160" s="10">
        <v>1575</v>
      </c>
      <c r="L160" s="10">
        <v>90</v>
      </c>
      <c r="M160" s="10">
        <v>330</v>
      </c>
      <c r="N160" s="11">
        <v>0.15789473684210525</v>
      </c>
      <c r="O160" s="10">
        <v>40</v>
      </c>
      <c r="P160" s="10">
        <v>45</v>
      </c>
      <c r="Q160" s="10">
        <v>85</v>
      </c>
      <c r="R160" s="11">
        <v>4.0669856459330141E-2</v>
      </c>
      <c r="S160" s="10">
        <v>0</v>
      </c>
      <c r="T160" s="10">
        <v>0</v>
      </c>
      <c r="U160" s="10">
        <v>10</v>
      </c>
      <c r="V160" s="12" t="s">
        <v>38</v>
      </c>
      <c r="W160" s="2"/>
      <c r="X160" s="2"/>
      <c r="Y160" s="2"/>
      <c r="Z160" s="2"/>
    </row>
    <row r="161" spans="1:26" ht="12.75" customHeight="1">
      <c r="A161" s="10" t="s">
        <v>201</v>
      </c>
      <c r="B161" s="10" t="s">
        <v>36</v>
      </c>
      <c r="C161" s="10" t="s">
        <v>37</v>
      </c>
      <c r="D161" s="10">
        <v>1.5835000610351562</v>
      </c>
      <c r="E161" s="10">
        <v>4274</v>
      </c>
      <c r="F161" s="10">
        <v>1690</v>
      </c>
      <c r="G161" s="10">
        <v>1650</v>
      </c>
      <c r="H161" s="10">
        <v>2699.0842028803122</v>
      </c>
      <c r="I161" s="10">
        <v>1067.2560371707364</v>
      </c>
      <c r="J161" s="10">
        <v>2435</v>
      </c>
      <c r="K161" s="10">
        <v>1575</v>
      </c>
      <c r="L161" s="10">
        <v>195</v>
      </c>
      <c r="M161" s="10">
        <v>520</v>
      </c>
      <c r="N161" s="11">
        <v>0.2135523613963039</v>
      </c>
      <c r="O161" s="10">
        <v>65</v>
      </c>
      <c r="P161" s="10">
        <v>30</v>
      </c>
      <c r="Q161" s="10">
        <v>95</v>
      </c>
      <c r="R161" s="11">
        <v>3.9014373716632446E-2</v>
      </c>
      <c r="S161" s="10">
        <v>0</v>
      </c>
      <c r="T161" s="10">
        <v>10</v>
      </c>
      <c r="U161" s="10">
        <v>30</v>
      </c>
      <c r="V161" s="12" t="s">
        <v>38</v>
      </c>
      <c r="W161" s="2"/>
      <c r="X161" s="2"/>
      <c r="Y161" s="2"/>
      <c r="Z161" s="2"/>
    </row>
    <row r="162" spans="1:26" ht="12.75" customHeight="1">
      <c r="A162" s="10" t="s">
        <v>202</v>
      </c>
      <c r="B162" s="10" t="s">
        <v>36</v>
      </c>
      <c r="C162" s="10" t="s">
        <v>37</v>
      </c>
      <c r="D162" s="10">
        <v>1.1980999755859374</v>
      </c>
      <c r="E162" s="10">
        <v>3476</v>
      </c>
      <c r="F162" s="10">
        <v>1352</v>
      </c>
      <c r="G162" s="10">
        <v>1313</v>
      </c>
      <c r="H162" s="10">
        <v>2901.2603879739195</v>
      </c>
      <c r="I162" s="10">
        <v>1128.4534075203508</v>
      </c>
      <c r="J162" s="10">
        <v>1815</v>
      </c>
      <c r="K162" s="10">
        <v>1270</v>
      </c>
      <c r="L162" s="10">
        <v>140</v>
      </c>
      <c r="M162" s="10">
        <v>335</v>
      </c>
      <c r="N162" s="11">
        <v>0.18457300275482094</v>
      </c>
      <c r="O162" s="10">
        <v>35</v>
      </c>
      <c r="P162" s="10">
        <v>20</v>
      </c>
      <c r="Q162" s="10">
        <v>55</v>
      </c>
      <c r="R162" s="11">
        <v>3.0303030303030304E-2</v>
      </c>
      <c r="S162" s="10">
        <v>0</v>
      </c>
      <c r="T162" s="10">
        <v>0</v>
      </c>
      <c r="U162" s="10">
        <v>0</v>
      </c>
      <c r="V162" s="12" t="s">
        <v>38</v>
      </c>
      <c r="W162" s="2"/>
      <c r="X162" s="2"/>
      <c r="Y162" s="2"/>
      <c r="Z162" s="2"/>
    </row>
    <row r="163" spans="1:26" ht="12.75" customHeight="1">
      <c r="A163" s="10" t="s">
        <v>203</v>
      </c>
      <c r="B163" s="10" t="s">
        <v>36</v>
      </c>
      <c r="C163" s="10" t="s">
        <v>37</v>
      </c>
      <c r="D163" s="10">
        <v>1.105999984741211</v>
      </c>
      <c r="E163" s="10">
        <v>4556</v>
      </c>
      <c r="F163" s="10">
        <v>1697</v>
      </c>
      <c r="G163" s="10">
        <v>1651</v>
      </c>
      <c r="H163" s="10">
        <v>4119.3490622570325</v>
      </c>
      <c r="I163" s="10">
        <v>1534.3580681848518</v>
      </c>
      <c r="J163" s="10">
        <v>2480</v>
      </c>
      <c r="K163" s="10">
        <v>1675</v>
      </c>
      <c r="L163" s="10">
        <v>165</v>
      </c>
      <c r="M163" s="10">
        <v>565</v>
      </c>
      <c r="N163" s="11">
        <v>0.22782258064516128</v>
      </c>
      <c r="O163" s="10">
        <v>40</v>
      </c>
      <c r="P163" s="10">
        <v>25</v>
      </c>
      <c r="Q163" s="10">
        <v>65</v>
      </c>
      <c r="R163" s="11">
        <v>2.620967741935484E-2</v>
      </c>
      <c r="S163" s="10">
        <v>0</v>
      </c>
      <c r="T163" s="10">
        <v>0</v>
      </c>
      <c r="U163" s="10">
        <v>10</v>
      </c>
      <c r="V163" s="12" t="s">
        <v>38</v>
      </c>
      <c r="W163" s="2"/>
      <c r="X163" s="2"/>
      <c r="Y163" s="2"/>
      <c r="Z163" s="2"/>
    </row>
    <row r="164" spans="1:26" ht="12.75" customHeight="1">
      <c r="A164" s="10" t="s">
        <v>204</v>
      </c>
      <c r="B164" s="10" t="s">
        <v>36</v>
      </c>
      <c r="C164" s="10" t="s">
        <v>37</v>
      </c>
      <c r="D164" s="10">
        <v>1.3805000305175781</v>
      </c>
      <c r="E164" s="10">
        <v>4773</v>
      </c>
      <c r="F164" s="10">
        <v>1666</v>
      </c>
      <c r="G164" s="10">
        <v>1633</v>
      </c>
      <c r="H164" s="10">
        <v>3457.4428790200773</v>
      </c>
      <c r="I164" s="10">
        <v>1206.8091004499161</v>
      </c>
      <c r="J164" s="10">
        <v>2685</v>
      </c>
      <c r="K164" s="10">
        <v>1925</v>
      </c>
      <c r="L164" s="10">
        <v>155</v>
      </c>
      <c r="M164" s="10">
        <v>525</v>
      </c>
      <c r="N164" s="11">
        <v>0.19553072625698323</v>
      </c>
      <c r="O164" s="10">
        <v>35</v>
      </c>
      <c r="P164" s="10">
        <v>0</v>
      </c>
      <c r="Q164" s="10">
        <v>35</v>
      </c>
      <c r="R164" s="11">
        <v>1.3035381750465549E-2</v>
      </c>
      <c r="S164" s="10">
        <v>10</v>
      </c>
      <c r="T164" s="10">
        <v>0</v>
      </c>
      <c r="U164" s="10">
        <v>30</v>
      </c>
      <c r="V164" s="12" t="s">
        <v>38</v>
      </c>
      <c r="W164" s="2"/>
      <c r="X164" s="2"/>
      <c r="Y164" s="2"/>
      <c r="Z164" s="2"/>
    </row>
    <row r="165" spans="1:26" ht="12.75" customHeight="1">
      <c r="A165" s="10" t="s">
        <v>205</v>
      </c>
      <c r="B165" s="10" t="s">
        <v>36</v>
      </c>
      <c r="C165" s="10" t="s">
        <v>37</v>
      </c>
      <c r="D165" s="10">
        <v>14.861500244140625</v>
      </c>
      <c r="E165" s="10">
        <v>16794</v>
      </c>
      <c r="F165" s="10">
        <v>6045</v>
      </c>
      <c r="G165" s="10">
        <v>5632</v>
      </c>
      <c r="H165" s="10">
        <v>1130.0339618553176</v>
      </c>
      <c r="I165" s="10">
        <v>406.75570438343425</v>
      </c>
      <c r="J165" s="10">
        <v>9330</v>
      </c>
      <c r="K165" s="10">
        <v>7050</v>
      </c>
      <c r="L165" s="10">
        <v>820</v>
      </c>
      <c r="M165" s="10">
        <v>1210</v>
      </c>
      <c r="N165" s="11">
        <v>0.12968917470525188</v>
      </c>
      <c r="O165" s="10">
        <v>145</v>
      </c>
      <c r="P165" s="10">
        <v>60</v>
      </c>
      <c r="Q165" s="10">
        <v>205</v>
      </c>
      <c r="R165" s="11">
        <v>2.1972132904608789E-2</v>
      </c>
      <c r="S165" s="10">
        <v>10</v>
      </c>
      <c r="T165" s="10">
        <v>10</v>
      </c>
      <c r="U165" s="10">
        <v>30</v>
      </c>
      <c r="V165" s="12" t="s">
        <v>38</v>
      </c>
      <c r="W165" s="2"/>
      <c r="X165" s="2"/>
      <c r="Y165" s="2"/>
      <c r="Z165" s="2"/>
    </row>
    <row r="166" spans="1:26" ht="12.75" customHeight="1">
      <c r="A166" s="10" t="s">
        <v>206</v>
      </c>
      <c r="B166" s="10" t="s">
        <v>36</v>
      </c>
      <c r="C166" s="10" t="s">
        <v>37</v>
      </c>
      <c r="D166" s="10">
        <v>10.241500244140624</v>
      </c>
      <c r="E166" s="10">
        <v>13951</v>
      </c>
      <c r="F166" s="10">
        <v>5438</v>
      </c>
      <c r="G166" s="10">
        <v>5144</v>
      </c>
      <c r="H166" s="10">
        <v>1362.2027698511902</v>
      </c>
      <c r="I166" s="10">
        <v>530.97689502191758</v>
      </c>
      <c r="J166" s="10">
        <v>8100</v>
      </c>
      <c r="K166" s="10">
        <v>6340</v>
      </c>
      <c r="L166" s="10">
        <v>570</v>
      </c>
      <c r="M166" s="10">
        <v>995</v>
      </c>
      <c r="N166" s="11">
        <v>0.12283950617283951</v>
      </c>
      <c r="O166" s="10">
        <v>85</v>
      </c>
      <c r="P166" s="10">
        <v>25</v>
      </c>
      <c r="Q166" s="10">
        <v>110</v>
      </c>
      <c r="R166" s="11">
        <v>1.3580246913580247E-2</v>
      </c>
      <c r="S166" s="10">
        <v>0</v>
      </c>
      <c r="T166" s="10">
        <v>0</v>
      </c>
      <c r="U166" s="10">
        <v>75</v>
      </c>
      <c r="V166" s="12" t="s">
        <v>38</v>
      </c>
      <c r="W166" s="2"/>
      <c r="X166" s="2"/>
      <c r="Y166" s="2"/>
      <c r="Z166" s="2"/>
    </row>
    <row r="167" spans="1:26" ht="12.75" customHeight="1">
      <c r="A167" s="10" t="s">
        <v>207</v>
      </c>
      <c r="B167" s="10" t="s">
        <v>36</v>
      </c>
      <c r="C167" s="10" t="s">
        <v>37</v>
      </c>
      <c r="D167" s="10">
        <v>5.1783001708984377</v>
      </c>
      <c r="E167" s="10">
        <v>7400</v>
      </c>
      <c r="F167" s="10">
        <v>2549</v>
      </c>
      <c r="G167" s="10">
        <v>2520</v>
      </c>
      <c r="H167" s="10">
        <v>1429.0403715078758</v>
      </c>
      <c r="I167" s="10">
        <v>492.24647391534802</v>
      </c>
      <c r="J167" s="10">
        <v>4200</v>
      </c>
      <c r="K167" s="10">
        <v>3110</v>
      </c>
      <c r="L167" s="10">
        <v>290</v>
      </c>
      <c r="M167" s="10">
        <v>600</v>
      </c>
      <c r="N167" s="11">
        <v>0.14285714285714285</v>
      </c>
      <c r="O167" s="10">
        <v>105</v>
      </c>
      <c r="P167" s="10">
        <v>25</v>
      </c>
      <c r="Q167" s="10">
        <v>130</v>
      </c>
      <c r="R167" s="11">
        <v>3.0952380952380953E-2</v>
      </c>
      <c r="S167" s="10">
        <v>10</v>
      </c>
      <c r="T167" s="10">
        <v>15</v>
      </c>
      <c r="U167" s="10">
        <v>40</v>
      </c>
      <c r="V167" s="12" t="s">
        <v>38</v>
      </c>
      <c r="W167" s="2"/>
      <c r="X167" s="2"/>
      <c r="Y167" s="2"/>
      <c r="Z167" s="2"/>
    </row>
    <row r="168" spans="1:26" ht="12.75" customHeight="1">
      <c r="A168" s="10" t="s">
        <v>208</v>
      </c>
      <c r="B168" s="10" t="s">
        <v>36</v>
      </c>
      <c r="C168" s="10" t="s">
        <v>37</v>
      </c>
      <c r="D168" s="10">
        <v>3.7511999511718752</v>
      </c>
      <c r="E168" s="10">
        <v>6742</v>
      </c>
      <c r="F168" s="10">
        <v>2272</v>
      </c>
      <c r="G168" s="10">
        <v>2188</v>
      </c>
      <c r="H168" s="10">
        <v>1797.2915567707337</v>
      </c>
      <c r="I168" s="10">
        <v>605.67285923807583</v>
      </c>
      <c r="J168" s="10">
        <v>3640</v>
      </c>
      <c r="K168" s="10">
        <v>2810</v>
      </c>
      <c r="L168" s="10">
        <v>260</v>
      </c>
      <c r="M168" s="10">
        <v>470</v>
      </c>
      <c r="N168" s="11">
        <v>0.12912087912087913</v>
      </c>
      <c r="O168" s="10">
        <v>40</v>
      </c>
      <c r="P168" s="10">
        <v>0</v>
      </c>
      <c r="Q168" s="10">
        <v>40</v>
      </c>
      <c r="R168" s="11">
        <v>1.098901098901099E-2</v>
      </c>
      <c r="S168" s="10">
        <v>10</v>
      </c>
      <c r="T168" s="10">
        <v>10</v>
      </c>
      <c r="U168" s="10">
        <v>25</v>
      </c>
      <c r="V168" s="12" t="s">
        <v>38</v>
      </c>
      <c r="W168" s="2"/>
      <c r="X168" s="2"/>
      <c r="Y168" s="2"/>
      <c r="Z168" s="2"/>
    </row>
    <row r="169" spans="1:26" ht="12.75" customHeight="1">
      <c r="A169" s="10" t="s">
        <v>209</v>
      </c>
      <c r="B169" s="10" t="s">
        <v>36</v>
      </c>
      <c r="C169" s="10" t="s">
        <v>37</v>
      </c>
      <c r="D169" s="10">
        <v>1.7505999755859376</v>
      </c>
      <c r="E169" s="10">
        <v>6603</v>
      </c>
      <c r="F169" s="10">
        <v>2123</v>
      </c>
      <c r="G169" s="10">
        <v>2096</v>
      </c>
      <c r="H169" s="10">
        <v>3771.8497041506762</v>
      </c>
      <c r="I169" s="10">
        <v>1212.7270819191103</v>
      </c>
      <c r="J169" s="10">
        <v>3620</v>
      </c>
      <c r="K169" s="10">
        <v>2370</v>
      </c>
      <c r="L169" s="10">
        <v>355</v>
      </c>
      <c r="M169" s="10">
        <v>790</v>
      </c>
      <c r="N169" s="11">
        <v>0.21823204419889503</v>
      </c>
      <c r="O169" s="10">
        <v>75</v>
      </c>
      <c r="P169" s="10">
        <v>15</v>
      </c>
      <c r="Q169" s="10">
        <v>90</v>
      </c>
      <c r="R169" s="11">
        <v>2.4861878453038673E-2</v>
      </c>
      <c r="S169" s="10">
        <v>0</v>
      </c>
      <c r="T169" s="10">
        <v>0</v>
      </c>
      <c r="U169" s="10">
        <v>10</v>
      </c>
      <c r="V169" s="12" t="s">
        <v>38</v>
      </c>
      <c r="W169" s="2"/>
      <c r="X169" s="2"/>
      <c r="Y169" s="2"/>
      <c r="Z169" s="2"/>
    </row>
    <row r="170" spans="1:26" ht="12.75" customHeight="1">
      <c r="A170" s="10" t="s">
        <v>210</v>
      </c>
      <c r="B170" s="10" t="s">
        <v>36</v>
      </c>
      <c r="C170" s="10" t="s">
        <v>37</v>
      </c>
      <c r="D170" s="10">
        <v>0.58680000305175783</v>
      </c>
      <c r="E170" s="10">
        <v>2335</v>
      </c>
      <c r="F170" s="10">
        <v>856</v>
      </c>
      <c r="G170" s="10">
        <v>835</v>
      </c>
      <c r="H170" s="10">
        <v>3979.2092499257278</v>
      </c>
      <c r="I170" s="10">
        <v>1458.7593652832645</v>
      </c>
      <c r="J170" s="10">
        <v>1380</v>
      </c>
      <c r="K170" s="10">
        <v>975</v>
      </c>
      <c r="L170" s="10">
        <v>85</v>
      </c>
      <c r="M170" s="10">
        <v>265</v>
      </c>
      <c r="N170" s="11">
        <v>0.19202898550724637</v>
      </c>
      <c r="O170" s="10">
        <v>35</v>
      </c>
      <c r="P170" s="10">
        <v>0</v>
      </c>
      <c r="Q170" s="10">
        <v>35</v>
      </c>
      <c r="R170" s="11">
        <v>2.5362318840579712E-2</v>
      </c>
      <c r="S170" s="10">
        <v>0</v>
      </c>
      <c r="T170" s="10">
        <v>0</v>
      </c>
      <c r="U170" s="10">
        <v>0</v>
      </c>
      <c r="V170" s="12" t="s">
        <v>38</v>
      </c>
      <c r="W170" s="2"/>
      <c r="X170" s="2"/>
      <c r="Y170" s="2"/>
      <c r="Z170" s="2"/>
    </row>
    <row r="171" spans="1:26" ht="12.75" customHeight="1">
      <c r="A171" s="10" t="s">
        <v>211</v>
      </c>
      <c r="B171" s="10" t="s">
        <v>36</v>
      </c>
      <c r="C171" s="10" t="s">
        <v>37</v>
      </c>
      <c r="D171" s="10">
        <v>1.3938999938964844</v>
      </c>
      <c r="E171" s="10">
        <v>2543</v>
      </c>
      <c r="F171" s="10">
        <v>1053</v>
      </c>
      <c r="G171" s="10">
        <v>1035</v>
      </c>
      <c r="H171" s="10">
        <v>1824.3776534436597</v>
      </c>
      <c r="I171" s="10">
        <v>755.43439601894363</v>
      </c>
      <c r="J171" s="10">
        <v>1160</v>
      </c>
      <c r="K171" s="10">
        <v>745</v>
      </c>
      <c r="L171" s="10">
        <v>95</v>
      </c>
      <c r="M171" s="10">
        <v>220</v>
      </c>
      <c r="N171" s="11">
        <v>0.18965517241379309</v>
      </c>
      <c r="O171" s="10">
        <v>65</v>
      </c>
      <c r="P171" s="10">
        <v>25</v>
      </c>
      <c r="Q171" s="10">
        <v>90</v>
      </c>
      <c r="R171" s="11">
        <v>7.7586206896551727E-2</v>
      </c>
      <c r="S171" s="10">
        <v>0</v>
      </c>
      <c r="T171" s="10">
        <v>0</v>
      </c>
      <c r="U171" s="10">
        <v>0</v>
      </c>
      <c r="V171" s="12" t="s">
        <v>38</v>
      </c>
      <c r="W171" s="2"/>
      <c r="X171" s="2"/>
      <c r="Y171" s="2"/>
      <c r="Z171" s="2"/>
    </row>
    <row r="172" spans="1:26" ht="12.75" customHeight="1">
      <c r="A172" s="14" t="s">
        <v>212</v>
      </c>
      <c r="B172" s="14" t="s">
        <v>36</v>
      </c>
      <c r="C172" s="14" t="s">
        <v>37</v>
      </c>
      <c r="D172" s="14">
        <v>1.8955000305175782</v>
      </c>
      <c r="E172" s="14">
        <v>5653</v>
      </c>
      <c r="F172" s="14">
        <v>2513</v>
      </c>
      <c r="G172" s="14">
        <v>2430</v>
      </c>
      <c r="H172" s="14">
        <v>2982.3265148966593</v>
      </c>
      <c r="I172" s="14">
        <v>1325.771542886132</v>
      </c>
      <c r="J172" s="14">
        <v>2920</v>
      </c>
      <c r="K172" s="14">
        <v>1720</v>
      </c>
      <c r="L172" s="14">
        <v>155</v>
      </c>
      <c r="M172" s="14">
        <v>760</v>
      </c>
      <c r="N172" s="15">
        <v>0.26027397260273971</v>
      </c>
      <c r="O172" s="14">
        <v>220</v>
      </c>
      <c r="P172" s="14">
        <v>25</v>
      </c>
      <c r="Q172" s="14">
        <v>245</v>
      </c>
      <c r="R172" s="15">
        <v>8.3904109589041098E-2</v>
      </c>
      <c r="S172" s="14">
        <v>0</v>
      </c>
      <c r="T172" s="14">
        <v>0</v>
      </c>
      <c r="U172" s="14">
        <v>30</v>
      </c>
      <c r="V172" s="16" t="s">
        <v>59</v>
      </c>
      <c r="W172" s="2"/>
      <c r="X172" s="2"/>
      <c r="Y172" s="2"/>
      <c r="Z172" s="2"/>
    </row>
    <row r="173" spans="1:26" ht="12.75" customHeight="1">
      <c r="A173" s="10" t="s">
        <v>213</v>
      </c>
      <c r="B173" s="10" t="s">
        <v>36</v>
      </c>
      <c r="C173" s="10" t="s">
        <v>37</v>
      </c>
      <c r="D173" s="10">
        <v>1.5508999633789062</v>
      </c>
      <c r="E173" s="10">
        <v>3245</v>
      </c>
      <c r="F173" s="10">
        <v>1180</v>
      </c>
      <c r="G173" s="10">
        <v>1156</v>
      </c>
      <c r="H173" s="10">
        <v>2092.3335331894659</v>
      </c>
      <c r="I173" s="10">
        <v>760.84855752344208</v>
      </c>
      <c r="J173" s="10">
        <v>1795</v>
      </c>
      <c r="K173" s="10">
        <v>1200</v>
      </c>
      <c r="L173" s="10">
        <v>125</v>
      </c>
      <c r="M173" s="10">
        <v>385</v>
      </c>
      <c r="N173" s="11">
        <v>0.21448467966573817</v>
      </c>
      <c r="O173" s="10">
        <v>55</v>
      </c>
      <c r="P173" s="10">
        <v>15</v>
      </c>
      <c r="Q173" s="10">
        <v>70</v>
      </c>
      <c r="R173" s="11">
        <v>3.8997214484679667E-2</v>
      </c>
      <c r="S173" s="10">
        <v>10</v>
      </c>
      <c r="T173" s="10">
        <v>0</v>
      </c>
      <c r="U173" s="10">
        <v>0</v>
      </c>
      <c r="V173" s="12" t="s">
        <v>38</v>
      </c>
      <c r="W173" s="2"/>
      <c r="X173" s="2"/>
      <c r="Y173" s="2"/>
      <c r="Z173" s="2"/>
    </row>
    <row r="174" spans="1:26" ht="12.75" customHeight="1">
      <c r="A174" s="10" t="s">
        <v>214</v>
      </c>
      <c r="B174" s="10" t="s">
        <v>36</v>
      </c>
      <c r="C174" s="10" t="s">
        <v>37</v>
      </c>
      <c r="D174" s="10">
        <v>1.4936000061035157</v>
      </c>
      <c r="E174" s="10">
        <v>5222</v>
      </c>
      <c r="F174" s="10">
        <v>2113</v>
      </c>
      <c r="G174" s="10">
        <v>2072</v>
      </c>
      <c r="H174" s="10">
        <v>3496.2506552360601</v>
      </c>
      <c r="I174" s="10">
        <v>1414.7027258739554</v>
      </c>
      <c r="J174" s="10">
        <v>2910</v>
      </c>
      <c r="K174" s="10">
        <v>1955</v>
      </c>
      <c r="L174" s="10">
        <v>270</v>
      </c>
      <c r="M174" s="10">
        <v>570</v>
      </c>
      <c r="N174" s="11">
        <v>0.19587628865979381</v>
      </c>
      <c r="O174" s="10">
        <v>85</v>
      </c>
      <c r="P174" s="10">
        <v>0</v>
      </c>
      <c r="Q174" s="10">
        <v>85</v>
      </c>
      <c r="R174" s="11">
        <v>2.9209621993127148E-2</v>
      </c>
      <c r="S174" s="10">
        <v>20</v>
      </c>
      <c r="T174" s="10">
        <v>0</v>
      </c>
      <c r="U174" s="10">
        <v>10</v>
      </c>
      <c r="V174" s="12" t="s">
        <v>38</v>
      </c>
      <c r="W174" s="2"/>
      <c r="X174" s="2"/>
      <c r="Y174" s="2"/>
      <c r="Z174" s="2"/>
    </row>
    <row r="175" spans="1:26" ht="12.75" customHeight="1">
      <c r="A175" s="10" t="s">
        <v>215</v>
      </c>
      <c r="B175" s="10" t="s">
        <v>36</v>
      </c>
      <c r="C175" s="10" t="s">
        <v>37</v>
      </c>
      <c r="D175" s="10">
        <v>1.7478999328613281</v>
      </c>
      <c r="E175" s="10">
        <v>4962</v>
      </c>
      <c r="F175" s="10">
        <v>1732</v>
      </c>
      <c r="G175" s="10">
        <v>1705</v>
      </c>
      <c r="H175" s="10">
        <v>2838.8352826795758</v>
      </c>
      <c r="I175" s="10">
        <v>990.90340781963437</v>
      </c>
      <c r="J175" s="10">
        <v>2650</v>
      </c>
      <c r="K175" s="10">
        <v>1935</v>
      </c>
      <c r="L175" s="10">
        <v>245</v>
      </c>
      <c r="M175" s="10">
        <v>380</v>
      </c>
      <c r="N175" s="11">
        <v>0.14339622641509434</v>
      </c>
      <c r="O175" s="10">
        <v>65</v>
      </c>
      <c r="P175" s="10">
        <v>10</v>
      </c>
      <c r="Q175" s="10">
        <v>75</v>
      </c>
      <c r="R175" s="11">
        <v>2.8301886792452831E-2</v>
      </c>
      <c r="S175" s="10">
        <v>0</v>
      </c>
      <c r="T175" s="10">
        <v>0</v>
      </c>
      <c r="U175" s="10">
        <v>0</v>
      </c>
      <c r="V175" s="12" t="s">
        <v>38</v>
      </c>
      <c r="W175" s="2"/>
      <c r="X175" s="2"/>
      <c r="Y175" s="2"/>
      <c r="Z175" s="2"/>
    </row>
    <row r="176" spans="1:26" ht="12.75" customHeight="1">
      <c r="A176" s="10" t="s">
        <v>216</v>
      </c>
      <c r="B176" s="10" t="s">
        <v>36</v>
      </c>
      <c r="C176" s="10" t="s">
        <v>37</v>
      </c>
      <c r="D176" s="10">
        <v>2.2138000488281251</v>
      </c>
      <c r="E176" s="10">
        <v>4605</v>
      </c>
      <c r="F176" s="10">
        <v>1688</v>
      </c>
      <c r="G176" s="10">
        <v>1663</v>
      </c>
      <c r="H176" s="10">
        <v>2080.1336608686302</v>
      </c>
      <c r="I176" s="10">
        <v>762.48981966259453</v>
      </c>
      <c r="J176" s="10">
        <v>2315</v>
      </c>
      <c r="K176" s="10">
        <v>1790</v>
      </c>
      <c r="L176" s="10">
        <v>180</v>
      </c>
      <c r="M176" s="10">
        <v>300</v>
      </c>
      <c r="N176" s="11">
        <v>0.12958963282937366</v>
      </c>
      <c r="O176" s="10">
        <v>15</v>
      </c>
      <c r="P176" s="10">
        <v>10</v>
      </c>
      <c r="Q176" s="10">
        <v>25</v>
      </c>
      <c r="R176" s="11">
        <v>1.079913606911447E-2</v>
      </c>
      <c r="S176" s="10">
        <v>10</v>
      </c>
      <c r="T176" s="10">
        <v>0</v>
      </c>
      <c r="U176" s="10">
        <v>20</v>
      </c>
      <c r="V176" s="12" t="s">
        <v>38</v>
      </c>
      <c r="W176" s="2"/>
      <c r="X176" s="2"/>
      <c r="Y176" s="2"/>
      <c r="Z176" s="2"/>
    </row>
    <row r="177" spans="1:26" ht="12.75" customHeight="1">
      <c r="A177" s="10" t="s">
        <v>217</v>
      </c>
      <c r="B177" s="10" t="s">
        <v>36</v>
      </c>
      <c r="C177" s="10" t="s">
        <v>37</v>
      </c>
      <c r="D177" s="10">
        <v>11.439200439453124</v>
      </c>
      <c r="E177" s="10">
        <v>13886</v>
      </c>
      <c r="F177" s="10">
        <v>5571</v>
      </c>
      <c r="G177" s="10">
        <v>5170</v>
      </c>
      <c r="H177" s="10">
        <v>1213.8960300151757</v>
      </c>
      <c r="I177" s="10">
        <v>487.00956238042227</v>
      </c>
      <c r="J177" s="10">
        <v>7530</v>
      </c>
      <c r="K177" s="10">
        <v>5695</v>
      </c>
      <c r="L177" s="10">
        <v>615</v>
      </c>
      <c r="M177" s="10">
        <v>1065</v>
      </c>
      <c r="N177" s="11">
        <v>0.14143426294820718</v>
      </c>
      <c r="O177" s="10">
        <v>60</v>
      </c>
      <c r="P177" s="10">
        <v>30</v>
      </c>
      <c r="Q177" s="10">
        <v>90</v>
      </c>
      <c r="R177" s="11">
        <v>1.1952191235059761E-2</v>
      </c>
      <c r="S177" s="10">
        <v>0</v>
      </c>
      <c r="T177" s="10">
        <v>0</v>
      </c>
      <c r="U177" s="10">
        <v>55</v>
      </c>
      <c r="V177" s="12" t="s">
        <v>38</v>
      </c>
      <c r="W177" s="2"/>
      <c r="X177" s="2"/>
      <c r="Y177" s="2"/>
      <c r="Z177" s="2"/>
    </row>
    <row r="178" spans="1:26" ht="12.75" customHeight="1">
      <c r="A178" s="10" t="s">
        <v>218</v>
      </c>
      <c r="B178" s="10" t="s">
        <v>36</v>
      </c>
      <c r="C178" s="10" t="s">
        <v>37</v>
      </c>
      <c r="D178" s="10">
        <v>4.033699951171875</v>
      </c>
      <c r="E178" s="10">
        <v>10058</v>
      </c>
      <c r="F178" s="10">
        <v>3490</v>
      </c>
      <c r="G178" s="10">
        <v>3450</v>
      </c>
      <c r="H178" s="10">
        <v>2493.4923573276537</v>
      </c>
      <c r="I178" s="10">
        <v>865.21061116260796</v>
      </c>
      <c r="J178" s="10">
        <v>5495</v>
      </c>
      <c r="K178" s="10">
        <v>4025</v>
      </c>
      <c r="L178" s="10">
        <v>380</v>
      </c>
      <c r="M178" s="10">
        <v>995</v>
      </c>
      <c r="N178" s="11">
        <v>0.18107370336669701</v>
      </c>
      <c r="O178" s="10">
        <v>35</v>
      </c>
      <c r="P178" s="10">
        <v>30</v>
      </c>
      <c r="Q178" s="10">
        <v>65</v>
      </c>
      <c r="R178" s="11">
        <v>1.1828935395814377E-2</v>
      </c>
      <c r="S178" s="10">
        <v>15</v>
      </c>
      <c r="T178" s="10">
        <v>10</v>
      </c>
      <c r="U178" s="10">
        <v>15</v>
      </c>
      <c r="V178" s="12" t="s">
        <v>38</v>
      </c>
      <c r="W178" s="2"/>
      <c r="X178" s="2"/>
      <c r="Y178" s="2"/>
      <c r="Z178" s="2"/>
    </row>
    <row r="179" spans="1:26" ht="12.75" customHeight="1">
      <c r="A179" s="10" t="s">
        <v>219</v>
      </c>
      <c r="B179" s="10" t="s">
        <v>36</v>
      </c>
      <c r="C179" s="10" t="s">
        <v>37</v>
      </c>
      <c r="D179" s="10">
        <v>1.3767999267578126</v>
      </c>
      <c r="E179" s="10">
        <v>3908</v>
      </c>
      <c r="F179" s="10">
        <v>1182</v>
      </c>
      <c r="G179" s="10">
        <v>1175</v>
      </c>
      <c r="H179" s="10">
        <v>2838.4661591338395</v>
      </c>
      <c r="I179" s="10">
        <v>858.51253840742027</v>
      </c>
      <c r="J179" s="10">
        <v>2125</v>
      </c>
      <c r="K179" s="10">
        <v>1510</v>
      </c>
      <c r="L179" s="10">
        <v>160</v>
      </c>
      <c r="M179" s="10">
        <v>350</v>
      </c>
      <c r="N179" s="11">
        <v>0.16470588235294117</v>
      </c>
      <c r="O179" s="10">
        <v>55</v>
      </c>
      <c r="P179" s="10">
        <v>20</v>
      </c>
      <c r="Q179" s="10">
        <v>75</v>
      </c>
      <c r="R179" s="11">
        <v>3.5294117647058823E-2</v>
      </c>
      <c r="S179" s="10">
        <v>0</v>
      </c>
      <c r="T179" s="10">
        <v>0</v>
      </c>
      <c r="U179" s="10">
        <v>20</v>
      </c>
      <c r="V179" s="12" t="s">
        <v>38</v>
      </c>
      <c r="W179" s="2"/>
      <c r="X179" s="2"/>
      <c r="Y179" s="2"/>
      <c r="Z179" s="2"/>
    </row>
    <row r="180" spans="1:26" ht="12.75" customHeight="1">
      <c r="A180" s="10" t="s">
        <v>220</v>
      </c>
      <c r="B180" s="10" t="s">
        <v>36</v>
      </c>
      <c r="C180" s="10" t="s">
        <v>37</v>
      </c>
      <c r="D180" s="10">
        <v>0.93889999389648438</v>
      </c>
      <c r="E180" s="10">
        <v>4161</v>
      </c>
      <c r="F180" s="10">
        <v>1295</v>
      </c>
      <c r="G180" s="10">
        <v>1282</v>
      </c>
      <c r="H180" s="10">
        <v>4431.7819012136015</v>
      </c>
      <c r="I180" s="10">
        <v>1379.2736270299479</v>
      </c>
      <c r="J180" s="10">
        <v>2185</v>
      </c>
      <c r="K180" s="10">
        <v>1510</v>
      </c>
      <c r="L180" s="10">
        <v>165</v>
      </c>
      <c r="M180" s="10">
        <v>410</v>
      </c>
      <c r="N180" s="11">
        <v>0.18764302059496568</v>
      </c>
      <c r="O180" s="10">
        <v>50</v>
      </c>
      <c r="P180" s="10">
        <v>35</v>
      </c>
      <c r="Q180" s="10">
        <v>85</v>
      </c>
      <c r="R180" s="11">
        <v>3.8901601830663615E-2</v>
      </c>
      <c r="S180" s="10">
        <v>0</v>
      </c>
      <c r="T180" s="10">
        <v>0</v>
      </c>
      <c r="U180" s="10">
        <v>10</v>
      </c>
      <c r="V180" s="12" t="s">
        <v>38</v>
      </c>
      <c r="W180" s="2"/>
      <c r="X180" s="2"/>
      <c r="Y180" s="2"/>
      <c r="Z180" s="2"/>
    </row>
    <row r="181" spans="1:26" ht="12.75" customHeight="1">
      <c r="A181" s="10" t="s">
        <v>221</v>
      </c>
      <c r="B181" s="10" t="s">
        <v>36</v>
      </c>
      <c r="C181" s="10" t="s">
        <v>37</v>
      </c>
      <c r="D181" s="10">
        <v>23.545000000000002</v>
      </c>
      <c r="E181" s="10">
        <v>11297</v>
      </c>
      <c r="F181" s="10">
        <v>3420</v>
      </c>
      <c r="G181" s="10">
        <v>3323</v>
      </c>
      <c r="H181" s="10">
        <v>479.80462943300063</v>
      </c>
      <c r="I181" s="10">
        <v>145.25376937778719</v>
      </c>
      <c r="J181" s="10">
        <v>5680</v>
      </c>
      <c r="K181" s="10">
        <v>4295</v>
      </c>
      <c r="L181" s="10">
        <v>500</v>
      </c>
      <c r="M181" s="10">
        <v>755</v>
      </c>
      <c r="N181" s="11">
        <v>0.1329225352112676</v>
      </c>
      <c r="O181" s="10">
        <v>55</v>
      </c>
      <c r="P181" s="10">
        <v>10</v>
      </c>
      <c r="Q181" s="10">
        <v>65</v>
      </c>
      <c r="R181" s="11">
        <v>1.1443661971830986E-2</v>
      </c>
      <c r="S181" s="10">
        <v>10</v>
      </c>
      <c r="T181" s="10">
        <v>0</v>
      </c>
      <c r="U181" s="10">
        <v>55</v>
      </c>
      <c r="V181" s="12" t="s">
        <v>38</v>
      </c>
      <c r="W181" s="2"/>
      <c r="X181" s="2"/>
      <c r="Y181" s="2"/>
      <c r="Z181" s="2"/>
    </row>
    <row r="182" spans="1:26" ht="12.75" customHeight="1">
      <c r="A182" s="10" t="s">
        <v>222</v>
      </c>
      <c r="B182" s="10" t="s">
        <v>36</v>
      </c>
      <c r="C182" s="10" t="s">
        <v>37</v>
      </c>
      <c r="D182" s="10">
        <v>2.341300048828125</v>
      </c>
      <c r="E182" s="10">
        <v>7072</v>
      </c>
      <c r="F182" s="10">
        <v>2070</v>
      </c>
      <c r="G182" s="10">
        <v>2050</v>
      </c>
      <c r="H182" s="10">
        <v>3020.5440791494025</v>
      </c>
      <c r="I182" s="10">
        <v>884.12418606324422</v>
      </c>
      <c r="J182" s="10">
        <v>3535</v>
      </c>
      <c r="K182" s="10">
        <v>2635</v>
      </c>
      <c r="L182" s="10">
        <v>340</v>
      </c>
      <c r="M182" s="10">
        <v>480</v>
      </c>
      <c r="N182" s="11">
        <v>0.13578500707213578</v>
      </c>
      <c r="O182" s="10">
        <v>35</v>
      </c>
      <c r="P182" s="10">
        <v>10</v>
      </c>
      <c r="Q182" s="10">
        <v>45</v>
      </c>
      <c r="R182" s="11">
        <v>1.272984441301273E-2</v>
      </c>
      <c r="S182" s="10">
        <v>0</v>
      </c>
      <c r="T182" s="10">
        <v>0</v>
      </c>
      <c r="U182" s="10">
        <v>30</v>
      </c>
      <c r="V182" s="12" t="s">
        <v>38</v>
      </c>
      <c r="W182" s="2"/>
      <c r="X182" s="2"/>
      <c r="Y182" s="2"/>
      <c r="Z182" s="2"/>
    </row>
    <row r="183" spans="1:26" ht="12.75" customHeight="1">
      <c r="A183" s="10" t="s">
        <v>223</v>
      </c>
      <c r="B183" s="10" t="s">
        <v>36</v>
      </c>
      <c r="C183" s="10" t="s">
        <v>37</v>
      </c>
      <c r="D183" s="10">
        <v>1.948800048828125</v>
      </c>
      <c r="E183" s="10">
        <v>5335</v>
      </c>
      <c r="F183" s="10">
        <v>1799</v>
      </c>
      <c r="G183" s="10">
        <v>1763</v>
      </c>
      <c r="H183" s="10">
        <v>2737.5820332148</v>
      </c>
      <c r="I183" s="10">
        <v>923.13216077852394</v>
      </c>
      <c r="J183" s="10">
        <v>2870</v>
      </c>
      <c r="K183" s="10">
        <v>1985</v>
      </c>
      <c r="L183" s="10">
        <v>270</v>
      </c>
      <c r="M183" s="10">
        <v>475</v>
      </c>
      <c r="N183" s="11">
        <v>0.16550522648083624</v>
      </c>
      <c r="O183" s="10">
        <v>95</v>
      </c>
      <c r="P183" s="10">
        <v>20</v>
      </c>
      <c r="Q183" s="10">
        <v>115</v>
      </c>
      <c r="R183" s="11">
        <v>4.0069686411149823E-2</v>
      </c>
      <c r="S183" s="10">
        <v>0</v>
      </c>
      <c r="T183" s="10">
        <v>0</v>
      </c>
      <c r="U183" s="10">
        <v>25</v>
      </c>
      <c r="V183" s="12" t="s">
        <v>38</v>
      </c>
      <c r="W183" s="2"/>
      <c r="X183" s="2"/>
      <c r="Y183" s="2"/>
      <c r="Z183" s="2"/>
    </row>
    <row r="184" spans="1:26" ht="12.75" customHeight="1">
      <c r="A184" s="10" t="s">
        <v>224</v>
      </c>
      <c r="B184" s="10" t="s">
        <v>36</v>
      </c>
      <c r="C184" s="10" t="s">
        <v>37</v>
      </c>
      <c r="D184" s="10">
        <v>13.009300537109375</v>
      </c>
      <c r="E184" s="10">
        <v>5370</v>
      </c>
      <c r="F184" s="10">
        <v>1781</v>
      </c>
      <c r="G184" s="10">
        <v>1758</v>
      </c>
      <c r="H184" s="10">
        <v>412.78160841022407</v>
      </c>
      <c r="I184" s="10">
        <v>136.90205671854918</v>
      </c>
      <c r="J184" s="10">
        <v>3020</v>
      </c>
      <c r="K184" s="10">
        <v>2255</v>
      </c>
      <c r="L184" s="10">
        <v>285</v>
      </c>
      <c r="M184" s="10">
        <v>420</v>
      </c>
      <c r="N184" s="11">
        <v>0.13907284768211919</v>
      </c>
      <c r="O184" s="10">
        <v>40</v>
      </c>
      <c r="P184" s="10">
        <v>10</v>
      </c>
      <c r="Q184" s="10">
        <v>50</v>
      </c>
      <c r="R184" s="11">
        <v>1.6556291390728478E-2</v>
      </c>
      <c r="S184" s="10">
        <v>0</v>
      </c>
      <c r="T184" s="10">
        <v>0</v>
      </c>
      <c r="U184" s="10">
        <v>0</v>
      </c>
      <c r="V184" s="12" t="s">
        <v>38</v>
      </c>
      <c r="W184" s="2"/>
      <c r="X184" s="2"/>
      <c r="Y184" s="2"/>
      <c r="Z184" s="2"/>
    </row>
    <row r="185" spans="1:26" ht="12.75" customHeight="1">
      <c r="A185" s="10" t="s">
        <v>225</v>
      </c>
      <c r="B185" s="10" t="s">
        <v>36</v>
      </c>
      <c r="C185" s="10" t="s">
        <v>37</v>
      </c>
      <c r="D185" s="10">
        <v>1.6625000000000001</v>
      </c>
      <c r="E185" s="10">
        <v>5365</v>
      </c>
      <c r="F185" s="10">
        <v>1717</v>
      </c>
      <c r="G185" s="10">
        <v>1707</v>
      </c>
      <c r="H185" s="10">
        <v>3227.0676691729323</v>
      </c>
      <c r="I185" s="10">
        <v>1032.781954887218</v>
      </c>
      <c r="J185" s="10">
        <v>2765</v>
      </c>
      <c r="K185" s="10">
        <v>2220</v>
      </c>
      <c r="L185" s="10">
        <v>165</v>
      </c>
      <c r="M185" s="10">
        <v>335</v>
      </c>
      <c r="N185" s="11">
        <v>0.12115732368896925</v>
      </c>
      <c r="O185" s="10">
        <v>25</v>
      </c>
      <c r="P185" s="10">
        <v>10</v>
      </c>
      <c r="Q185" s="10">
        <v>35</v>
      </c>
      <c r="R185" s="11">
        <v>1.2658227848101266E-2</v>
      </c>
      <c r="S185" s="10">
        <v>0</v>
      </c>
      <c r="T185" s="10">
        <v>0</v>
      </c>
      <c r="U185" s="10">
        <v>15</v>
      </c>
      <c r="V185" s="12" t="s">
        <v>38</v>
      </c>
      <c r="W185" s="2"/>
      <c r="X185" s="2"/>
      <c r="Y185" s="2"/>
      <c r="Z185" s="2"/>
    </row>
    <row r="186" spans="1:26" ht="12.75" customHeight="1">
      <c r="A186" s="10" t="s">
        <v>226</v>
      </c>
      <c r="B186" s="10" t="s">
        <v>36</v>
      </c>
      <c r="C186" s="10" t="s">
        <v>37</v>
      </c>
      <c r="D186" s="10">
        <v>2.5845001220703123</v>
      </c>
      <c r="E186" s="10">
        <v>5324</v>
      </c>
      <c r="F186" s="10">
        <v>2233</v>
      </c>
      <c r="G186" s="10">
        <v>2195</v>
      </c>
      <c r="H186" s="10">
        <v>2059.9728181615301</v>
      </c>
      <c r="I186" s="10">
        <v>863.99686381568313</v>
      </c>
      <c r="J186" s="10">
        <v>2605</v>
      </c>
      <c r="K186" s="10">
        <v>1840</v>
      </c>
      <c r="L186" s="10">
        <v>150</v>
      </c>
      <c r="M186" s="10">
        <v>455</v>
      </c>
      <c r="N186" s="11">
        <v>0.1746641074856046</v>
      </c>
      <c r="O186" s="10">
        <v>105</v>
      </c>
      <c r="P186" s="10">
        <v>25</v>
      </c>
      <c r="Q186" s="10">
        <v>130</v>
      </c>
      <c r="R186" s="11">
        <v>4.9904030710172742E-2</v>
      </c>
      <c r="S186" s="10">
        <v>10</v>
      </c>
      <c r="T186" s="10">
        <v>10</v>
      </c>
      <c r="U186" s="10">
        <v>25</v>
      </c>
      <c r="V186" s="12" t="s">
        <v>38</v>
      </c>
      <c r="W186" s="2"/>
      <c r="X186" s="2"/>
      <c r="Y186" s="2"/>
      <c r="Z186" s="2"/>
    </row>
    <row r="187" spans="1:26" ht="12.75" customHeight="1">
      <c r="A187" s="10" t="s">
        <v>227</v>
      </c>
      <c r="B187" s="10" t="s">
        <v>36</v>
      </c>
      <c r="C187" s="10" t="s">
        <v>37</v>
      </c>
      <c r="D187" s="10">
        <v>1.8088000488281251</v>
      </c>
      <c r="E187" s="10">
        <v>5340</v>
      </c>
      <c r="F187" s="10">
        <v>1673</v>
      </c>
      <c r="G187" s="10">
        <v>1649</v>
      </c>
      <c r="H187" s="10">
        <v>2952.2334452941045</v>
      </c>
      <c r="I187" s="10">
        <v>924.9225756511305</v>
      </c>
      <c r="J187" s="10">
        <v>2415</v>
      </c>
      <c r="K187" s="10">
        <v>1830</v>
      </c>
      <c r="L187" s="10">
        <v>175</v>
      </c>
      <c r="M187" s="10">
        <v>335</v>
      </c>
      <c r="N187" s="11">
        <v>0.13871635610766045</v>
      </c>
      <c r="O187" s="10">
        <v>20</v>
      </c>
      <c r="P187" s="10">
        <v>15</v>
      </c>
      <c r="Q187" s="10">
        <v>35</v>
      </c>
      <c r="R187" s="11">
        <v>1.4492753623188406E-2</v>
      </c>
      <c r="S187" s="10">
        <v>10</v>
      </c>
      <c r="T187" s="10">
        <v>0</v>
      </c>
      <c r="U187" s="10">
        <v>20</v>
      </c>
      <c r="V187" s="12" t="s">
        <v>38</v>
      </c>
      <c r="W187" s="2"/>
      <c r="X187" s="2"/>
      <c r="Y187" s="2"/>
      <c r="Z187" s="2"/>
    </row>
    <row r="188" spans="1:26" ht="12.75" customHeight="1">
      <c r="A188" s="25" t="s">
        <v>228</v>
      </c>
      <c r="B188" s="25" t="s">
        <v>36</v>
      </c>
      <c r="C188" s="25" t="s">
        <v>37</v>
      </c>
      <c r="D188" s="25">
        <v>283.18130000000002</v>
      </c>
      <c r="E188" s="25">
        <v>0</v>
      </c>
      <c r="F188" s="25">
        <v>0</v>
      </c>
      <c r="G188" s="25">
        <v>0</v>
      </c>
      <c r="H188" s="25">
        <v>0</v>
      </c>
      <c r="I188" s="25">
        <v>0</v>
      </c>
      <c r="J188" s="25">
        <v>0</v>
      </c>
      <c r="K188" s="25">
        <v>0</v>
      </c>
      <c r="L188" s="25">
        <v>0</v>
      </c>
      <c r="M188" s="25">
        <v>0</v>
      </c>
      <c r="N188" s="26" t="e">
        <v>#DIV/0!</v>
      </c>
      <c r="O188" s="25">
        <v>0</v>
      </c>
      <c r="P188" s="25">
        <v>0</v>
      </c>
      <c r="Q188" s="25">
        <v>0</v>
      </c>
      <c r="R188" s="26" t="e">
        <v>#DIV/0!</v>
      </c>
      <c r="S188" s="25">
        <v>0</v>
      </c>
      <c r="T188" s="25">
        <v>0</v>
      </c>
      <c r="U188" s="25">
        <v>0</v>
      </c>
      <c r="V188" s="27" t="s">
        <v>181</v>
      </c>
      <c r="W188" s="2"/>
      <c r="X188" s="2"/>
      <c r="Y188" s="2"/>
      <c r="Z188" s="2"/>
    </row>
    <row r="189" spans="1:26" ht="12.75" customHeight="1">
      <c r="A189" s="2" t="s">
        <v>229</v>
      </c>
      <c r="B189" s="2" t="s">
        <v>36</v>
      </c>
      <c r="C189" s="2" t="s">
        <v>37</v>
      </c>
      <c r="D189" s="2">
        <v>425.9803</v>
      </c>
      <c r="E189" s="2">
        <v>2385</v>
      </c>
      <c r="F189" s="2">
        <v>917</v>
      </c>
      <c r="G189" s="2">
        <v>855</v>
      </c>
      <c r="H189" s="2">
        <v>5.5988504632725977</v>
      </c>
      <c r="I189" s="2">
        <v>2.1526817085203236</v>
      </c>
      <c r="J189" s="2">
        <v>1200</v>
      </c>
      <c r="K189" s="2">
        <v>1060</v>
      </c>
      <c r="L189" s="2">
        <v>40</v>
      </c>
      <c r="M189" s="2">
        <v>0</v>
      </c>
      <c r="N189" s="17">
        <v>0</v>
      </c>
      <c r="O189" s="2">
        <v>65</v>
      </c>
      <c r="P189" s="2">
        <v>10</v>
      </c>
      <c r="Q189" s="2">
        <v>75</v>
      </c>
      <c r="R189" s="17">
        <v>6.25E-2</v>
      </c>
      <c r="S189" s="2">
        <v>0</v>
      </c>
      <c r="T189" s="2">
        <v>0</v>
      </c>
      <c r="U189" s="2">
        <v>30</v>
      </c>
      <c r="V189" s="18" t="s">
        <v>64</v>
      </c>
      <c r="W189" s="2"/>
      <c r="X189" s="2"/>
      <c r="Y189" s="2"/>
      <c r="Z189" s="2"/>
    </row>
    <row r="190" spans="1:26" ht="12.75" customHeight="1">
      <c r="A190" s="2" t="s">
        <v>230</v>
      </c>
      <c r="B190" s="2" t="s">
        <v>36</v>
      </c>
      <c r="C190" s="2" t="s">
        <v>37</v>
      </c>
      <c r="D190" s="2">
        <v>174.27010000000001</v>
      </c>
      <c r="E190" s="2">
        <v>8215</v>
      </c>
      <c r="F190" s="2">
        <v>2622</v>
      </c>
      <c r="G190" s="2">
        <v>2517</v>
      </c>
      <c r="H190" s="2">
        <v>47.139469134406873</v>
      </c>
      <c r="I190" s="2">
        <v>15.045610233769303</v>
      </c>
      <c r="J190" s="2">
        <v>3605</v>
      </c>
      <c r="K190" s="2">
        <v>3095</v>
      </c>
      <c r="L190" s="2">
        <v>280</v>
      </c>
      <c r="M190" s="2">
        <v>90</v>
      </c>
      <c r="N190" s="17">
        <v>2.4965325936199722E-2</v>
      </c>
      <c r="O190" s="2">
        <v>60</v>
      </c>
      <c r="P190" s="2">
        <v>20</v>
      </c>
      <c r="Q190" s="2">
        <v>80</v>
      </c>
      <c r="R190" s="17">
        <v>2.2191400832177532E-2</v>
      </c>
      <c r="S190" s="2">
        <v>10</v>
      </c>
      <c r="T190" s="2">
        <v>0</v>
      </c>
      <c r="U190" s="2">
        <v>50</v>
      </c>
      <c r="V190" s="18" t="s">
        <v>64</v>
      </c>
      <c r="W190" s="2"/>
      <c r="X190" s="2"/>
      <c r="Y190" s="2"/>
      <c r="Z190" s="2"/>
    </row>
    <row r="191" spans="1:26" ht="12.75" customHeight="1">
      <c r="A191" s="2" t="s">
        <v>231</v>
      </c>
      <c r="B191" s="2" t="s">
        <v>36</v>
      </c>
      <c r="C191" s="2" t="s">
        <v>37</v>
      </c>
      <c r="D191" s="2">
        <v>257.66640000000001</v>
      </c>
      <c r="E191" s="2">
        <v>5835</v>
      </c>
      <c r="F191" s="2">
        <v>1932</v>
      </c>
      <c r="G191" s="2">
        <v>1881</v>
      </c>
      <c r="H191" s="2">
        <v>22.645560305883887</v>
      </c>
      <c r="I191" s="2">
        <v>7.4980672683749221</v>
      </c>
      <c r="J191" s="2">
        <v>2530</v>
      </c>
      <c r="K191" s="2">
        <v>2170</v>
      </c>
      <c r="L191" s="2">
        <v>180</v>
      </c>
      <c r="M191" s="2">
        <v>95</v>
      </c>
      <c r="N191" s="17">
        <v>3.7549407114624504E-2</v>
      </c>
      <c r="O191" s="2">
        <v>30</v>
      </c>
      <c r="P191" s="2">
        <v>0</v>
      </c>
      <c r="Q191" s="2">
        <v>30</v>
      </c>
      <c r="R191" s="17">
        <v>1.1857707509881422E-2</v>
      </c>
      <c r="S191" s="2">
        <v>0</v>
      </c>
      <c r="T191" s="2">
        <v>0</v>
      </c>
      <c r="U191" s="2">
        <v>55</v>
      </c>
      <c r="V191" s="18" t="s">
        <v>64</v>
      </c>
      <c r="W191" s="2"/>
      <c r="X191" s="2"/>
      <c r="Y191" s="2"/>
      <c r="Z191" s="2"/>
    </row>
    <row r="192" spans="1:26" ht="12.75" customHeight="1">
      <c r="A192" s="2" t="s">
        <v>232</v>
      </c>
      <c r="B192" s="2" t="s">
        <v>36</v>
      </c>
      <c r="C192" s="2" t="s">
        <v>37</v>
      </c>
      <c r="D192" s="2">
        <v>846.17909999999983</v>
      </c>
      <c r="E192" s="2">
        <v>3296</v>
      </c>
      <c r="F192" s="2">
        <v>1253</v>
      </c>
      <c r="G192" s="2">
        <v>1190</v>
      </c>
      <c r="H192" s="2">
        <v>3.8951564745572194</v>
      </c>
      <c r="I192" s="2">
        <v>1.4807739874454477</v>
      </c>
      <c r="J192" s="2">
        <v>1425</v>
      </c>
      <c r="K192" s="2">
        <v>1310</v>
      </c>
      <c r="L192" s="2">
        <v>40</v>
      </c>
      <c r="M192" s="2">
        <v>20</v>
      </c>
      <c r="N192" s="17">
        <v>1.4035087719298246E-2</v>
      </c>
      <c r="O192" s="2">
        <v>50</v>
      </c>
      <c r="P192" s="2">
        <v>10</v>
      </c>
      <c r="Q192" s="2">
        <v>60</v>
      </c>
      <c r="R192" s="17">
        <v>4.2105263157894736E-2</v>
      </c>
      <c r="S192" s="2">
        <v>0</v>
      </c>
      <c r="T192" s="2">
        <v>0</v>
      </c>
      <c r="U192" s="2">
        <v>10</v>
      </c>
      <c r="V192" s="18" t="s">
        <v>64</v>
      </c>
      <c r="W192" s="2"/>
      <c r="X192" s="2"/>
      <c r="Y192" s="2"/>
      <c r="Z192" s="2"/>
    </row>
    <row r="193" spans="1:26" ht="12.75" customHeight="1">
      <c r="A193" s="2" t="s">
        <v>233</v>
      </c>
      <c r="B193" s="2" t="s">
        <v>36</v>
      </c>
      <c r="C193" s="2" t="s">
        <v>37</v>
      </c>
      <c r="D193" s="2">
        <v>558.16269999999997</v>
      </c>
      <c r="E193" s="2">
        <v>6106</v>
      </c>
      <c r="F193" s="2">
        <v>2135</v>
      </c>
      <c r="G193" s="2">
        <v>2085</v>
      </c>
      <c r="H193" s="2">
        <v>10.939462633386288</v>
      </c>
      <c r="I193" s="2">
        <v>3.8250495778381466</v>
      </c>
      <c r="J193" s="2">
        <v>3225</v>
      </c>
      <c r="K193" s="2">
        <v>2805</v>
      </c>
      <c r="L193" s="2">
        <v>195</v>
      </c>
      <c r="M193" s="2">
        <v>15</v>
      </c>
      <c r="N193" s="17">
        <v>4.6511627906976744E-3</v>
      </c>
      <c r="O193" s="2">
        <v>155</v>
      </c>
      <c r="P193" s="2">
        <v>0</v>
      </c>
      <c r="Q193" s="2">
        <v>155</v>
      </c>
      <c r="R193" s="17">
        <v>4.8062015503875968E-2</v>
      </c>
      <c r="S193" s="2">
        <v>0</v>
      </c>
      <c r="T193" s="2">
        <v>0</v>
      </c>
      <c r="U193" s="2">
        <v>60</v>
      </c>
      <c r="V193" s="18" t="s">
        <v>64</v>
      </c>
      <c r="W193" s="2"/>
      <c r="X193" s="2"/>
      <c r="Y193" s="2"/>
      <c r="Z193" s="2"/>
    </row>
    <row r="194" spans="1:26" ht="12.75" customHeight="1">
      <c r="A194" s="2" t="s">
        <v>234</v>
      </c>
      <c r="B194" s="2" t="s">
        <v>36</v>
      </c>
      <c r="C194" s="2" t="s">
        <v>37</v>
      </c>
      <c r="D194" s="2">
        <v>960.76220000000001</v>
      </c>
      <c r="E194" s="2">
        <v>3868</v>
      </c>
      <c r="F194" s="2">
        <v>1410</v>
      </c>
      <c r="G194" s="2">
        <v>1372</v>
      </c>
      <c r="H194" s="2">
        <v>4.0259702140654579</v>
      </c>
      <c r="I194" s="2">
        <v>1.4675847988191042</v>
      </c>
      <c r="J194" s="2">
        <v>1860</v>
      </c>
      <c r="K194" s="2">
        <v>1620</v>
      </c>
      <c r="L194" s="2">
        <v>85</v>
      </c>
      <c r="M194" s="2">
        <v>15</v>
      </c>
      <c r="N194" s="17">
        <v>8.0645161290322578E-3</v>
      </c>
      <c r="O194" s="2">
        <v>125</v>
      </c>
      <c r="P194" s="2">
        <v>0</v>
      </c>
      <c r="Q194" s="2">
        <v>125</v>
      </c>
      <c r="R194" s="17">
        <v>6.7204301075268813E-2</v>
      </c>
      <c r="S194" s="2">
        <v>0</v>
      </c>
      <c r="T194" s="2">
        <v>0</v>
      </c>
      <c r="U194" s="2">
        <v>0</v>
      </c>
      <c r="V194" s="18" t="s">
        <v>64</v>
      </c>
      <c r="W194" s="2"/>
      <c r="X194" s="2"/>
      <c r="Y194" s="2"/>
      <c r="Z194" s="2"/>
    </row>
    <row r="195" spans="1:26" ht="12.75" customHeight="1">
      <c r="A195" s="2" t="s">
        <v>235</v>
      </c>
      <c r="B195" s="2" t="s">
        <v>36</v>
      </c>
      <c r="C195" s="2" t="s">
        <v>37</v>
      </c>
      <c r="D195" s="2">
        <v>345.18909999999994</v>
      </c>
      <c r="E195" s="2">
        <v>4189</v>
      </c>
      <c r="F195" s="2">
        <v>1390</v>
      </c>
      <c r="G195" s="2">
        <v>1359</v>
      </c>
      <c r="H195" s="2">
        <v>12.135377391696322</v>
      </c>
      <c r="I195" s="2">
        <v>4.026778365829049</v>
      </c>
      <c r="J195" s="2">
        <v>2095</v>
      </c>
      <c r="K195" s="2">
        <v>1840</v>
      </c>
      <c r="L195" s="2">
        <v>160</v>
      </c>
      <c r="M195" s="2">
        <v>20</v>
      </c>
      <c r="N195" s="17">
        <v>9.5465393794749408E-3</v>
      </c>
      <c r="O195" s="2">
        <v>30</v>
      </c>
      <c r="P195" s="2">
        <v>10</v>
      </c>
      <c r="Q195" s="2">
        <v>40</v>
      </c>
      <c r="R195" s="17">
        <v>1.9093078758949882E-2</v>
      </c>
      <c r="S195" s="2">
        <v>15</v>
      </c>
      <c r="T195" s="2">
        <v>0</v>
      </c>
      <c r="U195" s="2">
        <v>25</v>
      </c>
      <c r="V195" s="18" t="s">
        <v>64</v>
      </c>
      <c r="W195" s="2"/>
      <c r="X195" s="2"/>
      <c r="Y195" s="2"/>
      <c r="Z195" s="2"/>
    </row>
    <row r="196" spans="1:26" ht="12.75" customHeight="1">
      <c r="A196" s="2" t="s">
        <v>236</v>
      </c>
      <c r="B196" s="2" t="s">
        <v>36</v>
      </c>
      <c r="C196" s="2" t="s">
        <v>37</v>
      </c>
      <c r="D196" s="2">
        <v>76.650898437500004</v>
      </c>
      <c r="E196" s="2">
        <v>11204</v>
      </c>
      <c r="F196" s="2">
        <v>3745</v>
      </c>
      <c r="G196" s="2">
        <v>3628</v>
      </c>
      <c r="H196" s="2">
        <v>146.16919342616151</v>
      </c>
      <c r="I196" s="2">
        <v>48.857874810868879</v>
      </c>
      <c r="J196" s="2">
        <v>5990</v>
      </c>
      <c r="K196" s="2">
        <v>5315</v>
      </c>
      <c r="L196" s="2">
        <v>455</v>
      </c>
      <c r="M196" s="2">
        <v>115</v>
      </c>
      <c r="N196" s="17">
        <v>1.9198664440734557E-2</v>
      </c>
      <c r="O196" s="2">
        <v>45</v>
      </c>
      <c r="P196" s="2">
        <v>20</v>
      </c>
      <c r="Q196" s="2">
        <v>65</v>
      </c>
      <c r="R196" s="17">
        <v>1.0851419031719533E-2</v>
      </c>
      <c r="S196" s="2">
        <v>10</v>
      </c>
      <c r="T196" s="2">
        <v>0</v>
      </c>
      <c r="U196" s="2">
        <v>30</v>
      </c>
      <c r="V196" s="18" t="s">
        <v>64</v>
      </c>
      <c r="W196" s="2"/>
      <c r="X196" s="2"/>
      <c r="Y196" s="2"/>
      <c r="Z196" s="2"/>
    </row>
    <row r="197" spans="1:26" ht="12.75" customHeight="1">
      <c r="A197" s="2" t="s">
        <v>237</v>
      </c>
      <c r="B197" s="2" t="s">
        <v>36</v>
      </c>
      <c r="C197" s="2" t="s">
        <v>37</v>
      </c>
      <c r="D197" s="2">
        <v>389.76459999999997</v>
      </c>
      <c r="E197" s="2">
        <v>3332</v>
      </c>
      <c r="F197" s="2">
        <v>1086</v>
      </c>
      <c r="G197" s="2">
        <v>1058</v>
      </c>
      <c r="H197" s="2">
        <v>8.5487496812178438</v>
      </c>
      <c r="I197" s="2">
        <v>2.786297165006776</v>
      </c>
      <c r="J197" s="2">
        <v>1720</v>
      </c>
      <c r="K197" s="2">
        <v>1505</v>
      </c>
      <c r="L197" s="2">
        <v>125</v>
      </c>
      <c r="M197" s="2">
        <v>30</v>
      </c>
      <c r="N197" s="17">
        <v>1.7441860465116279E-2</v>
      </c>
      <c r="O197" s="2">
        <v>30</v>
      </c>
      <c r="P197" s="2">
        <v>0</v>
      </c>
      <c r="Q197" s="2">
        <v>30</v>
      </c>
      <c r="R197" s="17">
        <v>1.7441860465116279E-2</v>
      </c>
      <c r="S197" s="2">
        <v>0</v>
      </c>
      <c r="T197" s="2">
        <v>0</v>
      </c>
      <c r="U197" s="2">
        <v>25</v>
      </c>
      <c r="V197" s="18" t="s">
        <v>64</v>
      </c>
      <c r="W197" s="2"/>
      <c r="X197" s="2"/>
      <c r="Y197" s="2"/>
      <c r="Z197" s="2"/>
    </row>
    <row r="198" spans="1:26" ht="12.75" customHeight="1">
      <c r="A198" s="10" t="s">
        <v>238</v>
      </c>
      <c r="B198" s="10" t="s">
        <v>36</v>
      </c>
      <c r="C198" s="10" t="s">
        <v>37</v>
      </c>
      <c r="D198" s="10">
        <v>6.6180999755859373</v>
      </c>
      <c r="E198" s="10">
        <v>5851</v>
      </c>
      <c r="F198" s="10">
        <v>1950</v>
      </c>
      <c r="G198" s="10">
        <v>1904</v>
      </c>
      <c r="H198" s="10">
        <v>884.09060328254986</v>
      </c>
      <c r="I198" s="10">
        <v>294.64650083762984</v>
      </c>
      <c r="J198" s="10">
        <v>2830</v>
      </c>
      <c r="K198" s="10">
        <v>2475</v>
      </c>
      <c r="L198" s="10">
        <v>150</v>
      </c>
      <c r="M198" s="10">
        <v>65</v>
      </c>
      <c r="N198" s="11">
        <v>2.2968197879858657E-2</v>
      </c>
      <c r="O198" s="10">
        <v>85</v>
      </c>
      <c r="P198" s="10">
        <v>45</v>
      </c>
      <c r="Q198" s="10">
        <v>130</v>
      </c>
      <c r="R198" s="11">
        <v>4.5936395759717315E-2</v>
      </c>
      <c r="S198" s="10">
        <v>0</v>
      </c>
      <c r="T198" s="10">
        <v>0</v>
      </c>
      <c r="U198" s="10">
        <v>10</v>
      </c>
      <c r="V198" s="12" t="s">
        <v>38</v>
      </c>
      <c r="W198" s="2"/>
      <c r="X198" s="2"/>
      <c r="Y198" s="2"/>
      <c r="Z198" s="2"/>
    </row>
    <row r="199" spans="1:26" ht="12.75" customHeight="1">
      <c r="A199" s="10" t="s">
        <v>239</v>
      </c>
      <c r="B199" s="10" t="s">
        <v>36</v>
      </c>
      <c r="C199" s="10" t="s">
        <v>37</v>
      </c>
      <c r="D199" s="10">
        <v>2.5620001220703124</v>
      </c>
      <c r="E199" s="10">
        <v>2965</v>
      </c>
      <c r="F199" s="10">
        <v>1079</v>
      </c>
      <c r="G199" s="10">
        <v>1059</v>
      </c>
      <c r="H199" s="10">
        <v>1157.2989300266036</v>
      </c>
      <c r="I199" s="10">
        <v>421.15532731828165</v>
      </c>
      <c r="J199" s="10">
        <v>1555</v>
      </c>
      <c r="K199" s="10">
        <v>1275</v>
      </c>
      <c r="L199" s="10">
        <v>80</v>
      </c>
      <c r="M199" s="10">
        <v>50</v>
      </c>
      <c r="N199" s="11">
        <v>3.215434083601286E-2</v>
      </c>
      <c r="O199" s="10">
        <v>110</v>
      </c>
      <c r="P199" s="10">
        <v>20</v>
      </c>
      <c r="Q199" s="10">
        <v>130</v>
      </c>
      <c r="R199" s="11">
        <v>8.3601286173633438E-2</v>
      </c>
      <c r="S199" s="10">
        <v>0</v>
      </c>
      <c r="T199" s="10">
        <v>0</v>
      </c>
      <c r="U199" s="10">
        <v>20</v>
      </c>
      <c r="V199" s="12" t="s">
        <v>38</v>
      </c>
      <c r="W199" s="2"/>
      <c r="X199" s="2"/>
      <c r="Y199" s="2"/>
      <c r="Z199" s="2"/>
    </row>
    <row r="200" spans="1:26" ht="12.75" customHeight="1">
      <c r="A200" s="10" t="s">
        <v>240</v>
      </c>
      <c r="B200" s="10" t="s">
        <v>36</v>
      </c>
      <c r="C200" s="10" t="s">
        <v>37</v>
      </c>
      <c r="D200" s="10">
        <v>20.84659912109375</v>
      </c>
      <c r="E200" s="10">
        <v>4944</v>
      </c>
      <c r="F200" s="10">
        <v>1940</v>
      </c>
      <c r="G200" s="10">
        <v>1877</v>
      </c>
      <c r="H200" s="10">
        <v>237.16098588941472</v>
      </c>
      <c r="I200" s="10">
        <v>93.060742844956422</v>
      </c>
      <c r="J200" s="10">
        <v>2510</v>
      </c>
      <c r="K200" s="10">
        <v>2080</v>
      </c>
      <c r="L200" s="10">
        <v>135</v>
      </c>
      <c r="M200" s="10">
        <v>55</v>
      </c>
      <c r="N200" s="11">
        <v>2.1912350597609563E-2</v>
      </c>
      <c r="O200" s="10">
        <v>175</v>
      </c>
      <c r="P200" s="10">
        <v>30</v>
      </c>
      <c r="Q200" s="10">
        <v>205</v>
      </c>
      <c r="R200" s="11">
        <v>8.1673306772908363E-2</v>
      </c>
      <c r="S200" s="10">
        <v>0</v>
      </c>
      <c r="T200" s="10">
        <v>0</v>
      </c>
      <c r="U200" s="10">
        <v>25</v>
      </c>
      <c r="V200" s="12" t="s">
        <v>38</v>
      </c>
      <c r="W200" s="2"/>
      <c r="X200" s="2"/>
      <c r="Y200" s="2"/>
      <c r="Z200" s="2"/>
    </row>
    <row r="201" spans="1:26" ht="12.75" customHeight="1">
      <c r="A201" s="10" t="s">
        <v>241</v>
      </c>
      <c r="B201" s="10" t="s">
        <v>36</v>
      </c>
      <c r="C201" s="10" t="s">
        <v>37</v>
      </c>
      <c r="D201" s="10">
        <v>6.7685998535156253</v>
      </c>
      <c r="E201" s="10">
        <v>11900</v>
      </c>
      <c r="F201" s="10">
        <v>4702</v>
      </c>
      <c r="G201" s="10">
        <v>4325</v>
      </c>
      <c r="H201" s="10">
        <v>1758.1184081696179</v>
      </c>
      <c r="I201" s="10">
        <v>694.6783827910541</v>
      </c>
      <c r="J201" s="10">
        <v>6075</v>
      </c>
      <c r="K201" s="10">
        <v>5370</v>
      </c>
      <c r="L201" s="10">
        <v>380</v>
      </c>
      <c r="M201" s="10">
        <v>135</v>
      </c>
      <c r="N201" s="11">
        <v>2.2222222222222223E-2</v>
      </c>
      <c r="O201" s="10">
        <v>150</v>
      </c>
      <c r="P201" s="10">
        <v>10</v>
      </c>
      <c r="Q201" s="10">
        <v>160</v>
      </c>
      <c r="R201" s="11">
        <v>2.6337448559670781E-2</v>
      </c>
      <c r="S201" s="10">
        <v>0</v>
      </c>
      <c r="T201" s="10">
        <v>0</v>
      </c>
      <c r="U201" s="10">
        <v>20</v>
      </c>
      <c r="V201" s="12" t="s">
        <v>38</v>
      </c>
      <c r="W201" s="2"/>
      <c r="X201" s="2"/>
      <c r="Y201" s="2"/>
      <c r="Z201" s="2"/>
    </row>
    <row r="202" spans="1:26" ht="12.75" customHeight="1">
      <c r="A202" s="10" t="s">
        <v>242</v>
      </c>
      <c r="B202" s="10" t="s">
        <v>36</v>
      </c>
      <c r="C202" s="10" t="s">
        <v>37</v>
      </c>
      <c r="D202" s="10">
        <v>1.3978999328613282</v>
      </c>
      <c r="E202" s="10">
        <v>3496</v>
      </c>
      <c r="F202" s="10">
        <v>1271</v>
      </c>
      <c r="G202" s="10">
        <v>1246</v>
      </c>
      <c r="H202" s="10">
        <v>2500.8943185540616</v>
      </c>
      <c r="I202" s="10">
        <v>909.22101798690289</v>
      </c>
      <c r="J202" s="10">
        <v>1945</v>
      </c>
      <c r="K202" s="10">
        <v>1585</v>
      </c>
      <c r="L202" s="10">
        <v>145</v>
      </c>
      <c r="M202" s="10">
        <v>65</v>
      </c>
      <c r="N202" s="11">
        <v>3.3419023136246784E-2</v>
      </c>
      <c r="O202" s="10">
        <v>120</v>
      </c>
      <c r="P202" s="10">
        <v>0</v>
      </c>
      <c r="Q202" s="10">
        <v>120</v>
      </c>
      <c r="R202" s="11">
        <v>6.1696658097686374E-2</v>
      </c>
      <c r="S202" s="10">
        <v>0</v>
      </c>
      <c r="T202" s="10">
        <v>10</v>
      </c>
      <c r="U202" s="10">
        <v>15</v>
      </c>
      <c r="V202" s="12" t="s">
        <v>38</v>
      </c>
      <c r="W202" s="2"/>
      <c r="X202" s="2"/>
      <c r="Y202" s="2"/>
      <c r="Z202" s="2"/>
    </row>
    <row r="203" spans="1:26" ht="12.75" customHeight="1">
      <c r="A203" s="10" t="s">
        <v>243</v>
      </c>
      <c r="B203" s="10" t="s">
        <v>36</v>
      </c>
      <c r="C203" s="10" t="s">
        <v>37</v>
      </c>
      <c r="D203" s="10">
        <v>14.02949951171875</v>
      </c>
      <c r="E203" s="10">
        <v>5530</v>
      </c>
      <c r="F203" s="10">
        <v>2134</v>
      </c>
      <c r="G203" s="10">
        <v>1904</v>
      </c>
      <c r="H203" s="10">
        <v>394.16944242243471</v>
      </c>
      <c r="I203" s="10">
        <v>152.10806331455257</v>
      </c>
      <c r="J203" s="10">
        <v>3025</v>
      </c>
      <c r="K203" s="10">
        <v>2590</v>
      </c>
      <c r="L203" s="10">
        <v>215</v>
      </c>
      <c r="M203" s="10">
        <v>75</v>
      </c>
      <c r="N203" s="11">
        <v>2.4793388429752067E-2</v>
      </c>
      <c r="O203" s="10">
        <v>85</v>
      </c>
      <c r="P203" s="10">
        <v>0</v>
      </c>
      <c r="Q203" s="10">
        <v>85</v>
      </c>
      <c r="R203" s="11">
        <v>2.809917355371901E-2</v>
      </c>
      <c r="S203" s="10">
        <v>0</v>
      </c>
      <c r="T203" s="10">
        <v>0</v>
      </c>
      <c r="U203" s="10">
        <v>50</v>
      </c>
      <c r="V203" s="12" t="s">
        <v>38</v>
      </c>
      <c r="W203" s="2"/>
      <c r="X203" s="2"/>
      <c r="Y203" s="2"/>
      <c r="Z203" s="2"/>
    </row>
    <row r="204" spans="1:26" ht="12.75" customHeight="1">
      <c r="A204" s="10" t="s">
        <v>244</v>
      </c>
      <c r="B204" s="10" t="s">
        <v>36</v>
      </c>
      <c r="C204" s="10" t="s">
        <v>37</v>
      </c>
      <c r="D204" s="10">
        <v>10.902099609375</v>
      </c>
      <c r="E204" s="10">
        <v>8001</v>
      </c>
      <c r="F204" s="10">
        <v>2661</v>
      </c>
      <c r="G204" s="10">
        <v>2625</v>
      </c>
      <c r="H204" s="10">
        <v>733.89533087000336</v>
      </c>
      <c r="I204" s="10">
        <v>244.08142425260328</v>
      </c>
      <c r="J204" s="10">
        <v>4500</v>
      </c>
      <c r="K204" s="10">
        <v>3640</v>
      </c>
      <c r="L204" s="10">
        <v>420</v>
      </c>
      <c r="M204" s="10">
        <v>105</v>
      </c>
      <c r="N204" s="11">
        <v>2.3333333333333334E-2</v>
      </c>
      <c r="O204" s="10">
        <v>210</v>
      </c>
      <c r="P204" s="10">
        <v>55</v>
      </c>
      <c r="Q204" s="10">
        <v>265</v>
      </c>
      <c r="R204" s="11">
        <v>5.8888888888888886E-2</v>
      </c>
      <c r="S204" s="10">
        <v>0</v>
      </c>
      <c r="T204" s="10">
        <v>25</v>
      </c>
      <c r="U204" s="10">
        <v>35</v>
      </c>
      <c r="V204" s="12" t="s">
        <v>38</v>
      </c>
      <c r="W204" s="2"/>
      <c r="X204" s="2"/>
      <c r="Y204" s="2"/>
      <c r="Z204" s="2"/>
    </row>
    <row r="205" spans="1:26" ht="12.75" customHeight="1">
      <c r="A205" s="2"/>
      <c r="B205" s="2"/>
      <c r="C205" s="2"/>
      <c r="D205" s="2"/>
      <c r="E205" s="2"/>
      <c r="F205" s="2"/>
      <c r="G205" s="2"/>
      <c r="H205" s="2"/>
      <c r="I205" s="2"/>
      <c r="J205" s="2"/>
      <c r="K205" s="2"/>
      <c r="L205" s="2"/>
      <c r="M205" s="2"/>
      <c r="N205" s="2"/>
      <c r="O205" s="2"/>
      <c r="P205" s="2"/>
      <c r="Q205" s="2"/>
      <c r="R205" s="2"/>
      <c r="S205" s="2"/>
      <c r="T205" s="2"/>
      <c r="U205" s="2"/>
      <c r="V205" s="18"/>
      <c r="W205" s="2"/>
      <c r="X205" s="2"/>
      <c r="Y205" s="2"/>
      <c r="Z205" s="2"/>
    </row>
    <row r="206" spans="1:26" ht="12.75" customHeight="1">
      <c r="A206" s="2"/>
      <c r="B206" s="2"/>
      <c r="C206" s="2"/>
      <c r="D206" s="2"/>
      <c r="E206" s="2"/>
      <c r="F206" s="2"/>
      <c r="G206" s="2"/>
      <c r="H206" s="2"/>
      <c r="I206" s="2"/>
      <c r="J206" s="2"/>
      <c r="K206" s="2"/>
      <c r="L206" s="2"/>
      <c r="M206" s="2"/>
      <c r="N206" s="2"/>
      <c r="O206" s="2"/>
      <c r="P206" s="2"/>
      <c r="Q206" s="2"/>
      <c r="R206" s="2"/>
      <c r="S206" s="2"/>
      <c r="T206" s="2"/>
      <c r="U206" s="2"/>
      <c r="V206" s="18"/>
      <c r="W206" s="2"/>
      <c r="X206" s="2"/>
      <c r="Y206" s="2"/>
      <c r="Z206" s="2"/>
    </row>
    <row r="207" spans="1:26" ht="12.75" customHeight="1">
      <c r="A207" s="2"/>
      <c r="B207" s="2"/>
      <c r="C207" s="2"/>
      <c r="D207" s="2"/>
      <c r="E207" s="2"/>
      <c r="F207" s="2"/>
      <c r="G207" s="2"/>
      <c r="H207" s="2"/>
      <c r="I207" s="2"/>
      <c r="J207" s="2"/>
      <c r="K207" s="2"/>
      <c r="L207" s="2"/>
      <c r="M207" s="2"/>
      <c r="N207" s="2"/>
      <c r="O207" s="2"/>
      <c r="P207" s="2"/>
      <c r="Q207" s="2"/>
      <c r="R207" s="2"/>
      <c r="S207" s="2"/>
      <c r="T207" s="2"/>
      <c r="U207" s="2"/>
      <c r="V207" s="18"/>
      <c r="W207" s="2"/>
      <c r="X207" s="2"/>
      <c r="Y207" s="2"/>
      <c r="Z207" s="2"/>
    </row>
    <row r="208" spans="1:26" ht="12.75" customHeight="1">
      <c r="A208" s="2"/>
      <c r="B208" s="2"/>
      <c r="C208" s="2"/>
      <c r="D208" s="2"/>
      <c r="E208" s="2"/>
      <c r="F208" s="2"/>
      <c r="G208" s="2"/>
      <c r="H208" s="2"/>
      <c r="I208" s="2"/>
      <c r="J208" s="2"/>
      <c r="K208" s="2"/>
      <c r="L208" s="2"/>
      <c r="M208" s="2"/>
      <c r="N208" s="2"/>
      <c r="O208" s="2"/>
      <c r="P208" s="2"/>
      <c r="Q208" s="2"/>
      <c r="R208" s="2"/>
      <c r="S208" s="2"/>
      <c r="T208" s="2"/>
      <c r="U208" s="2"/>
      <c r="V208" s="18"/>
      <c r="W208" s="2"/>
      <c r="X208" s="2"/>
      <c r="Y208" s="2"/>
      <c r="Z208" s="2"/>
    </row>
    <row r="209" spans="1:26" ht="12.75" customHeight="1">
      <c r="A209" s="2"/>
      <c r="B209" s="2"/>
      <c r="C209" s="2"/>
      <c r="D209" s="2"/>
      <c r="E209" s="2"/>
      <c r="F209" s="2"/>
      <c r="G209" s="2"/>
      <c r="H209" s="2"/>
      <c r="I209" s="2"/>
      <c r="J209" s="2"/>
      <c r="K209" s="2"/>
      <c r="L209" s="2"/>
      <c r="M209" s="2"/>
      <c r="N209" s="2"/>
      <c r="O209" s="2"/>
      <c r="P209" s="2"/>
      <c r="Q209" s="2"/>
      <c r="R209" s="2"/>
      <c r="S209" s="2"/>
      <c r="T209" s="2"/>
      <c r="U209" s="2"/>
      <c r="V209" s="18"/>
      <c r="W209" s="2"/>
      <c r="X209" s="2"/>
      <c r="Y209" s="2"/>
      <c r="Z209" s="2"/>
    </row>
    <row r="210" spans="1:26" ht="12.75" customHeight="1">
      <c r="A210" s="2"/>
      <c r="B210" s="2"/>
      <c r="C210" s="2"/>
      <c r="D210" s="2"/>
      <c r="E210" s="2"/>
      <c r="F210" s="2"/>
      <c r="G210" s="2"/>
      <c r="H210" s="2"/>
      <c r="I210" s="2"/>
      <c r="J210" s="2"/>
      <c r="K210" s="2"/>
      <c r="L210" s="2"/>
      <c r="M210" s="2"/>
      <c r="N210" s="2"/>
      <c r="O210" s="2"/>
      <c r="P210" s="2"/>
      <c r="Q210" s="2"/>
      <c r="R210" s="2"/>
      <c r="S210" s="2"/>
      <c r="T210" s="2"/>
      <c r="U210" s="2"/>
      <c r="V210" s="18"/>
      <c r="W210" s="2"/>
      <c r="X210" s="2"/>
      <c r="Y210" s="2"/>
      <c r="Z210" s="2"/>
    </row>
    <row r="211" spans="1:26" ht="12.75" customHeight="1">
      <c r="A211" s="2"/>
      <c r="B211" s="2"/>
      <c r="C211" s="2"/>
      <c r="D211" s="2"/>
      <c r="E211" s="2"/>
      <c r="F211" s="2"/>
      <c r="G211" s="2"/>
      <c r="H211" s="2"/>
      <c r="I211" s="2"/>
      <c r="J211" s="2"/>
      <c r="K211" s="2"/>
      <c r="L211" s="2"/>
      <c r="M211" s="2"/>
      <c r="N211" s="2"/>
      <c r="O211" s="2"/>
      <c r="P211" s="2"/>
      <c r="Q211" s="2"/>
      <c r="R211" s="2"/>
      <c r="S211" s="2"/>
      <c r="T211" s="2"/>
      <c r="U211" s="2"/>
      <c r="V211" s="18"/>
      <c r="W211" s="2"/>
      <c r="X211" s="2"/>
      <c r="Y211" s="2"/>
      <c r="Z211" s="2"/>
    </row>
    <row r="212" spans="1:26" ht="12.75" customHeight="1">
      <c r="A212" s="2"/>
      <c r="B212" s="2"/>
      <c r="C212" s="2"/>
      <c r="D212" s="2"/>
      <c r="E212" s="2"/>
      <c r="F212" s="2"/>
      <c r="G212" s="2"/>
      <c r="H212" s="2"/>
      <c r="I212" s="2"/>
      <c r="J212" s="2"/>
      <c r="K212" s="2"/>
      <c r="L212" s="2"/>
      <c r="M212" s="2"/>
      <c r="N212" s="2"/>
      <c r="O212" s="2"/>
      <c r="P212" s="2"/>
      <c r="Q212" s="2"/>
      <c r="R212" s="2"/>
      <c r="S212" s="2"/>
      <c r="T212" s="2"/>
      <c r="U212" s="2"/>
      <c r="V212" s="18"/>
      <c r="W212" s="2"/>
      <c r="X212" s="2"/>
      <c r="Y212" s="2"/>
      <c r="Z212" s="2"/>
    </row>
    <row r="213" spans="1:26" ht="12.75" customHeight="1">
      <c r="A213" s="2"/>
      <c r="B213" s="2"/>
      <c r="C213" s="2"/>
      <c r="D213" s="2"/>
      <c r="E213" s="2"/>
      <c r="F213" s="2"/>
      <c r="G213" s="2"/>
      <c r="H213" s="2"/>
      <c r="I213" s="2"/>
      <c r="J213" s="2"/>
      <c r="K213" s="2"/>
      <c r="L213" s="2"/>
      <c r="M213" s="2"/>
      <c r="N213" s="2"/>
      <c r="O213" s="2"/>
      <c r="P213" s="2"/>
      <c r="Q213" s="2"/>
      <c r="R213" s="2"/>
      <c r="S213" s="2"/>
      <c r="T213" s="2"/>
      <c r="U213" s="2"/>
      <c r="V213" s="18"/>
      <c r="W213" s="2"/>
      <c r="X213" s="2"/>
      <c r="Y213" s="2"/>
      <c r="Z213" s="2"/>
    </row>
    <row r="214" spans="1:26" ht="12.75" customHeight="1">
      <c r="A214" s="2"/>
      <c r="B214" s="2"/>
      <c r="C214" s="2"/>
      <c r="D214" s="2"/>
      <c r="E214" s="2"/>
      <c r="F214" s="2"/>
      <c r="G214" s="2"/>
      <c r="H214" s="2"/>
      <c r="I214" s="2"/>
      <c r="J214" s="2"/>
      <c r="K214" s="2"/>
      <c r="L214" s="2"/>
      <c r="M214" s="2"/>
      <c r="N214" s="2"/>
      <c r="O214" s="2"/>
      <c r="P214" s="2"/>
      <c r="Q214" s="2"/>
      <c r="R214" s="2"/>
      <c r="S214" s="2"/>
      <c r="T214" s="2"/>
      <c r="U214" s="2"/>
      <c r="V214" s="18"/>
      <c r="W214" s="2"/>
      <c r="X214" s="2"/>
      <c r="Y214" s="2"/>
      <c r="Z214" s="2"/>
    </row>
    <row r="215" spans="1:26" ht="12.75" customHeight="1">
      <c r="A215" s="2"/>
      <c r="B215" s="2"/>
      <c r="C215" s="2"/>
      <c r="D215" s="2"/>
      <c r="E215" s="2"/>
      <c r="F215" s="2"/>
      <c r="G215" s="2"/>
      <c r="H215" s="2"/>
      <c r="I215" s="2"/>
      <c r="J215" s="2"/>
      <c r="K215" s="2"/>
      <c r="L215" s="2"/>
      <c r="M215" s="2"/>
      <c r="N215" s="2"/>
      <c r="O215" s="2"/>
      <c r="P215" s="2"/>
      <c r="Q215" s="2"/>
      <c r="R215" s="2"/>
      <c r="S215" s="2"/>
      <c r="T215" s="2"/>
      <c r="U215" s="2"/>
      <c r="V215" s="18"/>
      <c r="W215" s="2"/>
      <c r="X215" s="2"/>
      <c r="Y215" s="2"/>
      <c r="Z215" s="2"/>
    </row>
    <row r="216" spans="1:26" ht="12.75" customHeight="1">
      <c r="A216" s="2"/>
      <c r="B216" s="2"/>
      <c r="C216" s="2"/>
      <c r="D216" s="2"/>
      <c r="E216" s="2"/>
      <c r="F216" s="2"/>
      <c r="G216" s="2"/>
      <c r="H216" s="2"/>
      <c r="I216" s="2"/>
      <c r="J216" s="2"/>
      <c r="K216" s="2"/>
      <c r="L216" s="2"/>
      <c r="M216" s="2"/>
      <c r="N216" s="2"/>
      <c r="O216" s="2"/>
      <c r="P216" s="2"/>
      <c r="Q216" s="2"/>
      <c r="R216" s="2"/>
      <c r="S216" s="2"/>
      <c r="T216" s="2"/>
      <c r="U216" s="2"/>
      <c r="V216" s="18"/>
      <c r="W216" s="2"/>
      <c r="X216" s="2"/>
      <c r="Y216" s="2"/>
      <c r="Z216" s="2"/>
    </row>
    <row r="217" spans="1:26" ht="12.75" customHeight="1">
      <c r="A217" s="2"/>
      <c r="B217" s="2"/>
      <c r="C217" s="2"/>
      <c r="D217" s="2"/>
      <c r="E217" s="2"/>
      <c r="F217" s="2"/>
      <c r="G217" s="2"/>
      <c r="H217" s="2"/>
      <c r="I217" s="2"/>
      <c r="J217" s="2"/>
      <c r="K217" s="2"/>
      <c r="L217" s="2"/>
      <c r="M217" s="2"/>
      <c r="N217" s="2"/>
      <c r="O217" s="2"/>
      <c r="P217" s="2"/>
      <c r="Q217" s="2"/>
      <c r="R217" s="2"/>
      <c r="S217" s="2"/>
      <c r="T217" s="2"/>
      <c r="U217" s="2"/>
      <c r="V217" s="18"/>
      <c r="W217" s="2"/>
      <c r="X217" s="2"/>
      <c r="Y217" s="2"/>
      <c r="Z217" s="2"/>
    </row>
    <row r="218" spans="1:26" ht="12.75" customHeight="1">
      <c r="A218" s="2"/>
      <c r="B218" s="2"/>
      <c r="C218" s="2"/>
      <c r="D218" s="2"/>
      <c r="E218" s="2"/>
      <c r="F218" s="2"/>
      <c r="G218" s="2"/>
      <c r="H218" s="2"/>
      <c r="I218" s="2"/>
      <c r="J218" s="2"/>
      <c r="K218" s="2"/>
      <c r="L218" s="2"/>
      <c r="M218" s="2"/>
      <c r="N218" s="2"/>
      <c r="O218" s="2"/>
      <c r="P218" s="2"/>
      <c r="Q218" s="2"/>
      <c r="R218" s="2"/>
      <c r="S218" s="2"/>
      <c r="T218" s="2"/>
      <c r="U218" s="2"/>
      <c r="V218" s="18"/>
      <c r="W218" s="2"/>
      <c r="X218" s="2"/>
      <c r="Y218" s="2"/>
      <c r="Z218" s="2"/>
    </row>
    <row r="219" spans="1:26" ht="12.75" customHeight="1">
      <c r="A219" s="2"/>
      <c r="B219" s="2"/>
      <c r="C219" s="2"/>
      <c r="D219" s="2"/>
      <c r="E219" s="2"/>
      <c r="F219" s="2"/>
      <c r="G219" s="2"/>
      <c r="H219" s="2"/>
      <c r="I219" s="2"/>
      <c r="J219" s="2"/>
      <c r="K219" s="2"/>
      <c r="L219" s="2"/>
      <c r="M219" s="2"/>
      <c r="N219" s="2"/>
      <c r="O219" s="2"/>
      <c r="P219" s="2"/>
      <c r="Q219" s="2"/>
      <c r="R219" s="2"/>
      <c r="S219" s="2"/>
      <c r="T219" s="2"/>
      <c r="U219" s="2"/>
      <c r="V219" s="18"/>
      <c r="W219" s="2"/>
      <c r="X219" s="2"/>
      <c r="Y219" s="2"/>
      <c r="Z219" s="2"/>
    </row>
    <row r="220" spans="1:26" ht="12.75" customHeight="1">
      <c r="A220" s="2"/>
      <c r="B220" s="2"/>
      <c r="C220" s="2"/>
      <c r="D220" s="2"/>
      <c r="E220" s="2"/>
      <c r="F220" s="2"/>
      <c r="G220" s="2"/>
      <c r="H220" s="2"/>
      <c r="I220" s="2"/>
      <c r="J220" s="2"/>
      <c r="K220" s="2"/>
      <c r="L220" s="2"/>
      <c r="M220" s="2"/>
      <c r="N220" s="2"/>
      <c r="O220" s="2"/>
      <c r="P220" s="2"/>
      <c r="Q220" s="2"/>
      <c r="R220" s="2"/>
      <c r="S220" s="2"/>
      <c r="T220" s="2"/>
      <c r="U220" s="2"/>
      <c r="V220" s="18"/>
      <c r="W220" s="2"/>
      <c r="X220" s="2"/>
      <c r="Y220" s="2"/>
      <c r="Z220" s="2"/>
    </row>
    <row r="221" spans="1:26" ht="12.75" customHeight="1">
      <c r="A221" s="2"/>
      <c r="B221" s="2"/>
      <c r="C221" s="2"/>
      <c r="D221" s="2"/>
      <c r="E221" s="2"/>
      <c r="F221" s="2"/>
      <c r="G221" s="2"/>
      <c r="H221" s="2"/>
      <c r="I221" s="2"/>
      <c r="J221" s="2"/>
      <c r="K221" s="2"/>
      <c r="L221" s="2"/>
      <c r="M221" s="2"/>
      <c r="N221" s="2"/>
      <c r="O221" s="2"/>
      <c r="P221" s="2"/>
      <c r="Q221" s="2"/>
      <c r="R221" s="2"/>
      <c r="S221" s="2"/>
      <c r="T221" s="2"/>
      <c r="U221" s="2"/>
      <c r="V221" s="18"/>
      <c r="W221" s="2"/>
      <c r="X221" s="2"/>
      <c r="Y221" s="2"/>
      <c r="Z221" s="2"/>
    </row>
    <row r="222" spans="1:26" ht="12.75" customHeight="1">
      <c r="A222" s="2"/>
      <c r="B222" s="2"/>
      <c r="C222" s="2"/>
      <c r="D222" s="2"/>
      <c r="E222" s="2"/>
      <c r="F222" s="2"/>
      <c r="G222" s="2"/>
      <c r="H222" s="2"/>
      <c r="I222" s="2"/>
      <c r="J222" s="2"/>
      <c r="K222" s="2"/>
      <c r="L222" s="2"/>
      <c r="M222" s="2"/>
      <c r="N222" s="2"/>
      <c r="O222" s="2"/>
      <c r="P222" s="2"/>
      <c r="Q222" s="2"/>
      <c r="R222" s="2"/>
      <c r="S222" s="2"/>
      <c r="T222" s="2"/>
      <c r="U222" s="2"/>
      <c r="V222" s="18"/>
      <c r="W222" s="2"/>
      <c r="X222" s="2"/>
      <c r="Y222" s="2"/>
      <c r="Z222" s="2"/>
    </row>
    <row r="223" spans="1:26" ht="12.75" customHeight="1">
      <c r="A223" s="2"/>
      <c r="B223" s="2"/>
      <c r="C223" s="2"/>
      <c r="D223" s="2"/>
      <c r="E223" s="2"/>
      <c r="F223" s="2"/>
      <c r="G223" s="2"/>
      <c r="H223" s="2"/>
      <c r="I223" s="2"/>
      <c r="J223" s="2"/>
      <c r="K223" s="2"/>
      <c r="L223" s="2"/>
      <c r="M223" s="2"/>
      <c r="N223" s="2"/>
      <c r="O223" s="2"/>
      <c r="P223" s="2"/>
      <c r="Q223" s="2"/>
      <c r="R223" s="2"/>
      <c r="S223" s="2"/>
      <c r="T223" s="2"/>
      <c r="U223" s="2"/>
      <c r="V223" s="18"/>
      <c r="W223" s="2"/>
      <c r="X223" s="2"/>
      <c r="Y223" s="2"/>
      <c r="Z223" s="2"/>
    </row>
    <row r="224" spans="1:26" ht="12.75" customHeight="1">
      <c r="A224" s="2"/>
      <c r="B224" s="2"/>
      <c r="C224" s="2"/>
      <c r="D224" s="2"/>
      <c r="E224" s="2"/>
      <c r="F224" s="2"/>
      <c r="G224" s="2"/>
      <c r="H224" s="2"/>
      <c r="I224" s="2"/>
      <c r="J224" s="2"/>
      <c r="K224" s="2"/>
      <c r="L224" s="2"/>
      <c r="M224" s="2"/>
      <c r="N224" s="2"/>
      <c r="O224" s="2"/>
      <c r="P224" s="2"/>
      <c r="Q224" s="2"/>
      <c r="R224" s="2"/>
      <c r="S224" s="2"/>
      <c r="T224" s="2"/>
      <c r="U224" s="2"/>
      <c r="V224" s="18"/>
      <c r="W224" s="2"/>
      <c r="X224" s="2"/>
      <c r="Y224" s="2"/>
      <c r="Z224" s="2"/>
    </row>
    <row r="225" spans="1:26" ht="12.75" customHeight="1">
      <c r="A225" s="2"/>
      <c r="B225" s="2"/>
      <c r="C225" s="2"/>
      <c r="D225" s="2"/>
      <c r="E225" s="2"/>
      <c r="F225" s="2"/>
      <c r="G225" s="2"/>
      <c r="H225" s="2"/>
      <c r="I225" s="2"/>
      <c r="J225" s="2"/>
      <c r="K225" s="2"/>
      <c r="L225" s="2"/>
      <c r="M225" s="2"/>
      <c r="N225" s="2"/>
      <c r="O225" s="2"/>
      <c r="P225" s="2"/>
      <c r="Q225" s="2"/>
      <c r="R225" s="2"/>
      <c r="S225" s="2"/>
      <c r="T225" s="2"/>
      <c r="U225" s="2"/>
      <c r="V225" s="18"/>
      <c r="W225" s="2"/>
      <c r="X225" s="2"/>
      <c r="Y225" s="2"/>
      <c r="Z225" s="2"/>
    </row>
    <row r="226" spans="1:26" ht="12.75" customHeight="1">
      <c r="A226" s="2"/>
      <c r="B226" s="2"/>
      <c r="C226" s="2"/>
      <c r="D226" s="2"/>
      <c r="E226" s="2"/>
      <c r="F226" s="2"/>
      <c r="G226" s="2"/>
      <c r="H226" s="2"/>
      <c r="I226" s="2"/>
      <c r="J226" s="2"/>
      <c r="K226" s="2"/>
      <c r="L226" s="2"/>
      <c r="M226" s="2"/>
      <c r="N226" s="2"/>
      <c r="O226" s="2"/>
      <c r="P226" s="2"/>
      <c r="Q226" s="2"/>
      <c r="R226" s="2"/>
      <c r="S226" s="2"/>
      <c r="T226" s="2"/>
      <c r="U226" s="2"/>
      <c r="V226" s="18"/>
      <c r="W226" s="2"/>
      <c r="X226" s="2"/>
      <c r="Y226" s="2"/>
      <c r="Z226" s="2"/>
    </row>
    <row r="227" spans="1:26" ht="12.75" customHeight="1">
      <c r="A227" s="2"/>
      <c r="B227" s="2"/>
      <c r="C227" s="2"/>
      <c r="D227" s="2"/>
      <c r="E227" s="2"/>
      <c r="F227" s="2"/>
      <c r="G227" s="2"/>
      <c r="H227" s="2"/>
      <c r="I227" s="2"/>
      <c r="J227" s="2"/>
      <c r="K227" s="2"/>
      <c r="L227" s="2"/>
      <c r="M227" s="2"/>
      <c r="N227" s="2"/>
      <c r="O227" s="2"/>
      <c r="P227" s="2"/>
      <c r="Q227" s="2"/>
      <c r="R227" s="2"/>
      <c r="S227" s="2"/>
      <c r="T227" s="2"/>
      <c r="U227" s="2"/>
      <c r="V227" s="18"/>
      <c r="W227" s="2"/>
      <c r="X227" s="2"/>
      <c r="Y227" s="2"/>
      <c r="Z227" s="2"/>
    </row>
    <row r="228" spans="1:26" ht="12.75" customHeight="1">
      <c r="A228" s="2"/>
      <c r="B228" s="2"/>
      <c r="C228" s="2"/>
      <c r="D228" s="2"/>
      <c r="E228" s="2"/>
      <c r="F228" s="2"/>
      <c r="G228" s="2"/>
      <c r="H228" s="2"/>
      <c r="I228" s="2"/>
      <c r="J228" s="2"/>
      <c r="K228" s="2"/>
      <c r="L228" s="2"/>
      <c r="M228" s="2"/>
      <c r="N228" s="2"/>
      <c r="O228" s="2"/>
      <c r="P228" s="2"/>
      <c r="Q228" s="2"/>
      <c r="R228" s="2"/>
      <c r="S228" s="2"/>
      <c r="T228" s="2"/>
      <c r="U228" s="2"/>
      <c r="V228" s="18"/>
      <c r="W228" s="2"/>
      <c r="X228" s="2"/>
      <c r="Y228" s="2"/>
      <c r="Z228" s="2"/>
    </row>
    <row r="229" spans="1:26" ht="12.75" customHeight="1">
      <c r="A229" s="2"/>
      <c r="B229" s="2"/>
      <c r="C229" s="2"/>
      <c r="D229" s="2"/>
      <c r="E229" s="2"/>
      <c r="F229" s="2"/>
      <c r="G229" s="2"/>
      <c r="H229" s="2"/>
      <c r="I229" s="2"/>
      <c r="J229" s="2"/>
      <c r="K229" s="2"/>
      <c r="L229" s="2"/>
      <c r="M229" s="2"/>
      <c r="N229" s="2"/>
      <c r="O229" s="2"/>
      <c r="P229" s="2"/>
      <c r="Q229" s="2"/>
      <c r="R229" s="2"/>
      <c r="S229" s="2"/>
      <c r="T229" s="2"/>
      <c r="U229" s="2"/>
      <c r="V229" s="18"/>
      <c r="W229" s="2"/>
      <c r="X229" s="2"/>
      <c r="Y229" s="2"/>
      <c r="Z229" s="2"/>
    </row>
    <row r="230" spans="1:26" ht="12.75" customHeight="1">
      <c r="A230" s="2"/>
      <c r="B230" s="2"/>
      <c r="C230" s="2"/>
      <c r="D230" s="2"/>
      <c r="E230" s="2"/>
      <c r="F230" s="2"/>
      <c r="G230" s="2"/>
      <c r="H230" s="2"/>
      <c r="I230" s="2"/>
      <c r="J230" s="2"/>
      <c r="K230" s="2"/>
      <c r="L230" s="2"/>
      <c r="M230" s="2"/>
      <c r="N230" s="2"/>
      <c r="O230" s="2"/>
      <c r="P230" s="2"/>
      <c r="Q230" s="2"/>
      <c r="R230" s="2"/>
      <c r="S230" s="2"/>
      <c r="T230" s="2"/>
      <c r="U230" s="2"/>
      <c r="V230" s="18"/>
      <c r="W230" s="2"/>
      <c r="X230" s="2"/>
      <c r="Y230" s="2"/>
      <c r="Z230" s="2"/>
    </row>
    <row r="231" spans="1:26" ht="12.75" customHeight="1">
      <c r="A231" s="2"/>
      <c r="B231" s="2"/>
      <c r="C231" s="2"/>
      <c r="D231" s="2"/>
      <c r="E231" s="2"/>
      <c r="F231" s="2"/>
      <c r="G231" s="2"/>
      <c r="H231" s="2"/>
      <c r="I231" s="2"/>
      <c r="J231" s="2"/>
      <c r="K231" s="2"/>
      <c r="L231" s="2"/>
      <c r="M231" s="2"/>
      <c r="N231" s="2"/>
      <c r="O231" s="2"/>
      <c r="P231" s="2"/>
      <c r="Q231" s="2"/>
      <c r="R231" s="2"/>
      <c r="S231" s="2"/>
      <c r="T231" s="2"/>
      <c r="U231" s="2"/>
      <c r="V231" s="18"/>
      <c r="W231" s="2"/>
      <c r="X231" s="2"/>
      <c r="Y231" s="2"/>
      <c r="Z231" s="2"/>
    </row>
    <row r="232" spans="1:26" ht="12.75" customHeight="1">
      <c r="A232" s="2"/>
      <c r="B232" s="2"/>
      <c r="C232" s="2"/>
      <c r="D232" s="2"/>
      <c r="E232" s="2"/>
      <c r="F232" s="2"/>
      <c r="G232" s="2"/>
      <c r="H232" s="2"/>
      <c r="I232" s="2"/>
      <c r="J232" s="2"/>
      <c r="K232" s="2"/>
      <c r="L232" s="2"/>
      <c r="M232" s="2"/>
      <c r="N232" s="2"/>
      <c r="O232" s="2"/>
      <c r="P232" s="2"/>
      <c r="Q232" s="2"/>
      <c r="R232" s="2"/>
      <c r="S232" s="2"/>
      <c r="T232" s="2"/>
      <c r="U232" s="2"/>
      <c r="V232" s="18"/>
      <c r="W232" s="2"/>
      <c r="X232" s="2"/>
      <c r="Y232" s="2"/>
      <c r="Z232" s="2"/>
    </row>
    <row r="233" spans="1:26" ht="12.75" customHeight="1">
      <c r="A233" s="2"/>
      <c r="B233" s="2"/>
      <c r="C233" s="2"/>
      <c r="D233" s="2"/>
      <c r="E233" s="2"/>
      <c r="F233" s="2"/>
      <c r="G233" s="2"/>
      <c r="H233" s="2"/>
      <c r="I233" s="2"/>
      <c r="J233" s="2"/>
      <c r="K233" s="2"/>
      <c r="L233" s="2"/>
      <c r="M233" s="2"/>
      <c r="N233" s="2"/>
      <c r="O233" s="2"/>
      <c r="P233" s="2"/>
      <c r="Q233" s="2"/>
      <c r="R233" s="2"/>
      <c r="S233" s="2"/>
      <c r="T233" s="2"/>
      <c r="U233" s="2"/>
      <c r="V233" s="18"/>
      <c r="W233" s="2"/>
      <c r="X233" s="2"/>
      <c r="Y233" s="2"/>
      <c r="Z233" s="2"/>
    </row>
    <row r="234" spans="1:26" ht="12.75" customHeight="1">
      <c r="A234" s="2"/>
      <c r="B234" s="2"/>
      <c r="C234" s="2"/>
      <c r="D234" s="2"/>
      <c r="E234" s="2"/>
      <c r="F234" s="2"/>
      <c r="G234" s="2"/>
      <c r="H234" s="2"/>
      <c r="I234" s="2"/>
      <c r="J234" s="2"/>
      <c r="K234" s="2"/>
      <c r="L234" s="2"/>
      <c r="M234" s="2"/>
      <c r="N234" s="2"/>
      <c r="O234" s="2"/>
      <c r="P234" s="2"/>
      <c r="Q234" s="2"/>
      <c r="R234" s="2"/>
      <c r="S234" s="2"/>
      <c r="T234" s="2"/>
      <c r="U234" s="2"/>
      <c r="V234" s="18"/>
      <c r="W234" s="2"/>
      <c r="X234" s="2"/>
      <c r="Y234" s="2"/>
      <c r="Z234" s="2"/>
    </row>
    <row r="235" spans="1:26" ht="12.75" customHeight="1">
      <c r="A235" s="2"/>
      <c r="B235" s="2"/>
      <c r="C235" s="2"/>
      <c r="D235" s="2"/>
      <c r="E235" s="2"/>
      <c r="F235" s="2"/>
      <c r="G235" s="2"/>
      <c r="H235" s="2"/>
      <c r="I235" s="2"/>
      <c r="J235" s="2"/>
      <c r="K235" s="2"/>
      <c r="L235" s="2"/>
      <c r="M235" s="2"/>
      <c r="N235" s="2"/>
      <c r="O235" s="2"/>
      <c r="P235" s="2"/>
      <c r="Q235" s="2"/>
      <c r="R235" s="2"/>
      <c r="S235" s="2"/>
      <c r="T235" s="2"/>
      <c r="U235" s="2"/>
      <c r="V235" s="18"/>
      <c r="W235" s="2"/>
      <c r="X235" s="2"/>
      <c r="Y235" s="2"/>
      <c r="Z235" s="2"/>
    </row>
    <row r="236" spans="1:26" ht="12.75" customHeight="1">
      <c r="A236" s="2"/>
      <c r="B236" s="2"/>
      <c r="C236" s="2"/>
      <c r="D236" s="2"/>
      <c r="E236" s="2"/>
      <c r="F236" s="2"/>
      <c r="G236" s="2"/>
      <c r="H236" s="2"/>
      <c r="I236" s="2"/>
      <c r="J236" s="2"/>
      <c r="K236" s="2"/>
      <c r="L236" s="2"/>
      <c r="M236" s="2"/>
      <c r="N236" s="2"/>
      <c r="O236" s="2"/>
      <c r="P236" s="2"/>
      <c r="Q236" s="2"/>
      <c r="R236" s="2"/>
      <c r="S236" s="2"/>
      <c r="T236" s="2"/>
      <c r="U236" s="2"/>
      <c r="V236" s="18"/>
      <c r="W236" s="2"/>
      <c r="X236" s="2"/>
      <c r="Y236" s="2"/>
      <c r="Z236" s="2"/>
    </row>
    <row r="237" spans="1:26" ht="12.75" customHeight="1">
      <c r="A237" s="2"/>
      <c r="B237" s="2"/>
      <c r="C237" s="2"/>
      <c r="D237" s="2"/>
      <c r="E237" s="2"/>
      <c r="F237" s="2"/>
      <c r="G237" s="2"/>
      <c r="H237" s="2"/>
      <c r="I237" s="2"/>
      <c r="J237" s="2"/>
      <c r="K237" s="2"/>
      <c r="L237" s="2"/>
      <c r="M237" s="2"/>
      <c r="N237" s="2"/>
      <c r="O237" s="2"/>
      <c r="P237" s="2"/>
      <c r="Q237" s="2"/>
      <c r="R237" s="2"/>
      <c r="S237" s="2"/>
      <c r="T237" s="2"/>
      <c r="U237" s="2"/>
      <c r="V237" s="18"/>
      <c r="W237" s="2"/>
      <c r="X237" s="2"/>
      <c r="Y237" s="2"/>
      <c r="Z237" s="2"/>
    </row>
    <row r="238" spans="1:26" ht="12.75" customHeight="1">
      <c r="A238" s="2"/>
      <c r="B238" s="2"/>
      <c r="C238" s="2"/>
      <c r="D238" s="2"/>
      <c r="E238" s="2"/>
      <c r="F238" s="2"/>
      <c r="G238" s="2"/>
      <c r="H238" s="2"/>
      <c r="I238" s="2"/>
      <c r="J238" s="2"/>
      <c r="K238" s="2"/>
      <c r="L238" s="2"/>
      <c r="M238" s="2"/>
      <c r="N238" s="2"/>
      <c r="O238" s="2"/>
      <c r="P238" s="2"/>
      <c r="Q238" s="2"/>
      <c r="R238" s="2"/>
      <c r="S238" s="2"/>
      <c r="T238" s="2"/>
      <c r="U238" s="2"/>
      <c r="V238" s="18"/>
      <c r="W238" s="2"/>
      <c r="X238" s="2"/>
      <c r="Y238" s="2"/>
      <c r="Z238" s="2"/>
    </row>
    <row r="239" spans="1:26" ht="12.75" customHeight="1">
      <c r="A239" s="2"/>
      <c r="B239" s="2"/>
      <c r="C239" s="2"/>
      <c r="D239" s="2"/>
      <c r="E239" s="2"/>
      <c r="F239" s="2"/>
      <c r="G239" s="2"/>
      <c r="H239" s="2"/>
      <c r="I239" s="2"/>
      <c r="J239" s="2"/>
      <c r="K239" s="2"/>
      <c r="L239" s="2"/>
      <c r="M239" s="2"/>
      <c r="N239" s="2"/>
      <c r="O239" s="2"/>
      <c r="P239" s="2"/>
      <c r="Q239" s="2"/>
      <c r="R239" s="2"/>
      <c r="S239" s="2"/>
      <c r="T239" s="2"/>
      <c r="U239" s="2"/>
      <c r="V239" s="18"/>
      <c r="W239" s="2"/>
      <c r="X239" s="2"/>
      <c r="Y239" s="2"/>
      <c r="Z239" s="2"/>
    </row>
    <row r="240" spans="1:26" ht="12.75" customHeight="1">
      <c r="A240" s="2"/>
      <c r="B240" s="2"/>
      <c r="C240" s="2"/>
      <c r="D240" s="2"/>
      <c r="E240" s="2"/>
      <c r="F240" s="2"/>
      <c r="G240" s="2"/>
      <c r="H240" s="2"/>
      <c r="I240" s="2"/>
      <c r="J240" s="2"/>
      <c r="K240" s="2"/>
      <c r="L240" s="2"/>
      <c r="M240" s="2"/>
      <c r="N240" s="2"/>
      <c r="O240" s="2"/>
      <c r="P240" s="2"/>
      <c r="Q240" s="2"/>
      <c r="R240" s="2"/>
      <c r="S240" s="2"/>
      <c r="T240" s="2"/>
      <c r="U240" s="2"/>
      <c r="V240" s="18"/>
      <c r="W240" s="2"/>
      <c r="X240" s="2"/>
      <c r="Y240" s="2"/>
      <c r="Z240" s="2"/>
    </row>
    <row r="241" spans="1:26" ht="12.75" customHeight="1">
      <c r="A241" s="2"/>
      <c r="B241" s="2"/>
      <c r="C241" s="2"/>
      <c r="D241" s="2"/>
      <c r="E241" s="2"/>
      <c r="F241" s="2"/>
      <c r="G241" s="2"/>
      <c r="H241" s="2"/>
      <c r="I241" s="2"/>
      <c r="J241" s="2"/>
      <c r="K241" s="2"/>
      <c r="L241" s="2"/>
      <c r="M241" s="2"/>
      <c r="N241" s="2"/>
      <c r="O241" s="2"/>
      <c r="P241" s="2"/>
      <c r="Q241" s="2"/>
      <c r="R241" s="2"/>
      <c r="S241" s="2"/>
      <c r="T241" s="2"/>
      <c r="U241" s="2"/>
      <c r="V241" s="18"/>
      <c r="W241" s="2"/>
      <c r="X241" s="2"/>
      <c r="Y241" s="2"/>
      <c r="Z241" s="2"/>
    </row>
    <row r="242" spans="1:26" ht="12.75" customHeight="1">
      <c r="A242" s="2"/>
      <c r="B242" s="2"/>
      <c r="C242" s="2"/>
      <c r="D242" s="2"/>
      <c r="E242" s="2"/>
      <c r="F242" s="2"/>
      <c r="G242" s="2"/>
      <c r="H242" s="2"/>
      <c r="I242" s="2"/>
      <c r="J242" s="2"/>
      <c r="K242" s="2"/>
      <c r="L242" s="2"/>
      <c r="M242" s="2"/>
      <c r="N242" s="2"/>
      <c r="O242" s="2"/>
      <c r="P242" s="2"/>
      <c r="Q242" s="2"/>
      <c r="R242" s="2"/>
      <c r="S242" s="2"/>
      <c r="T242" s="2"/>
      <c r="U242" s="2"/>
      <c r="V242" s="18"/>
      <c r="W242" s="2"/>
      <c r="X242" s="2"/>
      <c r="Y242" s="2"/>
      <c r="Z242" s="2"/>
    </row>
    <row r="243" spans="1:26" ht="12.75" customHeight="1">
      <c r="A243" s="2"/>
      <c r="B243" s="2"/>
      <c r="C243" s="2"/>
      <c r="D243" s="2"/>
      <c r="E243" s="2"/>
      <c r="F243" s="2"/>
      <c r="G243" s="2"/>
      <c r="H243" s="2"/>
      <c r="I243" s="2"/>
      <c r="J243" s="2"/>
      <c r="K243" s="2"/>
      <c r="L243" s="2"/>
      <c r="M243" s="2"/>
      <c r="N243" s="2"/>
      <c r="O243" s="2"/>
      <c r="P243" s="2"/>
      <c r="Q243" s="2"/>
      <c r="R243" s="2"/>
      <c r="S243" s="2"/>
      <c r="T243" s="2"/>
      <c r="U243" s="2"/>
      <c r="V243" s="18"/>
      <c r="W243" s="2"/>
      <c r="X243" s="2"/>
      <c r="Y243" s="2"/>
      <c r="Z243" s="2"/>
    </row>
    <row r="244" spans="1:26" ht="12.75" customHeight="1">
      <c r="A244" s="2"/>
      <c r="B244" s="2"/>
      <c r="C244" s="2"/>
      <c r="D244" s="2"/>
      <c r="E244" s="2"/>
      <c r="F244" s="2"/>
      <c r="G244" s="2"/>
      <c r="H244" s="2"/>
      <c r="I244" s="2"/>
      <c r="J244" s="2"/>
      <c r="K244" s="2"/>
      <c r="L244" s="2"/>
      <c r="M244" s="2"/>
      <c r="N244" s="2"/>
      <c r="O244" s="2"/>
      <c r="P244" s="2"/>
      <c r="Q244" s="2"/>
      <c r="R244" s="2"/>
      <c r="S244" s="2"/>
      <c r="T244" s="2"/>
      <c r="U244" s="2"/>
      <c r="V244" s="18"/>
      <c r="W244" s="2"/>
      <c r="X244" s="2"/>
      <c r="Y244" s="2"/>
      <c r="Z244" s="2"/>
    </row>
    <row r="245" spans="1:26" ht="12.75" customHeight="1">
      <c r="A245" s="2"/>
      <c r="B245" s="2"/>
      <c r="C245" s="2"/>
      <c r="D245" s="2"/>
      <c r="E245" s="2"/>
      <c r="F245" s="2"/>
      <c r="G245" s="2"/>
      <c r="H245" s="2"/>
      <c r="I245" s="2"/>
      <c r="J245" s="2"/>
      <c r="K245" s="2"/>
      <c r="L245" s="2"/>
      <c r="M245" s="2"/>
      <c r="N245" s="2"/>
      <c r="O245" s="2"/>
      <c r="P245" s="2"/>
      <c r="Q245" s="2"/>
      <c r="R245" s="2"/>
      <c r="S245" s="2"/>
      <c r="T245" s="2"/>
      <c r="U245" s="2"/>
      <c r="V245" s="18"/>
      <c r="W245" s="2"/>
      <c r="X245" s="2"/>
      <c r="Y245" s="2"/>
      <c r="Z245" s="2"/>
    </row>
    <row r="246" spans="1:26" ht="12.75" customHeight="1">
      <c r="A246" s="2"/>
      <c r="B246" s="2"/>
      <c r="C246" s="2"/>
      <c r="D246" s="2"/>
      <c r="E246" s="2"/>
      <c r="F246" s="2"/>
      <c r="G246" s="2"/>
      <c r="H246" s="2"/>
      <c r="I246" s="2"/>
      <c r="J246" s="2"/>
      <c r="K246" s="2"/>
      <c r="L246" s="2"/>
      <c r="M246" s="2"/>
      <c r="N246" s="2"/>
      <c r="O246" s="2"/>
      <c r="P246" s="2"/>
      <c r="Q246" s="2"/>
      <c r="R246" s="2"/>
      <c r="S246" s="2"/>
      <c r="T246" s="2"/>
      <c r="U246" s="2"/>
      <c r="V246" s="18"/>
      <c r="W246" s="2"/>
      <c r="X246" s="2"/>
      <c r="Y246" s="2"/>
      <c r="Z246" s="2"/>
    </row>
    <row r="247" spans="1:26" ht="12.75" customHeight="1">
      <c r="A247" s="2"/>
      <c r="B247" s="2"/>
      <c r="C247" s="2"/>
      <c r="D247" s="2"/>
      <c r="E247" s="2"/>
      <c r="F247" s="2"/>
      <c r="G247" s="2"/>
      <c r="H247" s="2"/>
      <c r="I247" s="2"/>
      <c r="J247" s="2"/>
      <c r="K247" s="2"/>
      <c r="L247" s="2"/>
      <c r="M247" s="2"/>
      <c r="N247" s="2"/>
      <c r="O247" s="2"/>
      <c r="P247" s="2"/>
      <c r="Q247" s="2"/>
      <c r="R247" s="2"/>
      <c r="S247" s="2"/>
      <c r="T247" s="2"/>
      <c r="U247" s="2"/>
      <c r="V247" s="18"/>
      <c r="W247" s="2"/>
      <c r="X247" s="2"/>
      <c r="Y247" s="2"/>
      <c r="Z247" s="2"/>
    </row>
    <row r="248" spans="1:26" ht="12.75" customHeight="1">
      <c r="A248" s="2"/>
      <c r="B248" s="2"/>
      <c r="C248" s="2"/>
      <c r="D248" s="2"/>
      <c r="E248" s="2"/>
      <c r="F248" s="2"/>
      <c r="G248" s="2"/>
      <c r="H248" s="2"/>
      <c r="I248" s="2"/>
      <c r="J248" s="2"/>
      <c r="K248" s="2"/>
      <c r="L248" s="2"/>
      <c r="M248" s="2"/>
      <c r="N248" s="2"/>
      <c r="O248" s="2"/>
      <c r="P248" s="2"/>
      <c r="Q248" s="2"/>
      <c r="R248" s="2"/>
      <c r="S248" s="2"/>
      <c r="T248" s="2"/>
      <c r="U248" s="2"/>
      <c r="V248" s="18"/>
      <c r="W248" s="2"/>
      <c r="X248" s="2"/>
      <c r="Y248" s="2"/>
      <c r="Z248" s="2"/>
    </row>
    <row r="249" spans="1:26" ht="12.75" customHeight="1">
      <c r="A249" s="2"/>
      <c r="B249" s="2"/>
      <c r="C249" s="2"/>
      <c r="D249" s="2"/>
      <c r="E249" s="2"/>
      <c r="F249" s="2"/>
      <c r="G249" s="2"/>
      <c r="H249" s="2"/>
      <c r="I249" s="2"/>
      <c r="J249" s="2"/>
      <c r="K249" s="2"/>
      <c r="L249" s="2"/>
      <c r="M249" s="2"/>
      <c r="N249" s="2"/>
      <c r="O249" s="2"/>
      <c r="P249" s="2"/>
      <c r="Q249" s="2"/>
      <c r="R249" s="2"/>
      <c r="S249" s="2"/>
      <c r="T249" s="2"/>
      <c r="U249" s="2"/>
      <c r="V249" s="18"/>
      <c r="W249" s="2"/>
      <c r="X249" s="2"/>
      <c r="Y249" s="2"/>
      <c r="Z249" s="2"/>
    </row>
    <row r="250" spans="1:26" ht="12.75" customHeight="1">
      <c r="A250" s="2"/>
      <c r="B250" s="2"/>
      <c r="C250" s="2"/>
      <c r="D250" s="2"/>
      <c r="E250" s="2"/>
      <c r="F250" s="2"/>
      <c r="G250" s="2"/>
      <c r="H250" s="2"/>
      <c r="I250" s="2"/>
      <c r="J250" s="2"/>
      <c r="K250" s="2"/>
      <c r="L250" s="2"/>
      <c r="M250" s="2"/>
      <c r="N250" s="2"/>
      <c r="O250" s="2"/>
      <c r="P250" s="2"/>
      <c r="Q250" s="2"/>
      <c r="R250" s="2"/>
      <c r="S250" s="2"/>
      <c r="T250" s="2"/>
      <c r="U250" s="2"/>
      <c r="V250" s="18"/>
      <c r="W250" s="2"/>
      <c r="X250" s="2"/>
      <c r="Y250" s="2"/>
      <c r="Z250" s="2"/>
    </row>
    <row r="251" spans="1:26" ht="12.75" customHeight="1">
      <c r="A251" s="2"/>
      <c r="B251" s="2"/>
      <c r="C251" s="2"/>
      <c r="D251" s="2"/>
      <c r="E251" s="2"/>
      <c r="F251" s="2"/>
      <c r="G251" s="2"/>
      <c r="H251" s="2"/>
      <c r="I251" s="2"/>
      <c r="J251" s="2"/>
      <c r="K251" s="2"/>
      <c r="L251" s="2"/>
      <c r="M251" s="2"/>
      <c r="N251" s="2"/>
      <c r="O251" s="2"/>
      <c r="P251" s="2"/>
      <c r="Q251" s="2"/>
      <c r="R251" s="2"/>
      <c r="S251" s="2"/>
      <c r="T251" s="2"/>
      <c r="U251" s="2"/>
      <c r="V251" s="18"/>
      <c r="W251" s="2"/>
      <c r="X251" s="2"/>
      <c r="Y251" s="2"/>
      <c r="Z251" s="2"/>
    </row>
    <row r="252" spans="1:26" ht="12.75" customHeight="1">
      <c r="A252" s="2"/>
      <c r="B252" s="2"/>
      <c r="C252" s="2"/>
      <c r="D252" s="2"/>
      <c r="E252" s="2"/>
      <c r="F252" s="2"/>
      <c r="G252" s="2"/>
      <c r="H252" s="2"/>
      <c r="I252" s="2"/>
      <c r="J252" s="2"/>
      <c r="K252" s="2"/>
      <c r="L252" s="2"/>
      <c r="M252" s="2"/>
      <c r="N252" s="2"/>
      <c r="O252" s="2"/>
      <c r="P252" s="2"/>
      <c r="Q252" s="2"/>
      <c r="R252" s="2"/>
      <c r="S252" s="2"/>
      <c r="T252" s="2"/>
      <c r="U252" s="2"/>
      <c r="V252" s="18"/>
      <c r="W252" s="2"/>
      <c r="X252" s="2"/>
      <c r="Y252" s="2"/>
      <c r="Z252" s="2"/>
    </row>
    <row r="253" spans="1:26" ht="12.75" customHeight="1">
      <c r="A253" s="2"/>
      <c r="B253" s="2"/>
      <c r="C253" s="2"/>
      <c r="D253" s="2"/>
      <c r="E253" s="2"/>
      <c r="F253" s="2"/>
      <c r="G253" s="2"/>
      <c r="H253" s="2"/>
      <c r="I253" s="2"/>
      <c r="J253" s="2"/>
      <c r="K253" s="2"/>
      <c r="L253" s="2"/>
      <c r="M253" s="2"/>
      <c r="N253" s="2"/>
      <c r="O253" s="2"/>
      <c r="P253" s="2"/>
      <c r="Q253" s="2"/>
      <c r="R253" s="2"/>
      <c r="S253" s="2"/>
      <c r="T253" s="2"/>
      <c r="U253" s="2"/>
      <c r="V253" s="18"/>
      <c r="W253" s="2"/>
      <c r="X253" s="2"/>
      <c r="Y253" s="2"/>
      <c r="Z253" s="2"/>
    </row>
    <row r="254" spans="1:26" ht="12.75" customHeight="1">
      <c r="A254" s="2"/>
      <c r="B254" s="2"/>
      <c r="C254" s="2"/>
      <c r="D254" s="2"/>
      <c r="E254" s="2"/>
      <c r="F254" s="2"/>
      <c r="G254" s="2"/>
      <c r="H254" s="2"/>
      <c r="I254" s="2"/>
      <c r="J254" s="2"/>
      <c r="K254" s="2"/>
      <c r="L254" s="2"/>
      <c r="M254" s="2"/>
      <c r="N254" s="2"/>
      <c r="O254" s="2"/>
      <c r="P254" s="2"/>
      <c r="Q254" s="2"/>
      <c r="R254" s="2"/>
      <c r="S254" s="2"/>
      <c r="T254" s="2"/>
      <c r="U254" s="2"/>
      <c r="V254" s="18"/>
      <c r="W254" s="2"/>
      <c r="X254" s="2"/>
      <c r="Y254" s="2"/>
      <c r="Z254" s="2"/>
    </row>
    <row r="255" spans="1:26" ht="12.75" customHeight="1">
      <c r="A255" s="2"/>
      <c r="B255" s="2"/>
      <c r="C255" s="2"/>
      <c r="D255" s="2"/>
      <c r="E255" s="2"/>
      <c r="F255" s="2"/>
      <c r="G255" s="2"/>
      <c r="H255" s="2"/>
      <c r="I255" s="2"/>
      <c r="J255" s="2"/>
      <c r="K255" s="2"/>
      <c r="L255" s="2"/>
      <c r="M255" s="2"/>
      <c r="N255" s="2"/>
      <c r="O255" s="2"/>
      <c r="P255" s="2"/>
      <c r="Q255" s="2"/>
      <c r="R255" s="2"/>
      <c r="S255" s="2"/>
      <c r="T255" s="2"/>
      <c r="U255" s="2"/>
      <c r="V255" s="18"/>
      <c r="W255" s="2"/>
      <c r="X255" s="2"/>
      <c r="Y255" s="2"/>
      <c r="Z255" s="2"/>
    </row>
    <row r="256" spans="1:26" ht="12.75" customHeight="1">
      <c r="A256" s="2"/>
      <c r="B256" s="2"/>
      <c r="C256" s="2"/>
      <c r="D256" s="2"/>
      <c r="E256" s="2"/>
      <c r="F256" s="2"/>
      <c r="G256" s="2"/>
      <c r="H256" s="2"/>
      <c r="I256" s="2"/>
      <c r="J256" s="2"/>
      <c r="K256" s="2"/>
      <c r="L256" s="2"/>
      <c r="M256" s="2"/>
      <c r="N256" s="2"/>
      <c r="O256" s="2"/>
      <c r="P256" s="2"/>
      <c r="Q256" s="2"/>
      <c r="R256" s="2"/>
      <c r="S256" s="2"/>
      <c r="T256" s="2"/>
      <c r="U256" s="2"/>
      <c r="V256" s="18"/>
      <c r="W256" s="2"/>
      <c r="X256" s="2"/>
      <c r="Y256" s="2"/>
      <c r="Z256" s="2"/>
    </row>
    <row r="257" spans="1:26" ht="12.75" customHeight="1">
      <c r="A257" s="2"/>
      <c r="B257" s="2"/>
      <c r="C257" s="2"/>
      <c r="D257" s="2"/>
      <c r="E257" s="2"/>
      <c r="F257" s="2"/>
      <c r="G257" s="2"/>
      <c r="H257" s="2"/>
      <c r="I257" s="2"/>
      <c r="J257" s="2"/>
      <c r="K257" s="2"/>
      <c r="L257" s="2"/>
      <c r="M257" s="2"/>
      <c r="N257" s="2"/>
      <c r="O257" s="2"/>
      <c r="P257" s="2"/>
      <c r="Q257" s="2"/>
      <c r="R257" s="2"/>
      <c r="S257" s="2"/>
      <c r="T257" s="2"/>
      <c r="U257" s="2"/>
      <c r="V257" s="18"/>
      <c r="W257" s="2"/>
      <c r="X257" s="2"/>
      <c r="Y257" s="2"/>
      <c r="Z257" s="2"/>
    </row>
    <row r="258" spans="1:26" ht="12.75" customHeight="1">
      <c r="A258" s="2"/>
      <c r="B258" s="2"/>
      <c r="C258" s="2"/>
      <c r="D258" s="2"/>
      <c r="E258" s="2"/>
      <c r="F258" s="2"/>
      <c r="G258" s="2"/>
      <c r="H258" s="2"/>
      <c r="I258" s="2"/>
      <c r="J258" s="2"/>
      <c r="K258" s="2"/>
      <c r="L258" s="2"/>
      <c r="M258" s="2"/>
      <c r="N258" s="2"/>
      <c r="O258" s="2"/>
      <c r="P258" s="2"/>
      <c r="Q258" s="2"/>
      <c r="R258" s="2"/>
      <c r="S258" s="2"/>
      <c r="T258" s="2"/>
      <c r="U258" s="2"/>
      <c r="V258" s="18"/>
      <c r="W258" s="2"/>
      <c r="X258" s="2"/>
      <c r="Y258" s="2"/>
      <c r="Z258" s="2"/>
    </row>
    <row r="259" spans="1:26" ht="12.75" customHeight="1">
      <c r="A259" s="2"/>
      <c r="B259" s="2"/>
      <c r="C259" s="2"/>
      <c r="D259" s="2"/>
      <c r="E259" s="2"/>
      <c r="F259" s="2"/>
      <c r="G259" s="2"/>
      <c r="H259" s="2"/>
      <c r="I259" s="2"/>
      <c r="J259" s="2"/>
      <c r="K259" s="2"/>
      <c r="L259" s="2"/>
      <c r="M259" s="2"/>
      <c r="N259" s="2"/>
      <c r="O259" s="2"/>
      <c r="P259" s="2"/>
      <c r="Q259" s="2"/>
      <c r="R259" s="2"/>
      <c r="S259" s="2"/>
      <c r="T259" s="2"/>
      <c r="U259" s="2"/>
      <c r="V259" s="18"/>
      <c r="W259" s="2"/>
      <c r="X259" s="2"/>
      <c r="Y259" s="2"/>
      <c r="Z259" s="2"/>
    </row>
    <row r="260" spans="1:26" ht="12.75" customHeight="1">
      <c r="A260" s="2"/>
      <c r="B260" s="2"/>
      <c r="C260" s="2"/>
      <c r="D260" s="2"/>
      <c r="E260" s="2"/>
      <c r="F260" s="2"/>
      <c r="G260" s="2"/>
      <c r="H260" s="2"/>
      <c r="I260" s="2"/>
      <c r="J260" s="2"/>
      <c r="K260" s="2"/>
      <c r="L260" s="2"/>
      <c r="M260" s="2"/>
      <c r="N260" s="2"/>
      <c r="O260" s="2"/>
      <c r="P260" s="2"/>
      <c r="Q260" s="2"/>
      <c r="R260" s="2"/>
      <c r="S260" s="2"/>
      <c r="T260" s="2"/>
      <c r="U260" s="2"/>
      <c r="V260" s="18"/>
      <c r="W260" s="2"/>
      <c r="X260" s="2"/>
      <c r="Y260" s="2"/>
      <c r="Z260" s="2"/>
    </row>
    <row r="261" spans="1:26" ht="12.75" customHeight="1">
      <c r="A261" s="2"/>
      <c r="B261" s="2"/>
      <c r="C261" s="2"/>
      <c r="D261" s="2"/>
      <c r="E261" s="2"/>
      <c r="F261" s="2"/>
      <c r="G261" s="2"/>
      <c r="H261" s="2"/>
      <c r="I261" s="2"/>
      <c r="J261" s="2"/>
      <c r="K261" s="2"/>
      <c r="L261" s="2"/>
      <c r="M261" s="2"/>
      <c r="N261" s="2"/>
      <c r="O261" s="2"/>
      <c r="P261" s="2"/>
      <c r="Q261" s="2"/>
      <c r="R261" s="2"/>
      <c r="S261" s="2"/>
      <c r="T261" s="2"/>
      <c r="U261" s="2"/>
      <c r="V261" s="18"/>
      <c r="W261" s="2"/>
      <c r="X261" s="2"/>
      <c r="Y261" s="2"/>
      <c r="Z261" s="2"/>
    </row>
    <row r="262" spans="1:26" ht="12.75" customHeight="1">
      <c r="A262" s="2"/>
      <c r="B262" s="2"/>
      <c r="C262" s="2"/>
      <c r="D262" s="2"/>
      <c r="E262" s="2"/>
      <c r="F262" s="2"/>
      <c r="G262" s="2"/>
      <c r="H262" s="2"/>
      <c r="I262" s="2"/>
      <c r="J262" s="2"/>
      <c r="K262" s="2"/>
      <c r="L262" s="2"/>
      <c r="M262" s="2"/>
      <c r="N262" s="2"/>
      <c r="O262" s="2"/>
      <c r="P262" s="2"/>
      <c r="Q262" s="2"/>
      <c r="R262" s="2"/>
      <c r="S262" s="2"/>
      <c r="T262" s="2"/>
      <c r="U262" s="2"/>
      <c r="V262" s="18"/>
      <c r="W262" s="2"/>
      <c r="X262" s="2"/>
      <c r="Y262" s="2"/>
      <c r="Z262" s="2"/>
    </row>
    <row r="263" spans="1:26" ht="12.75" customHeight="1">
      <c r="A263" s="2"/>
      <c r="B263" s="2"/>
      <c r="C263" s="2"/>
      <c r="D263" s="2"/>
      <c r="E263" s="2"/>
      <c r="F263" s="2"/>
      <c r="G263" s="2"/>
      <c r="H263" s="2"/>
      <c r="I263" s="2"/>
      <c r="J263" s="2"/>
      <c r="K263" s="2"/>
      <c r="L263" s="2"/>
      <c r="M263" s="2"/>
      <c r="N263" s="2"/>
      <c r="O263" s="2"/>
      <c r="P263" s="2"/>
      <c r="Q263" s="2"/>
      <c r="R263" s="2"/>
      <c r="S263" s="2"/>
      <c r="T263" s="2"/>
      <c r="U263" s="2"/>
      <c r="V263" s="18"/>
      <c r="W263" s="2"/>
      <c r="X263" s="2"/>
      <c r="Y263" s="2"/>
      <c r="Z263" s="2"/>
    </row>
    <row r="264" spans="1:26" ht="12.75" customHeight="1">
      <c r="A264" s="2"/>
      <c r="B264" s="2"/>
      <c r="C264" s="2"/>
      <c r="D264" s="2"/>
      <c r="E264" s="2"/>
      <c r="F264" s="2"/>
      <c r="G264" s="2"/>
      <c r="H264" s="2"/>
      <c r="I264" s="2"/>
      <c r="J264" s="2"/>
      <c r="K264" s="2"/>
      <c r="L264" s="2"/>
      <c r="M264" s="2"/>
      <c r="N264" s="2"/>
      <c r="O264" s="2"/>
      <c r="P264" s="2"/>
      <c r="Q264" s="2"/>
      <c r="R264" s="2"/>
      <c r="S264" s="2"/>
      <c r="T264" s="2"/>
      <c r="U264" s="2"/>
      <c r="V264" s="18"/>
      <c r="W264" s="2"/>
      <c r="X264" s="2"/>
      <c r="Y264" s="2"/>
      <c r="Z264" s="2"/>
    </row>
    <row r="265" spans="1:26" ht="12.75" customHeight="1">
      <c r="A265" s="2"/>
      <c r="B265" s="2"/>
      <c r="C265" s="2"/>
      <c r="D265" s="2"/>
      <c r="E265" s="2"/>
      <c r="F265" s="2"/>
      <c r="G265" s="2"/>
      <c r="H265" s="2"/>
      <c r="I265" s="2"/>
      <c r="J265" s="2"/>
      <c r="K265" s="2"/>
      <c r="L265" s="2"/>
      <c r="M265" s="2"/>
      <c r="N265" s="2"/>
      <c r="O265" s="2"/>
      <c r="P265" s="2"/>
      <c r="Q265" s="2"/>
      <c r="R265" s="2"/>
      <c r="S265" s="2"/>
      <c r="T265" s="2"/>
      <c r="U265" s="2"/>
      <c r="V265" s="18"/>
      <c r="W265" s="2"/>
      <c r="X265" s="2"/>
      <c r="Y265" s="2"/>
      <c r="Z265" s="2"/>
    </row>
    <row r="266" spans="1:26" ht="12.75" customHeight="1">
      <c r="A266" s="2"/>
      <c r="B266" s="2"/>
      <c r="C266" s="2"/>
      <c r="D266" s="2"/>
      <c r="E266" s="2"/>
      <c r="F266" s="2"/>
      <c r="G266" s="2"/>
      <c r="H266" s="2"/>
      <c r="I266" s="2"/>
      <c r="J266" s="2"/>
      <c r="K266" s="2"/>
      <c r="L266" s="2"/>
      <c r="M266" s="2"/>
      <c r="N266" s="2"/>
      <c r="O266" s="2"/>
      <c r="P266" s="2"/>
      <c r="Q266" s="2"/>
      <c r="R266" s="2"/>
      <c r="S266" s="2"/>
      <c r="T266" s="2"/>
      <c r="U266" s="2"/>
      <c r="V266" s="18"/>
      <c r="W266" s="2"/>
      <c r="X266" s="2"/>
      <c r="Y266" s="2"/>
      <c r="Z266" s="2"/>
    </row>
    <row r="267" spans="1:26" ht="12.75" customHeight="1">
      <c r="A267" s="2"/>
      <c r="B267" s="2"/>
      <c r="C267" s="2"/>
      <c r="D267" s="2"/>
      <c r="E267" s="2"/>
      <c r="F267" s="2"/>
      <c r="G267" s="2"/>
      <c r="H267" s="2"/>
      <c r="I267" s="2"/>
      <c r="J267" s="2"/>
      <c r="K267" s="2"/>
      <c r="L267" s="2"/>
      <c r="M267" s="2"/>
      <c r="N267" s="2"/>
      <c r="O267" s="2"/>
      <c r="P267" s="2"/>
      <c r="Q267" s="2"/>
      <c r="R267" s="2"/>
      <c r="S267" s="2"/>
      <c r="T267" s="2"/>
      <c r="U267" s="2"/>
      <c r="V267" s="18"/>
      <c r="W267" s="2"/>
      <c r="X267" s="2"/>
      <c r="Y267" s="2"/>
      <c r="Z267" s="2"/>
    </row>
    <row r="268" spans="1:26" ht="12.75" customHeight="1">
      <c r="A268" s="2"/>
      <c r="B268" s="2"/>
      <c r="C268" s="2"/>
      <c r="D268" s="2"/>
      <c r="E268" s="2"/>
      <c r="F268" s="2"/>
      <c r="G268" s="2"/>
      <c r="H268" s="2"/>
      <c r="I268" s="2"/>
      <c r="J268" s="2"/>
      <c r="K268" s="2"/>
      <c r="L268" s="2"/>
      <c r="M268" s="2"/>
      <c r="N268" s="2"/>
      <c r="O268" s="2"/>
      <c r="P268" s="2"/>
      <c r="Q268" s="2"/>
      <c r="R268" s="2"/>
      <c r="S268" s="2"/>
      <c r="T268" s="2"/>
      <c r="U268" s="2"/>
      <c r="V268" s="18"/>
      <c r="W268" s="2"/>
      <c r="X268" s="2"/>
      <c r="Y268" s="2"/>
      <c r="Z268" s="2"/>
    </row>
    <row r="269" spans="1:26" ht="12.75" customHeight="1">
      <c r="A269" s="2"/>
      <c r="B269" s="2"/>
      <c r="C269" s="2"/>
      <c r="D269" s="2"/>
      <c r="E269" s="2"/>
      <c r="F269" s="2"/>
      <c r="G269" s="2"/>
      <c r="H269" s="2"/>
      <c r="I269" s="2"/>
      <c r="J269" s="2"/>
      <c r="K269" s="2"/>
      <c r="L269" s="2"/>
      <c r="M269" s="2"/>
      <c r="N269" s="2"/>
      <c r="O269" s="2"/>
      <c r="P269" s="2"/>
      <c r="Q269" s="2"/>
      <c r="R269" s="2"/>
      <c r="S269" s="2"/>
      <c r="T269" s="2"/>
      <c r="U269" s="2"/>
      <c r="V269" s="18"/>
      <c r="W269" s="2"/>
      <c r="X269" s="2"/>
      <c r="Y269" s="2"/>
      <c r="Z269" s="2"/>
    </row>
    <row r="270" spans="1:26" ht="12.75" customHeight="1">
      <c r="A270" s="2"/>
      <c r="B270" s="2"/>
      <c r="C270" s="2"/>
      <c r="D270" s="2"/>
      <c r="E270" s="2"/>
      <c r="F270" s="2"/>
      <c r="G270" s="2"/>
      <c r="H270" s="2"/>
      <c r="I270" s="2"/>
      <c r="J270" s="2"/>
      <c r="K270" s="2"/>
      <c r="L270" s="2"/>
      <c r="M270" s="2"/>
      <c r="N270" s="2"/>
      <c r="O270" s="2"/>
      <c r="P270" s="2"/>
      <c r="Q270" s="2"/>
      <c r="R270" s="2"/>
      <c r="S270" s="2"/>
      <c r="T270" s="2"/>
      <c r="U270" s="2"/>
      <c r="V270" s="18"/>
      <c r="W270" s="2"/>
      <c r="X270" s="2"/>
      <c r="Y270" s="2"/>
      <c r="Z270" s="2"/>
    </row>
    <row r="271" spans="1:26" ht="12.75" customHeight="1">
      <c r="A271" s="2"/>
      <c r="B271" s="2"/>
      <c r="C271" s="2"/>
      <c r="D271" s="2"/>
      <c r="E271" s="2"/>
      <c r="F271" s="2"/>
      <c r="G271" s="2"/>
      <c r="H271" s="2"/>
      <c r="I271" s="2"/>
      <c r="J271" s="2"/>
      <c r="K271" s="2"/>
      <c r="L271" s="2"/>
      <c r="M271" s="2"/>
      <c r="N271" s="2"/>
      <c r="O271" s="2"/>
      <c r="P271" s="2"/>
      <c r="Q271" s="2"/>
      <c r="R271" s="2"/>
      <c r="S271" s="2"/>
      <c r="T271" s="2"/>
      <c r="U271" s="2"/>
      <c r="V271" s="18"/>
      <c r="W271" s="2"/>
      <c r="X271" s="2"/>
      <c r="Y271" s="2"/>
      <c r="Z271" s="2"/>
    </row>
    <row r="272" spans="1:26" ht="12.75" customHeight="1">
      <c r="A272" s="2"/>
      <c r="B272" s="2"/>
      <c r="C272" s="2"/>
      <c r="D272" s="2"/>
      <c r="E272" s="2"/>
      <c r="F272" s="2"/>
      <c r="G272" s="2"/>
      <c r="H272" s="2"/>
      <c r="I272" s="2"/>
      <c r="J272" s="2"/>
      <c r="K272" s="2"/>
      <c r="L272" s="2"/>
      <c r="M272" s="2"/>
      <c r="N272" s="2"/>
      <c r="O272" s="2"/>
      <c r="P272" s="2"/>
      <c r="Q272" s="2"/>
      <c r="R272" s="2"/>
      <c r="S272" s="2"/>
      <c r="T272" s="2"/>
      <c r="U272" s="2"/>
      <c r="V272" s="18"/>
      <c r="W272" s="2"/>
      <c r="X272" s="2"/>
      <c r="Y272" s="2"/>
      <c r="Z272" s="2"/>
    </row>
    <row r="273" spans="1:26" ht="12.75" customHeight="1">
      <c r="A273" s="2"/>
      <c r="B273" s="2"/>
      <c r="C273" s="2"/>
      <c r="D273" s="2"/>
      <c r="E273" s="2"/>
      <c r="F273" s="2"/>
      <c r="G273" s="2"/>
      <c r="H273" s="2"/>
      <c r="I273" s="2"/>
      <c r="J273" s="2"/>
      <c r="K273" s="2"/>
      <c r="L273" s="2"/>
      <c r="M273" s="2"/>
      <c r="N273" s="2"/>
      <c r="O273" s="2"/>
      <c r="P273" s="2"/>
      <c r="Q273" s="2"/>
      <c r="R273" s="2"/>
      <c r="S273" s="2"/>
      <c r="T273" s="2"/>
      <c r="U273" s="2"/>
      <c r="V273" s="18"/>
      <c r="W273" s="2"/>
      <c r="X273" s="2"/>
      <c r="Y273" s="2"/>
      <c r="Z273" s="2"/>
    </row>
    <row r="274" spans="1:26" ht="12.75" customHeight="1">
      <c r="A274" s="2"/>
      <c r="B274" s="2"/>
      <c r="C274" s="2"/>
      <c r="D274" s="2"/>
      <c r="E274" s="2"/>
      <c r="F274" s="2"/>
      <c r="G274" s="2"/>
      <c r="H274" s="2"/>
      <c r="I274" s="2"/>
      <c r="J274" s="2"/>
      <c r="K274" s="2"/>
      <c r="L274" s="2"/>
      <c r="M274" s="2"/>
      <c r="N274" s="2"/>
      <c r="O274" s="2"/>
      <c r="P274" s="2"/>
      <c r="Q274" s="2"/>
      <c r="R274" s="2"/>
      <c r="S274" s="2"/>
      <c r="T274" s="2"/>
      <c r="U274" s="2"/>
      <c r="V274" s="18"/>
      <c r="W274" s="2"/>
      <c r="X274" s="2"/>
      <c r="Y274" s="2"/>
      <c r="Z274" s="2"/>
    </row>
    <row r="275" spans="1:26" ht="12.75" customHeight="1">
      <c r="A275" s="2"/>
      <c r="B275" s="2"/>
      <c r="C275" s="2"/>
      <c r="D275" s="2"/>
      <c r="E275" s="2"/>
      <c r="F275" s="2"/>
      <c r="G275" s="2"/>
      <c r="H275" s="2"/>
      <c r="I275" s="2"/>
      <c r="J275" s="2"/>
      <c r="K275" s="2"/>
      <c r="L275" s="2"/>
      <c r="M275" s="2"/>
      <c r="N275" s="2"/>
      <c r="O275" s="2"/>
      <c r="P275" s="2"/>
      <c r="Q275" s="2"/>
      <c r="R275" s="2"/>
      <c r="S275" s="2"/>
      <c r="T275" s="2"/>
      <c r="U275" s="2"/>
      <c r="V275" s="18"/>
      <c r="W275" s="2"/>
      <c r="X275" s="2"/>
      <c r="Y275" s="2"/>
      <c r="Z275" s="2"/>
    </row>
    <row r="276" spans="1:26" ht="12.75" customHeight="1">
      <c r="A276" s="2"/>
      <c r="B276" s="2"/>
      <c r="C276" s="2"/>
      <c r="D276" s="2"/>
      <c r="E276" s="2"/>
      <c r="F276" s="2"/>
      <c r="G276" s="2"/>
      <c r="H276" s="2"/>
      <c r="I276" s="2"/>
      <c r="J276" s="2"/>
      <c r="K276" s="2"/>
      <c r="L276" s="2"/>
      <c r="M276" s="2"/>
      <c r="N276" s="2"/>
      <c r="O276" s="2"/>
      <c r="P276" s="2"/>
      <c r="Q276" s="2"/>
      <c r="R276" s="2"/>
      <c r="S276" s="2"/>
      <c r="T276" s="2"/>
      <c r="U276" s="2"/>
      <c r="V276" s="18"/>
      <c r="W276" s="2"/>
      <c r="X276" s="2"/>
      <c r="Y276" s="2"/>
      <c r="Z276" s="2"/>
    </row>
    <row r="277" spans="1:26" ht="12.75" customHeight="1">
      <c r="A277" s="2"/>
      <c r="B277" s="2"/>
      <c r="C277" s="2"/>
      <c r="D277" s="2"/>
      <c r="E277" s="2"/>
      <c r="F277" s="2"/>
      <c r="G277" s="2"/>
      <c r="H277" s="2"/>
      <c r="I277" s="2"/>
      <c r="J277" s="2"/>
      <c r="K277" s="2"/>
      <c r="L277" s="2"/>
      <c r="M277" s="2"/>
      <c r="N277" s="2"/>
      <c r="O277" s="2"/>
      <c r="P277" s="2"/>
      <c r="Q277" s="2"/>
      <c r="R277" s="2"/>
      <c r="S277" s="2"/>
      <c r="T277" s="2"/>
      <c r="U277" s="2"/>
      <c r="V277" s="18"/>
      <c r="W277" s="2"/>
      <c r="X277" s="2"/>
      <c r="Y277" s="2"/>
      <c r="Z277" s="2"/>
    </row>
    <row r="278" spans="1:26" ht="12.75" customHeight="1">
      <c r="A278" s="2"/>
      <c r="B278" s="2"/>
      <c r="C278" s="2"/>
      <c r="D278" s="2"/>
      <c r="E278" s="2"/>
      <c r="F278" s="2"/>
      <c r="G278" s="2"/>
      <c r="H278" s="2"/>
      <c r="I278" s="2"/>
      <c r="J278" s="2"/>
      <c r="K278" s="2"/>
      <c r="L278" s="2"/>
      <c r="M278" s="2"/>
      <c r="N278" s="2"/>
      <c r="O278" s="2"/>
      <c r="P278" s="2"/>
      <c r="Q278" s="2"/>
      <c r="R278" s="2"/>
      <c r="S278" s="2"/>
      <c r="T278" s="2"/>
      <c r="U278" s="2"/>
      <c r="V278" s="18"/>
      <c r="W278" s="2"/>
      <c r="X278" s="2"/>
      <c r="Y278" s="2"/>
      <c r="Z278" s="2"/>
    </row>
    <row r="279" spans="1:26" ht="12.75" customHeight="1">
      <c r="A279" s="2"/>
      <c r="B279" s="2"/>
      <c r="C279" s="2"/>
      <c r="D279" s="2"/>
      <c r="E279" s="2"/>
      <c r="F279" s="2"/>
      <c r="G279" s="2"/>
      <c r="H279" s="2"/>
      <c r="I279" s="2"/>
      <c r="J279" s="2"/>
      <c r="K279" s="2"/>
      <c r="L279" s="2"/>
      <c r="M279" s="2"/>
      <c r="N279" s="2"/>
      <c r="O279" s="2"/>
      <c r="P279" s="2"/>
      <c r="Q279" s="2"/>
      <c r="R279" s="2"/>
      <c r="S279" s="2"/>
      <c r="T279" s="2"/>
      <c r="U279" s="2"/>
      <c r="V279" s="18"/>
      <c r="W279" s="2"/>
      <c r="X279" s="2"/>
      <c r="Y279" s="2"/>
      <c r="Z279" s="2"/>
    </row>
    <row r="280" spans="1:26" ht="12.75" customHeight="1">
      <c r="A280" s="2"/>
      <c r="B280" s="2"/>
      <c r="C280" s="2"/>
      <c r="D280" s="2"/>
      <c r="E280" s="2"/>
      <c r="F280" s="2"/>
      <c r="G280" s="2"/>
      <c r="H280" s="2"/>
      <c r="I280" s="2"/>
      <c r="J280" s="2"/>
      <c r="K280" s="2"/>
      <c r="L280" s="2"/>
      <c r="M280" s="2"/>
      <c r="N280" s="2"/>
      <c r="O280" s="2"/>
      <c r="P280" s="2"/>
      <c r="Q280" s="2"/>
      <c r="R280" s="2"/>
      <c r="S280" s="2"/>
      <c r="T280" s="2"/>
      <c r="U280" s="2"/>
      <c r="V280" s="18"/>
      <c r="W280" s="2"/>
      <c r="X280" s="2"/>
      <c r="Y280" s="2"/>
      <c r="Z280" s="2"/>
    </row>
    <row r="281" spans="1:26" ht="12.75" customHeight="1">
      <c r="A281" s="2"/>
      <c r="B281" s="2"/>
      <c r="C281" s="2"/>
      <c r="D281" s="2"/>
      <c r="E281" s="2"/>
      <c r="F281" s="2"/>
      <c r="G281" s="2"/>
      <c r="H281" s="2"/>
      <c r="I281" s="2"/>
      <c r="J281" s="2"/>
      <c r="K281" s="2"/>
      <c r="L281" s="2"/>
      <c r="M281" s="2"/>
      <c r="N281" s="2"/>
      <c r="O281" s="2"/>
      <c r="P281" s="2"/>
      <c r="Q281" s="2"/>
      <c r="R281" s="2"/>
      <c r="S281" s="2"/>
      <c r="T281" s="2"/>
      <c r="U281" s="2"/>
      <c r="V281" s="18"/>
      <c r="W281" s="2"/>
      <c r="X281" s="2"/>
      <c r="Y281" s="2"/>
      <c r="Z281" s="2"/>
    </row>
    <row r="282" spans="1:26" ht="12.75" customHeight="1">
      <c r="A282" s="2"/>
      <c r="B282" s="2"/>
      <c r="C282" s="2"/>
      <c r="D282" s="2"/>
      <c r="E282" s="2"/>
      <c r="F282" s="2"/>
      <c r="G282" s="2"/>
      <c r="H282" s="2"/>
      <c r="I282" s="2"/>
      <c r="J282" s="2"/>
      <c r="K282" s="2"/>
      <c r="L282" s="2"/>
      <c r="M282" s="2"/>
      <c r="N282" s="2"/>
      <c r="O282" s="2"/>
      <c r="P282" s="2"/>
      <c r="Q282" s="2"/>
      <c r="R282" s="2"/>
      <c r="S282" s="2"/>
      <c r="T282" s="2"/>
      <c r="U282" s="2"/>
      <c r="V282" s="18"/>
      <c r="W282" s="2"/>
      <c r="X282" s="2"/>
      <c r="Y282" s="2"/>
      <c r="Z282" s="2"/>
    </row>
    <row r="283" spans="1:26" ht="12.75" customHeight="1">
      <c r="A283" s="2"/>
      <c r="B283" s="2"/>
      <c r="C283" s="2"/>
      <c r="D283" s="2"/>
      <c r="E283" s="2"/>
      <c r="F283" s="2"/>
      <c r="G283" s="2"/>
      <c r="H283" s="2"/>
      <c r="I283" s="2"/>
      <c r="J283" s="2"/>
      <c r="K283" s="2"/>
      <c r="L283" s="2"/>
      <c r="M283" s="2"/>
      <c r="N283" s="2"/>
      <c r="O283" s="2"/>
      <c r="P283" s="2"/>
      <c r="Q283" s="2"/>
      <c r="R283" s="2"/>
      <c r="S283" s="2"/>
      <c r="T283" s="2"/>
      <c r="U283" s="2"/>
      <c r="V283" s="18"/>
      <c r="W283" s="2"/>
      <c r="X283" s="2"/>
      <c r="Y283" s="2"/>
      <c r="Z283" s="2"/>
    </row>
    <row r="284" spans="1:26" ht="12.75" customHeight="1">
      <c r="A284" s="2"/>
      <c r="B284" s="2"/>
      <c r="C284" s="2"/>
      <c r="D284" s="2"/>
      <c r="E284" s="2"/>
      <c r="F284" s="2"/>
      <c r="G284" s="2"/>
      <c r="H284" s="2"/>
      <c r="I284" s="2"/>
      <c r="J284" s="2"/>
      <c r="K284" s="2"/>
      <c r="L284" s="2"/>
      <c r="M284" s="2"/>
      <c r="N284" s="2"/>
      <c r="O284" s="2"/>
      <c r="P284" s="2"/>
      <c r="Q284" s="2"/>
      <c r="R284" s="2"/>
      <c r="S284" s="2"/>
      <c r="T284" s="2"/>
      <c r="U284" s="2"/>
      <c r="V284" s="18"/>
      <c r="W284" s="2"/>
      <c r="X284" s="2"/>
      <c r="Y284" s="2"/>
      <c r="Z284" s="2"/>
    </row>
    <row r="285" spans="1:26" ht="12.75" customHeight="1">
      <c r="A285" s="2"/>
      <c r="B285" s="2"/>
      <c r="C285" s="2"/>
      <c r="D285" s="2"/>
      <c r="E285" s="2"/>
      <c r="F285" s="2"/>
      <c r="G285" s="2"/>
      <c r="H285" s="2"/>
      <c r="I285" s="2"/>
      <c r="J285" s="2"/>
      <c r="K285" s="2"/>
      <c r="L285" s="2"/>
      <c r="M285" s="2"/>
      <c r="N285" s="2"/>
      <c r="O285" s="2"/>
      <c r="P285" s="2"/>
      <c r="Q285" s="2"/>
      <c r="R285" s="2"/>
      <c r="S285" s="2"/>
      <c r="T285" s="2"/>
      <c r="U285" s="2"/>
      <c r="V285" s="18"/>
      <c r="W285" s="2"/>
      <c r="X285" s="2"/>
      <c r="Y285" s="2"/>
      <c r="Z285" s="2"/>
    </row>
    <row r="286" spans="1:26" ht="12.75" customHeight="1">
      <c r="A286" s="2"/>
      <c r="B286" s="2"/>
      <c r="C286" s="2"/>
      <c r="D286" s="2"/>
      <c r="E286" s="2"/>
      <c r="F286" s="2"/>
      <c r="G286" s="2"/>
      <c r="H286" s="2"/>
      <c r="I286" s="2"/>
      <c r="J286" s="2"/>
      <c r="K286" s="2"/>
      <c r="L286" s="2"/>
      <c r="M286" s="2"/>
      <c r="N286" s="2"/>
      <c r="O286" s="2"/>
      <c r="P286" s="2"/>
      <c r="Q286" s="2"/>
      <c r="R286" s="2"/>
      <c r="S286" s="2"/>
      <c r="T286" s="2"/>
      <c r="U286" s="2"/>
      <c r="V286" s="18"/>
      <c r="W286" s="2"/>
      <c r="X286" s="2"/>
      <c r="Y286" s="2"/>
      <c r="Z286" s="2"/>
    </row>
    <row r="287" spans="1:26" ht="12.75" customHeight="1">
      <c r="A287" s="2"/>
      <c r="B287" s="2"/>
      <c r="C287" s="2"/>
      <c r="D287" s="2"/>
      <c r="E287" s="2"/>
      <c r="F287" s="2"/>
      <c r="G287" s="2"/>
      <c r="H287" s="2"/>
      <c r="I287" s="2"/>
      <c r="J287" s="2"/>
      <c r="K287" s="2"/>
      <c r="L287" s="2"/>
      <c r="M287" s="2"/>
      <c r="N287" s="2"/>
      <c r="O287" s="2"/>
      <c r="P287" s="2"/>
      <c r="Q287" s="2"/>
      <c r="R287" s="2"/>
      <c r="S287" s="2"/>
      <c r="T287" s="2"/>
      <c r="U287" s="2"/>
      <c r="V287" s="18"/>
      <c r="W287" s="2"/>
      <c r="X287" s="2"/>
      <c r="Y287" s="2"/>
      <c r="Z287" s="2"/>
    </row>
    <row r="288" spans="1:26" ht="12.75" customHeight="1">
      <c r="A288" s="2"/>
      <c r="B288" s="2"/>
      <c r="C288" s="2"/>
      <c r="D288" s="2"/>
      <c r="E288" s="2"/>
      <c r="F288" s="2"/>
      <c r="G288" s="2"/>
      <c r="H288" s="2"/>
      <c r="I288" s="2"/>
      <c r="J288" s="2"/>
      <c r="K288" s="2"/>
      <c r="L288" s="2"/>
      <c r="M288" s="2"/>
      <c r="N288" s="2"/>
      <c r="O288" s="2"/>
      <c r="P288" s="2"/>
      <c r="Q288" s="2"/>
      <c r="R288" s="2"/>
      <c r="S288" s="2"/>
      <c r="T288" s="2"/>
      <c r="U288" s="2"/>
      <c r="V288" s="18"/>
      <c r="W288" s="2"/>
      <c r="X288" s="2"/>
      <c r="Y288" s="2"/>
      <c r="Z288" s="2"/>
    </row>
    <row r="289" spans="1:26" ht="12.75" customHeight="1">
      <c r="A289" s="2"/>
      <c r="B289" s="2"/>
      <c r="C289" s="2"/>
      <c r="D289" s="2"/>
      <c r="E289" s="2"/>
      <c r="F289" s="2"/>
      <c r="G289" s="2"/>
      <c r="H289" s="2"/>
      <c r="I289" s="2"/>
      <c r="J289" s="2"/>
      <c r="K289" s="2"/>
      <c r="L289" s="2"/>
      <c r="M289" s="2"/>
      <c r="N289" s="2"/>
      <c r="O289" s="2"/>
      <c r="P289" s="2"/>
      <c r="Q289" s="2"/>
      <c r="R289" s="2"/>
      <c r="S289" s="2"/>
      <c r="T289" s="2"/>
      <c r="U289" s="2"/>
      <c r="V289" s="18"/>
      <c r="W289" s="2"/>
      <c r="X289" s="2"/>
      <c r="Y289" s="2"/>
      <c r="Z289" s="2"/>
    </row>
    <row r="290" spans="1:26" ht="12.75" customHeight="1">
      <c r="A290" s="2"/>
      <c r="B290" s="2"/>
      <c r="C290" s="2"/>
      <c r="D290" s="2"/>
      <c r="E290" s="2"/>
      <c r="F290" s="2"/>
      <c r="G290" s="2"/>
      <c r="H290" s="2"/>
      <c r="I290" s="2"/>
      <c r="J290" s="2"/>
      <c r="K290" s="2"/>
      <c r="L290" s="2"/>
      <c r="M290" s="2"/>
      <c r="N290" s="2"/>
      <c r="O290" s="2"/>
      <c r="P290" s="2"/>
      <c r="Q290" s="2"/>
      <c r="R290" s="2"/>
      <c r="S290" s="2"/>
      <c r="T290" s="2"/>
      <c r="U290" s="2"/>
      <c r="V290" s="18"/>
      <c r="W290" s="2"/>
      <c r="X290" s="2"/>
      <c r="Y290" s="2"/>
      <c r="Z290" s="2"/>
    </row>
    <row r="291" spans="1:26" ht="12.75" customHeight="1">
      <c r="A291" s="2"/>
      <c r="B291" s="2"/>
      <c r="C291" s="2"/>
      <c r="D291" s="2"/>
      <c r="E291" s="2"/>
      <c r="F291" s="2"/>
      <c r="G291" s="2"/>
      <c r="H291" s="2"/>
      <c r="I291" s="2"/>
      <c r="J291" s="2"/>
      <c r="K291" s="2"/>
      <c r="L291" s="2"/>
      <c r="M291" s="2"/>
      <c r="N291" s="2"/>
      <c r="O291" s="2"/>
      <c r="P291" s="2"/>
      <c r="Q291" s="2"/>
      <c r="R291" s="2"/>
      <c r="S291" s="2"/>
      <c r="T291" s="2"/>
      <c r="U291" s="2"/>
      <c r="V291" s="18"/>
      <c r="W291" s="2"/>
      <c r="X291" s="2"/>
      <c r="Y291" s="2"/>
      <c r="Z291" s="2"/>
    </row>
    <row r="292" spans="1:26" ht="12.75" customHeight="1">
      <c r="A292" s="2"/>
      <c r="B292" s="2"/>
      <c r="C292" s="2"/>
      <c r="D292" s="2"/>
      <c r="E292" s="2"/>
      <c r="F292" s="2"/>
      <c r="G292" s="2"/>
      <c r="H292" s="2"/>
      <c r="I292" s="2"/>
      <c r="J292" s="2"/>
      <c r="K292" s="2"/>
      <c r="L292" s="2"/>
      <c r="M292" s="2"/>
      <c r="N292" s="2"/>
      <c r="O292" s="2"/>
      <c r="P292" s="2"/>
      <c r="Q292" s="2"/>
      <c r="R292" s="2"/>
      <c r="S292" s="2"/>
      <c r="T292" s="2"/>
      <c r="U292" s="2"/>
      <c r="V292" s="18"/>
      <c r="W292" s="2"/>
      <c r="X292" s="2"/>
      <c r="Y292" s="2"/>
      <c r="Z292" s="2"/>
    </row>
    <row r="293" spans="1:26" ht="12.75" customHeight="1">
      <c r="A293" s="2"/>
      <c r="B293" s="2"/>
      <c r="C293" s="2"/>
      <c r="D293" s="2"/>
      <c r="E293" s="2"/>
      <c r="F293" s="2"/>
      <c r="G293" s="2"/>
      <c r="H293" s="2"/>
      <c r="I293" s="2"/>
      <c r="J293" s="2"/>
      <c r="K293" s="2"/>
      <c r="L293" s="2"/>
      <c r="M293" s="2"/>
      <c r="N293" s="2"/>
      <c r="O293" s="2"/>
      <c r="P293" s="2"/>
      <c r="Q293" s="2"/>
      <c r="R293" s="2"/>
      <c r="S293" s="2"/>
      <c r="T293" s="2"/>
      <c r="U293" s="2"/>
      <c r="V293" s="18"/>
      <c r="W293" s="2"/>
      <c r="X293" s="2"/>
      <c r="Y293" s="2"/>
      <c r="Z293" s="2"/>
    </row>
    <row r="294" spans="1:26" ht="12.75" customHeight="1">
      <c r="A294" s="2"/>
      <c r="B294" s="2"/>
      <c r="C294" s="2"/>
      <c r="D294" s="2"/>
      <c r="E294" s="2"/>
      <c r="F294" s="2"/>
      <c r="G294" s="2"/>
      <c r="H294" s="2"/>
      <c r="I294" s="2"/>
      <c r="J294" s="2"/>
      <c r="K294" s="2"/>
      <c r="L294" s="2"/>
      <c r="M294" s="2"/>
      <c r="N294" s="2"/>
      <c r="O294" s="2"/>
      <c r="P294" s="2"/>
      <c r="Q294" s="2"/>
      <c r="R294" s="2"/>
      <c r="S294" s="2"/>
      <c r="T294" s="2"/>
      <c r="U294" s="2"/>
      <c r="V294" s="18"/>
      <c r="W294" s="2"/>
      <c r="X294" s="2"/>
      <c r="Y294" s="2"/>
      <c r="Z294" s="2"/>
    </row>
    <row r="295" spans="1:26" ht="12.75" customHeight="1">
      <c r="A295" s="2"/>
      <c r="B295" s="2"/>
      <c r="C295" s="2"/>
      <c r="D295" s="2"/>
      <c r="E295" s="2"/>
      <c r="F295" s="2"/>
      <c r="G295" s="2"/>
      <c r="H295" s="2"/>
      <c r="I295" s="2"/>
      <c r="J295" s="2"/>
      <c r="K295" s="2"/>
      <c r="L295" s="2"/>
      <c r="M295" s="2"/>
      <c r="N295" s="2"/>
      <c r="O295" s="2"/>
      <c r="P295" s="2"/>
      <c r="Q295" s="2"/>
      <c r="R295" s="2"/>
      <c r="S295" s="2"/>
      <c r="T295" s="2"/>
      <c r="U295" s="2"/>
      <c r="V295" s="18"/>
      <c r="W295" s="2"/>
      <c r="X295" s="2"/>
      <c r="Y295" s="2"/>
      <c r="Z295" s="2"/>
    </row>
    <row r="296" spans="1:26" ht="12.75" customHeight="1">
      <c r="A296" s="2"/>
      <c r="B296" s="2"/>
      <c r="C296" s="2"/>
      <c r="D296" s="2"/>
      <c r="E296" s="2"/>
      <c r="F296" s="2"/>
      <c r="G296" s="2"/>
      <c r="H296" s="2"/>
      <c r="I296" s="2"/>
      <c r="J296" s="2"/>
      <c r="K296" s="2"/>
      <c r="L296" s="2"/>
      <c r="M296" s="2"/>
      <c r="N296" s="2"/>
      <c r="O296" s="2"/>
      <c r="P296" s="2"/>
      <c r="Q296" s="2"/>
      <c r="R296" s="2"/>
      <c r="S296" s="2"/>
      <c r="T296" s="2"/>
      <c r="U296" s="2"/>
      <c r="V296" s="18"/>
      <c r="W296" s="2"/>
      <c r="X296" s="2"/>
      <c r="Y296" s="2"/>
      <c r="Z296" s="2"/>
    </row>
    <row r="297" spans="1:26" ht="12.75" customHeight="1">
      <c r="A297" s="2"/>
      <c r="B297" s="2"/>
      <c r="C297" s="2"/>
      <c r="D297" s="2"/>
      <c r="E297" s="2"/>
      <c r="F297" s="2"/>
      <c r="G297" s="2"/>
      <c r="H297" s="2"/>
      <c r="I297" s="2"/>
      <c r="J297" s="2"/>
      <c r="K297" s="2"/>
      <c r="L297" s="2"/>
      <c r="M297" s="2"/>
      <c r="N297" s="2"/>
      <c r="O297" s="2"/>
      <c r="P297" s="2"/>
      <c r="Q297" s="2"/>
      <c r="R297" s="2"/>
      <c r="S297" s="2"/>
      <c r="T297" s="2"/>
      <c r="U297" s="2"/>
      <c r="V297" s="18"/>
      <c r="W297" s="2"/>
      <c r="X297" s="2"/>
      <c r="Y297" s="2"/>
      <c r="Z297" s="2"/>
    </row>
    <row r="298" spans="1:26" ht="12.75" customHeight="1">
      <c r="A298" s="2"/>
      <c r="B298" s="2"/>
      <c r="C298" s="2"/>
      <c r="D298" s="2"/>
      <c r="E298" s="2"/>
      <c r="F298" s="2"/>
      <c r="G298" s="2"/>
      <c r="H298" s="2"/>
      <c r="I298" s="2"/>
      <c r="J298" s="2"/>
      <c r="K298" s="2"/>
      <c r="L298" s="2"/>
      <c r="M298" s="2"/>
      <c r="N298" s="2"/>
      <c r="O298" s="2"/>
      <c r="P298" s="2"/>
      <c r="Q298" s="2"/>
      <c r="R298" s="2"/>
      <c r="S298" s="2"/>
      <c r="T298" s="2"/>
      <c r="U298" s="2"/>
      <c r="V298" s="18"/>
      <c r="W298" s="2"/>
      <c r="X298" s="2"/>
      <c r="Y298" s="2"/>
      <c r="Z298" s="2"/>
    </row>
    <row r="299" spans="1:26" ht="12.75" customHeight="1">
      <c r="A299" s="2"/>
      <c r="B299" s="2"/>
      <c r="C299" s="2"/>
      <c r="D299" s="2"/>
      <c r="E299" s="2"/>
      <c r="F299" s="2"/>
      <c r="G299" s="2"/>
      <c r="H299" s="2"/>
      <c r="I299" s="2"/>
      <c r="J299" s="2"/>
      <c r="K299" s="2"/>
      <c r="L299" s="2"/>
      <c r="M299" s="2"/>
      <c r="N299" s="2"/>
      <c r="O299" s="2"/>
      <c r="P299" s="2"/>
      <c r="Q299" s="2"/>
      <c r="R299" s="2"/>
      <c r="S299" s="2"/>
      <c r="T299" s="2"/>
      <c r="U299" s="2"/>
      <c r="V299" s="18"/>
      <c r="W299" s="2"/>
      <c r="X299" s="2"/>
      <c r="Y299" s="2"/>
      <c r="Z299" s="2"/>
    </row>
    <row r="300" spans="1:26" ht="12.75" customHeight="1">
      <c r="A300" s="2"/>
      <c r="B300" s="2"/>
      <c r="C300" s="2"/>
      <c r="D300" s="2"/>
      <c r="E300" s="2"/>
      <c r="F300" s="2"/>
      <c r="G300" s="2"/>
      <c r="H300" s="2"/>
      <c r="I300" s="2"/>
      <c r="J300" s="2"/>
      <c r="K300" s="2"/>
      <c r="L300" s="2"/>
      <c r="M300" s="2"/>
      <c r="N300" s="2"/>
      <c r="O300" s="2"/>
      <c r="P300" s="2"/>
      <c r="Q300" s="2"/>
      <c r="R300" s="2"/>
      <c r="S300" s="2"/>
      <c r="T300" s="2"/>
      <c r="U300" s="2"/>
      <c r="V300" s="18"/>
      <c r="W300" s="2"/>
      <c r="X300" s="2"/>
      <c r="Y300" s="2"/>
      <c r="Z300" s="2"/>
    </row>
    <row r="301" spans="1:26" ht="12.75" customHeight="1">
      <c r="A301" s="2"/>
      <c r="B301" s="2"/>
      <c r="C301" s="2"/>
      <c r="D301" s="2"/>
      <c r="E301" s="2"/>
      <c r="F301" s="2"/>
      <c r="G301" s="2"/>
      <c r="H301" s="2"/>
      <c r="I301" s="2"/>
      <c r="J301" s="2"/>
      <c r="K301" s="2"/>
      <c r="L301" s="2"/>
      <c r="M301" s="2"/>
      <c r="N301" s="2"/>
      <c r="O301" s="2"/>
      <c r="P301" s="2"/>
      <c r="Q301" s="2"/>
      <c r="R301" s="2"/>
      <c r="S301" s="2"/>
      <c r="T301" s="2"/>
      <c r="U301" s="2"/>
      <c r="V301" s="18"/>
      <c r="W301" s="2"/>
      <c r="X301" s="2"/>
      <c r="Y301" s="2"/>
      <c r="Z301" s="2"/>
    </row>
    <row r="302" spans="1:26" ht="12.75" customHeight="1">
      <c r="A302" s="2"/>
      <c r="B302" s="2"/>
      <c r="C302" s="2"/>
      <c r="D302" s="2"/>
      <c r="E302" s="2"/>
      <c r="F302" s="2"/>
      <c r="G302" s="2"/>
      <c r="H302" s="2"/>
      <c r="I302" s="2"/>
      <c r="J302" s="2"/>
      <c r="K302" s="2"/>
      <c r="L302" s="2"/>
      <c r="M302" s="2"/>
      <c r="N302" s="2"/>
      <c r="O302" s="2"/>
      <c r="P302" s="2"/>
      <c r="Q302" s="2"/>
      <c r="R302" s="2"/>
      <c r="S302" s="2"/>
      <c r="T302" s="2"/>
      <c r="U302" s="2"/>
      <c r="V302" s="18"/>
      <c r="W302" s="2"/>
      <c r="X302" s="2"/>
      <c r="Y302" s="2"/>
      <c r="Z302" s="2"/>
    </row>
    <row r="303" spans="1:26" ht="12.75" customHeight="1">
      <c r="A303" s="2"/>
      <c r="B303" s="2"/>
      <c r="C303" s="2"/>
      <c r="D303" s="2"/>
      <c r="E303" s="2"/>
      <c r="F303" s="2"/>
      <c r="G303" s="2"/>
      <c r="H303" s="2"/>
      <c r="I303" s="2"/>
      <c r="J303" s="2"/>
      <c r="K303" s="2"/>
      <c r="L303" s="2"/>
      <c r="M303" s="2"/>
      <c r="N303" s="2"/>
      <c r="O303" s="2"/>
      <c r="P303" s="2"/>
      <c r="Q303" s="2"/>
      <c r="R303" s="2"/>
      <c r="S303" s="2"/>
      <c r="T303" s="2"/>
      <c r="U303" s="2"/>
      <c r="V303" s="18"/>
      <c r="W303" s="2"/>
      <c r="X303" s="2"/>
      <c r="Y303" s="2"/>
      <c r="Z303" s="2"/>
    </row>
    <row r="304" spans="1:26" ht="12.75" customHeight="1">
      <c r="A304" s="2"/>
      <c r="B304" s="2"/>
      <c r="C304" s="2"/>
      <c r="D304" s="2"/>
      <c r="E304" s="2"/>
      <c r="F304" s="2"/>
      <c r="G304" s="2"/>
      <c r="H304" s="2"/>
      <c r="I304" s="2"/>
      <c r="J304" s="2"/>
      <c r="K304" s="2"/>
      <c r="L304" s="2"/>
      <c r="M304" s="2"/>
      <c r="N304" s="2"/>
      <c r="O304" s="2"/>
      <c r="P304" s="2"/>
      <c r="Q304" s="2"/>
      <c r="R304" s="2"/>
      <c r="S304" s="2"/>
      <c r="T304" s="2"/>
      <c r="U304" s="2"/>
      <c r="V304" s="18"/>
      <c r="W304" s="2"/>
      <c r="X304" s="2"/>
      <c r="Y304" s="2"/>
      <c r="Z304" s="2"/>
    </row>
    <row r="305" spans="1:26" ht="12.75" customHeight="1">
      <c r="A305" s="2"/>
      <c r="B305" s="2"/>
      <c r="C305" s="2"/>
      <c r="D305" s="2"/>
      <c r="E305" s="2"/>
      <c r="F305" s="2"/>
      <c r="G305" s="2"/>
      <c r="H305" s="2"/>
      <c r="I305" s="2"/>
      <c r="J305" s="2"/>
      <c r="K305" s="2"/>
      <c r="L305" s="2"/>
      <c r="M305" s="2"/>
      <c r="N305" s="2"/>
      <c r="O305" s="2"/>
      <c r="P305" s="2"/>
      <c r="Q305" s="2"/>
      <c r="R305" s="2"/>
      <c r="S305" s="2"/>
      <c r="T305" s="2"/>
      <c r="U305" s="2"/>
      <c r="V305" s="18"/>
      <c r="W305" s="2"/>
      <c r="X305" s="2"/>
      <c r="Y305" s="2"/>
      <c r="Z305" s="2"/>
    </row>
    <row r="306" spans="1:26" ht="12.75" customHeight="1">
      <c r="A306" s="2"/>
      <c r="B306" s="2"/>
      <c r="C306" s="2"/>
      <c r="D306" s="2"/>
      <c r="E306" s="2"/>
      <c r="F306" s="2"/>
      <c r="G306" s="2"/>
      <c r="H306" s="2"/>
      <c r="I306" s="2"/>
      <c r="J306" s="2"/>
      <c r="K306" s="2"/>
      <c r="L306" s="2"/>
      <c r="M306" s="2"/>
      <c r="N306" s="2"/>
      <c r="O306" s="2"/>
      <c r="P306" s="2"/>
      <c r="Q306" s="2"/>
      <c r="R306" s="2"/>
      <c r="S306" s="2"/>
      <c r="T306" s="2"/>
      <c r="U306" s="2"/>
      <c r="V306" s="18"/>
      <c r="W306" s="2"/>
      <c r="X306" s="2"/>
      <c r="Y306" s="2"/>
      <c r="Z306" s="2"/>
    </row>
    <row r="307" spans="1:26" ht="12.75" customHeight="1">
      <c r="A307" s="2"/>
      <c r="B307" s="2"/>
      <c r="C307" s="2"/>
      <c r="D307" s="2"/>
      <c r="E307" s="2"/>
      <c r="F307" s="2"/>
      <c r="G307" s="2"/>
      <c r="H307" s="2"/>
      <c r="I307" s="2"/>
      <c r="J307" s="2"/>
      <c r="K307" s="2"/>
      <c r="L307" s="2"/>
      <c r="M307" s="2"/>
      <c r="N307" s="2"/>
      <c r="O307" s="2"/>
      <c r="P307" s="2"/>
      <c r="Q307" s="2"/>
      <c r="R307" s="2"/>
      <c r="S307" s="2"/>
      <c r="T307" s="2"/>
      <c r="U307" s="2"/>
      <c r="V307" s="18"/>
      <c r="W307" s="2"/>
      <c r="X307" s="2"/>
      <c r="Y307" s="2"/>
      <c r="Z307" s="2"/>
    </row>
    <row r="308" spans="1:26" ht="12.75" customHeight="1">
      <c r="A308" s="2"/>
      <c r="B308" s="2"/>
      <c r="C308" s="2"/>
      <c r="D308" s="2"/>
      <c r="E308" s="2"/>
      <c r="F308" s="2"/>
      <c r="G308" s="2"/>
      <c r="H308" s="2"/>
      <c r="I308" s="2"/>
      <c r="J308" s="2"/>
      <c r="K308" s="2"/>
      <c r="L308" s="2"/>
      <c r="M308" s="2"/>
      <c r="N308" s="2"/>
      <c r="O308" s="2"/>
      <c r="P308" s="2"/>
      <c r="Q308" s="2"/>
      <c r="R308" s="2"/>
      <c r="S308" s="2"/>
      <c r="T308" s="2"/>
      <c r="U308" s="2"/>
      <c r="V308" s="18"/>
      <c r="W308" s="2"/>
      <c r="X308" s="2"/>
      <c r="Y308" s="2"/>
      <c r="Z308" s="2"/>
    </row>
    <row r="309" spans="1:26" ht="12.75" customHeight="1">
      <c r="A309" s="2"/>
      <c r="B309" s="2"/>
      <c r="C309" s="2"/>
      <c r="D309" s="2"/>
      <c r="E309" s="2"/>
      <c r="F309" s="2"/>
      <c r="G309" s="2"/>
      <c r="H309" s="2"/>
      <c r="I309" s="2"/>
      <c r="J309" s="2"/>
      <c r="K309" s="2"/>
      <c r="L309" s="2"/>
      <c r="M309" s="2"/>
      <c r="N309" s="2"/>
      <c r="O309" s="2"/>
      <c r="P309" s="2"/>
      <c r="Q309" s="2"/>
      <c r="R309" s="2"/>
      <c r="S309" s="2"/>
      <c r="T309" s="2"/>
      <c r="U309" s="2"/>
      <c r="V309" s="18"/>
      <c r="W309" s="2"/>
      <c r="X309" s="2"/>
      <c r="Y309" s="2"/>
      <c r="Z309" s="2"/>
    </row>
    <row r="310" spans="1:26" ht="12.75" customHeight="1">
      <c r="A310" s="2"/>
      <c r="B310" s="2"/>
      <c r="C310" s="2"/>
      <c r="D310" s="2"/>
      <c r="E310" s="2"/>
      <c r="F310" s="2"/>
      <c r="G310" s="2"/>
      <c r="H310" s="2"/>
      <c r="I310" s="2"/>
      <c r="J310" s="2"/>
      <c r="K310" s="2"/>
      <c r="L310" s="2"/>
      <c r="M310" s="2"/>
      <c r="N310" s="2"/>
      <c r="O310" s="2"/>
      <c r="P310" s="2"/>
      <c r="Q310" s="2"/>
      <c r="R310" s="2"/>
      <c r="S310" s="2"/>
      <c r="T310" s="2"/>
      <c r="U310" s="2"/>
      <c r="V310" s="18"/>
      <c r="W310" s="2"/>
      <c r="X310" s="2"/>
      <c r="Y310" s="2"/>
      <c r="Z310" s="2"/>
    </row>
    <row r="311" spans="1:26" ht="12.75" customHeight="1">
      <c r="A311" s="2"/>
      <c r="B311" s="2"/>
      <c r="C311" s="2"/>
      <c r="D311" s="2"/>
      <c r="E311" s="2"/>
      <c r="F311" s="2"/>
      <c r="G311" s="2"/>
      <c r="H311" s="2"/>
      <c r="I311" s="2"/>
      <c r="J311" s="2"/>
      <c r="K311" s="2"/>
      <c r="L311" s="2"/>
      <c r="M311" s="2"/>
      <c r="N311" s="2"/>
      <c r="O311" s="2"/>
      <c r="P311" s="2"/>
      <c r="Q311" s="2"/>
      <c r="R311" s="2"/>
      <c r="S311" s="2"/>
      <c r="T311" s="2"/>
      <c r="U311" s="2"/>
      <c r="V311" s="18"/>
      <c r="W311" s="2"/>
      <c r="X311" s="2"/>
      <c r="Y311" s="2"/>
      <c r="Z311" s="2"/>
    </row>
    <row r="312" spans="1:26" ht="12.75" customHeight="1">
      <c r="A312" s="2"/>
      <c r="B312" s="2"/>
      <c r="C312" s="2"/>
      <c r="D312" s="2"/>
      <c r="E312" s="2"/>
      <c r="F312" s="2"/>
      <c r="G312" s="2"/>
      <c r="H312" s="2"/>
      <c r="I312" s="2"/>
      <c r="J312" s="2"/>
      <c r="K312" s="2"/>
      <c r="L312" s="2"/>
      <c r="M312" s="2"/>
      <c r="N312" s="2"/>
      <c r="O312" s="2"/>
      <c r="P312" s="2"/>
      <c r="Q312" s="2"/>
      <c r="R312" s="2"/>
      <c r="S312" s="2"/>
      <c r="T312" s="2"/>
      <c r="U312" s="2"/>
      <c r="V312" s="18"/>
      <c r="W312" s="2"/>
      <c r="X312" s="2"/>
      <c r="Y312" s="2"/>
      <c r="Z312" s="2"/>
    </row>
    <row r="313" spans="1:26" ht="12.75" customHeight="1">
      <c r="A313" s="2"/>
      <c r="B313" s="2"/>
      <c r="C313" s="2"/>
      <c r="D313" s="2"/>
      <c r="E313" s="2"/>
      <c r="F313" s="2"/>
      <c r="G313" s="2"/>
      <c r="H313" s="2"/>
      <c r="I313" s="2"/>
      <c r="J313" s="2"/>
      <c r="K313" s="2"/>
      <c r="L313" s="2"/>
      <c r="M313" s="2"/>
      <c r="N313" s="2"/>
      <c r="O313" s="2"/>
      <c r="P313" s="2"/>
      <c r="Q313" s="2"/>
      <c r="R313" s="2"/>
      <c r="S313" s="2"/>
      <c r="T313" s="2"/>
      <c r="U313" s="2"/>
      <c r="V313" s="18"/>
      <c r="W313" s="2"/>
      <c r="X313" s="2"/>
      <c r="Y313" s="2"/>
      <c r="Z313" s="2"/>
    </row>
    <row r="314" spans="1:26" ht="12.75" customHeight="1">
      <c r="A314" s="2"/>
      <c r="B314" s="2"/>
      <c r="C314" s="2"/>
      <c r="D314" s="2"/>
      <c r="E314" s="2"/>
      <c r="F314" s="2"/>
      <c r="G314" s="2"/>
      <c r="H314" s="2"/>
      <c r="I314" s="2"/>
      <c r="J314" s="2"/>
      <c r="K314" s="2"/>
      <c r="L314" s="2"/>
      <c r="M314" s="2"/>
      <c r="N314" s="2"/>
      <c r="O314" s="2"/>
      <c r="P314" s="2"/>
      <c r="Q314" s="2"/>
      <c r="R314" s="2"/>
      <c r="S314" s="2"/>
      <c r="T314" s="2"/>
      <c r="U314" s="2"/>
      <c r="V314" s="18"/>
      <c r="W314" s="2"/>
      <c r="X314" s="2"/>
      <c r="Y314" s="2"/>
      <c r="Z314" s="2"/>
    </row>
    <row r="315" spans="1:26" ht="12.75" customHeight="1">
      <c r="A315" s="2"/>
      <c r="B315" s="2"/>
      <c r="C315" s="2"/>
      <c r="D315" s="2"/>
      <c r="E315" s="2"/>
      <c r="F315" s="2"/>
      <c r="G315" s="2"/>
      <c r="H315" s="2"/>
      <c r="I315" s="2"/>
      <c r="J315" s="2"/>
      <c r="K315" s="2"/>
      <c r="L315" s="2"/>
      <c r="M315" s="2"/>
      <c r="N315" s="2"/>
      <c r="O315" s="2"/>
      <c r="P315" s="2"/>
      <c r="Q315" s="2"/>
      <c r="R315" s="2"/>
      <c r="S315" s="2"/>
      <c r="T315" s="2"/>
      <c r="U315" s="2"/>
      <c r="V315" s="18"/>
      <c r="W315" s="2"/>
      <c r="X315" s="2"/>
      <c r="Y315" s="2"/>
      <c r="Z315" s="2"/>
    </row>
    <row r="316" spans="1:26" ht="12.75" customHeight="1">
      <c r="A316" s="2"/>
      <c r="B316" s="2"/>
      <c r="C316" s="2"/>
      <c r="D316" s="2"/>
      <c r="E316" s="2"/>
      <c r="F316" s="2"/>
      <c r="G316" s="2"/>
      <c r="H316" s="2"/>
      <c r="I316" s="2"/>
      <c r="J316" s="2"/>
      <c r="K316" s="2"/>
      <c r="L316" s="2"/>
      <c r="M316" s="2"/>
      <c r="N316" s="2"/>
      <c r="O316" s="2"/>
      <c r="P316" s="2"/>
      <c r="Q316" s="2"/>
      <c r="R316" s="2"/>
      <c r="S316" s="2"/>
      <c r="T316" s="2"/>
      <c r="U316" s="2"/>
      <c r="V316" s="18"/>
      <c r="W316" s="2"/>
      <c r="X316" s="2"/>
      <c r="Y316" s="2"/>
      <c r="Z316" s="2"/>
    </row>
    <row r="317" spans="1:26" ht="12.75" customHeight="1">
      <c r="A317" s="2"/>
      <c r="B317" s="2"/>
      <c r="C317" s="2"/>
      <c r="D317" s="2"/>
      <c r="E317" s="2"/>
      <c r="F317" s="2"/>
      <c r="G317" s="2"/>
      <c r="H317" s="2"/>
      <c r="I317" s="2"/>
      <c r="J317" s="2"/>
      <c r="K317" s="2"/>
      <c r="L317" s="2"/>
      <c r="M317" s="2"/>
      <c r="N317" s="2"/>
      <c r="O317" s="2"/>
      <c r="P317" s="2"/>
      <c r="Q317" s="2"/>
      <c r="R317" s="2"/>
      <c r="S317" s="2"/>
      <c r="T317" s="2"/>
      <c r="U317" s="2"/>
      <c r="V317" s="18"/>
      <c r="W317" s="2"/>
      <c r="X317" s="2"/>
      <c r="Y317" s="2"/>
      <c r="Z317" s="2"/>
    </row>
    <row r="318" spans="1:26" ht="12.75" customHeight="1">
      <c r="A318" s="2"/>
      <c r="B318" s="2"/>
      <c r="C318" s="2"/>
      <c r="D318" s="2"/>
      <c r="E318" s="2"/>
      <c r="F318" s="2"/>
      <c r="G318" s="2"/>
      <c r="H318" s="2"/>
      <c r="I318" s="2"/>
      <c r="J318" s="2"/>
      <c r="K318" s="2"/>
      <c r="L318" s="2"/>
      <c r="M318" s="2"/>
      <c r="N318" s="2"/>
      <c r="O318" s="2"/>
      <c r="P318" s="2"/>
      <c r="Q318" s="2"/>
      <c r="R318" s="2"/>
      <c r="S318" s="2"/>
      <c r="T318" s="2"/>
      <c r="U318" s="2"/>
      <c r="V318" s="18"/>
      <c r="W318" s="2"/>
      <c r="X318" s="2"/>
      <c r="Y318" s="2"/>
      <c r="Z318" s="2"/>
    </row>
    <row r="319" spans="1:26" ht="12.75" customHeight="1">
      <c r="A319" s="2"/>
      <c r="B319" s="2"/>
      <c r="C319" s="2"/>
      <c r="D319" s="2"/>
      <c r="E319" s="2"/>
      <c r="F319" s="2"/>
      <c r="G319" s="2"/>
      <c r="H319" s="2"/>
      <c r="I319" s="2"/>
      <c r="J319" s="2"/>
      <c r="K319" s="2"/>
      <c r="L319" s="2"/>
      <c r="M319" s="2"/>
      <c r="N319" s="2"/>
      <c r="O319" s="2"/>
      <c r="P319" s="2"/>
      <c r="Q319" s="2"/>
      <c r="R319" s="2"/>
      <c r="S319" s="2"/>
      <c r="T319" s="2"/>
      <c r="U319" s="2"/>
      <c r="V319" s="18"/>
      <c r="W319" s="2"/>
      <c r="X319" s="2"/>
      <c r="Y319" s="2"/>
      <c r="Z319" s="2"/>
    </row>
    <row r="320" spans="1:26" ht="12.75" customHeight="1">
      <c r="A320" s="2"/>
      <c r="B320" s="2"/>
      <c r="C320" s="2"/>
      <c r="D320" s="2"/>
      <c r="E320" s="2"/>
      <c r="F320" s="2"/>
      <c r="G320" s="2"/>
      <c r="H320" s="2"/>
      <c r="I320" s="2"/>
      <c r="J320" s="2"/>
      <c r="K320" s="2"/>
      <c r="L320" s="2"/>
      <c r="M320" s="2"/>
      <c r="N320" s="2"/>
      <c r="O320" s="2"/>
      <c r="P320" s="2"/>
      <c r="Q320" s="2"/>
      <c r="R320" s="2"/>
      <c r="S320" s="2"/>
      <c r="T320" s="2"/>
      <c r="U320" s="2"/>
      <c r="V320" s="18"/>
      <c r="W320" s="2"/>
      <c r="X320" s="2"/>
      <c r="Y320" s="2"/>
      <c r="Z320" s="2"/>
    </row>
    <row r="321" spans="1:26" ht="12.75" customHeight="1">
      <c r="A321" s="2"/>
      <c r="B321" s="2"/>
      <c r="C321" s="2"/>
      <c r="D321" s="2"/>
      <c r="E321" s="2"/>
      <c r="F321" s="2"/>
      <c r="G321" s="2"/>
      <c r="H321" s="2"/>
      <c r="I321" s="2"/>
      <c r="J321" s="2"/>
      <c r="K321" s="2"/>
      <c r="L321" s="2"/>
      <c r="M321" s="2"/>
      <c r="N321" s="2"/>
      <c r="O321" s="2"/>
      <c r="P321" s="2"/>
      <c r="Q321" s="2"/>
      <c r="R321" s="2"/>
      <c r="S321" s="2"/>
      <c r="T321" s="2"/>
      <c r="U321" s="2"/>
      <c r="V321" s="18"/>
      <c r="W321" s="2"/>
      <c r="X321" s="2"/>
      <c r="Y321" s="2"/>
      <c r="Z321" s="2"/>
    </row>
    <row r="322" spans="1:26" ht="12.75" customHeight="1">
      <c r="A322" s="2"/>
      <c r="B322" s="2"/>
      <c r="C322" s="2"/>
      <c r="D322" s="2"/>
      <c r="E322" s="2"/>
      <c r="F322" s="2"/>
      <c r="G322" s="2"/>
      <c r="H322" s="2"/>
      <c r="I322" s="2"/>
      <c r="J322" s="2"/>
      <c r="K322" s="2"/>
      <c r="L322" s="2"/>
      <c r="M322" s="2"/>
      <c r="N322" s="2"/>
      <c r="O322" s="2"/>
      <c r="P322" s="2"/>
      <c r="Q322" s="2"/>
      <c r="R322" s="2"/>
      <c r="S322" s="2"/>
      <c r="T322" s="2"/>
      <c r="U322" s="2"/>
      <c r="V322" s="18"/>
      <c r="W322" s="2"/>
      <c r="X322" s="2"/>
      <c r="Y322" s="2"/>
      <c r="Z322" s="2"/>
    </row>
    <row r="323" spans="1:26" ht="12.75" customHeight="1">
      <c r="A323" s="2"/>
      <c r="B323" s="2"/>
      <c r="C323" s="2"/>
      <c r="D323" s="2"/>
      <c r="E323" s="2"/>
      <c r="F323" s="2"/>
      <c r="G323" s="2"/>
      <c r="H323" s="2"/>
      <c r="I323" s="2"/>
      <c r="J323" s="2"/>
      <c r="K323" s="2"/>
      <c r="L323" s="2"/>
      <c r="M323" s="2"/>
      <c r="N323" s="2"/>
      <c r="O323" s="2"/>
      <c r="P323" s="2"/>
      <c r="Q323" s="2"/>
      <c r="R323" s="2"/>
      <c r="S323" s="2"/>
      <c r="T323" s="2"/>
      <c r="U323" s="2"/>
      <c r="V323" s="18"/>
      <c r="W323" s="2"/>
      <c r="X323" s="2"/>
      <c r="Y323" s="2"/>
      <c r="Z323" s="2"/>
    </row>
    <row r="324" spans="1:26" ht="12.75" customHeight="1">
      <c r="A324" s="2"/>
      <c r="B324" s="2"/>
      <c r="C324" s="2"/>
      <c r="D324" s="2"/>
      <c r="E324" s="2"/>
      <c r="F324" s="2"/>
      <c r="G324" s="2"/>
      <c r="H324" s="2"/>
      <c r="I324" s="2"/>
      <c r="J324" s="2"/>
      <c r="K324" s="2"/>
      <c r="L324" s="2"/>
      <c r="M324" s="2"/>
      <c r="N324" s="2"/>
      <c r="O324" s="2"/>
      <c r="P324" s="2"/>
      <c r="Q324" s="2"/>
      <c r="R324" s="2"/>
      <c r="S324" s="2"/>
      <c r="T324" s="2"/>
      <c r="U324" s="2"/>
      <c r="V324" s="18"/>
      <c r="W324" s="2"/>
      <c r="X324" s="2"/>
      <c r="Y324" s="2"/>
      <c r="Z324" s="2"/>
    </row>
    <row r="325" spans="1:26" ht="12.75" customHeight="1">
      <c r="A325" s="2"/>
      <c r="B325" s="2"/>
      <c r="C325" s="2"/>
      <c r="D325" s="2"/>
      <c r="E325" s="2"/>
      <c r="F325" s="2"/>
      <c r="G325" s="2"/>
      <c r="H325" s="2"/>
      <c r="I325" s="2"/>
      <c r="J325" s="2"/>
      <c r="K325" s="2"/>
      <c r="L325" s="2"/>
      <c r="M325" s="2"/>
      <c r="N325" s="2"/>
      <c r="O325" s="2"/>
      <c r="P325" s="2"/>
      <c r="Q325" s="2"/>
      <c r="R325" s="2"/>
      <c r="S325" s="2"/>
      <c r="T325" s="2"/>
      <c r="U325" s="2"/>
      <c r="V325" s="18"/>
      <c r="W325" s="2"/>
      <c r="X325" s="2"/>
      <c r="Y325" s="2"/>
      <c r="Z325" s="2"/>
    </row>
    <row r="326" spans="1:26" ht="12.75" customHeight="1">
      <c r="A326" s="2"/>
      <c r="B326" s="2"/>
      <c r="C326" s="2"/>
      <c r="D326" s="2"/>
      <c r="E326" s="2"/>
      <c r="F326" s="2"/>
      <c r="G326" s="2"/>
      <c r="H326" s="2"/>
      <c r="I326" s="2"/>
      <c r="J326" s="2"/>
      <c r="K326" s="2"/>
      <c r="L326" s="2"/>
      <c r="M326" s="2"/>
      <c r="N326" s="2"/>
      <c r="O326" s="2"/>
      <c r="P326" s="2"/>
      <c r="Q326" s="2"/>
      <c r="R326" s="2"/>
      <c r="S326" s="2"/>
      <c r="T326" s="2"/>
      <c r="U326" s="2"/>
      <c r="V326" s="18"/>
      <c r="W326" s="2"/>
      <c r="X326" s="2"/>
      <c r="Y326" s="2"/>
      <c r="Z326" s="2"/>
    </row>
    <row r="327" spans="1:26" ht="12.75" customHeight="1">
      <c r="A327" s="2"/>
      <c r="B327" s="2"/>
      <c r="C327" s="2"/>
      <c r="D327" s="2"/>
      <c r="E327" s="2"/>
      <c r="F327" s="2"/>
      <c r="G327" s="2"/>
      <c r="H327" s="2"/>
      <c r="I327" s="2"/>
      <c r="J327" s="2"/>
      <c r="K327" s="2"/>
      <c r="L327" s="2"/>
      <c r="M327" s="2"/>
      <c r="N327" s="2"/>
      <c r="O327" s="2"/>
      <c r="P327" s="2"/>
      <c r="Q327" s="2"/>
      <c r="R327" s="2"/>
      <c r="S327" s="2"/>
      <c r="T327" s="2"/>
      <c r="U327" s="2"/>
      <c r="V327" s="18"/>
      <c r="W327" s="2"/>
      <c r="X327" s="2"/>
      <c r="Y327" s="2"/>
      <c r="Z327" s="2"/>
    </row>
    <row r="328" spans="1:26" ht="12.75" customHeight="1">
      <c r="A328" s="2"/>
      <c r="B328" s="2"/>
      <c r="C328" s="2"/>
      <c r="D328" s="2"/>
      <c r="E328" s="2"/>
      <c r="F328" s="2"/>
      <c r="G328" s="2"/>
      <c r="H328" s="2"/>
      <c r="I328" s="2"/>
      <c r="J328" s="2"/>
      <c r="K328" s="2"/>
      <c r="L328" s="2"/>
      <c r="M328" s="2"/>
      <c r="N328" s="2"/>
      <c r="O328" s="2"/>
      <c r="P328" s="2"/>
      <c r="Q328" s="2"/>
      <c r="R328" s="2"/>
      <c r="S328" s="2"/>
      <c r="T328" s="2"/>
      <c r="U328" s="2"/>
      <c r="V328" s="18"/>
      <c r="W328" s="2"/>
      <c r="X328" s="2"/>
      <c r="Y328" s="2"/>
      <c r="Z328" s="2"/>
    </row>
    <row r="329" spans="1:26" ht="12.75" customHeight="1">
      <c r="A329" s="2"/>
      <c r="B329" s="2"/>
      <c r="C329" s="2"/>
      <c r="D329" s="2"/>
      <c r="E329" s="2"/>
      <c r="F329" s="2"/>
      <c r="G329" s="2"/>
      <c r="H329" s="2"/>
      <c r="I329" s="2"/>
      <c r="J329" s="2"/>
      <c r="K329" s="2"/>
      <c r="L329" s="2"/>
      <c r="M329" s="2"/>
      <c r="N329" s="2"/>
      <c r="O329" s="2"/>
      <c r="P329" s="2"/>
      <c r="Q329" s="2"/>
      <c r="R329" s="2"/>
      <c r="S329" s="2"/>
      <c r="T329" s="2"/>
      <c r="U329" s="2"/>
      <c r="V329" s="18"/>
      <c r="W329" s="2"/>
      <c r="X329" s="2"/>
      <c r="Y329" s="2"/>
      <c r="Z329" s="2"/>
    </row>
    <row r="330" spans="1:26" ht="12.75" customHeight="1">
      <c r="A330" s="2"/>
      <c r="B330" s="2"/>
      <c r="C330" s="2"/>
      <c r="D330" s="2"/>
      <c r="E330" s="2"/>
      <c r="F330" s="2"/>
      <c r="G330" s="2"/>
      <c r="H330" s="2"/>
      <c r="I330" s="2"/>
      <c r="J330" s="2"/>
      <c r="K330" s="2"/>
      <c r="L330" s="2"/>
      <c r="M330" s="2"/>
      <c r="N330" s="2"/>
      <c r="O330" s="2"/>
      <c r="P330" s="2"/>
      <c r="Q330" s="2"/>
      <c r="R330" s="2"/>
      <c r="S330" s="2"/>
      <c r="T330" s="2"/>
      <c r="U330" s="2"/>
      <c r="V330" s="18"/>
      <c r="W330" s="2"/>
      <c r="X330" s="2"/>
      <c r="Y330" s="2"/>
      <c r="Z330" s="2"/>
    </row>
    <row r="331" spans="1:26" ht="12.75" customHeight="1">
      <c r="A331" s="2"/>
      <c r="B331" s="2"/>
      <c r="C331" s="2"/>
      <c r="D331" s="2"/>
      <c r="E331" s="2"/>
      <c r="F331" s="2"/>
      <c r="G331" s="2"/>
      <c r="H331" s="2"/>
      <c r="I331" s="2"/>
      <c r="J331" s="2"/>
      <c r="K331" s="2"/>
      <c r="L331" s="2"/>
      <c r="M331" s="2"/>
      <c r="N331" s="2"/>
      <c r="O331" s="2"/>
      <c r="P331" s="2"/>
      <c r="Q331" s="2"/>
      <c r="R331" s="2"/>
      <c r="S331" s="2"/>
      <c r="T331" s="2"/>
      <c r="U331" s="2"/>
      <c r="V331" s="18"/>
      <c r="W331" s="2"/>
      <c r="X331" s="2"/>
      <c r="Y331" s="2"/>
      <c r="Z331" s="2"/>
    </row>
    <row r="332" spans="1:26" ht="12.75" customHeight="1">
      <c r="A332" s="2"/>
      <c r="B332" s="2"/>
      <c r="C332" s="2"/>
      <c r="D332" s="2"/>
      <c r="E332" s="2"/>
      <c r="F332" s="2"/>
      <c r="G332" s="2"/>
      <c r="H332" s="2"/>
      <c r="I332" s="2"/>
      <c r="J332" s="2"/>
      <c r="K332" s="2"/>
      <c r="L332" s="2"/>
      <c r="M332" s="2"/>
      <c r="N332" s="2"/>
      <c r="O332" s="2"/>
      <c r="P332" s="2"/>
      <c r="Q332" s="2"/>
      <c r="R332" s="2"/>
      <c r="S332" s="2"/>
      <c r="T332" s="2"/>
      <c r="U332" s="2"/>
      <c r="V332" s="18"/>
      <c r="W332" s="2"/>
      <c r="X332" s="2"/>
      <c r="Y332" s="2"/>
      <c r="Z332" s="2"/>
    </row>
    <row r="333" spans="1:26" ht="12.75" customHeight="1">
      <c r="A333" s="2"/>
      <c r="B333" s="2"/>
      <c r="C333" s="2"/>
      <c r="D333" s="2"/>
      <c r="E333" s="2"/>
      <c r="F333" s="2"/>
      <c r="G333" s="2"/>
      <c r="H333" s="2"/>
      <c r="I333" s="2"/>
      <c r="J333" s="2"/>
      <c r="K333" s="2"/>
      <c r="L333" s="2"/>
      <c r="M333" s="2"/>
      <c r="N333" s="2"/>
      <c r="O333" s="2"/>
      <c r="P333" s="2"/>
      <c r="Q333" s="2"/>
      <c r="R333" s="2"/>
      <c r="S333" s="2"/>
      <c r="T333" s="2"/>
      <c r="U333" s="2"/>
      <c r="V333" s="18"/>
      <c r="W333" s="2"/>
      <c r="X333" s="2"/>
      <c r="Y333" s="2"/>
      <c r="Z333" s="2"/>
    </row>
    <row r="334" spans="1:26" ht="12.75" customHeight="1">
      <c r="A334" s="2"/>
      <c r="B334" s="2"/>
      <c r="C334" s="2"/>
      <c r="D334" s="2"/>
      <c r="E334" s="2"/>
      <c r="F334" s="2"/>
      <c r="G334" s="2"/>
      <c r="H334" s="2"/>
      <c r="I334" s="2"/>
      <c r="J334" s="2"/>
      <c r="K334" s="2"/>
      <c r="L334" s="2"/>
      <c r="M334" s="2"/>
      <c r="N334" s="2"/>
      <c r="O334" s="2"/>
      <c r="P334" s="2"/>
      <c r="Q334" s="2"/>
      <c r="R334" s="2"/>
      <c r="S334" s="2"/>
      <c r="T334" s="2"/>
      <c r="U334" s="2"/>
      <c r="V334" s="18"/>
      <c r="W334" s="2"/>
      <c r="X334" s="2"/>
      <c r="Y334" s="2"/>
      <c r="Z334" s="2"/>
    </row>
    <row r="335" spans="1:26" ht="12.75" customHeight="1">
      <c r="A335" s="2"/>
      <c r="B335" s="2"/>
      <c r="C335" s="2"/>
      <c r="D335" s="2"/>
      <c r="E335" s="2"/>
      <c r="F335" s="2"/>
      <c r="G335" s="2"/>
      <c r="H335" s="2"/>
      <c r="I335" s="2"/>
      <c r="J335" s="2"/>
      <c r="K335" s="2"/>
      <c r="L335" s="2"/>
      <c r="M335" s="2"/>
      <c r="N335" s="2"/>
      <c r="O335" s="2"/>
      <c r="P335" s="2"/>
      <c r="Q335" s="2"/>
      <c r="R335" s="2"/>
      <c r="S335" s="2"/>
      <c r="T335" s="2"/>
      <c r="U335" s="2"/>
      <c r="V335" s="18"/>
      <c r="W335" s="2"/>
      <c r="X335" s="2"/>
      <c r="Y335" s="2"/>
      <c r="Z335" s="2"/>
    </row>
    <row r="336" spans="1:26" ht="12.75" customHeight="1">
      <c r="A336" s="2"/>
      <c r="B336" s="2"/>
      <c r="C336" s="2"/>
      <c r="D336" s="2"/>
      <c r="E336" s="2"/>
      <c r="F336" s="2"/>
      <c r="G336" s="2"/>
      <c r="H336" s="2"/>
      <c r="I336" s="2"/>
      <c r="J336" s="2"/>
      <c r="K336" s="2"/>
      <c r="L336" s="2"/>
      <c r="M336" s="2"/>
      <c r="N336" s="2"/>
      <c r="O336" s="2"/>
      <c r="P336" s="2"/>
      <c r="Q336" s="2"/>
      <c r="R336" s="2"/>
      <c r="S336" s="2"/>
      <c r="T336" s="2"/>
      <c r="U336" s="2"/>
      <c r="V336" s="18"/>
      <c r="W336" s="2"/>
      <c r="X336" s="2"/>
      <c r="Y336" s="2"/>
      <c r="Z336" s="2"/>
    </row>
    <row r="337" spans="1:26" ht="12.75" customHeight="1">
      <c r="A337" s="2"/>
      <c r="B337" s="2"/>
      <c r="C337" s="2"/>
      <c r="D337" s="2"/>
      <c r="E337" s="2"/>
      <c r="F337" s="2"/>
      <c r="G337" s="2"/>
      <c r="H337" s="2"/>
      <c r="I337" s="2"/>
      <c r="J337" s="2"/>
      <c r="K337" s="2"/>
      <c r="L337" s="2"/>
      <c r="M337" s="2"/>
      <c r="N337" s="2"/>
      <c r="O337" s="2"/>
      <c r="P337" s="2"/>
      <c r="Q337" s="2"/>
      <c r="R337" s="2"/>
      <c r="S337" s="2"/>
      <c r="T337" s="2"/>
      <c r="U337" s="2"/>
      <c r="V337" s="18"/>
      <c r="W337" s="2"/>
      <c r="X337" s="2"/>
      <c r="Y337" s="2"/>
      <c r="Z337" s="2"/>
    </row>
    <row r="338" spans="1:26" ht="12.75" customHeight="1">
      <c r="A338" s="2"/>
      <c r="B338" s="2"/>
      <c r="C338" s="2"/>
      <c r="D338" s="2"/>
      <c r="E338" s="2"/>
      <c r="F338" s="2"/>
      <c r="G338" s="2"/>
      <c r="H338" s="2"/>
      <c r="I338" s="2"/>
      <c r="J338" s="2"/>
      <c r="K338" s="2"/>
      <c r="L338" s="2"/>
      <c r="M338" s="2"/>
      <c r="N338" s="2"/>
      <c r="O338" s="2"/>
      <c r="P338" s="2"/>
      <c r="Q338" s="2"/>
      <c r="R338" s="2"/>
      <c r="S338" s="2"/>
      <c r="T338" s="2"/>
      <c r="U338" s="2"/>
      <c r="V338" s="18"/>
      <c r="W338" s="2"/>
      <c r="X338" s="2"/>
      <c r="Y338" s="2"/>
      <c r="Z338" s="2"/>
    </row>
    <row r="339" spans="1:26" ht="12.75" customHeight="1">
      <c r="A339" s="2"/>
      <c r="B339" s="2"/>
      <c r="C339" s="2"/>
      <c r="D339" s="2"/>
      <c r="E339" s="2"/>
      <c r="F339" s="2"/>
      <c r="G339" s="2"/>
      <c r="H339" s="2"/>
      <c r="I339" s="2"/>
      <c r="J339" s="2"/>
      <c r="K339" s="2"/>
      <c r="L339" s="2"/>
      <c r="M339" s="2"/>
      <c r="N339" s="2"/>
      <c r="O339" s="2"/>
      <c r="P339" s="2"/>
      <c r="Q339" s="2"/>
      <c r="R339" s="2"/>
      <c r="S339" s="2"/>
      <c r="T339" s="2"/>
      <c r="U339" s="2"/>
      <c r="V339" s="18"/>
      <c r="W339" s="2"/>
      <c r="X339" s="2"/>
      <c r="Y339" s="2"/>
      <c r="Z339" s="2"/>
    </row>
    <row r="340" spans="1:26" ht="12.75" customHeight="1">
      <c r="A340" s="2"/>
      <c r="B340" s="2"/>
      <c r="C340" s="2"/>
      <c r="D340" s="2"/>
      <c r="E340" s="2"/>
      <c r="F340" s="2"/>
      <c r="G340" s="2"/>
      <c r="H340" s="2"/>
      <c r="I340" s="2"/>
      <c r="J340" s="2"/>
      <c r="K340" s="2"/>
      <c r="L340" s="2"/>
      <c r="M340" s="2"/>
      <c r="N340" s="2"/>
      <c r="O340" s="2"/>
      <c r="P340" s="2"/>
      <c r="Q340" s="2"/>
      <c r="R340" s="2"/>
      <c r="S340" s="2"/>
      <c r="T340" s="2"/>
      <c r="U340" s="2"/>
      <c r="V340" s="18"/>
      <c r="W340" s="2"/>
      <c r="X340" s="2"/>
      <c r="Y340" s="2"/>
      <c r="Z340" s="2"/>
    </row>
    <row r="341" spans="1:26" ht="12.75" customHeight="1">
      <c r="A341" s="2"/>
      <c r="B341" s="2"/>
      <c r="C341" s="2"/>
      <c r="D341" s="2"/>
      <c r="E341" s="2"/>
      <c r="F341" s="2"/>
      <c r="G341" s="2"/>
      <c r="H341" s="2"/>
      <c r="I341" s="2"/>
      <c r="J341" s="2"/>
      <c r="K341" s="2"/>
      <c r="L341" s="2"/>
      <c r="M341" s="2"/>
      <c r="N341" s="2"/>
      <c r="O341" s="2"/>
      <c r="P341" s="2"/>
      <c r="Q341" s="2"/>
      <c r="R341" s="2"/>
      <c r="S341" s="2"/>
      <c r="T341" s="2"/>
      <c r="U341" s="2"/>
      <c r="V341" s="18"/>
      <c r="W341" s="2"/>
      <c r="X341" s="2"/>
      <c r="Y341" s="2"/>
      <c r="Z341" s="2"/>
    </row>
    <row r="342" spans="1:26" ht="12.75" customHeight="1">
      <c r="A342" s="2"/>
      <c r="B342" s="2"/>
      <c r="C342" s="2"/>
      <c r="D342" s="2"/>
      <c r="E342" s="2"/>
      <c r="F342" s="2"/>
      <c r="G342" s="2"/>
      <c r="H342" s="2"/>
      <c r="I342" s="2"/>
      <c r="J342" s="2"/>
      <c r="K342" s="2"/>
      <c r="L342" s="2"/>
      <c r="M342" s="2"/>
      <c r="N342" s="2"/>
      <c r="O342" s="2"/>
      <c r="P342" s="2"/>
      <c r="Q342" s="2"/>
      <c r="R342" s="2"/>
      <c r="S342" s="2"/>
      <c r="T342" s="2"/>
      <c r="U342" s="2"/>
      <c r="V342" s="18"/>
      <c r="W342" s="2"/>
      <c r="X342" s="2"/>
      <c r="Y342" s="2"/>
      <c r="Z342" s="2"/>
    </row>
    <row r="343" spans="1:26" ht="12.75" customHeight="1">
      <c r="A343" s="2"/>
      <c r="B343" s="2"/>
      <c r="C343" s="2"/>
      <c r="D343" s="2"/>
      <c r="E343" s="2"/>
      <c r="F343" s="2"/>
      <c r="G343" s="2"/>
      <c r="H343" s="2"/>
      <c r="I343" s="2"/>
      <c r="J343" s="2"/>
      <c r="K343" s="2"/>
      <c r="L343" s="2"/>
      <c r="M343" s="2"/>
      <c r="N343" s="2"/>
      <c r="O343" s="2"/>
      <c r="P343" s="2"/>
      <c r="Q343" s="2"/>
      <c r="R343" s="2"/>
      <c r="S343" s="2"/>
      <c r="T343" s="2"/>
      <c r="U343" s="2"/>
      <c r="V343" s="18"/>
      <c r="W343" s="2"/>
      <c r="X343" s="2"/>
      <c r="Y343" s="2"/>
      <c r="Z343" s="2"/>
    </row>
    <row r="344" spans="1:26" ht="12.75" customHeight="1">
      <c r="A344" s="2"/>
      <c r="B344" s="2"/>
      <c r="C344" s="2"/>
      <c r="D344" s="2"/>
      <c r="E344" s="2"/>
      <c r="F344" s="2"/>
      <c r="G344" s="2"/>
      <c r="H344" s="2"/>
      <c r="I344" s="2"/>
      <c r="J344" s="2"/>
      <c r="K344" s="2"/>
      <c r="L344" s="2"/>
      <c r="M344" s="2"/>
      <c r="N344" s="2"/>
      <c r="O344" s="2"/>
      <c r="P344" s="2"/>
      <c r="Q344" s="2"/>
      <c r="R344" s="2"/>
      <c r="S344" s="2"/>
      <c r="T344" s="2"/>
      <c r="U344" s="2"/>
      <c r="V344" s="18"/>
      <c r="W344" s="2"/>
      <c r="X344" s="2"/>
      <c r="Y344" s="2"/>
      <c r="Z344" s="2"/>
    </row>
    <row r="345" spans="1:26" ht="12.75" customHeight="1">
      <c r="A345" s="2"/>
      <c r="B345" s="2"/>
      <c r="C345" s="2"/>
      <c r="D345" s="2"/>
      <c r="E345" s="2"/>
      <c r="F345" s="2"/>
      <c r="G345" s="2"/>
      <c r="H345" s="2"/>
      <c r="I345" s="2"/>
      <c r="J345" s="2"/>
      <c r="K345" s="2"/>
      <c r="L345" s="2"/>
      <c r="M345" s="2"/>
      <c r="N345" s="2"/>
      <c r="O345" s="2"/>
      <c r="P345" s="2"/>
      <c r="Q345" s="2"/>
      <c r="R345" s="2"/>
      <c r="S345" s="2"/>
      <c r="T345" s="2"/>
      <c r="U345" s="2"/>
      <c r="V345" s="18"/>
      <c r="W345" s="2"/>
      <c r="X345" s="2"/>
      <c r="Y345" s="2"/>
      <c r="Z345" s="2"/>
    </row>
    <row r="346" spans="1:26" ht="12.75" customHeight="1">
      <c r="A346" s="2"/>
      <c r="B346" s="2"/>
      <c r="C346" s="2"/>
      <c r="D346" s="2"/>
      <c r="E346" s="2"/>
      <c r="F346" s="2"/>
      <c r="G346" s="2"/>
      <c r="H346" s="2"/>
      <c r="I346" s="2"/>
      <c r="J346" s="2"/>
      <c r="K346" s="2"/>
      <c r="L346" s="2"/>
      <c r="M346" s="2"/>
      <c r="N346" s="2"/>
      <c r="O346" s="2"/>
      <c r="P346" s="2"/>
      <c r="Q346" s="2"/>
      <c r="R346" s="2"/>
      <c r="S346" s="2"/>
      <c r="T346" s="2"/>
      <c r="U346" s="2"/>
      <c r="V346" s="18"/>
      <c r="W346" s="2"/>
      <c r="X346" s="2"/>
      <c r="Y346" s="2"/>
      <c r="Z346" s="2"/>
    </row>
    <row r="347" spans="1:26" ht="12.75" customHeight="1">
      <c r="A347" s="2"/>
      <c r="B347" s="2"/>
      <c r="C347" s="2"/>
      <c r="D347" s="2"/>
      <c r="E347" s="2"/>
      <c r="F347" s="2"/>
      <c r="G347" s="2"/>
      <c r="H347" s="2"/>
      <c r="I347" s="2"/>
      <c r="J347" s="2"/>
      <c r="K347" s="2"/>
      <c r="L347" s="2"/>
      <c r="M347" s="2"/>
      <c r="N347" s="2"/>
      <c r="O347" s="2"/>
      <c r="P347" s="2"/>
      <c r="Q347" s="2"/>
      <c r="R347" s="2"/>
      <c r="S347" s="2"/>
      <c r="T347" s="2"/>
      <c r="U347" s="2"/>
      <c r="V347" s="18"/>
      <c r="W347" s="2"/>
      <c r="X347" s="2"/>
      <c r="Y347" s="2"/>
      <c r="Z347" s="2"/>
    </row>
    <row r="348" spans="1:26" ht="12.75" customHeight="1">
      <c r="A348" s="2"/>
      <c r="B348" s="2"/>
      <c r="C348" s="2"/>
      <c r="D348" s="2"/>
      <c r="E348" s="2"/>
      <c r="F348" s="2"/>
      <c r="G348" s="2"/>
      <c r="H348" s="2"/>
      <c r="I348" s="2"/>
      <c r="J348" s="2"/>
      <c r="K348" s="2"/>
      <c r="L348" s="2"/>
      <c r="M348" s="2"/>
      <c r="N348" s="2"/>
      <c r="O348" s="2"/>
      <c r="P348" s="2"/>
      <c r="Q348" s="2"/>
      <c r="R348" s="2"/>
      <c r="S348" s="2"/>
      <c r="T348" s="2"/>
      <c r="U348" s="2"/>
      <c r="V348" s="18"/>
      <c r="W348" s="2"/>
      <c r="X348" s="2"/>
      <c r="Y348" s="2"/>
      <c r="Z348" s="2"/>
    </row>
    <row r="349" spans="1:26" ht="12.75" customHeight="1">
      <c r="A349" s="2"/>
      <c r="B349" s="2"/>
      <c r="C349" s="2"/>
      <c r="D349" s="2"/>
      <c r="E349" s="2"/>
      <c r="F349" s="2"/>
      <c r="G349" s="2"/>
      <c r="H349" s="2"/>
      <c r="I349" s="2"/>
      <c r="J349" s="2"/>
      <c r="K349" s="2"/>
      <c r="L349" s="2"/>
      <c r="M349" s="2"/>
      <c r="N349" s="2"/>
      <c r="O349" s="2"/>
      <c r="P349" s="2"/>
      <c r="Q349" s="2"/>
      <c r="R349" s="2"/>
      <c r="S349" s="2"/>
      <c r="T349" s="2"/>
      <c r="U349" s="2"/>
      <c r="V349" s="18"/>
      <c r="W349" s="2"/>
      <c r="X349" s="2"/>
      <c r="Y349" s="2"/>
      <c r="Z349" s="2"/>
    </row>
    <row r="350" spans="1:26" ht="12.75" customHeight="1">
      <c r="A350" s="2"/>
      <c r="B350" s="2"/>
      <c r="C350" s="2"/>
      <c r="D350" s="2"/>
      <c r="E350" s="2"/>
      <c r="F350" s="2"/>
      <c r="G350" s="2"/>
      <c r="H350" s="2"/>
      <c r="I350" s="2"/>
      <c r="J350" s="2"/>
      <c r="K350" s="2"/>
      <c r="L350" s="2"/>
      <c r="M350" s="2"/>
      <c r="N350" s="2"/>
      <c r="O350" s="2"/>
      <c r="P350" s="2"/>
      <c r="Q350" s="2"/>
      <c r="R350" s="2"/>
      <c r="S350" s="2"/>
      <c r="T350" s="2"/>
      <c r="U350" s="2"/>
      <c r="V350" s="18"/>
      <c r="W350" s="2"/>
      <c r="X350" s="2"/>
      <c r="Y350" s="2"/>
      <c r="Z350" s="2"/>
    </row>
    <row r="351" spans="1:26" ht="12.75" customHeight="1">
      <c r="A351" s="2"/>
      <c r="B351" s="2"/>
      <c r="C351" s="2"/>
      <c r="D351" s="2"/>
      <c r="E351" s="2"/>
      <c r="F351" s="2"/>
      <c r="G351" s="2"/>
      <c r="H351" s="2"/>
      <c r="I351" s="2"/>
      <c r="J351" s="2"/>
      <c r="K351" s="2"/>
      <c r="L351" s="2"/>
      <c r="M351" s="2"/>
      <c r="N351" s="2"/>
      <c r="O351" s="2"/>
      <c r="P351" s="2"/>
      <c r="Q351" s="2"/>
      <c r="R351" s="2"/>
      <c r="S351" s="2"/>
      <c r="T351" s="2"/>
      <c r="U351" s="2"/>
      <c r="V351" s="18"/>
      <c r="W351" s="2"/>
      <c r="X351" s="2"/>
      <c r="Y351" s="2"/>
      <c r="Z351" s="2"/>
    </row>
    <row r="352" spans="1:26" ht="12.75" customHeight="1">
      <c r="A352" s="2"/>
      <c r="B352" s="2"/>
      <c r="C352" s="2"/>
      <c r="D352" s="2"/>
      <c r="E352" s="2"/>
      <c r="F352" s="2"/>
      <c r="G352" s="2"/>
      <c r="H352" s="2"/>
      <c r="I352" s="2"/>
      <c r="J352" s="2"/>
      <c r="K352" s="2"/>
      <c r="L352" s="2"/>
      <c r="M352" s="2"/>
      <c r="N352" s="2"/>
      <c r="O352" s="2"/>
      <c r="P352" s="2"/>
      <c r="Q352" s="2"/>
      <c r="R352" s="2"/>
      <c r="S352" s="2"/>
      <c r="T352" s="2"/>
      <c r="U352" s="2"/>
      <c r="V352" s="18"/>
      <c r="W352" s="2"/>
      <c r="X352" s="2"/>
      <c r="Y352" s="2"/>
      <c r="Z352" s="2"/>
    </row>
    <row r="353" spans="1:26" ht="12.75" customHeight="1">
      <c r="A353" s="2"/>
      <c r="B353" s="2"/>
      <c r="C353" s="2"/>
      <c r="D353" s="2"/>
      <c r="E353" s="2"/>
      <c r="F353" s="2"/>
      <c r="G353" s="2"/>
      <c r="H353" s="2"/>
      <c r="I353" s="2"/>
      <c r="J353" s="2"/>
      <c r="K353" s="2"/>
      <c r="L353" s="2"/>
      <c r="M353" s="2"/>
      <c r="N353" s="2"/>
      <c r="O353" s="2"/>
      <c r="P353" s="2"/>
      <c r="Q353" s="2"/>
      <c r="R353" s="2"/>
      <c r="S353" s="2"/>
      <c r="T353" s="2"/>
      <c r="U353" s="2"/>
      <c r="V353" s="18"/>
      <c r="W353" s="2"/>
      <c r="X353" s="2"/>
      <c r="Y353" s="2"/>
      <c r="Z353" s="2"/>
    </row>
    <row r="354" spans="1:26" ht="12.75" customHeight="1">
      <c r="A354" s="2"/>
      <c r="B354" s="2"/>
      <c r="C354" s="2"/>
      <c r="D354" s="2"/>
      <c r="E354" s="2"/>
      <c r="F354" s="2"/>
      <c r="G354" s="2"/>
      <c r="H354" s="2"/>
      <c r="I354" s="2"/>
      <c r="J354" s="2"/>
      <c r="K354" s="2"/>
      <c r="L354" s="2"/>
      <c r="M354" s="2"/>
      <c r="N354" s="2"/>
      <c r="O354" s="2"/>
      <c r="P354" s="2"/>
      <c r="Q354" s="2"/>
      <c r="R354" s="2"/>
      <c r="S354" s="2"/>
      <c r="T354" s="2"/>
      <c r="U354" s="2"/>
      <c r="V354" s="18"/>
      <c r="W354" s="2"/>
      <c r="X354" s="2"/>
      <c r="Y354" s="2"/>
      <c r="Z354" s="2"/>
    </row>
    <row r="355" spans="1:26" ht="12.75" customHeight="1">
      <c r="A355" s="2"/>
      <c r="B355" s="2"/>
      <c r="C355" s="2"/>
      <c r="D355" s="2"/>
      <c r="E355" s="2"/>
      <c r="F355" s="2"/>
      <c r="G355" s="2"/>
      <c r="H355" s="2"/>
      <c r="I355" s="2"/>
      <c r="J355" s="2"/>
      <c r="K355" s="2"/>
      <c r="L355" s="2"/>
      <c r="M355" s="2"/>
      <c r="N355" s="2"/>
      <c r="O355" s="2"/>
      <c r="P355" s="2"/>
      <c r="Q355" s="2"/>
      <c r="R355" s="2"/>
      <c r="S355" s="2"/>
      <c r="T355" s="2"/>
      <c r="U355" s="2"/>
      <c r="V355" s="18"/>
      <c r="W355" s="2"/>
      <c r="X355" s="2"/>
      <c r="Y355" s="2"/>
      <c r="Z355" s="2"/>
    </row>
    <row r="356" spans="1:26" ht="12.75" customHeight="1">
      <c r="A356" s="2"/>
      <c r="B356" s="2"/>
      <c r="C356" s="2"/>
      <c r="D356" s="2"/>
      <c r="E356" s="2"/>
      <c r="F356" s="2"/>
      <c r="G356" s="2"/>
      <c r="H356" s="2"/>
      <c r="I356" s="2"/>
      <c r="J356" s="2"/>
      <c r="K356" s="2"/>
      <c r="L356" s="2"/>
      <c r="M356" s="2"/>
      <c r="N356" s="2"/>
      <c r="O356" s="2"/>
      <c r="P356" s="2"/>
      <c r="Q356" s="2"/>
      <c r="R356" s="2"/>
      <c r="S356" s="2"/>
      <c r="T356" s="2"/>
      <c r="U356" s="2"/>
      <c r="V356" s="18"/>
      <c r="W356" s="2"/>
      <c r="X356" s="2"/>
      <c r="Y356" s="2"/>
      <c r="Z356" s="2"/>
    </row>
    <row r="357" spans="1:26" ht="12.75" customHeight="1">
      <c r="A357" s="2"/>
      <c r="B357" s="2"/>
      <c r="C357" s="2"/>
      <c r="D357" s="2"/>
      <c r="E357" s="2"/>
      <c r="F357" s="2"/>
      <c r="G357" s="2"/>
      <c r="H357" s="2"/>
      <c r="I357" s="2"/>
      <c r="J357" s="2"/>
      <c r="K357" s="2"/>
      <c r="L357" s="2"/>
      <c r="M357" s="2"/>
      <c r="N357" s="2"/>
      <c r="O357" s="2"/>
      <c r="P357" s="2"/>
      <c r="Q357" s="2"/>
      <c r="R357" s="2"/>
      <c r="S357" s="2"/>
      <c r="T357" s="2"/>
      <c r="U357" s="2"/>
      <c r="V357" s="18"/>
      <c r="W357" s="2"/>
      <c r="X357" s="2"/>
      <c r="Y357" s="2"/>
      <c r="Z357" s="2"/>
    </row>
    <row r="358" spans="1:26" ht="12.75" customHeight="1">
      <c r="A358" s="2"/>
      <c r="B358" s="2"/>
      <c r="C358" s="2"/>
      <c r="D358" s="2"/>
      <c r="E358" s="2"/>
      <c r="F358" s="2"/>
      <c r="G358" s="2"/>
      <c r="H358" s="2"/>
      <c r="I358" s="2"/>
      <c r="J358" s="2"/>
      <c r="K358" s="2"/>
      <c r="L358" s="2"/>
      <c r="M358" s="2"/>
      <c r="N358" s="2"/>
      <c r="O358" s="2"/>
      <c r="P358" s="2"/>
      <c r="Q358" s="2"/>
      <c r="R358" s="2"/>
      <c r="S358" s="2"/>
      <c r="T358" s="2"/>
      <c r="U358" s="2"/>
      <c r="V358" s="18"/>
      <c r="W358" s="2"/>
      <c r="X358" s="2"/>
      <c r="Y358" s="2"/>
      <c r="Z358" s="2"/>
    </row>
    <row r="359" spans="1:26" ht="12.75" customHeight="1">
      <c r="A359" s="2"/>
      <c r="B359" s="2"/>
      <c r="C359" s="2"/>
      <c r="D359" s="2"/>
      <c r="E359" s="2"/>
      <c r="F359" s="2"/>
      <c r="G359" s="2"/>
      <c r="H359" s="2"/>
      <c r="I359" s="2"/>
      <c r="J359" s="2"/>
      <c r="K359" s="2"/>
      <c r="L359" s="2"/>
      <c r="M359" s="2"/>
      <c r="N359" s="2"/>
      <c r="O359" s="2"/>
      <c r="P359" s="2"/>
      <c r="Q359" s="2"/>
      <c r="R359" s="2"/>
      <c r="S359" s="2"/>
      <c r="T359" s="2"/>
      <c r="U359" s="2"/>
      <c r="V359" s="18"/>
      <c r="W359" s="2"/>
      <c r="X359" s="2"/>
      <c r="Y359" s="2"/>
      <c r="Z359" s="2"/>
    </row>
    <row r="360" spans="1:26" ht="12.75" customHeight="1">
      <c r="A360" s="2"/>
      <c r="B360" s="2"/>
      <c r="C360" s="2"/>
      <c r="D360" s="2"/>
      <c r="E360" s="2"/>
      <c r="F360" s="2"/>
      <c r="G360" s="2"/>
      <c r="H360" s="2"/>
      <c r="I360" s="2"/>
      <c r="J360" s="2"/>
      <c r="K360" s="2"/>
      <c r="L360" s="2"/>
      <c r="M360" s="2"/>
      <c r="N360" s="2"/>
      <c r="O360" s="2"/>
      <c r="P360" s="2"/>
      <c r="Q360" s="2"/>
      <c r="R360" s="2"/>
      <c r="S360" s="2"/>
      <c r="T360" s="2"/>
      <c r="U360" s="2"/>
      <c r="V360" s="18"/>
      <c r="W360" s="2"/>
      <c r="X360" s="2"/>
      <c r="Y360" s="2"/>
      <c r="Z360" s="2"/>
    </row>
    <row r="361" spans="1:26" ht="12.75" customHeight="1">
      <c r="A361" s="2"/>
      <c r="B361" s="2"/>
      <c r="C361" s="2"/>
      <c r="D361" s="2"/>
      <c r="E361" s="2"/>
      <c r="F361" s="2"/>
      <c r="G361" s="2"/>
      <c r="H361" s="2"/>
      <c r="I361" s="2"/>
      <c r="J361" s="2"/>
      <c r="K361" s="2"/>
      <c r="L361" s="2"/>
      <c r="M361" s="2"/>
      <c r="N361" s="2"/>
      <c r="O361" s="2"/>
      <c r="P361" s="2"/>
      <c r="Q361" s="2"/>
      <c r="R361" s="2"/>
      <c r="S361" s="2"/>
      <c r="T361" s="2"/>
      <c r="U361" s="2"/>
      <c r="V361" s="18"/>
      <c r="W361" s="2"/>
      <c r="X361" s="2"/>
      <c r="Y361" s="2"/>
      <c r="Z361" s="2"/>
    </row>
    <row r="362" spans="1:26" ht="12.75" customHeight="1">
      <c r="A362" s="2"/>
      <c r="B362" s="2"/>
      <c r="C362" s="2"/>
      <c r="D362" s="2"/>
      <c r="E362" s="2"/>
      <c r="F362" s="2"/>
      <c r="G362" s="2"/>
      <c r="H362" s="2"/>
      <c r="I362" s="2"/>
      <c r="J362" s="2"/>
      <c r="K362" s="2"/>
      <c r="L362" s="2"/>
      <c r="M362" s="2"/>
      <c r="N362" s="2"/>
      <c r="O362" s="2"/>
      <c r="P362" s="2"/>
      <c r="Q362" s="2"/>
      <c r="R362" s="2"/>
      <c r="S362" s="2"/>
      <c r="T362" s="2"/>
      <c r="U362" s="2"/>
      <c r="V362" s="18"/>
      <c r="W362" s="2"/>
      <c r="X362" s="2"/>
      <c r="Y362" s="2"/>
      <c r="Z362" s="2"/>
    </row>
    <row r="363" spans="1:26" ht="12.75" customHeight="1">
      <c r="A363" s="2"/>
      <c r="B363" s="2"/>
      <c r="C363" s="2"/>
      <c r="D363" s="2"/>
      <c r="E363" s="2"/>
      <c r="F363" s="2"/>
      <c r="G363" s="2"/>
      <c r="H363" s="2"/>
      <c r="I363" s="2"/>
      <c r="J363" s="2"/>
      <c r="K363" s="2"/>
      <c r="L363" s="2"/>
      <c r="M363" s="2"/>
      <c r="N363" s="2"/>
      <c r="O363" s="2"/>
      <c r="P363" s="2"/>
      <c r="Q363" s="2"/>
      <c r="R363" s="2"/>
      <c r="S363" s="2"/>
      <c r="T363" s="2"/>
      <c r="U363" s="2"/>
      <c r="V363" s="18"/>
      <c r="W363" s="2"/>
      <c r="X363" s="2"/>
      <c r="Y363" s="2"/>
      <c r="Z363" s="2"/>
    </row>
    <row r="364" spans="1:26" ht="12.75" customHeight="1">
      <c r="A364" s="2"/>
      <c r="B364" s="2"/>
      <c r="C364" s="2"/>
      <c r="D364" s="2"/>
      <c r="E364" s="2"/>
      <c r="F364" s="2"/>
      <c r="G364" s="2"/>
      <c r="H364" s="2"/>
      <c r="I364" s="2"/>
      <c r="J364" s="2"/>
      <c r="K364" s="2"/>
      <c r="L364" s="2"/>
      <c r="M364" s="2"/>
      <c r="N364" s="2"/>
      <c r="O364" s="2"/>
      <c r="P364" s="2"/>
      <c r="Q364" s="2"/>
      <c r="R364" s="2"/>
      <c r="S364" s="2"/>
      <c r="T364" s="2"/>
      <c r="U364" s="2"/>
      <c r="V364" s="18"/>
      <c r="W364" s="2"/>
      <c r="X364" s="2"/>
      <c r="Y364" s="2"/>
      <c r="Z364" s="2"/>
    </row>
    <row r="365" spans="1:26" ht="12.75" customHeight="1">
      <c r="A365" s="2"/>
      <c r="B365" s="2"/>
      <c r="C365" s="2"/>
      <c r="D365" s="2"/>
      <c r="E365" s="2"/>
      <c r="F365" s="2"/>
      <c r="G365" s="2"/>
      <c r="H365" s="2"/>
      <c r="I365" s="2"/>
      <c r="J365" s="2"/>
      <c r="K365" s="2"/>
      <c r="L365" s="2"/>
      <c r="M365" s="2"/>
      <c r="N365" s="2"/>
      <c r="O365" s="2"/>
      <c r="P365" s="2"/>
      <c r="Q365" s="2"/>
      <c r="R365" s="2"/>
      <c r="S365" s="2"/>
      <c r="T365" s="2"/>
      <c r="U365" s="2"/>
      <c r="V365" s="18"/>
      <c r="W365" s="2"/>
      <c r="X365" s="2"/>
      <c r="Y365" s="2"/>
      <c r="Z365" s="2"/>
    </row>
    <row r="366" spans="1:26" ht="12.75" customHeight="1">
      <c r="A366" s="2"/>
      <c r="B366" s="2"/>
      <c r="C366" s="2"/>
      <c r="D366" s="2"/>
      <c r="E366" s="2"/>
      <c r="F366" s="2"/>
      <c r="G366" s="2"/>
      <c r="H366" s="2"/>
      <c r="I366" s="2"/>
      <c r="J366" s="2"/>
      <c r="K366" s="2"/>
      <c r="L366" s="2"/>
      <c r="M366" s="2"/>
      <c r="N366" s="2"/>
      <c r="O366" s="2"/>
      <c r="P366" s="2"/>
      <c r="Q366" s="2"/>
      <c r="R366" s="2"/>
      <c r="S366" s="2"/>
      <c r="T366" s="2"/>
      <c r="U366" s="2"/>
      <c r="V366" s="18"/>
      <c r="W366" s="2"/>
      <c r="X366" s="2"/>
      <c r="Y366" s="2"/>
      <c r="Z366" s="2"/>
    </row>
    <row r="367" spans="1:26" ht="12.75" customHeight="1">
      <c r="A367" s="2"/>
      <c r="B367" s="2"/>
      <c r="C367" s="2"/>
      <c r="D367" s="2"/>
      <c r="E367" s="2"/>
      <c r="F367" s="2"/>
      <c r="G367" s="2"/>
      <c r="H367" s="2"/>
      <c r="I367" s="2"/>
      <c r="J367" s="2"/>
      <c r="K367" s="2"/>
      <c r="L367" s="2"/>
      <c r="M367" s="2"/>
      <c r="N367" s="2"/>
      <c r="O367" s="2"/>
      <c r="P367" s="2"/>
      <c r="Q367" s="2"/>
      <c r="R367" s="2"/>
      <c r="S367" s="2"/>
      <c r="T367" s="2"/>
      <c r="U367" s="2"/>
      <c r="V367" s="18"/>
      <c r="W367" s="2"/>
      <c r="X367" s="2"/>
      <c r="Y367" s="2"/>
      <c r="Z367" s="2"/>
    </row>
    <row r="368" spans="1:26" ht="12.75" customHeight="1">
      <c r="A368" s="2"/>
      <c r="B368" s="2"/>
      <c r="C368" s="2"/>
      <c r="D368" s="2"/>
      <c r="E368" s="2"/>
      <c r="F368" s="2"/>
      <c r="G368" s="2"/>
      <c r="H368" s="2"/>
      <c r="I368" s="2"/>
      <c r="J368" s="2"/>
      <c r="K368" s="2"/>
      <c r="L368" s="2"/>
      <c r="M368" s="2"/>
      <c r="N368" s="2"/>
      <c r="O368" s="2"/>
      <c r="P368" s="2"/>
      <c r="Q368" s="2"/>
      <c r="R368" s="2"/>
      <c r="S368" s="2"/>
      <c r="T368" s="2"/>
      <c r="U368" s="2"/>
      <c r="V368" s="18"/>
      <c r="W368" s="2"/>
      <c r="X368" s="2"/>
      <c r="Y368" s="2"/>
      <c r="Z368" s="2"/>
    </row>
    <row r="369" spans="1:26" ht="12.75" customHeight="1">
      <c r="A369" s="2"/>
      <c r="B369" s="2"/>
      <c r="C369" s="2"/>
      <c r="D369" s="2"/>
      <c r="E369" s="2"/>
      <c r="F369" s="2"/>
      <c r="G369" s="2"/>
      <c r="H369" s="2"/>
      <c r="I369" s="2"/>
      <c r="J369" s="2"/>
      <c r="K369" s="2"/>
      <c r="L369" s="2"/>
      <c r="M369" s="2"/>
      <c r="N369" s="2"/>
      <c r="O369" s="2"/>
      <c r="P369" s="2"/>
      <c r="Q369" s="2"/>
      <c r="R369" s="2"/>
      <c r="S369" s="2"/>
      <c r="T369" s="2"/>
      <c r="U369" s="2"/>
      <c r="V369" s="18"/>
      <c r="W369" s="2"/>
      <c r="X369" s="2"/>
      <c r="Y369" s="2"/>
      <c r="Z369" s="2"/>
    </row>
    <row r="370" spans="1:26" ht="12.75" customHeight="1">
      <c r="A370" s="2"/>
      <c r="B370" s="2"/>
      <c r="C370" s="2"/>
      <c r="D370" s="2"/>
      <c r="E370" s="2"/>
      <c r="F370" s="2"/>
      <c r="G370" s="2"/>
      <c r="H370" s="2"/>
      <c r="I370" s="2"/>
      <c r="J370" s="2"/>
      <c r="K370" s="2"/>
      <c r="L370" s="2"/>
      <c r="M370" s="2"/>
      <c r="N370" s="2"/>
      <c r="O370" s="2"/>
      <c r="P370" s="2"/>
      <c r="Q370" s="2"/>
      <c r="R370" s="2"/>
      <c r="S370" s="2"/>
      <c r="T370" s="2"/>
      <c r="U370" s="2"/>
      <c r="V370" s="18"/>
      <c r="W370" s="2"/>
      <c r="X370" s="2"/>
      <c r="Y370" s="2"/>
      <c r="Z370" s="2"/>
    </row>
    <row r="371" spans="1:26" ht="12.75" customHeight="1">
      <c r="A371" s="2"/>
      <c r="B371" s="2"/>
      <c r="C371" s="2"/>
      <c r="D371" s="2"/>
      <c r="E371" s="2"/>
      <c r="F371" s="2"/>
      <c r="G371" s="2"/>
      <c r="H371" s="2"/>
      <c r="I371" s="2"/>
      <c r="J371" s="2"/>
      <c r="K371" s="2"/>
      <c r="L371" s="2"/>
      <c r="M371" s="2"/>
      <c r="N371" s="2"/>
      <c r="O371" s="2"/>
      <c r="P371" s="2"/>
      <c r="Q371" s="2"/>
      <c r="R371" s="2"/>
      <c r="S371" s="2"/>
      <c r="T371" s="2"/>
      <c r="U371" s="2"/>
      <c r="V371" s="18"/>
      <c r="W371" s="2"/>
      <c r="X371" s="2"/>
      <c r="Y371" s="2"/>
      <c r="Z371" s="2"/>
    </row>
    <row r="372" spans="1:26" ht="12.75" customHeight="1">
      <c r="A372" s="2"/>
      <c r="B372" s="2"/>
      <c r="C372" s="2"/>
      <c r="D372" s="2"/>
      <c r="E372" s="2"/>
      <c r="F372" s="2"/>
      <c r="G372" s="2"/>
      <c r="H372" s="2"/>
      <c r="I372" s="2"/>
      <c r="J372" s="2"/>
      <c r="K372" s="2"/>
      <c r="L372" s="2"/>
      <c r="M372" s="2"/>
      <c r="N372" s="2"/>
      <c r="O372" s="2"/>
      <c r="P372" s="2"/>
      <c r="Q372" s="2"/>
      <c r="R372" s="2"/>
      <c r="S372" s="2"/>
      <c r="T372" s="2"/>
      <c r="U372" s="2"/>
      <c r="V372" s="18"/>
      <c r="W372" s="2"/>
      <c r="X372" s="2"/>
      <c r="Y372" s="2"/>
      <c r="Z372" s="2"/>
    </row>
    <row r="373" spans="1:26" ht="12.75" customHeight="1">
      <c r="A373" s="2"/>
      <c r="B373" s="2"/>
      <c r="C373" s="2"/>
      <c r="D373" s="2"/>
      <c r="E373" s="2"/>
      <c r="F373" s="2"/>
      <c r="G373" s="2"/>
      <c r="H373" s="2"/>
      <c r="I373" s="2"/>
      <c r="J373" s="2"/>
      <c r="K373" s="2"/>
      <c r="L373" s="2"/>
      <c r="M373" s="2"/>
      <c r="N373" s="2"/>
      <c r="O373" s="2"/>
      <c r="P373" s="2"/>
      <c r="Q373" s="2"/>
      <c r="R373" s="2"/>
      <c r="S373" s="2"/>
      <c r="T373" s="2"/>
      <c r="U373" s="2"/>
      <c r="V373" s="18"/>
      <c r="W373" s="2"/>
      <c r="X373" s="2"/>
      <c r="Y373" s="2"/>
      <c r="Z373" s="2"/>
    </row>
    <row r="374" spans="1:26" ht="12.75" customHeight="1">
      <c r="A374" s="2"/>
      <c r="B374" s="2"/>
      <c r="C374" s="2"/>
      <c r="D374" s="2"/>
      <c r="E374" s="2"/>
      <c r="F374" s="2"/>
      <c r="G374" s="2"/>
      <c r="H374" s="2"/>
      <c r="I374" s="2"/>
      <c r="J374" s="2"/>
      <c r="K374" s="2"/>
      <c r="L374" s="2"/>
      <c r="M374" s="2"/>
      <c r="N374" s="2"/>
      <c r="O374" s="2"/>
      <c r="P374" s="2"/>
      <c r="Q374" s="2"/>
      <c r="R374" s="2"/>
      <c r="S374" s="2"/>
      <c r="T374" s="2"/>
      <c r="U374" s="2"/>
      <c r="V374" s="18"/>
      <c r="W374" s="2"/>
      <c r="X374" s="2"/>
      <c r="Y374" s="2"/>
      <c r="Z374" s="2"/>
    </row>
    <row r="375" spans="1:26" ht="12.75" customHeight="1">
      <c r="A375" s="2"/>
      <c r="B375" s="2"/>
      <c r="C375" s="2"/>
      <c r="D375" s="2"/>
      <c r="E375" s="2"/>
      <c r="F375" s="2"/>
      <c r="G375" s="2"/>
      <c r="H375" s="2"/>
      <c r="I375" s="2"/>
      <c r="J375" s="2"/>
      <c r="K375" s="2"/>
      <c r="L375" s="2"/>
      <c r="M375" s="2"/>
      <c r="N375" s="2"/>
      <c r="O375" s="2"/>
      <c r="P375" s="2"/>
      <c r="Q375" s="2"/>
      <c r="R375" s="2"/>
      <c r="S375" s="2"/>
      <c r="T375" s="2"/>
      <c r="U375" s="2"/>
      <c r="V375" s="18"/>
      <c r="W375" s="2"/>
      <c r="X375" s="2"/>
      <c r="Y375" s="2"/>
      <c r="Z375" s="2"/>
    </row>
    <row r="376" spans="1:26" ht="12.75" customHeight="1">
      <c r="A376" s="2"/>
      <c r="B376" s="2"/>
      <c r="C376" s="2"/>
      <c r="D376" s="2"/>
      <c r="E376" s="2"/>
      <c r="F376" s="2"/>
      <c r="G376" s="2"/>
      <c r="H376" s="2"/>
      <c r="I376" s="2"/>
      <c r="J376" s="2"/>
      <c r="K376" s="2"/>
      <c r="L376" s="2"/>
      <c r="M376" s="2"/>
      <c r="N376" s="2"/>
      <c r="O376" s="2"/>
      <c r="P376" s="2"/>
      <c r="Q376" s="2"/>
      <c r="R376" s="2"/>
      <c r="S376" s="2"/>
      <c r="T376" s="2"/>
      <c r="U376" s="2"/>
      <c r="V376" s="18"/>
      <c r="W376" s="2"/>
      <c r="X376" s="2"/>
      <c r="Y376" s="2"/>
      <c r="Z376" s="2"/>
    </row>
    <row r="377" spans="1:26" ht="12.75" customHeight="1">
      <c r="A377" s="2"/>
      <c r="B377" s="2"/>
      <c r="C377" s="2"/>
      <c r="D377" s="2"/>
      <c r="E377" s="2"/>
      <c r="F377" s="2"/>
      <c r="G377" s="2"/>
      <c r="H377" s="2"/>
      <c r="I377" s="2"/>
      <c r="J377" s="2"/>
      <c r="K377" s="2"/>
      <c r="L377" s="2"/>
      <c r="M377" s="2"/>
      <c r="N377" s="2"/>
      <c r="O377" s="2"/>
      <c r="P377" s="2"/>
      <c r="Q377" s="2"/>
      <c r="R377" s="2"/>
      <c r="S377" s="2"/>
      <c r="T377" s="2"/>
      <c r="U377" s="2"/>
      <c r="V377" s="18"/>
      <c r="W377" s="2"/>
      <c r="X377" s="2"/>
      <c r="Y377" s="2"/>
      <c r="Z377" s="2"/>
    </row>
    <row r="378" spans="1:26" ht="12.75" customHeight="1">
      <c r="A378" s="2"/>
      <c r="B378" s="2"/>
      <c r="C378" s="2"/>
      <c r="D378" s="2"/>
      <c r="E378" s="2"/>
      <c r="F378" s="2"/>
      <c r="G378" s="2"/>
      <c r="H378" s="2"/>
      <c r="I378" s="2"/>
      <c r="J378" s="2"/>
      <c r="K378" s="2"/>
      <c r="L378" s="2"/>
      <c r="M378" s="2"/>
      <c r="N378" s="2"/>
      <c r="O378" s="2"/>
      <c r="P378" s="2"/>
      <c r="Q378" s="2"/>
      <c r="R378" s="2"/>
      <c r="S378" s="2"/>
      <c r="T378" s="2"/>
      <c r="U378" s="2"/>
      <c r="V378" s="18"/>
      <c r="W378" s="2"/>
      <c r="X378" s="2"/>
      <c r="Y378" s="2"/>
      <c r="Z378" s="2"/>
    </row>
    <row r="379" spans="1:26" ht="12.75" customHeight="1">
      <c r="A379" s="2"/>
      <c r="B379" s="2"/>
      <c r="C379" s="2"/>
      <c r="D379" s="2"/>
      <c r="E379" s="2"/>
      <c r="F379" s="2"/>
      <c r="G379" s="2"/>
      <c r="H379" s="2"/>
      <c r="I379" s="2"/>
      <c r="J379" s="2"/>
      <c r="K379" s="2"/>
      <c r="L379" s="2"/>
      <c r="M379" s="2"/>
      <c r="N379" s="2"/>
      <c r="O379" s="2"/>
      <c r="P379" s="2"/>
      <c r="Q379" s="2"/>
      <c r="R379" s="2"/>
      <c r="S379" s="2"/>
      <c r="T379" s="2"/>
      <c r="U379" s="2"/>
      <c r="V379" s="18"/>
      <c r="W379" s="2"/>
      <c r="X379" s="2"/>
      <c r="Y379" s="2"/>
      <c r="Z379" s="2"/>
    </row>
    <row r="380" spans="1:26" ht="12.75" customHeight="1">
      <c r="A380" s="2"/>
      <c r="B380" s="2"/>
      <c r="C380" s="2"/>
      <c r="D380" s="2"/>
      <c r="E380" s="2"/>
      <c r="F380" s="2"/>
      <c r="G380" s="2"/>
      <c r="H380" s="2"/>
      <c r="I380" s="2"/>
      <c r="J380" s="2"/>
      <c r="K380" s="2"/>
      <c r="L380" s="2"/>
      <c r="M380" s="2"/>
      <c r="N380" s="2"/>
      <c r="O380" s="2"/>
      <c r="P380" s="2"/>
      <c r="Q380" s="2"/>
      <c r="R380" s="2"/>
      <c r="S380" s="2"/>
      <c r="T380" s="2"/>
      <c r="U380" s="2"/>
      <c r="V380" s="18"/>
      <c r="W380" s="2"/>
      <c r="X380" s="2"/>
      <c r="Y380" s="2"/>
      <c r="Z380" s="2"/>
    </row>
    <row r="381" spans="1:26" ht="12.75" customHeight="1">
      <c r="A381" s="2"/>
      <c r="B381" s="2"/>
      <c r="C381" s="2"/>
      <c r="D381" s="2"/>
      <c r="E381" s="2"/>
      <c r="F381" s="2"/>
      <c r="G381" s="2"/>
      <c r="H381" s="2"/>
      <c r="I381" s="2"/>
      <c r="J381" s="2"/>
      <c r="K381" s="2"/>
      <c r="L381" s="2"/>
      <c r="M381" s="2"/>
      <c r="N381" s="2"/>
      <c r="O381" s="2"/>
      <c r="P381" s="2"/>
      <c r="Q381" s="2"/>
      <c r="R381" s="2"/>
      <c r="S381" s="2"/>
      <c r="T381" s="2"/>
      <c r="U381" s="2"/>
      <c r="V381" s="18"/>
      <c r="W381" s="2"/>
      <c r="X381" s="2"/>
      <c r="Y381" s="2"/>
      <c r="Z381" s="2"/>
    </row>
    <row r="382" spans="1:26" ht="12.75" customHeight="1">
      <c r="A382" s="2"/>
      <c r="B382" s="2"/>
      <c r="C382" s="2"/>
      <c r="D382" s="2"/>
      <c r="E382" s="2"/>
      <c r="F382" s="2"/>
      <c r="G382" s="2"/>
      <c r="H382" s="2"/>
      <c r="I382" s="2"/>
      <c r="J382" s="2"/>
      <c r="K382" s="2"/>
      <c r="L382" s="2"/>
      <c r="M382" s="2"/>
      <c r="N382" s="2"/>
      <c r="O382" s="2"/>
      <c r="P382" s="2"/>
      <c r="Q382" s="2"/>
      <c r="R382" s="2"/>
      <c r="S382" s="2"/>
      <c r="T382" s="2"/>
      <c r="U382" s="2"/>
      <c r="V382" s="18"/>
      <c r="W382" s="2"/>
      <c r="X382" s="2"/>
      <c r="Y382" s="2"/>
      <c r="Z382" s="2"/>
    </row>
    <row r="383" spans="1:26" ht="12.75" customHeight="1">
      <c r="A383" s="2"/>
      <c r="B383" s="2"/>
      <c r="C383" s="2"/>
      <c r="D383" s="2"/>
      <c r="E383" s="2"/>
      <c r="F383" s="2"/>
      <c r="G383" s="2"/>
      <c r="H383" s="2"/>
      <c r="I383" s="2"/>
      <c r="J383" s="2"/>
      <c r="K383" s="2"/>
      <c r="L383" s="2"/>
      <c r="M383" s="2"/>
      <c r="N383" s="2"/>
      <c r="O383" s="2"/>
      <c r="P383" s="2"/>
      <c r="Q383" s="2"/>
      <c r="R383" s="2"/>
      <c r="S383" s="2"/>
      <c r="T383" s="2"/>
      <c r="U383" s="2"/>
      <c r="V383" s="18"/>
      <c r="W383" s="2"/>
      <c r="X383" s="2"/>
      <c r="Y383" s="2"/>
      <c r="Z383" s="2"/>
    </row>
    <row r="384" spans="1:26" ht="12.75" customHeight="1">
      <c r="A384" s="2"/>
      <c r="B384" s="2"/>
      <c r="C384" s="2"/>
      <c r="D384" s="2"/>
      <c r="E384" s="2"/>
      <c r="F384" s="2"/>
      <c r="G384" s="2"/>
      <c r="H384" s="2"/>
      <c r="I384" s="2"/>
      <c r="J384" s="2"/>
      <c r="K384" s="2"/>
      <c r="L384" s="2"/>
      <c r="M384" s="2"/>
      <c r="N384" s="2"/>
      <c r="O384" s="2"/>
      <c r="P384" s="2"/>
      <c r="Q384" s="2"/>
      <c r="R384" s="2"/>
      <c r="S384" s="2"/>
      <c r="T384" s="2"/>
      <c r="U384" s="2"/>
      <c r="V384" s="18"/>
      <c r="W384" s="2"/>
      <c r="X384" s="2"/>
      <c r="Y384" s="2"/>
      <c r="Z384" s="2"/>
    </row>
    <row r="385" spans="1:26" ht="12.75" customHeight="1">
      <c r="A385" s="2"/>
      <c r="B385" s="2"/>
      <c r="C385" s="2"/>
      <c r="D385" s="2"/>
      <c r="E385" s="2"/>
      <c r="F385" s="2"/>
      <c r="G385" s="2"/>
      <c r="H385" s="2"/>
      <c r="I385" s="2"/>
      <c r="J385" s="2"/>
      <c r="K385" s="2"/>
      <c r="L385" s="2"/>
      <c r="M385" s="2"/>
      <c r="N385" s="2"/>
      <c r="O385" s="2"/>
      <c r="P385" s="2"/>
      <c r="Q385" s="2"/>
      <c r="R385" s="2"/>
      <c r="S385" s="2"/>
      <c r="T385" s="2"/>
      <c r="U385" s="2"/>
      <c r="V385" s="18"/>
      <c r="W385" s="2"/>
      <c r="X385" s="2"/>
      <c r="Y385" s="2"/>
      <c r="Z385" s="2"/>
    </row>
    <row r="386" spans="1:26" ht="12.75" customHeight="1">
      <c r="A386" s="2"/>
      <c r="B386" s="2"/>
      <c r="C386" s="2"/>
      <c r="D386" s="2"/>
      <c r="E386" s="2"/>
      <c r="F386" s="2"/>
      <c r="G386" s="2"/>
      <c r="H386" s="2"/>
      <c r="I386" s="2"/>
      <c r="J386" s="2"/>
      <c r="K386" s="2"/>
      <c r="L386" s="2"/>
      <c r="M386" s="2"/>
      <c r="N386" s="2"/>
      <c r="O386" s="2"/>
      <c r="P386" s="2"/>
      <c r="Q386" s="2"/>
      <c r="R386" s="2"/>
      <c r="S386" s="2"/>
      <c r="T386" s="2"/>
      <c r="U386" s="2"/>
      <c r="V386" s="18"/>
      <c r="W386" s="2"/>
      <c r="X386" s="2"/>
      <c r="Y386" s="2"/>
      <c r="Z386" s="2"/>
    </row>
    <row r="387" spans="1:26" ht="12.75" customHeight="1">
      <c r="A387" s="2"/>
      <c r="B387" s="2"/>
      <c r="C387" s="2"/>
      <c r="D387" s="2"/>
      <c r="E387" s="2"/>
      <c r="F387" s="2"/>
      <c r="G387" s="2"/>
      <c r="H387" s="2"/>
      <c r="I387" s="2"/>
      <c r="J387" s="2"/>
      <c r="K387" s="2"/>
      <c r="L387" s="2"/>
      <c r="M387" s="2"/>
      <c r="N387" s="2"/>
      <c r="O387" s="2"/>
      <c r="P387" s="2"/>
      <c r="Q387" s="2"/>
      <c r="R387" s="2"/>
      <c r="S387" s="2"/>
      <c r="T387" s="2"/>
      <c r="U387" s="2"/>
      <c r="V387" s="18"/>
      <c r="W387" s="2"/>
      <c r="X387" s="2"/>
      <c r="Y387" s="2"/>
      <c r="Z387" s="2"/>
    </row>
    <row r="388" spans="1:26" ht="12.75" customHeight="1">
      <c r="A388" s="2"/>
      <c r="B388" s="2"/>
      <c r="C388" s="2"/>
      <c r="D388" s="2"/>
      <c r="E388" s="2"/>
      <c r="F388" s="2"/>
      <c r="G388" s="2"/>
      <c r="H388" s="2"/>
      <c r="I388" s="2"/>
      <c r="J388" s="2"/>
      <c r="K388" s="2"/>
      <c r="L388" s="2"/>
      <c r="M388" s="2"/>
      <c r="N388" s="2"/>
      <c r="O388" s="2"/>
      <c r="P388" s="2"/>
      <c r="Q388" s="2"/>
      <c r="R388" s="2"/>
      <c r="S388" s="2"/>
      <c r="T388" s="2"/>
      <c r="U388" s="2"/>
      <c r="V388" s="18"/>
      <c r="W388" s="2"/>
      <c r="X388" s="2"/>
      <c r="Y388" s="2"/>
      <c r="Z388" s="2"/>
    </row>
    <row r="389" spans="1:26" ht="12.75" customHeight="1">
      <c r="A389" s="2"/>
      <c r="B389" s="2"/>
      <c r="C389" s="2"/>
      <c r="D389" s="2"/>
      <c r="E389" s="2"/>
      <c r="F389" s="2"/>
      <c r="G389" s="2"/>
      <c r="H389" s="2"/>
      <c r="I389" s="2"/>
      <c r="J389" s="2"/>
      <c r="K389" s="2"/>
      <c r="L389" s="2"/>
      <c r="M389" s="2"/>
      <c r="N389" s="2"/>
      <c r="O389" s="2"/>
      <c r="P389" s="2"/>
      <c r="Q389" s="2"/>
      <c r="R389" s="2"/>
      <c r="S389" s="2"/>
      <c r="T389" s="2"/>
      <c r="U389" s="2"/>
      <c r="V389" s="18"/>
      <c r="W389" s="2"/>
      <c r="X389" s="2"/>
      <c r="Y389" s="2"/>
      <c r="Z389" s="2"/>
    </row>
    <row r="390" spans="1:26" ht="12.75" customHeight="1">
      <c r="A390" s="2"/>
      <c r="B390" s="2"/>
      <c r="C390" s="2"/>
      <c r="D390" s="2"/>
      <c r="E390" s="2"/>
      <c r="F390" s="2"/>
      <c r="G390" s="2"/>
      <c r="H390" s="2"/>
      <c r="I390" s="2"/>
      <c r="J390" s="2"/>
      <c r="K390" s="2"/>
      <c r="L390" s="2"/>
      <c r="M390" s="2"/>
      <c r="N390" s="2"/>
      <c r="O390" s="2"/>
      <c r="P390" s="2"/>
      <c r="Q390" s="2"/>
      <c r="R390" s="2"/>
      <c r="S390" s="2"/>
      <c r="T390" s="2"/>
      <c r="U390" s="2"/>
      <c r="V390" s="18"/>
      <c r="W390" s="2"/>
      <c r="X390" s="2"/>
      <c r="Y390" s="2"/>
      <c r="Z390" s="2"/>
    </row>
    <row r="391" spans="1:26" ht="12.75" customHeight="1">
      <c r="A391" s="2"/>
      <c r="B391" s="2"/>
      <c r="C391" s="2"/>
      <c r="D391" s="2"/>
      <c r="E391" s="2"/>
      <c r="F391" s="2"/>
      <c r="G391" s="2"/>
      <c r="H391" s="2"/>
      <c r="I391" s="2"/>
      <c r="J391" s="2"/>
      <c r="K391" s="2"/>
      <c r="L391" s="2"/>
      <c r="M391" s="2"/>
      <c r="N391" s="2"/>
      <c r="O391" s="2"/>
      <c r="P391" s="2"/>
      <c r="Q391" s="2"/>
      <c r="R391" s="2"/>
      <c r="S391" s="2"/>
      <c r="T391" s="2"/>
      <c r="U391" s="2"/>
      <c r="V391" s="18"/>
      <c r="W391" s="2"/>
      <c r="X391" s="2"/>
      <c r="Y391" s="2"/>
      <c r="Z391" s="2"/>
    </row>
    <row r="392" spans="1:26" ht="12.75" customHeight="1">
      <c r="A392" s="2"/>
      <c r="B392" s="2"/>
      <c r="C392" s="2"/>
      <c r="D392" s="2"/>
      <c r="E392" s="2"/>
      <c r="F392" s="2"/>
      <c r="G392" s="2"/>
      <c r="H392" s="2"/>
      <c r="I392" s="2"/>
      <c r="J392" s="2"/>
      <c r="K392" s="2"/>
      <c r="L392" s="2"/>
      <c r="M392" s="2"/>
      <c r="N392" s="2"/>
      <c r="O392" s="2"/>
      <c r="P392" s="2"/>
      <c r="Q392" s="2"/>
      <c r="R392" s="2"/>
      <c r="S392" s="2"/>
      <c r="T392" s="2"/>
      <c r="U392" s="2"/>
      <c r="V392" s="18"/>
      <c r="W392" s="2"/>
      <c r="X392" s="2"/>
      <c r="Y392" s="2"/>
      <c r="Z392" s="2"/>
    </row>
    <row r="393" spans="1:26" ht="12.75" customHeight="1">
      <c r="A393" s="2"/>
      <c r="B393" s="2"/>
      <c r="C393" s="2"/>
      <c r="D393" s="2"/>
      <c r="E393" s="2"/>
      <c r="F393" s="2"/>
      <c r="G393" s="2"/>
      <c r="H393" s="2"/>
      <c r="I393" s="2"/>
      <c r="J393" s="2"/>
      <c r="K393" s="2"/>
      <c r="L393" s="2"/>
      <c r="M393" s="2"/>
      <c r="N393" s="2"/>
      <c r="O393" s="2"/>
      <c r="P393" s="2"/>
      <c r="Q393" s="2"/>
      <c r="R393" s="2"/>
      <c r="S393" s="2"/>
      <c r="T393" s="2"/>
      <c r="U393" s="2"/>
      <c r="V393" s="18"/>
      <c r="W393" s="2"/>
      <c r="X393" s="2"/>
      <c r="Y393" s="2"/>
      <c r="Z393" s="2"/>
    </row>
    <row r="394" spans="1:26" ht="12.75" customHeight="1">
      <c r="A394" s="2"/>
      <c r="B394" s="2"/>
      <c r="C394" s="2"/>
      <c r="D394" s="2"/>
      <c r="E394" s="2"/>
      <c r="F394" s="2"/>
      <c r="G394" s="2"/>
      <c r="H394" s="2"/>
      <c r="I394" s="2"/>
      <c r="J394" s="2"/>
      <c r="K394" s="2"/>
      <c r="L394" s="2"/>
      <c r="M394" s="2"/>
      <c r="N394" s="2"/>
      <c r="O394" s="2"/>
      <c r="P394" s="2"/>
      <c r="Q394" s="2"/>
      <c r="R394" s="2"/>
      <c r="S394" s="2"/>
      <c r="T394" s="2"/>
      <c r="U394" s="2"/>
      <c r="V394" s="18"/>
      <c r="W394" s="2"/>
      <c r="X394" s="2"/>
      <c r="Y394" s="2"/>
      <c r="Z394" s="2"/>
    </row>
    <row r="395" spans="1:26" ht="12.75" customHeight="1">
      <c r="A395" s="2"/>
      <c r="B395" s="2"/>
      <c r="C395" s="2"/>
      <c r="D395" s="2"/>
      <c r="E395" s="2"/>
      <c r="F395" s="2"/>
      <c r="G395" s="2"/>
      <c r="H395" s="2"/>
      <c r="I395" s="2"/>
      <c r="J395" s="2"/>
      <c r="K395" s="2"/>
      <c r="L395" s="2"/>
      <c r="M395" s="2"/>
      <c r="N395" s="2"/>
      <c r="O395" s="2"/>
      <c r="P395" s="2"/>
      <c r="Q395" s="2"/>
      <c r="R395" s="2"/>
      <c r="S395" s="2"/>
      <c r="T395" s="2"/>
      <c r="U395" s="2"/>
      <c r="V395" s="18"/>
      <c r="W395" s="2"/>
      <c r="X395" s="2"/>
      <c r="Y395" s="2"/>
      <c r="Z395" s="2"/>
    </row>
    <row r="396" spans="1:26" ht="12.75" customHeight="1">
      <c r="A396" s="2"/>
      <c r="B396" s="2"/>
      <c r="C396" s="2"/>
      <c r="D396" s="2"/>
      <c r="E396" s="2"/>
      <c r="F396" s="2"/>
      <c r="G396" s="2"/>
      <c r="H396" s="2"/>
      <c r="I396" s="2"/>
      <c r="J396" s="2"/>
      <c r="K396" s="2"/>
      <c r="L396" s="2"/>
      <c r="M396" s="2"/>
      <c r="N396" s="2"/>
      <c r="O396" s="2"/>
      <c r="P396" s="2"/>
      <c r="Q396" s="2"/>
      <c r="R396" s="2"/>
      <c r="S396" s="2"/>
      <c r="T396" s="2"/>
      <c r="U396" s="2"/>
      <c r="V396" s="18"/>
      <c r="W396" s="2"/>
      <c r="X396" s="2"/>
      <c r="Y396" s="2"/>
      <c r="Z396" s="2"/>
    </row>
    <row r="397" spans="1:26" ht="12.75" customHeight="1">
      <c r="A397" s="2"/>
      <c r="B397" s="2"/>
      <c r="C397" s="2"/>
      <c r="D397" s="2"/>
      <c r="E397" s="2"/>
      <c r="F397" s="2"/>
      <c r="G397" s="2"/>
      <c r="H397" s="2"/>
      <c r="I397" s="2"/>
      <c r="J397" s="2"/>
      <c r="K397" s="2"/>
      <c r="L397" s="2"/>
      <c r="M397" s="2"/>
      <c r="N397" s="2"/>
      <c r="O397" s="2"/>
      <c r="P397" s="2"/>
      <c r="Q397" s="2"/>
      <c r="R397" s="2"/>
      <c r="S397" s="2"/>
      <c r="T397" s="2"/>
      <c r="U397" s="2"/>
      <c r="V397" s="18"/>
      <c r="W397" s="2"/>
      <c r="X397" s="2"/>
      <c r="Y397" s="2"/>
      <c r="Z397" s="2"/>
    </row>
    <row r="398" spans="1:26" ht="12.75" customHeight="1">
      <c r="A398" s="2"/>
      <c r="B398" s="2"/>
      <c r="C398" s="2"/>
      <c r="D398" s="2"/>
      <c r="E398" s="2"/>
      <c r="F398" s="2"/>
      <c r="G398" s="2"/>
      <c r="H398" s="2"/>
      <c r="I398" s="2"/>
      <c r="J398" s="2"/>
      <c r="K398" s="2"/>
      <c r="L398" s="2"/>
      <c r="M398" s="2"/>
      <c r="N398" s="2"/>
      <c r="O398" s="2"/>
      <c r="P398" s="2"/>
      <c r="Q398" s="2"/>
      <c r="R398" s="2"/>
      <c r="S398" s="2"/>
      <c r="T398" s="2"/>
      <c r="U398" s="2"/>
      <c r="V398" s="18"/>
      <c r="W398" s="2"/>
      <c r="X398" s="2"/>
      <c r="Y398" s="2"/>
      <c r="Z398" s="2"/>
    </row>
    <row r="399" spans="1:26" ht="12.75" customHeight="1">
      <c r="A399" s="2"/>
      <c r="B399" s="2"/>
      <c r="C399" s="2"/>
      <c r="D399" s="2"/>
      <c r="E399" s="2"/>
      <c r="F399" s="2"/>
      <c r="G399" s="2"/>
      <c r="H399" s="2"/>
      <c r="I399" s="2"/>
      <c r="J399" s="2"/>
      <c r="K399" s="2"/>
      <c r="L399" s="2"/>
      <c r="M399" s="2"/>
      <c r="N399" s="2"/>
      <c r="O399" s="2"/>
      <c r="P399" s="2"/>
      <c r="Q399" s="2"/>
      <c r="R399" s="2"/>
      <c r="S399" s="2"/>
      <c r="T399" s="2"/>
      <c r="U399" s="2"/>
      <c r="V399" s="18"/>
      <c r="W399" s="2"/>
      <c r="X399" s="2"/>
      <c r="Y399" s="2"/>
      <c r="Z399" s="2"/>
    </row>
    <row r="400" spans="1:26" ht="12.75" customHeight="1">
      <c r="A400" s="2"/>
      <c r="B400" s="2"/>
      <c r="C400" s="2"/>
      <c r="D400" s="2"/>
      <c r="E400" s="2"/>
      <c r="F400" s="2"/>
      <c r="G400" s="2"/>
      <c r="H400" s="2"/>
      <c r="I400" s="2"/>
      <c r="J400" s="2"/>
      <c r="K400" s="2"/>
      <c r="L400" s="2"/>
      <c r="M400" s="2"/>
      <c r="N400" s="2"/>
      <c r="O400" s="2"/>
      <c r="P400" s="2"/>
      <c r="Q400" s="2"/>
      <c r="R400" s="2"/>
      <c r="S400" s="2"/>
      <c r="T400" s="2"/>
      <c r="U400" s="2"/>
      <c r="V400" s="18"/>
      <c r="W400" s="2"/>
      <c r="X400" s="2"/>
      <c r="Y400" s="2"/>
      <c r="Z400" s="2"/>
    </row>
    <row r="401" spans="1:26" ht="12.75" customHeight="1">
      <c r="A401" s="2"/>
      <c r="B401" s="2"/>
      <c r="C401" s="2"/>
      <c r="D401" s="2"/>
      <c r="E401" s="2"/>
      <c r="F401" s="2"/>
      <c r="G401" s="2"/>
      <c r="H401" s="2"/>
      <c r="I401" s="2"/>
      <c r="J401" s="2"/>
      <c r="K401" s="2"/>
      <c r="L401" s="2"/>
      <c r="M401" s="2"/>
      <c r="N401" s="2"/>
      <c r="O401" s="2"/>
      <c r="P401" s="2"/>
      <c r="Q401" s="2"/>
      <c r="R401" s="2"/>
      <c r="S401" s="2"/>
      <c r="T401" s="2"/>
      <c r="U401" s="2"/>
      <c r="V401" s="18"/>
      <c r="W401" s="2"/>
      <c r="X401" s="2"/>
      <c r="Y401" s="2"/>
      <c r="Z401" s="2"/>
    </row>
    <row r="402" spans="1:26" ht="12.75" customHeight="1">
      <c r="A402" s="2"/>
      <c r="B402" s="2"/>
      <c r="C402" s="2"/>
      <c r="D402" s="2"/>
      <c r="E402" s="2"/>
      <c r="F402" s="2"/>
      <c r="G402" s="2"/>
      <c r="H402" s="2"/>
      <c r="I402" s="2"/>
      <c r="J402" s="2"/>
      <c r="K402" s="2"/>
      <c r="L402" s="2"/>
      <c r="M402" s="2"/>
      <c r="N402" s="2"/>
      <c r="O402" s="2"/>
      <c r="P402" s="2"/>
      <c r="Q402" s="2"/>
      <c r="R402" s="2"/>
      <c r="S402" s="2"/>
      <c r="T402" s="2"/>
      <c r="U402" s="2"/>
      <c r="V402" s="18"/>
      <c r="W402" s="2"/>
      <c r="X402" s="2"/>
      <c r="Y402" s="2"/>
      <c r="Z402" s="2"/>
    </row>
    <row r="403" spans="1:26" ht="12.75" customHeight="1">
      <c r="A403" s="2"/>
      <c r="B403" s="2"/>
      <c r="C403" s="2"/>
      <c r="D403" s="2"/>
      <c r="E403" s="2"/>
      <c r="F403" s="2"/>
      <c r="G403" s="2"/>
      <c r="H403" s="2"/>
      <c r="I403" s="2"/>
      <c r="J403" s="2"/>
      <c r="K403" s="2"/>
      <c r="L403" s="2"/>
      <c r="M403" s="2"/>
      <c r="N403" s="2"/>
      <c r="O403" s="2"/>
      <c r="P403" s="2"/>
      <c r="Q403" s="2"/>
      <c r="R403" s="2"/>
      <c r="S403" s="2"/>
      <c r="T403" s="2"/>
      <c r="U403" s="2"/>
      <c r="V403" s="18"/>
      <c r="W403" s="2"/>
      <c r="X403" s="2"/>
      <c r="Y403" s="2"/>
      <c r="Z403" s="2"/>
    </row>
    <row r="404" spans="1:26" ht="12.75" customHeight="1">
      <c r="A404" s="2"/>
      <c r="B404" s="2"/>
      <c r="C404" s="2"/>
      <c r="D404" s="2"/>
      <c r="E404" s="2"/>
      <c r="F404" s="2"/>
      <c r="G404" s="2"/>
      <c r="H404" s="2"/>
      <c r="I404" s="2"/>
      <c r="J404" s="2"/>
      <c r="K404" s="2"/>
      <c r="L404" s="2"/>
      <c r="M404" s="2"/>
      <c r="N404" s="2"/>
      <c r="O404" s="2"/>
      <c r="P404" s="2"/>
      <c r="Q404" s="2"/>
      <c r="R404" s="2"/>
      <c r="S404" s="2"/>
      <c r="T404" s="2"/>
      <c r="U404" s="2"/>
      <c r="V404" s="18"/>
      <c r="W404" s="2"/>
      <c r="X404" s="2"/>
      <c r="Y404" s="2"/>
      <c r="Z404" s="2"/>
    </row>
    <row r="405" spans="1:26" ht="12.75" customHeight="1">
      <c r="A405" s="2"/>
      <c r="B405" s="2"/>
      <c r="C405" s="2"/>
      <c r="D405" s="2"/>
      <c r="E405" s="2"/>
      <c r="F405" s="2"/>
      <c r="G405" s="2"/>
      <c r="H405" s="2"/>
      <c r="I405" s="2"/>
      <c r="J405" s="2"/>
      <c r="K405" s="2"/>
      <c r="L405" s="2"/>
      <c r="M405" s="2"/>
      <c r="N405" s="2"/>
      <c r="O405" s="2"/>
      <c r="P405" s="2"/>
      <c r="Q405" s="2"/>
      <c r="R405" s="2"/>
      <c r="S405" s="2"/>
      <c r="T405" s="2"/>
      <c r="U405" s="2"/>
      <c r="V405" s="18"/>
      <c r="W405" s="2"/>
      <c r="X405" s="2"/>
      <c r="Y405" s="2"/>
      <c r="Z405" s="2"/>
    </row>
    <row r="406" spans="1:26" ht="12.75" customHeight="1">
      <c r="A406" s="2"/>
      <c r="B406" s="2"/>
      <c r="C406" s="2"/>
      <c r="D406" s="2"/>
      <c r="E406" s="2"/>
      <c r="F406" s="2"/>
      <c r="G406" s="2"/>
      <c r="H406" s="2"/>
      <c r="I406" s="2"/>
      <c r="J406" s="2"/>
      <c r="K406" s="2"/>
      <c r="L406" s="2"/>
      <c r="M406" s="2"/>
      <c r="N406" s="2"/>
      <c r="O406" s="2"/>
      <c r="P406" s="2"/>
      <c r="Q406" s="2"/>
      <c r="R406" s="2"/>
      <c r="S406" s="2"/>
      <c r="T406" s="2"/>
      <c r="U406" s="2"/>
      <c r="V406" s="18"/>
      <c r="W406" s="2"/>
      <c r="X406" s="2"/>
      <c r="Y406" s="2"/>
      <c r="Z406" s="2"/>
    </row>
    <row r="407" spans="1:26" ht="12.75" customHeight="1">
      <c r="A407" s="2"/>
      <c r="B407" s="2"/>
      <c r="C407" s="2"/>
      <c r="D407" s="2"/>
      <c r="E407" s="2"/>
      <c r="F407" s="2"/>
      <c r="G407" s="2"/>
      <c r="H407" s="2"/>
      <c r="I407" s="2"/>
      <c r="J407" s="2"/>
      <c r="K407" s="2"/>
      <c r="L407" s="2"/>
      <c r="M407" s="2"/>
      <c r="N407" s="2"/>
      <c r="O407" s="2"/>
      <c r="P407" s="2"/>
      <c r="Q407" s="2"/>
      <c r="R407" s="2"/>
      <c r="S407" s="2"/>
      <c r="T407" s="2"/>
      <c r="U407" s="2"/>
      <c r="V407" s="18"/>
      <c r="W407" s="2"/>
      <c r="X407" s="2"/>
      <c r="Y407" s="2"/>
      <c r="Z407" s="2"/>
    </row>
    <row r="408" spans="1:26" ht="12.75" customHeight="1">
      <c r="A408" s="2"/>
      <c r="B408" s="2"/>
      <c r="C408" s="2"/>
      <c r="D408" s="2"/>
      <c r="E408" s="2"/>
      <c r="F408" s="2"/>
      <c r="G408" s="2"/>
      <c r="H408" s="2"/>
      <c r="I408" s="2"/>
      <c r="J408" s="2"/>
      <c r="K408" s="2"/>
      <c r="L408" s="2"/>
      <c r="M408" s="2"/>
      <c r="N408" s="2"/>
      <c r="O408" s="2"/>
      <c r="P408" s="2"/>
      <c r="Q408" s="2"/>
      <c r="R408" s="2"/>
      <c r="S408" s="2"/>
      <c r="T408" s="2"/>
      <c r="U408" s="2"/>
      <c r="V408" s="18"/>
      <c r="W408" s="2"/>
      <c r="X408" s="2"/>
      <c r="Y408" s="2"/>
      <c r="Z408" s="2"/>
    </row>
    <row r="409" spans="1:26" ht="12.75" customHeight="1">
      <c r="A409" s="2"/>
      <c r="B409" s="2"/>
      <c r="C409" s="2"/>
      <c r="D409" s="2"/>
      <c r="E409" s="2"/>
      <c r="F409" s="2"/>
      <c r="G409" s="2"/>
      <c r="H409" s="2"/>
      <c r="I409" s="2"/>
      <c r="J409" s="2"/>
      <c r="K409" s="2"/>
      <c r="L409" s="2"/>
      <c r="M409" s="2"/>
      <c r="N409" s="2"/>
      <c r="O409" s="2"/>
      <c r="P409" s="2"/>
      <c r="Q409" s="2"/>
      <c r="R409" s="2"/>
      <c r="S409" s="2"/>
      <c r="T409" s="2"/>
      <c r="U409" s="2"/>
      <c r="V409" s="18"/>
      <c r="W409" s="2"/>
      <c r="X409" s="2"/>
      <c r="Y409" s="2"/>
      <c r="Z409" s="2"/>
    </row>
    <row r="410" spans="1:26" ht="12.75" customHeight="1">
      <c r="A410" s="2"/>
      <c r="B410" s="2"/>
      <c r="C410" s="2"/>
      <c r="D410" s="2"/>
      <c r="E410" s="2"/>
      <c r="F410" s="2"/>
      <c r="G410" s="2"/>
      <c r="H410" s="2"/>
      <c r="I410" s="2"/>
      <c r="J410" s="2"/>
      <c r="K410" s="2"/>
      <c r="L410" s="2"/>
      <c r="M410" s="2"/>
      <c r="N410" s="2"/>
      <c r="O410" s="2"/>
      <c r="P410" s="2"/>
      <c r="Q410" s="2"/>
      <c r="R410" s="2"/>
      <c r="S410" s="2"/>
      <c r="T410" s="2"/>
      <c r="U410" s="2"/>
      <c r="V410" s="18"/>
      <c r="W410" s="2"/>
      <c r="X410" s="2"/>
      <c r="Y410" s="2"/>
      <c r="Z410" s="2"/>
    </row>
    <row r="411" spans="1:26" ht="12.75" customHeight="1">
      <c r="A411" s="2"/>
      <c r="B411" s="2"/>
      <c r="C411" s="2"/>
      <c r="D411" s="2"/>
      <c r="E411" s="2"/>
      <c r="F411" s="2"/>
      <c r="G411" s="2"/>
      <c r="H411" s="2"/>
      <c r="I411" s="2"/>
      <c r="J411" s="2"/>
      <c r="K411" s="2"/>
      <c r="L411" s="2"/>
      <c r="M411" s="2"/>
      <c r="N411" s="2"/>
      <c r="O411" s="2"/>
      <c r="P411" s="2"/>
      <c r="Q411" s="2"/>
      <c r="R411" s="2"/>
      <c r="S411" s="2"/>
      <c r="T411" s="2"/>
      <c r="U411" s="2"/>
      <c r="V411" s="18"/>
      <c r="W411" s="2"/>
      <c r="X411" s="2"/>
      <c r="Y411" s="2"/>
      <c r="Z411" s="2"/>
    </row>
    <row r="412" spans="1:26" ht="12.75" customHeight="1">
      <c r="A412" s="2"/>
      <c r="B412" s="2"/>
      <c r="C412" s="2"/>
      <c r="D412" s="2"/>
      <c r="E412" s="2"/>
      <c r="F412" s="2"/>
      <c r="G412" s="2"/>
      <c r="H412" s="2"/>
      <c r="I412" s="2"/>
      <c r="J412" s="2"/>
      <c r="K412" s="2"/>
      <c r="L412" s="2"/>
      <c r="M412" s="2"/>
      <c r="N412" s="2"/>
      <c r="O412" s="2"/>
      <c r="P412" s="2"/>
      <c r="Q412" s="2"/>
      <c r="R412" s="2"/>
      <c r="S412" s="2"/>
      <c r="T412" s="2"/>
      <c r="U412" s="2"/>
      <c r="V412" s="18"/>
      <c r="W412" s="2"/>
      <c r="X412" s="2"/>
      <c r="Y412" s="2"/>
      <c r="Z412" s="2"/>
    </row>
    <row r="413" spans="1:26" ht="12.75" customHeight="1">
      <c r="A413" s="2"/>
      <c r="B413" s="2"/>
      <c r="C413" s="2"/>
      <c r="D413" s="2"/>
      <c r="E413" s="2"/>
      <c r="F413" s="2"/>
      <c r="G413" s="2"/>
      <c r="H413" s="2"/>
      <c r="I413" s="2"/>
      <c r="J413" s="2"/>
      <c r="K413" s="2"/>
      <c r="L413" s="2"/>
      <c r="M413" s="2"/>
      <c r="N413" s="2"/>
      <c r="O413" s="2"/>
      <c r="P413" s="2"/>
      <c r="Q413" s="2"/>
      <c r="R413" s="2"/>
      <c r="S413" s="2"/>
      <c r="T413" s="2"/>
      <c r="U413" s="2"/>
      <c r="V413" s="18"/>
      <c r="W413" s="2"/>
      <c r="X413" s="2"/>
      <c r="Y413" s="2"/>
      <c r="Z413" s="2"/>
    </row>
    <row r="414" spans="1:26" ht="12.75" customHeight="1">
      <c r="A414" s="2"/>
      <c r="B414" s="2"/>
      <c r="C414" s="2"/>
      <c r="D414" s="2"/>
      <c r="E414" s="2"/>
      <c r="F414" s="2"/>
      <c r="G414" s="2"/>
      <c r="H414" s="2"/>
      <c r="I414" s="2"/>
      <c r="J414" s="2"/>
      <c r="K414" s="2"/>
      <c r="L414" s="2"/>
      <c r="M414" s="2"/>
      <c r="N414" s="2"/>
      <c r="O414" s="2"/>
      <c r="P414" s="2"/>
      <c r="Q414" s="2"/>
      <c r="R414" s="2"/>
      <c r="S414" s="2"/>
      <c r="T414" s="2"/>
      <c r="U414" s="2"/>
      <c r="V414" s="18"/>
      <c r="W414" s="2"/>
      <c r="X414" s="2"/>
      <c r="Y414" s="2"/>
      <c r="Z414" s="2"/>
    </row>
    <row r="415" spans="1:26" ht="12.75" customHeight="1">
      <c r="A415" s="2"/>
      <c r="B415" s="2"/>
      <c r="C415" s="2"/>
      <c r="D415" s="2"/>
      <c r="E415" s="2"/>
      <c r="F415" s="2"/>
      <c r="G415" s="2"/>
      <c r="H415" s="2"/>
      <c r="I415" s="2"/>
      <c r="J415" s="2"/>
      <c r="K415" s="2"/>
      <c r="L415" s="2"/>
      <c r="M415" s="2"/>
      <c r="N415" s="2"/>
      <c r="O415" s="2"/>
      <c r="P415" s="2"/>
      <c r="Q415" s="2"/>
      <c r="R415" s="2"/>
      <c r="S415" s="2"/>
      <c r="T415" s="2"/>
      <c r="U415" s="2"/>
      <c r="V415" s="18"/>
      <c r="W415" s="2"/>
      <c r="X415" s="2"/>
      <c r="Y415" s="2"/>
      <c r="Z415" s="2"/>
    </row>
    <row r="416" spans="1:26" ht="12.75" customHeight="1">
      <c r="A416" s="2"/>
      <c r="B416" s="2"/>
      <c r="C416" s="2"/>
      <c r="D416" s="2"/>
      <c r="E416" s="2"/>
      <c r="F416" s="2"/>
      <c r="G416" s="2"/>
      <c r="H416" s="2"/>
      <c r="I416" s="2"/>
      <c r="J416" s="2"/>
      <c r="K416" s="2"/>
      <c r="L416" s="2"/>
      <c r="M416" s="2"/>
      <c r="N416" s="2"/>
      <c r="O416" s="2"/>
      <c r="P416" s="2"/>
      <c r="Q416" s="2"/>
      <c r="R416" s="2"/>
      <c r="S416" s="2"/>
      <c r="T416" s="2"/>
      <c r="U416" s="2"/>
      <c r="V416" s="18"/>
      <c r="W416" s="2"/>
      <c r="X416" s="2"/>
      <c r="Y416" s="2"/>
      <c r="Z416" s="2"/>
    </row>
    <row r="417" spans="1:26" ht="12.75" customHeight="1">
      <c r="A417" s="2"/>
      <c r="B417" s="2"/>
      <c r="C417" s="2"/>
      <c r="D417" s="2"/>
      <c r="E417" s="2"/>
      <c r="F417" s="2"/>
      <c r="G417" s="2"/>
      <c r="H417" s="2"/>
      <c r="I417" s="2"/>
      <c r="J417" s="2"/>
      <c r="K417" s="2"/>
      <c r="L417" s="2"/>
      <c r="M417" s="2"/>
      <c r="N417" s="2"/>
      <c r="O417" s="2"/>
      <c r="P417" s="2"/>
      <c r="Q417" s="2"/>
      <c r="R417" s="2"/>
      <c r="S417" s="2"/>
      <c r="T417" s="2"/>
      <c r="U417" s="2"/>
      <c r="V417" s="18"/>
      <c r="W417" s="2"/>
      <c r="X417" s="2"/>
      <c r="Y417" s="2"/>
      <c r="Z417" s="2"/>
    </row>
    <row r="418" spans="1:26" ht="12.75" customHeight="1">
      <c r="A418" s="2"/>
      <c r="B418" s="2"/>
      <c r="C418" s="2"/>
      <c r="D418" s="2"/>
      <c r="E418" s="2"/>
      <c r="F418" s="2"/>
      <c r="G418" s="2"/>
      <c r="H418" s="2"/>
      <c r="I418" s="2"/>
      <c r="J418" s="2"/>
      <c r="K418" s="2"/>
      <c r="L418" s="2"/>
      <c r="M418" s="2"/>
      <c r="N418" s="2"/>
      <c r="O418" s="2"/>
      <c r="P418" s="2"/>
      <c r="Q418" s="2"/>
      <c r="R418" s="2"/>
      <c r="S418" s="2"/>
      <c r="T418" s="2"/>
      <c r="U418" s="2"/>
      <c r="V418" s="18"/>
      <c r="W418" s="2"/>
      <c r="X418" s="2"/>
      <c r="Y418" s="2"/>
      <c r="Z418" s="2"/>
    </row>
    <row r="419" spans="1:26" ht="12.75" customHeight="1">
      <c r="A419" s="2"/>
      <c r="B419" s="2"/>
      <c r="C419" s="2"/>
      <c r="D419" s="2"/>
      <c r="E419" s="2"/>
      <c r="F419" s="2"/>
      <c r="G419" s="2"/>
      <c r="H419" s="2"/>
      <c r="I419" s="2"/>
      <c r="J419" s="2"/>
      <c r="K419" s="2"/>
      <c r="L419" s="2"/>
      <c r="M419" s="2"/>
      <c r="N419" s="2"/>
      <c r="O419" s="2"/>
      <c r="P419" s="2"/>
      <c r="Q419" s="2"/>
      <c r="R419" s="2"/>
      <c r="S419" s="2"/>
      <c r="T419" s="2"/>
      <c r="U419" s="2"/>
      <c r="V419" s="18"/>
      <c r="W419" s="2"/>
      <c r="X419" s="2"/>
      <c r="Y419" s="2"/>
      <c r="Z419" s="2"/>
    </row>
    <row r="420" spans="1:26" ht="12.75" customHeight="1">
      <c r="A420" s="2"/>
      <c r="B420" s="2"/>
      <c r="C420" s="2"/>
      <c r="D420" s="2"/>
      <c r="E420" s="2"/>
      <c r="F420" s="2"/>
      <c r="G420" s="2"/>
      <c r="H420" s="2"/>
      <c r="I420" s="2"/>
      <c r="J420" s="2"/>
      <c r="K420" s="2"/>
      <c r="L420" s="2"/>
      <c r="M420" s="2"/>
      <c r="N420" s="2"/>
      <c r="O420" s="2"/>
      <c r="P420" s="2"/>
      <c r="Q420" s="2"/>
      <c r="R420" s="2"/>
      <c r="S420" s="2"/>
      <c r="T420" s="2"/>
      <c r="U420" s="2"/>
      <c r="V420" s="18"/>
      <c r="W420" s="2"/>
      <c r="X420" s="2"/>
      <c r="Y420" s="2"/>
      <c r="Z420" s="2"/>
    </row>
    <row r="421" spans="1:26" ht="12.75" customHeight="1">
      <c r="A421" s="2"/>
      <c r="B421" s="2"/>
      <c r="C421" s="2"/>
      <c r="D421" s="2"/>
      <c r="E421" s="2"/>
      <c r="F421" s="2"/>
      <c r="G421" s="2"/>
      <c r="H421" s="2"/>
      <c r="I421" s="2"/>
      <c r="J421" s="2"/>
      <c r="K421" s="2"/>
      <c r="L421" s="2"/>
      <c r="M421" s="2"/>
      <c r="N421" s="2"/>
      <c r="O421" s="2"/>
      <c r="P421" s="2"/>
      <c r="Q421" s="2"/>
      <c r="R421" s="2"/>
      <c r="S421" s="2"/>
      <c r="T421" s="2"/>
      <c r="U421" s="2"/>
      <c r="V421" s="18"/>
      <c r="W421" s="2"/>
      <c r="X421" s="2"/>
      <c r="Y421" s="2"/>
      <c r="Z421" s="2"/>
    </row>
    <row r="422" spans="1:26" ht="12.75" customHeight="1">
      <c r="A422" s="2"/>
      <c r="B422" s="2"/>
      <c r="C422" s="2"/>
      <c r="D422" s="2"/>
      <c r="E422" s="2"/>
      <c r="F422" s="2"/>
      <c r="G422" s="2"/>
      <c r="H422" s="2"/>
      <c r="I422" s="2"/>
      <c r="J422" s="2"/>
      <c r="K422" s="2"/>
      <c r="L422" s="2"/>
      <c r="M422" s="2"/>
      <c r="N422" s="2"/>
      <c r="O422" s="2"/>
      <c r="P422" s="2"/>
      <c r="Q422" s="2"/>
      <c r="R422" s="2"/>
      <c r="S422" s="2"/>
      <c r="T422" s="2"/>
      <c r="U422" s="2"/>
      <c r="V422" s="18"/>
      <c r="W422" s="2"/>
      <c r="X422" s="2"/>
      <c r="Y422" s="2"/>
      <c r="Z422" s="2"/>
    </row>
    <row r="423" spans="1:26" ht="12.75" customHeight="1">
      <c r="A423" s="2"/>
      <c r="B423" s="2"/>
      <c r="C423" s="2"/>
      <c r="D423" s="2"/>
      <c r="E423" s="2"/>
      <c r="F423" s="2"/>
      <c r="G423" s="2"/>
      <c r="H423" s="2"/>
      <c r="I423" s="2"/>
      <c r="J423" s="2"/>
      <c r="K423" s="2"/>
      <c r="L423" s="2"/>
      <c r="M423" s="2"/>
      <c r="N423" s="2"/>
      <c r="O423" s="2"/>
      <c r="P423" s="2"/>
      <c r="Q423" s="2"/>
      <c r="R423" s="2"/>
      <c r="S423" s="2"/>
      <c r="T423" s="2"/>
      <c r="U423" s="2"/>
      <c r="V423" s="18"/>
      <c r="W423" s="2"/>
      <c r="X423" s="2"/>
      <c r="Y423" s="2"/>
      <c r="Z423" s="2"/>
    </row>
    <row r="424" spans="1:26" ht="12.75" customHeight="1">
      <c r="A424" s="2"/>
      <c r="B424" s="2"/>
      <c r="C424" s="2"/>
      <c r="D424" s="2"/>
      <c r="E424" s="2"/>
      <c r="F424" s="2"/>
      <c r="G424" s="2"/>
      <c r="H424" s="2"/>
      <c r="I424" s="2"/>
      <c r="J424" s="2"/>
      <c r="K424" s="2"/>
      <c r="L424" s="2"/>
      <c r="M424" s="2"/>
      <c r="N424" s="2"/>
      <c r="O424" s="2"/>
      <c r="P424" s="2"/>
      <c r="Q424" s="2"/>
      <c r="R424" s="2"/>
      <c r="S424" s="2"/>
      <c r="T424" s="2"/>
      <c r="U424" s="2"/>
      <c r="V424" s="18"/>
      <c r="W424" s="2"/>
      <c r="X424" s="2"/>
      <c r="Y424" s="2"/>
      <c r="Z424" s="2"/>
    </row>
    <row r="425" spans="1:26" ht="12.75" customHeight="1">
      <c r="A425" s="2"/>
      <c r="B425" s="2"/>
      <c r="C425" s="2"/>
      <c r="D425" s="2"/>
      <c r="E425" s="2"/>
      <c r="F425" s="2"/>
      <c r="G425" s="2"/>
      <c r="H425" s="2"/>
      <c r="I425" s="2"/>
      <c r="J425" s="2"/>
      <c r="K425" s="2"/>
      <c r="L425" s="2"/>
      <c r="M425" s="2"/>
      <c r="N425" s="2"/>
      <c r="O425" s="2"/>
      <c r="P425" s="2"/>
      <c r="Q425" s="2"/>
      <c r="R425" s="2"/>
      <c r="S425" s="2"/>
      <c r="T425" s="2"/>
      <c r="U425" s="2"/>
      <c r="V425" s="18"/>
      <c r="W425" s="2"/>
      <c r="X425" s="2"/>
      <c r="Y425" s="2"/>
      <c r="Z425" s="2"/>
    </row>
    <row r="426" spans="1:26" ht="12.75" customHeight="1">
      <c r="A426" s="2"/>
      <c r="B426" s="2"/>
      <c r="C426" s="2"/>
      <c r="D426" s="2"/>
      <c r="E426" s="2"/>
      <c r="F426" s="2"/>
      <c r="G426" s="2"/>
      <c r="H426" s="2"/>
      <c r="I426" s="2"/>
      <c r="J426" s="2"/>
      <c r="K426" s="2"/>
      <c r="L426" s="2"/>
      <c r="M426" s="2"/>
      <c r="N426" s="2"/>
      <c r="O426" s="2"/>
      <c r="P426" s="2"/>
      <c r="Q426" s="2"/>
      <c r="R426" s="2"/>
      <c r="S426" s="2"/>
      <c r="T426" s="2"/>
      <c r="U426" s="2"/>
      <c r="V426" s="18"/>
      <c r="W426" s="2"/>
      <c r="X426" s="2"/>
      <c r="Y426" s="2"/>
      <c r="Z426" s="2"/>
    </row>
    <row r="427" spans="1:26" ht="12.75" customHeight="1">
      <c r="A427" s="2"/>
      <c r="B427" s="2"/>
      <c r="C427" s="2"/>
      <c r="D427" s="2"/>
      <c r="E427" s="2"/>
      <c r="F427" s="2"/>
      <c r="G427" s="2"/>
      <c r="H427" s="2"/>
      <c r="I427" s="2"/>
      <c r="J427" s="2"/>
      <c r="K427" s="2"/>
      <c r="L427" s="2"/>
      <c r="M427" s="2"/>
      <c r="N427" s="2"/>
      <c r="O427" s="2"/>
      <c r="P427" s="2"/>
      <c r="Q427" s="2"/>
      <c r="R427" s="2"/>
      <c r="S427" s="2"/>
      <c r="T427" s="2"/>
      <c r="U427" s="2"/>
      <c r="V427" s="18"/>
      <c r="W427" s="2"/>
      <c r="X427" s="2"/>
      <c r="Y427" s="2"/>
      <c r="Z427" s="2"/>
    </row>
    <row r="428" spans="1:26" ht="12.75" customHeight="1">
      <c r="A428" s="2"/>
      <c r="B428" s="2"/>
      <c r="C428" s="2"/>
      <c r="D428" s="2"/>
      <c r="E428" s="2"/>
      <c r="F428" s="2"/>
      <c r="G428" s="2"/>
      <c r="H428" s="2"/>
      <c r="I428" s="2"/>
      <c r="J428" s="2"/>
      <c r="K428" s="2"/>
      <c r="L428" s="2"/>
      <c r="M428" s="2"/>
      <c r="N428" s="2"/>
      <c r="O428" s="2"/>
      <c r="P428" s="2"/>
      <c r="Q428" s="2"/>
      <c r="R428" s="2"/>
      <c r="S428" s="2"/>
      <c r="T428" s="2"/>
      <c r="U428" s="2"/>
      <c r="V428" s="18"/>
      <c r="W428" s="2"/>
      <c r="X428" s="2"/>
      <c r="Y428" s="2"/>
      <c r="Z428" s="2"/>
    </row>
    <row r="429" spans="1:26" ht="12.75" customHeight="1">
      <c r="A429" s="2"/>
      <c r="B429" s="2"/>
      <c r="C429" s="2"/>
      <c r="D429" s="2"/>
      <c r="E429" s="2"/>
      <c r="F429" s="2"/>
      <c r="G429" s="2"/>
      <c r="H429" s="2"/>
      <c r="I429" s="2"/>
      <c r="J429" s="2"/>
      <c r="K429" s="2"/>
      <c r="L429" s="2"/>
      <c r="M429" s="2"/>
      <c r="N429" s="2"/>
      <c r="O429" s="2"/>
      <c r="P429" s="2"/>
      <c r="Q429" s="2"/>
      <c r="R429" s="2"/>
      <c r="S429" s="2"/>
      <c r="T429" s="2"/>
      <c r="U429" s="2"/>
      <c r="V429" s="18"/>
      <c r="W429" s="2"/>
      <c r="X429" s="2"/>
      <c r="Y429" s="2"/>
      <c r="Z429" s="2"/>
    </row>
    <row r="430" spans="1:26" ht="12.75" customHeight="1">
      <c r="A430" s="2"/>
      <c r="B430" s="2"/>
      <c r="C430" s="2"/>
      <c r="D430" s="2"/>
      <c r="E430" s="2"/>
      <c r="F430" s="2"/>
      <c r="G430" s="2"/>
      <c r="H430" s="2"/>
      <c r="I430" s="2"/>
      <c r="J430" s="2"/>
      <c r="K430" s="2"/>
      <c r="L430" s="2"/>
      <c r="M430" s="2"/>
      <c r="N430" s="2"/>
      <c r="O430" s="2"/>
      <c r="P430" s="2"/>
      <c r="Q430" s="2"/>
      <c r="R430" s="2"/>
      <c r="S430" s="2"/>
      <c r="T430" s="2"/>
      <c r="U430" s="2"/>
      <c r="V430" s="18"/>
      <c r="W430" s="2"/>
      <c r="X430" s="2"/>
      <c r="Y430" s="2"/>
      <c r="Z430" s="2"/>
    </row>
    <row r="431" spans="1:26" ht="12.75" customHeight="1">
      <c r="A431" s="2"/>
      <c r="B431" s="2"/>
      <c r="C431" s="2"/>
      <c r="D431" s="2"/>
      <c r="E431" s="2"/>
      <c r="F431" s="2"/>
      <c r="G431" s="2"/>
      <c r="H431" s="2"/>
      <c r="I431" s="2"/>
      <c r="J431" s="2"/>
      <c r="K431" s="2"/>
      <c r="L431" s="2"/>
      <c r="M431" s="2"/>
      <c r="N431" s="2"/>
      <c r="O431" s="2"/>
      <c r="P431" s="2"/>
      <c r="Q431" s="2"/>
      <c r="R431" s="2"/>
      <c r="S431" s="2"/>
      <c r="T431" s="2"/>
      <c r="U431" s="2"/>
      <c r="V431" s="18"/>
      <c r="W431" s="2"/>
      <c r="X431" s="2"/>
      <c r="Y431" s="2"/>
      <c r="Z431" s="2"/>
    </row>
    <row r="432" spans="1:26" ht="12.75" customHeight="1">
      <c r="A432" s="2"/>
      <c r="B432" s="2"/>
      <c r="C432" s="2"/>
      <c r="D432" s="2"/>
      <c r="E432" s="2"/>
      <c r="F432" s="2"/>
      <c r="G432" s="2"/>
      <c r="H432" s="2"/>
      <c r="I432" s="2"/>
      <c r="J432" s="2"/>
      <c r="K432" s="2"/>
      <c r="L432" s="2"/>
      <c r="M432" s="2"/>
      <c r="N432" s="2"/>
      <c r="O432" s="2"/>
      <c r="P432" s="2"/>
      <c r="Q432" s="2"/>
      <c r="R432" s="2"/>
      <c r="S432" s="2"/>
      <c r="T432" s="2"/>
      <c r="U432" s="2"/>
      <c r="V432" s="18"/>
      <c r="W432" s="2"/>
      <c r="X432" s="2"/>
      <c r="Y432" s="2"/>
      <c r="Z432" s="2"/>
    </row>
    <row r="433" spans="1:26" ht="12.75" customHeight="1">
      <c r="A433" s="2"/>
      <c r="B433" s="2"/>
      <c r="C433" s="2"/>
      <c r="D433" s="2"/>
      <c r="E433" s="2"/>
      <c r="F433" s="2"/>
      <c r="G433" s="2"/>
      <c r="H433" s="2"/>
      <c r="I433" s="2"/>
      <c r="J433" s="2"/>
      <c r="K433" s="2"/>
      <c r="L433" s="2"/>
      <c r="M433" s="2"/>
      <c r="N433" s="2"/>
      <c r="O433" s="2"/>
      <c r="P433" s="2"/>
      <c r="Q433" s="2"/>
      <c r="R433" s="2"/>
      <c r="S433" s="2"/>
      <c r="T433" s="2"/>
      <c r="U433" s="2"/>
      <c r="V433" s="18"/>
      <c r="W433" s="2"/>
      <c r="X433" s="2"/>
      <c r="Y433" s="2"/>
      <c r="Z433" s="2"/>
    </row>
    <row r="434" spans="1:26" ht="12.75" customHeight="1">
      <c r="A434" s="2"/>
      <c r="B434" s="2"/>
      <c r="C434" s="2"/>
      <c r="D434" s="2"/>
      <c r="E434" s="2"/>
      <c r="F434" s="2"/>
      <c r="G434" s="2"/>
      <c r="H434" s="2"/>
      <c r="I434" s="2"/>
      <c r="J434" s="2"/>
      <c r="K434" s="2"/>
      <c r="L434" s="2"/>
      <c r="M434" s="2"/>
      <c r="N434" s="2"/>
      <c r="O434" s="2"/>
      <c r="P434" s="2"/>
      <c r="Q434" s="2"/>
      <c r="R434" s="2"/>
      <c r="S434" s="2"/>
      <c r="T434" s="2"/>
      <c r="U434" s="2"/>
      <c r="V434" s="18"/>
      <c r="W434" s="2"/>
      <c r="X434" s="2"/>
      <c r="Y434" s="2"/>
      <c r="Z434" s="2"/>
    </row>
    <row r="435" spans="1:26" ht="12.75" customHeight="1">
      <c r="A435" s="2"/>
      <c r="B435" s="2"/>
      <c r="C435" s="2"/>
      <c r="D435" s="2"/>
      <c r="E435" s="2"/>
      <c r="F435" s="2"/>
      <c r="G435" s="2"/>
      <c r="H435" s="2"/>
      <c r="I435" s="2"/>
      <c r="J435" s="2"/>
      <c r="K435" s="2"/>
      <c r="L435" s="2"/>
      <c r="M435" s="2"/>
      <c r="N435" s="2"/>
      <c r="O435" s="2"/>
      <c r="P435" s="2"/>
      <c r="Q435" s="2"/>
      <c r="R435" s="2"/>
      <c r="S435" s="2"/>
      <c r="T435" s="2"/>
      <c r="U435" s="2"/>
      <c r="V435" s="18"/>
      <c r="W435" s="2"/>
      <c r="X435" s="2"/>
      <c r="Y435" s="2"/>
      <c r="Z435" s="2"/>
    </row>
    <row r="436" spans="1:26" ht="12.75" customHeight="1">
      <c r="A436" s="2"/>
      <c r="B436" s="2"/>
      <c r="C436" s="2"/>
      <c r="D436" s="2"/>
      <c r="E436" s="2"/>
      <c r="F436" s="2"/>
      <c r="G436" s="2"/>
      <c r="H436" s="2"/>
      <c r="I436" s="2"/>
      <c r="J436" s="2"/>
      <c r="K436" s="2"/>
      <c r="L436" s="2"/>
      <c r="M436" s="2"/>
      <c r="N436" s="2"/>
      <c r="O436" s="2"/>
      <c r="P436" s="2"/>
      <c r="Q436" s="2"/>
      <c r="R436" s="2"/>
      <c r="S436" s="2"/>
      <c r="T436" s="2"/>
      <c r="U436" s="2"/>
      <c r="V436" s="18"/>
      <c r="W436" s="2"/>
      <c r="X436" s="2"/>
      <c r="Y436" s="2"/>
      <c r="Z436" s="2"/>
    </row>
    <row r="437" spans="1:26" ht="12.75" customHeight="1">
      <c r="A437" s="2"/>
      <c r="B437" s="2"/>
      <c r="C437" s="2"/>
      <c r="D437" s="2"/>
      <c r="E437" s="2"/>
      <c r="F437" s="2"/>
      <c r="G437" s="2"/>
      <c r="H437" s="2"/>
      <c r="I437" s="2"/>
      <c r="J437" s="2"/>
      <c r="K437" s="2"/>
      <c r="L437" s="2"/>
      <c r="M437" s="2"/>
      <c r="N437" s="2"/>
      <c r="O437" s="2"/>
      <c r="P437" s="2"/>
      <c r="Q437" s="2"/>
      <c r="R437" s="2"/>
      <c r="S437" s="2"/>
      <c r="T437" s="2"/>
      <c r="U437" s="2"/>
      <c r="V437" s="18"/>
      <c r="W437" s="2"/>
      <c r="X437" s="2"/>
      <c r="Y437" s="2"/>
      <c r="Z437" s="2"/>
    </row>
    <row r="438" spans="1:26" ht="12.75" customHeight="1">
      <c r="A438" s="2"/>
      <c r="B438" s="2"/>
      <c r="C438" s="2"/>
      <c r="D438" s="2"/>
      <c r="E438" s="2"/>
      <c r="F438" s="2"/>
      <c r="G438" s="2"/>
      <c r="H438" s="2"/>
      <c r="I438" s="2"/>
      <c r="J438" s="2"/>
      <c r="K438" s="2"/>
      <c r="L438" s="2"/>
      <c r="M438" s="2"/>
      <c r="N438" s="2"/>
      <c r="O438" s="2"/>
      <c r="P438" s="2"/>
      <c r="Q438" s="2"/>
      <c r="R438" s="2"/>
      <c r="S438" s="2"/>
      <c r="T438" s="2"/>
      <c r="U438" s="2"/>
      <c r="V438" s="18"/>
      <c r="W438" s="2"/>
      <c r="X438" s="2"/>
      <c r="Y438" s="2"/>
      <c r="Z438" s="2"/>
    </row>
    <row r="439" spans="1:26" ht="12.75" customHeight="1">
      <c r="A439" s="2"/>
      <c r="B439" s="2"/>
      <c r="C439" s="2"/>
      <c r="D439" s="2"/>
      <c r="E439" s="2"/>
      <c r="F439" s="2"/>
      <c r="G439" s="2"/>
      <c r="H439" s="2"/>
      <c r="I439" s="2"/>
      <c r="J439" s="2"/>
      <c r="K439" s="2"/>
      <c r="L439" s="2"/>
      <c r="M439" s="2"/>
      <c r="N439" s="2"/>
      <c r="O439" s="2"/>
      <c r="P439" s="2"/>
      <c r="Q439" s="2"/>
      <c r="R439" s="2"/>
      <c r="S439" s="2"/>
      <c r="T439" s="2"/>
      <c r="U439" s="2"/>
      <c r="V439" s="18"/>
      <c r="W439" s="2"/>
      <c r="X439" s="2"/>
      <c r="Y439" s="2"/>
      <c r="Z439" s="2"/>
    </row>
    <row r="440" spans="1:26" ht="12.75" customHeight="1">
      <c r="A440" s="2"/>
      <c r="B440" s="2"/>
      <c r="C440" s="2"/>
      <c r="D440" s="2"/>
      <c r="E440" s="2"/>
      <c r="F440" s="2"/>
      <c r="G440" s="2"/>
      <c r="H440" s="2"/>
      <c r="I440" s="2"/>
      <c r="J440" s="2"/>
      <c r="K440" s="2"/>
      <c r="L440" s="2"/>
      <c r="M440" s="2"/>
      <c r="N440" s="2"/>
      <c r="O440" s="2"/>
      <c r="P440" s="2"/>
      <c r="Q440" s="2"/>
      <c r="R440" s="2"/>
      <c r="S440" s="2"/>
      <c r="T440" s="2"/>
      <c r="U440" s="2"/>
      <c r="V440" s="18"/>
      <c r="W440" s="2"/>
      <c r="X440" s="2"/>
      <c r="Y440" s="2"/>
      <c r="Z440" s="2"/>
    </row>
    <row r="441" spans="1:26" ht="12.75" customHeight="1">
      <c r="A441" s="2"/>
      <c r="B441" s="2"/>
      <c r="C441" s="2"/>
      <c r="D441" s="2"/>
      <c r="E441" s="2"/>
      <c r="F441" s="2"/>
      <c r="G441" s="2"/>
      <c r="H441" s="2"/>
      <c r="I441" s="2"/>
      <c r="J441" s="2"/>
      <c r="K441" s="2"/>
      <c r="L441" s="2"/>
      <c r="M441" s="2"/>
      <c r="N441" s="2"/>
      <c r="O441" s="2"/>
      <c r="P441" s="2"/>
      <c r="Q441" s="2"/>
      <c r="R441" s="2"/>
      <c r="S441" s="2"/>
      <c r="T441" s="2"/>
      <c r="U441" s="2"/>
      <c r="V441" s="18"/>
      <c r="W441" s="2"/>
      <c r="X441" s="2"/>
      <c r="Y441" s="2"/>
      <c r="Z441" s="2"/>
    </row>
    <row r="442" spans="1:26" ht="12.75" customHeight="1">
      <c r="A442" s="2"/>
      <c r="B442" s="2"/>
      <c r="C442" s="2"/>
      <c r="D442" s="2"/>
      <c r="E442" s="2"/>
      <c r="F442" s="2"/>
      <c r="G442" s="2"/>
      <c r="H442" s="2"/>
      <c r="I442" s="2"/>
      <c r="J442" s="2"/>
      <c r="K442" s="2"/>
      <c r="L442" s="2"/>
      <c r="M442" s="2"/>
      <c r="N442" s="2"/>
      <c r="O442" s="2"/>
      <c r="P442" s="2"/>
      <c r="Q442" s="2"/>
      <c r="R442" s="2"/>
      <c r="S442" s="2"/>
      <c r="T442" s="2"/>
      <c r="U442" s="2"/>
      <c r="V442" s="18"/>
      <c r="W442" s="2"/>
      <c r="X442" s="2"/>
      <c r="Y442" s="2"/>
      <c r="Z442" s="2"/>
    </row>
    <row r="443" spans="1:26" ht="12.75" customHeight="1">
      <c r="A443" s="2"/>
      <c r="B443" s="2"/>
      <c r="C443" s="2"/>
      <c r="D443" s="2"/>
      <c r="E443" s="2"/>
      <c r="F443" s="2"/>
      <c r="G443" s="2"/>
      <c r="H443" s="2"/>
      <c r="I443" s="2"/>
      <c r="J443" s="2"/>
      <c r="K443" s="2"/>
      <c r="L443" s="2"/>
      <c r="M443" s="2"/>
      <c r="N443" s="2"/>
      <c r="O443" s="2"/>
      <c r="P443" s="2"/>
      <c r="Q443" s="2"/>
      <c r="R443" s="2"/>
      <c r="S443" s="2"/>
      <c r="T443" s="2"/>
      <c r="U443" s="2"/>
      <c r="V443" s="18"/>
      <c r="W443" s="2"/>
      <c r="X443" s="2"/>
      <c r="Y443" s="2"/>
      <c r="Z443" s="2"/>
    </row>
    <row r="444" spans="1:26" ht="12.75" customHeight="1">
      <c r="A444" s="2"/>
      <c r="B444" s="2"/>
      <c r="C444" s="2"/>
      <c r="D444" s="2"/>
      <c r="E444" s="2"/>
      <c r="F444" s="2"/>
      <c r="G444" s="2"/>
      <c r="H444" s="2"/>
      <c r="I444" s="2"/>
      <c r="J444" s="2"/>
      <c r="K444" s="2"/>
      <c r="L444" s="2"/>
      <c r="M444" s="2"/>
      <c r="N444" s="2"/>
      <c r="O444" s="2"/>
      <c r="P444" s="2"/>
      <c r="Q444" s="2"/>
      <c r="R444" s="2"/>
      <c r="S444" s="2"/>
      <c r="T444" s="2"/>
      <c r="U444" s="2"/>
      <c r="V444" s="18"/>
      <c r="W444" s="2"/>
      <c r="X444" s="2"/>
      <c r="Y444" s="2"/>
      <c r="Z444" s="2"/>
    </row>
    <row r="445" spans="1:26" ht="12.75" customHeight="1">
      <c r="A445" s="2"/>
      <c r="B445" s="2"/>
      <c r="C445" s="2"/>
      <c r="D445" s="2"/>
      <c r="E445" s="2"/>
      <c r="F445" s="2"/>
      <c r="G445" s="2"/>
      <c r="H445" s="2"/>
      <c r="I445" s="2"/>
      <c r="J445" s="2"/>
      <c r="K445" s="2"/>
      <c r="L445" s="2"/>
      <c r="M445" s="2"/>
      <c r="N445" s="2"/>
      <c r="O445" s="2"/>
      <c r="P445" s="2"/>
      <c r="Q445" s="2"/>
      <c r="R445" s="2"/>
      <c r="S445" s="2"/>
      <c r="T445" s="2"/>
      <c r="U445" s="2"/>
      <c r="V445" s="18"/>
      <c r="W445" s="2"/>
      <c r="X445" s="2"/>
      <c r="Y445" s="2"/>
      <c r="Z445" s="2"/>
    </row>
    <row r="446" spans="1:26" ht="12.75" customHeight="1">
      <c r="A446" s="2"/>
      <c r="B446" s="2"/>
      <c r="C446" s="2"/>
      <c r="D446" s="2"/>
      <c r="E446" s="2"/>
      <c r="F446" s="2"/>
      <c r="G446" s="2"/>
      <c r="H446" s="2"/>
      <c r="I446" s="2"/>
      <c r="J446" s="2"/>
      <c r="K446" s="2"/>
      <c r="L446" s="2"/>
      <c r="M446" s="2"/>
      <c r="N446" s="2"/>
      <c r="O446" s="2"/>
      <c r="P446" s="2"/>
      <c r="Q446" s="2"/>
      <c r="R446" s="2"/>
      <c r="S446" s="2"/>
      <c r="T446" s="2"/>
      <c r="U446" s="2"/>
      <c r="V446" s="18"/>
      <c r="W446" s="2"/>
      <c r="X446" s="2"/>
      <c r="Y446" s="2"/>
      <c r="Z446" s="2"/>
    </row>
    <row r="447" spans="1:26" ht="12.75" customHeight="1">
      <c r="A447" s="2"/>
      <c r="B447" s="2"/>
      <c r="C447" s="2"/>
      <c r="D447" s="2"/>
      <c r="E447" s="2"/>
      <c r="F447" s="2"/>
      <c r="G447" s="2"/>
      <c r="H447" s="2"/>
      <c r="I447" s="2"/>
      <c r="J447" s="2"/>
      <c r="K447" s="2"/>
      <c r="L447" s="2"/>
      <c r="M447" s="2"/>
      <c r="N447" s="2"/>
      <c r="O447" s="2"/>
      <c r="P447" s="2"/>
      <c r="Q447" s="2"/>
      <c r="R447" s="2"/>
      <c r="S447" s="2"/>
      <c r="T447" s="2"/>
      <c r="U447" s="2"/>
      <c r="V447" s="18"/>
      <c r="W447" s="2"/>
      <c r="X447" s="2"/>
      <c r="Y447" s="2"/>
      <c r="Z447" s="2"/>
    </row>
    <row r="448" spans="1:26" ht="12.75" customHeight="1">
      <c r="A448" s="2"/>
      <c r="B448" s="2"/>
      <c r="C448" s="2"/>
      <c r="D448" s="2"/>
      <c r="E448" s="2"/>
      <c r="F448" s="2"/>
      <c r="G448" s="2"/>
      <c r="H448" s="2"/>
      <c r="I448" s="2"/>
      <c r="J448" s="2"/>
      <c r="K448" s="2"/>
      <c r="L448" s="2"/>
      <c r="M448" s="2"/>
      <c r="N448" s="2"/>
      <c r="O448" s="2"/>
      <c r="P448" s="2"/>
      <c r="Q448" s="2"/>
      <c r="R448" s="2"/>
      <c r="S448" s="2"/>
      <c r="T448" s="2"/>
      <c r="U448" s="2"/>
      <c r="V448" s="18"/>
      <c r="W448" s="2"/>
      <c r="X448" s="2"/>
      <c r="Y448" s="2"/>
      <c r="Z448" s="2"/>
    </row>
    <row r="449" spans="1:26" ht="12.75" customHeight="1">
      <c r="A449" s="2"/>
      <c r="B449" s="2"/>
      <c r="C449" s="2"/>
      <c r="D449" s="2"/>
      <c r="E449" s="2"/>
      <c r="F449" s="2"/>
      <c r="G449" s="2"/>
      <c r="H449" s="2"/>
      <c r="I449" s="2"/>
      <c r="J449" s="2"/>
      <c r="K449" s="2"/>
      <c r="L449" s="2"/>
      <c r="M449" s="2"/>
      <c r="N449" s="2"/>
      <c r="O449" s="2"/>
      <c r="P449" s="2"/>
      <c r="Q449" s="2"/>
      <c r="R449" s="2"/>
      <c r="S449" s="2"/>
      <c r="T449" s="2"/>
      <c r="U449" s="2"/>
      <c r="V449" s="18"/>
      <c r="W449" s="2"/>
      <c r="X449" s="2"/>
      <c r="Y449" s="2"/>
      <c r="Z449" s="2"/>
    </row>
    <row r="450" spans="1:26" ht="12.75" customHeight="1">
      <c r="A450" s="2"/>
      <c r="B450" s="2"/>
      <c r="C450" s="2"/>
      <c r="D450" s="2"/>
      <c r="E450" s="2"/>
      <c r="F450" s="2"/>
      <c r="G450" s="2"/>
      <c r="H450" s="2"/>
      <c r="I450" s="2"/>
      <c r="J450" s="2"/>
      <c r="K450" s="2"/>
      <c r="L450" s="2"/>
      <c r="M450" s="2"/>
      <c r="N450" s="2"/>
      <c r="O450" s="2"/>
      <c r="P450" s="2"/>
      <c r="Q450" s="2"/>
      <c r="R450" s="2"/>
      <c r="S450" s="2"/>
      <c r="T450" s="2"/>
      <c r="U450" s="2"/>
      <c r="V450" s="18"/>
      <c r="W450" s="2"/>
      <c r="X450" s="2"/>
      <c r="Y450" s="2"/>
      <c r="Z450" s="2"/>
    </row>
    <row r="451" spans="1:26" ht="12.75" customHeight="1">
      <c r="A451" s="2"/>
      <c r="B451" s="2"/>
      <c r="C451" s="2"/>
      <c r="D451" s="2"/>
      <c r="E451" s="2"/>
      <c r="F451" s="2"/>
      <c r="G451" s="2"/>
      <c r="H451" s="2"/>
      <c r="I451" s="2"/>
      <c r="J451" s="2"/>
      <c r="K451" s="2"/>
      <c r="L451" s="2"/>
      <c r="M451" s="2"/>
      <c r="N451" s="2"/>
      <c r="O451" s="2"/>
      <c r="P451" s="2"/>
      <c r="Q451" s="2"/>
      <c r="R451" s="2"/>
      <c r="S451" s="2"/>
      <c r="T451" s="2"/>
      <c r="U451" s="2"/>
      <c r="V451" s="18"/>
      <c r="W451" s="2"/>
      <c r="X451" s="2"/>
      <c r="Y451" s="2"/>
      <c r="Z451" s="2"/>
    </row>
    <row r="452" spans="1:26" ht="12.75" customHeight="1">
      <c r="A452" s="2"/>
      <c r="B452" s="2"/>
      <c r="C452" s="2"/>
      <c r="D452" s="2"/>
      <c r="E452" s="2"/>
      <c r="F452" s="2"/>
      <c r="G452" s="2"/>
      <c r="H452" s="2"/>
      <c r="I452" s="2"/>
      <c r="J452" s="2"/>
      <c r="K452" s="2"/>
      <c r="L452" s="2"/>
      <c r="M452" s="2"/>
      <c r="N452" s="2"/>
      <c r="O452" s="2"/>
      <c r="P452" s="2"/>
      <c r="Q452" s="2"/>
      <c r="R452" s="2"/>
      <c r="S452" s="2"/>
      <c r="T452" s="2"/>
      <c r="U452" s="2"/>
      <c r="V452" s="18"/>
      <c r="W452" s="2"/>
      <c r="X452" s="2"/>
      <c r="Y452" s="2"/>
      <c r="Z452" s="2"/>
    </row>
    <row r="453" spans="1:26" ht="12.75" customHeight="1">
      <c r="A453" s="2"/>
      <c r="B453" s="2"/>
      <c r="C453" s="2"/>
      <c r="D453" s="2"/>
      <c r="E453" s="2"/>
      <c r="F453" s="2"/>
      <c r="G453" s="2"/>
      <c r="H453" s="2"/>
      <c r="I453" s="2"/>
      <c r="J453" s="2"/>
      <c r="K453" s="2"/>
      <c r="L453" s="2"/>
      <c r="M453" s="2"/>
      <c r="N453" s="2"/>
      <c r="O453" s="2"/>
      <c r="P453" s="2"/>
      <c r="Q453" s="2"/>
      <c r="R453" s="2"/>
      <c r="S453" s="2"/>
      <c r="T453" s="2"/>
      <c r="U453" s="2"/>
      <c r="V453" s="18"/>
      <c r="W453" s="2"/>
      <c r="X453" s="2"/>
      <c r="Y453" s="2"/>
      <c r="Z453" s="2"/>
    </row>
    <row r="454" spans="1:26" ht="12.75" customHeight="1">
      <c r="A454" s="2"/>
      <c r="B454" s="2"/>
      <c r="C454" s="2"/>
      <c r="D454" s="2"/>
      <c r="E454" s="2"/>
      <c r="F454" s="2"/>
      <c r="G454" s="2"/>
      <c r="H454" s="2"/>
      <c r="I454" s="2"/>
      <c r="J454" s="2"/>
      <c r="K454" s="2"/>
      <c r="L454" s="2"/>
      <c r="M454" s="2"/>
      <c r="N454" s="2"/>
      <c r="O454" s="2"/>
      <c r="P454" s="2"/>
      <c r="Q454" s="2"/>
      <c r="R454" s="2"/>
      <c r="S454" s="2"/>
      <c r="T454" s="2"/>
      <c r="U454" s="2"/>
      <c r="V454" s="18"/>
      <c r="W454" s="2"/>
      <c r="X454" s="2"/>
      <c r="Y454" s="2"/>
      <c r="Z454" s="2"/>
    </row>
    <row r="455" spans="1:26" ht="12.75" customHeight="1">
      <c r="A455" s="2"/>
      <c r="B455" s="2"/>
      <c r="C455" s="2"/>
      <c r="D455" s="2"/>
      <c r="E455" s="2"/>
      <c r="F455" s="2"/>
      <c r="G455" s="2"/>
      <c r="H455" s="2"/>
      <c r="I455" s="2"/>
      <c r="J455" s="2"/>
      <c r="K455" s="2"/>
      <c r="L455" s="2"/>
      <c r="M455" s="2"/>
      <c r="N455" s="2"/>
      <c r="O455" s="2"/>
      <c r="P455" s="2"/>
      <c r="Q455" s="2"/>
      <c r="R455" s="2"/>
      <c r="S455" s="2"/>
      <c r="T455" s="2"/>
      <c r="U455" s="2"/>
      <c r="V455" s="18"/>
      <c r="W455" s="2"/>
      <c r="X455" s="2"/>
      <c r="Y455" s="2"/>
      <c r="Z455" s="2"/>
    </row>
    <row r="456" spans="1:26" ht="12.75" customHeight="1">
      <c r="A456" s="2"/>
      <c r="B456" s="2"/>
      <c r="C456" s="2"/>
      <c r="D456" s="2"/>
      <c r="E456" s="2"/>
      <c r="F456" s="2"/>
      <c r="G456" s="2"/>
      <c r="H456" s="2"/>
      <c r="I456" s="2"/>
      <c r="J456" s="2"/>
      <c r="K456" s="2"/>
      <c r="L456" s="2"/>
      <c r="M456" s="2"/>
      <c r="N456" s="2"/>
      <c r="O456" s="2"/>
      <c r="P456" s="2"/>
      <c r="Q456" s="2"/>
      <c r="R456" s="2"/>
      <c r="S456" s="2"/>
      <c r="T456" s="2"/>
      <c r="U456" s="2"/>
      <c r="V456" s="18"/>
      <c r="W456" s="2"/>
      <c r="X456" s="2"/>
      <c r="Y456" s="2"/>
      <c r="Z456" s="2"/>
    </row>
    <row r="457" spans="1:26" ht="12.75" customHeight="1">
      <c r="A457" s="2"/>
      <c r="B457" s="2"/>
      <c r="C457" s="2"/>
      <c r="D457" s="2"/>
      <c r="E457" s="2"/>
      <c r="F457" s="2"/>
      <c r="G457" s="2"/>
      <c r="H457" s="2"/>
      <c r="I457" s="2"/>
      <c r="J457" s="2"/>
      <c r="K457" s="2"/>
      <c r="L457" s="2"/>
      <c r="M457" s="2"/>
      <c r="N457" s="2"/>
      <c r="O457" s="2"/>
      <c r="P457" s="2"/>
      <c r="Q457" s="2"/>
      <c r="R457" s="2"/>
      <c r="S457" s="2"/>
      <c r="T457" s="2"/>
      <c r="U457" s="2"/>
      <c r="V457" s="18"/>
      <c r="W457" s="2"/>
      <c r="X457" s="2"/>
      <c r="Y457" s="2"/>
      <c r="Z457" s="2"/>
    </row>
    <row r="458" spans="1:26" ht="12.75" customHeight="1">
      <c r="A458" s="2"/>
      <c r="B458" s="2"/>
      <c r="C458" s="2"/>
      <c r="D458" s="2"/>
      <c r="E458" s="2"/>
      <c r="F458" s="2"/>
      <c r="G458" s="2"/>
      <c r="H458" s="2"/>
      <c r="I458" s="2"/>
      <c r="J458" s="2"/>
      <c r="K458" s="2"/>
      <c r="L458" s="2"/>
      <c r="M458" s="2"/>
      <c r="N458" s="2"/>
      <c r="O458" s="2"/>
      <c r="P458" s="2"/>
      <c r="Q458" s="2"/>
      <c r="R458" s="2"/>
      <c r="S458" s="2"/>
      <c r="T458" s="2"/>
      <c r="U458" s="2"/>
      <c r="V458" s="18"/>
      <c r="W458" s="2"/>
      <c r="X458" s="2"/>
      <c r="Y458" s="2"/>
      <c r="Z458" s="2"/>
    </row>
    <row r="459" spans="1:26" ht="12.75" customHeight="1">
      <c r="A459" s="2"/>
      <c r="B459" s="2"/>
      <c r="C459" s="2"/>
      <c r="D459" s="2"/>
      <c r="E459" s="2"/>
      <c r="F459" s="2"/>
      <c r="G459" s="2"/>
      <c r="H459" s="2"/>
      <c r="I459" s="2"/>
      <c r="J459" s="2"/>
      <c r="K459" s="2"/>
      <c r="L459" s="2"/>
      <c r="M459" s="2"/>
      <c r="N459" s="2"/>
      <c r="O459" s="2"/>
      <c r="P459" s="2"/>
      <c r="Q459" s="2"/>
      <c r="R459" s="2"/>
      <c r="S459" s="2"/>
      <c r="T459" s="2"/>
      <c r="U459" s="2"/>
      <c r="V459" s="18"/>
      <c r="W459" s="2"/>
      <c r="X459" s="2"/>
      <c r="Y459" s="2"/>
      <c r="Z459" s="2"/>
    </row>
    <row r="460" spans="1:26" ht="12.75" customHeight="1">
      <c r="A460" s="2"/>
      <c r="B460" s="2"/>
      <c r="C460" s="2"/>
      <c r="D460" s="2"/>
      <c r="E460" s="2"/>
      <c r="F460" s="2"/>
      <c r="G460" s="2"/>
      <c r="H460" s="2"/>
      <c r="I460" s="2"/>
      <c r="J460" s="2"/>
      <c r="K460" s="2"/>
      <c r="L460" s="2"/>
      <c r="M460" s="2"/>
      <c r="N460" s="2"/>
      <c r="O460" s="2"/>
      <c r="P460" s="2"/>
      <c r="Q460" s="2"/>
      <c r="R460" s="2"/>
      <c r="S460" s="2"/>
      <c r="T460" s="2"/>
      <c r="U460" s="2"/>
      <c r="V460" s="18"/>
      <c r="W460" s="2"/>
      <c r="X460" s="2"/>
      <c r="Y460" s="2"/>
      <c r="Z460" s="2"/>
    </row>
    <row r="461" spans="1:26" ht="12.75" customHeight="1">
      <c r="A461" s="2"/>
      <c r="B461" s="2"/>
      <c r="C461" s="2"/>
      <c r="D461" s="2"/>
      <c r="E461" s="2"/>
      <c r="F461" s="2"/>
      <c r="G461" s="2"/>
      <c r="H461" s="2"/>
      <c r="I461" s="2"/>
      <c r="J461" s="2"/>
      <c r="K461" s="2"/>
      <c r="L461" s="2"/>
      <c r="M461" s="2"/>
      <c r="N461" s="2"/>
      <c r="O461" s="2"/>
      <c r="P461" s="2"/>
      <c r="Q461" s="2"/>
      <c r="R461" s="2"/>
      <c r="S461" s="2"/>
      <c r="T461" s="2"/>
      <c r="U461" s="2"/>
      <c r="V461" s="18"/>
      <c r="W461" s="2"/>
      <c r="X461" s="2"/>
      <c r="Y461" s="2"/>
      <c r="Z461" s="2"/>
    </row>
    <row r="462" spans="1:26" ht="12.75" customHeight="1">
      <c r="A462" s="2"/>
      <c r="B462" s="2"/>
      <c r="C462" s="2"/>
      <c r="D462" s="2"/>
      <c r="E462" s="2"/>
      <c r="F462" s="2"/>
      <c r="G462" s="2"/>
      <c r="H462" s="2"/>
      <c r="I462" s="2"/>
      <c r="J462" s="2"/>
      <c r="K462" s="2"/>
      <c r="L462" s="2"/>
      <c r="M462" s="2"/>
      <c r="N462" s="2"/>
      <c r="O462" s="2"/>
      <c r="P462" s="2"/>
      <c r="Q462" s="2"/>
      <c r="R462" s="2"/>
      <c r="S462" s="2"/>
      <c r="T462" s="2"/>
      <c r="U462" s="2"/>
      <c r="V462" s="18"/>
      <c r="W462" s="2"/>
      <c r="X462" s="2"/>
      <c r="Y462" s="2"/>
      <c r="Z462" s="2"/>
    </row>
    <row r="463" spans="1:26" ht="12.75" customHeight="1">
      <c r="A463" s="2"/>
      <c r="B463" s="2"/>
      <c r="C463" s="2"/>
      <c r="D463" s="2"/>
      <c r="E463" s="2"/>
      <c r="F463" s="2"/>
      <c r="G463" s="2"/>
      <c r="H463" s="2"/>
      <c r="I463" s="2"/>
      <c r="J463" s="2"/>
      <c r="K463" s="2"/>
      <c r="L463" s="2"/>
      <c r="M463" s="2"/>
      <c r="N463" s="2"/>
      <c r="O463" s="2"/>
      <c r="P463" s="2"/>
      <c r="Q463" s="2"/>
      <c r="R463" s="2"/>
      <c r="S463" s="2"/>
      <c r="T463" s="2"/>
      <c r="U463" s="2"/>
      <c r="V463" s="18"/>
      <c r="W463" s="2"/>
      <c r="X463" s="2"/>
      <c r="Y463" s="2"/>
      <c r="Z463" s="2"/>
    </row>
    <row r="464" spans="1:26" ht="12.75" customHeight="1">
      <c r="A464" s="2"/>
      <c r="B464" s="2"/>
      <c r="C464" s="2"/>
      <c r="D464" s="2"/>
      <c r="E464" s="2"/>
      <c r="F464" s="2"/>
      <c r="G464" s="2"/>
      <c r="H464" s="2"/>
      <c r="I464" s="2"/>
      <c r="J464" s="2"/>
      <c r="K464" s="2"/>
      <c r="L464" s="2"/>
      <c r="M464" s="2"/>
      <c r="N464" s="2"/>
      <c r="O464" s="2"/>
      <c r="P464" s="2"/>
      <c r="Q464" s="2"/>
      <c r="R464" s="2"/>
      <c r="S464" s="2"/>
      <c r="T464" s="2"/>
      <c r="U464" s="2"/>
      <c r="V464" s="18"/>
      <c r="W464" s="2"/>
      <c r="X464" s="2"/>
      <c r="Y464" s="2"/>
      <c r="Z464" s="2"/>
    </row>
    <row r="465" spans="1:26" ht="12.75" customHeight="1">
      <c r="A465" s="2"/>
      <c r="B465" s="2"/>
      <c r="C465" s="2"/>
      <c r="D465" s="2"/>
      <c r="E465" s="2"/>
      <c r="F465" s="2"/>
      <c r="G465" s="2"/>
      <c r="H465" s="2"/>
      <c r="I465" s="2"/>
      <c r="J465" s="2"/>
      <c r="K465" s="2"/>
      <c r="L465" s="2"/>
      <c r="M465" s="2"/>
      <c r="N465" s="2"/>
      <c r="O465" s="2"/>
      <c r="P465" s="2"/>
      <c r="Q465" s="2"/>
      <c r="R465" s="2"/>
      <c r="S465" s="2"/>
      <c r="T465" s="2"/>
      <c r="U465" s="2"/>
      <c r="V465" s="18"/>
      <c r="W465" s="2"/>
      <c r="X465" s="2"/>
      <c r="Y465" s="2"/>
      <c r="Z465" s="2"/>
    </row>
    <row r="466" spans="1:26" ht="12.75" customHeight="1">
      <c r="A466" s="2"/>
      <c r="B466" s="2"/>
      <c r="C466" s="2"/>
      <c r="D466" s="2"/>
      <c r="E466" s="2"/>
      <c r="F466" s="2"/>
      <c r="G466" s="2"/>
      <c r="H466" s="2"/>
      <c r="I466" s="2"/>
      <c r="J466" s="2"/>
      <c r="K466" s="2"/>
      <c r="L466" s="2"/>
      <c r="M466" s="2"/>
      <c r="N466" s="2"/>
      <c r="O466" s="2"/>
      <c r="P466" s="2"/>
      <c r="Q466" s="2"/>
      <c r="R466" s="2"/>
      <c r="S466" s="2"/>
      <c r="T466" s="2"/>
      <c r="U466" s="2"/>
      <c r="V466" s="18"/>
      <c r="W466" s="2"/>
      <c r="X466" s="2"/>
      <c r="Y466" s="2"/>
      <c r="Z466" s="2"/>
    </row>
    <row r="467" spans="1:26" ht="12.75" customHeight="1">
      <c r="A467" s="2"/>
      <c r="B467" s="2"/>
      <c r="C467" s="2"/>
      <c r="D467" s="2"/>
      <c r="E467" s="2"/>
      <c r="F467" s="2"/>
      <c r="G467" s="2"/>
      <c r="H467" s="2"/>
      <c r="I467" s="2"/>
      <c r="J467" s="2"/>
      <c r="K467" s="2"/>
      <c r="L467" s="2"/>
      <c r="M467" s="2"/>
      <c r="N467" s="2"/>
      <c r="O467" s="2"/>
      <c r="P467" s="2"/>
      <c r="Q467" s="2"/>
      <c r="R467" s="2"/>
      <c r="S467" s="2"/>
      <c r="T467" s="2"/>
      <c r="U467" s="2"/>
      <c r="V467" s="18"/>
      <c r="W467" s="2"/>
      <c r="X467" s="2"/>
      <c r="Y467" s="2"/>
      <c r="Z467" s="2"/>
    </row>
    <row r="468" spans="1:26" ht="12.75" customHeight="1">
      <c r="A468" s="2"/>
      <c r="B468" s="2"/>
      <c r="C468" s="2"/>
      <c r="D468" s="2"/>
      <c r="E468" s="2"/>
      <c r="F468" s="2"/>
      <c r="G468" s="2"/>
      <c r="H468" s="2"/>
      <c r="I468" s="2"/>
      <c r="J468" s="2"/>
      <c r="K468" s="2"/>
      <c r="L468" s="2"/>
      <c r="M468" s="2"/>
      <c r="N468" s="2"/>
      <c r="O468" s="2"/>
      <c r="P468" s="2"/>
      <c r="Q468" s="2"/>
      <c r="R468" s="2"/>
      <c r="S468" s="2"/>
      <c r="T468" s="2"/>
      <c r="U468" s="2"/>
      <c r="V468" s="18"/>
      <c r="W468" s="2"/>
      <c r="X468" s="2"/>
      <c r="Y468" s="2"/>
      <c r="Z468" s="2"/>
    </row>
    <row r="469" spans="1:26" ht="12.75" customHeight="1">
      <c r="A469" s="2"/>
      <c r="B469" s="2"/>
      <c r="C469" s="2"/>
      <c r="D469" s="2"/>
      <c r="E469" s="2"/>
      <c r="F469" s="2"/>
      <c r="G469" s="2"/>
      <c r="H469" s="2"/>
      <c r="I469" s="2"/>
      <c r="J469" s="2"/>
      <c r="K469" s="2"/>
      <c r="L469" s="2"/>
      <c r="M469" s="2"/>
      <c r="N469" s="2"/>
      <c r="O469" s="2"/>
      <c r="P469" s="2"/>
      <c r="Q469" s="2"/>
      <c r="R469" s="2"/>
      <c r="S469" s="2"/>
      <c r="T469" s="2"/>
      <c r="U469" s="2"/>
      <c r="V469" s="18"/>
      <c r="W469" s="2"/>
      <c r="X469" s="2"/>
      <c r="Y469" s="2"/>
      <c r="Z469" s="2"/>
    </row>
    <row r="470" spans="1:26" ht="12.75" customHeight="1">
      <c r="A470" s="2"/>
      <c r="B470" s="2"/>
      <c r="C470" s="2"/>
      <c r="D470" s="2"/>
      <c r="E470" s="2"/>
      <c r="F470" s="2"/>
      <c r="G470" s="2"/>
      <c r="H470" s="2"/>
      <c r="I470" s="2"/>
      <c r="J470" s="2"/>
      <c r="K470" s="2"/>
      <c r="L470" s="2"/>
      <c r="M470" s="2"/>
      <c r="N470" s="2"/>
      <c r="O470" s="2"/>
      <c r="P470" s="2"/>
      <c r="Q470" s="2"/>
      <c r="R470" s="2"/>
      <c r="S470" s="2"/>
      <c r="T470" s="2"/>
      <c r="U470" s="2"/>
      <c r="V470" s="18"/>
      <c r="W470" s="2"/>
      <c r="X470" s="2"/>
      <c r="Y470" s="2"/>
      <c r="Z470" s="2"/>
    </row>
    <row r="471" spans="1:26" ht="12.75" customHeight="1">
      <c r="A471" s="2"/>
      <c r="B471" s="2"/>
      <c r="C471" s="2"/>
      <c r="D471" s="2"/>
      <c r="E471" s="2"/>
      <c r="F471" s="2"/>
      <c r="G471" s="2"/>
      <c r="H471" s="2"/>
      <c r="I471" s="2"/>
      <c r="J471" s="2"/>
      <c r="K471" s="2"/>
      <c r="L471" s="2"/>
      <c r="M471" s="2"/>
      <c r="N471" s="2"/>
      <c r="O471" s="2"/>
      <c r="P471" s="2"/>
      <c r="Q471" s="2"/>
      <c r="R471" s="2"/>
      <c r="S471" s="2"/>
      <c r="T471" s="2"/>
      <c r="U471" s="2"/>
      <c r="V471" s="18"/>
      <c r="W471" s="2"/>
      <c r="X471" s="2"/>
      <c r="Y471" s="2"/>
      <c r="Z471" s="2"/>
    </row>
    <row r="472" spans="1:26" ht="12.75" customHeight="1">
      <c r="A472" s="2"/>
      <c r="B472" s="2"/>
      <c r="C472" s="2"/>
      <c r="D472" s="2"/>
      <c r="E472" s="2"/>
      <c r="F472" s="2"/>
      <c r="G472" s="2"/>
      <c r="H472" s="2"/>
      <c r="I472" s="2"/>
      <c r="J472" s="2"/>
      <c r="K472" s="2"/>
      <c r="L472" s="2"/>
      <c r="M472" s="2"/>
      <c r="N472" s="2"/>
      <c r="O472" s="2"/>
      <c r="P472" s="2"/>
      <c r="Q472" s="2"/>
      <c r="R472" s="2"/>
      <c r="S472" s="2"/>
      <c r="T472" s="2"/>
      <c r="U472" s="2"/>
      <c r="V472" s="18"/>
      <c r="W472" s="2"/>
      <c r="X472" s="2"/>
      <c r="Y472" s="2"/>
      <c r="Z472" s="2"/>
    </row>
    <row r="473" spans="1:26" ht="12.75" customHeight="1">
      <c r="A473" s="2"/>
      <c r="B473" s="2"/>
      <c r="C473" s="2"/>
      <c r="D473" s="2"/>
      <c r="E473" s="2"/>
      <c r="F473" s="2"/>
      <c r="G473" s="2"/>
      <c r="H473" s="2"/>
      <c r="I473" s="2"/>
      <c r="J473" s="2"/>
      <c r="K473" s="2"/>
      <c r="L473" s="2"/>
      <c r="M473" s="2"/>
      <c r="N473" s="2"/>
      <c r="O473" s="2"/>
      <c r="P473" s="2"/>
      <c r="Q473" s="2"/>
      <c r="R473" s="2"/>
      <c r="S473" s="2"/>
      <c r="T473" s="2"/>
      <c r="U473" s="2"/>
      <c r="V473" s="18"/>
      <c r="W473" s="2"/>
      <c r="X473" s="2"/>
      <c r="Y473" s="2"/>
      <c r="Z473" s="2"/>
    </row>
    <row r="474" spans="1:26" ht="12.75" customHeight="1">
      <c r="A474" s="2"/>
      <c r="B474" s="2"/>
      <c r="C474" s="2"/>
      <c r="D474" s="2"/>
      <c r="E474" s="2"/>
      <c r="F474" s="2"/>
      <c r="G474" s="2"/>
      <c r="H474" s="2"/>
      <c r="I474" s="2"/>
      <c r="J474" s="2"/>
      <c r="K474" s="2"/>
      <c r="L474" s="2"/>
      <c r="M474" s="2"/>
      <c r="N474" s="2"/>
      <c r="O474" s="2"/>
      <c r="P474" s="2"/>
      <c r="Q474" s="2"/>
      <c r="R474" s="2"/>
      <c r="S474" s="2"/>
      <c r="T474" s="2"/>
      <c r="U474" s="2"/>
      <c r="V474" s="18"/>
      <c r="W474" s="2"/>
      <c r="X474" s="2"/>
      <c r="Y474" s="2"/>
      <c r="Z474" s="2"/>
    </row>
    <row r="475" spans="1:26" ht="12.75" customHeight="1">
      <c r="A475" s="2"/>
      <c r="B475" s="2"/>
      <c r="C475" s="2"/>
      <c r="D475" s="2"/>
      <c r="E475" s="2"/>
      <c r="F475" s="2"/>
      <c r="G475" s="2"/>
      <c r="H475" s="2"/>
      <c r="I475" s="2"/>
      <c r="J475" s="2"/>
      <c r="K475" s="2"/>
      <c r="L475" s="2"/>
      <c r="M475" s="2"/>
      <c r="N475" s="2"/>
      <c r="O475" s="2"/>
      <c r="P475" s="2"/>
      <c r="Q475" s="2"/>
      <c r="R475" s="2"/>
      <c r="S475" s="2"/>
      <c r="T475" s="2"/>
      <c r="U475" s="2"/>
      <c r="V475" s="18"/>
      <c r="W475" s="2"/>
      <c r="X475" s="2"/>
      <c r="Y475" s="2"/>
      <c r="Z475" s="2"/>
    </row>
    <row r="476" spans="1:26" ht="12.75" customHeight="1">
      <c r="A476" s="2"/>
      <c r="B476" s="2"/>
      <c r="C476" s="2"/>
      <c r="D476" s="2"/>
      <c r="E476" s="2"/>
      <c r="F476" s="2"/>
      <c r="G476" s="2"/>
      <c r="H476" s="2"/>
      <c r="I476" s="2"/>
      <c r="J476" s="2"/>
      <c r="K476" s="2"/>
      <c r="L476" s="2"/>
      <c r="M476" s="2"/>
      <c r="N476" s="2"/>
      <c r="O476" s="2"/>
      <c r="P476" s="2"/>
      <c r="Q476" s="2"/>
      <c r="R476" s="2"/>
      <c r="S476" s="2"/>
      <c r="T476" s="2"/>
      <c r="U476" s="2"/>
      <c r="V476" s="18"/>
      <c r="W476" s="2"/>
      <c r="X476" s="2"/>
      <c r="Y476" s="2"/>
      <c r="Z476" s="2"/>
    </row>
    <row r="477" spans="1:26" ht="12.75" customHeight="1">
      <c r="A477" s="2"/>
      <c r="B477" s="2"/>
      <c r="C477" s="2"/>
      <c r="D477" s="2"/>
      <c r="E477" s="2"/>
      <c r="F477" s="2"/>
      <c r="G477" s="2"/>
      <c r="H477" s="2"/>
      <c r="I477" s="2"/>
      <c r="J477" s="2"/>
      <c r="K477" s="2"/>
      <c r="L477" s="2"/>
      <c r="M477" s="2"/>
      <c r="N477" s="2"/>
      <c r="O477" s="2"/>
      <c r="P477" s="2"/>
      <c r="Q477" s="2"/>
      <c r="R477" s="2"/>
      <c r="S477" s="2"/>
      <c r="T477" s="2"/>
      <c r="U477" s="2"/>
      <c r="V477" s="18"/>
      <c r="W477" s="2"/>
      <c r="X477" s="2"/>
      <c r="Y477" s="2"/>
      <c r="Z477" s="2"/>
    </row>
    <row r="478" spans="1:26" ht="12.75" customHeight="1">
      <c r="A478" s="2"/>
      <c r="B478" s="2"/>
      <c r="C478" s="2"/>
      <c r="D478" s="2"/>
      <c r="E478" s="2"/>
      <c r="F478" s="2"/>
      <c r="G478" s="2"/>
      <c r="H478" s="2"/>
      <c r="I478" s="2"/>
      <c r="J478" s="2"/>
      <c r="K478" s="2"/>
      <c r="L478" s="2"/>
      <c r="M478" s="2"/>
      <c r="N478" s="2"/>
      <c r="O478" s="2"/>
      <c r="P478" s="2"/>
      <c r="Q478" s="2"/>
      <c r="R478" s="2"/>
      <c r="S478" s="2"/>
      <c r="T478" s="2"/>
      <c r="U478" s="2"/>
      <c r="V478" s="18"/>
      <c r="W478" s="2"/>
      <c r="X478" s="2"/>
      <c r="Y478" s="2"/>
      <c r="Z478" s="2"/>
    </row>
    <row r="479" spans="1:26" ht="12.75" customHeight="1">
      <c r="A479" s="2"/>
      <c r="B479" s="2"/>
      <c r="C479" s="2"/>
      <c r="D479" s="2"/>
      <c r="E479" s="2"/>
      <c r="F479" s="2"/>
      <c r="G479" s="2"/>
      <c r="H479" s="2"/>
      <c r="I479" s="2"/>
      <c r="J479" s="2"/>
      <c r="K479" s="2"/>
      <c r="L479" s="2"/>
      <c r="M479" s="2"/>
      <c r="N479" s="2"/>
      <c r="O479" s="2"/>
      <c r="P479" s="2"/>
      <c r="Q479" s="2"/>
      <c r="R479" s="2"/>
      <c r="S479" s="2"/>
      <c r="T479" s="2"/>
      <c r="U479" s="2"/>
      <c r="V479" s="18"/>
      <c r="W479" s="2"/>
      <c r="X479" s="2"/>
      <c r="Y479" s="2"/>
      <c r="Z479" s="2"/>
    </row>
    <row r="480" spans="1:26" ht="12.75" customHeight="1">
      <c r="A480" s="2"/>
      <c r="B480" s="2"/>
      <c r="C480" s="2"/>
      <c r="D480" s="2"/>
      <c r="E480" s="2"/>
      <c r="F480" s="2"/>
      <c r="G480" s="2"/>
      <c r="H480" s="2"/>
      <c r="I480" s="2"/>
      <c r="J480" s="2"/>
      <c r="K480" s="2"/>
      <c r="L480" s="2"/>
      <c r="M480" s="2"/>
      <c r="N480" s="2"/>
      <c r="O480" s="2"/>
      <c r="P480" s="2"/>
      <c r="Q480" s="2"/>
      <c r="R480" s="2"/>
      <c r="S480" s="2"/>
      <c r="T480" s="2"/>
      <c r="U480" s="2"/>
      <c r="V480" s="18"/>
      <c r="W480" s="2"/>
      <c r="X480" s="2"/>
      <c r="Y480" s="2"/>
      <c r="Z480" s="2"/>
    </row>
    <row r="481" spans="1:26" ht="12.75" customHeight="1">
      <c r="A481" s="2"/>
      <c r="B481" s="2"/>
      <c r="C481" s="2"/>
      <c r="D481" s="2"/>
      <c r="E481" s="2"/>
      <c r="F481" s="2"/>
      <c r="G481" s="2"/>
      <c r="H481" s="2"/>
      <c r="I481" s="2"/>
      <c r="J481" s="2"/>
      <c r="K481" s="2"/>
      <c r="L481" s="2"/>
      <c r="M481" s="2"/>
      <c r="N481" s="2"/>
      <c r="O481" s="2"/>
      <c r="P481" s="2"/>
      <c r="Q481" s="2"/>
      <c r="R481" s="2"/>
      <c r="S481" s="2"/>
      <c r="T481" s="2"/>
      <c r="U481" s="2"/>
      <c r="V481" s="18"/>
      <c r="W481" s="2"/>
      <c r="X481" s="2"/>
      <c r="Y481" s="2"/>
      <c r="Z481" s="2"/>
    </row>
    <row r="482" spans="1:26" ht="12.75" customHeight="1">
      <c r="A482" s="2"/>
      <c r="B482" s="2"/>
      <c r="C482" s="2"/>
      <c r="D482" s="2"/>
      <c r="E482" s="2"/>
      <c r="F482" s="2"/>
      <c r="G482" s="2"/>
      <c r="H482" s="2"/>
      <c r="I482" s="2"/>
      <c r="J482" s="2"/>
      <c r="K482" s="2"/>
      <c r="L482" s="2"/>
      <c r="M482" s="2"/>
      <c r="N482" s="2"/>
      <c r="O482" s="2"/>
      <c r="P482" s="2"/>
      <c r="Q482" s="2"/>
      <c r="R482" s="2"/>
      <c r="S482" s="2"/>
      <c r="T482" s="2"/>
      <c r="U482" s="2"/>
      <c r="V482" s="18"/>
      <c r="W482" s="2"/>
      <c r="X482" s="2"/>
      <c r="Y482" s="2"/>
      <c r="Z482" s="2"/>
    </row>
    <row r="483" spans="1:26" ht="12.75" customHeight="1">
      <c r="A483" s="2"/>
      <c r="B483" s="2"/>
      <c r="C483" s="2"/>
      <c r="D483" s="2"/>
      <c r="E483" s="2"/>
      <c r="F483" s="2"/>
      <c r="G483" s="2"/>
      <c r="H483" s="2"/>
      <c r="I483" s="2"/>
      <c r="J483" s="2"/>
      <c r="K483" s="2"/>
      <c r="L483" s="2"/>
      <c r="M483" s="2"/>
      <c r="N483" s="2"/>
      <c r="O483" s="2"/>
      <c r="P483" s="2"/>
      <c r="Q483" s="2"/>
      <c r="R483" s="2"/>
      <c r="S483" s="2"/>
      <c r="T483" s="2"/>
      <c r="U483" s="2"/>
      <c r="V483" s="18"/>
      <c r="W483" s="2"/>
      <c r="X483" s="2"/>
      <c r="Y483" s="2"/>
      <c r="Z483" s="2"/>
    </row>
    <row r="484" spans="1:26" ht="12.75" customHeight="1">
      <c r="A484" s="2"/>
      <c r="B484" s="2"/>
      <c r="C484" s="2"/>
      <c r="D484" s="2"/>
      <c r="E484" s="2"/>
      <c r="F484" s="2"/>
      <c r="G484" s="2"/>
      <c r="H484" s="2"/>
      <c r="I484" s="2"/>
      <c r="J484" s="2"/>
      <c r="K484" s="2"/>
      <c r="L484" s="2"/>
      <c r="M484" s="2"/>
      <c r="N484" s="2"/>
      <c r="O484" s="2"/>
      <c r="P484" s="2"/>
      <c r="Q484" s="2"/>
      <c r="R484" s="2"/>
      <c r="S484" s="2"/>
      <c r="T484" s="2"/>
      <c r="U484" s="2"/>
      <c r="V484" s="18"/>
      <c r="W484" s="2"/>
      <c r="X484" s="2"/>
      <c r="Y484" s="2"/>
      <c r="Z484" s="2"/>
    </row>
    <row r="485" spans="1:26" ht="12.75" customHeight="1">
      <c r="A485" s="2"/>
      <c r="B485" s="2"/>
      <c r="C485" s="2"/>
      <c r="D485" s="2"/>
      <c r="E485" s="2"/>
      <c r="F485" s="2"/>
      <c r="G485" s="2"/>
      <c r="H485" s="2"/>
      <c r="I485" s="2"/>
      <c r="J485" s="2"/>
      <c r="K485" s="2"/>
      <c r="L485" s="2"/>
      <c r="M485" s="2"/>
      <c r="N485" s="2"/>
      <c r="O485" s="2"/>
      <c r="P485" s="2"/>
      <c r="Q485" s="2"/>
      <c r="R485" s="2"/>
      <c r="S485" s="2"/>
      <c r="T485" s="2"/>
      <c r="U485" s="2"/>
      <c r="V485" s="18"/>
      <c r="W485" s="2"/>
      <c r="X485" s="2"/>
      <c r="Y485" s="2"/>
      <c r="Z485" s="2"/>
    </row>
    <row r="486" spans="1:26" ht="12.75" customHeight="1">
      <c r="A486" s="2"/>
      <c r="B486" s="2"/>
      <c r="C486" s="2"/>
      <c r="D486" s="2"/>
      <c r="E486" s="2"/>
      <c r="F486" s="2"/>
      <c r="G486" s="2"/>
      <c r="H486" s="2"/>
      <c r="I486" s="2"/>
      <c r="J486" s="2"/>
      <c r="K486" s="2"/>
      <c r="L486" s="2"/>
      <c r="M486" s="2"/>
      <c r="N486" s="2"/>
      <c r="O486" s="2"/>
      <c r="P486" s="2"/>
      <c r="Q486" s="2"/>
      <c r="R486" s="2"/>
      <c r="S486" s="2"/>
      <c r="T486" s="2"/>
      <c r="U486" s="2"/>
      <c r="V486" s="18"/>
      <c r="W486" s="2"/>
      <c r="X486" s="2"/>
      <c r="Y486" s="2"/>
      <c r="Z486" s="2"/>
    </row>
    <row r="487" spans="1:26" ht="12.75" customHeight="1">
      <c r="A487" s="2"/>
      <c r="B487" s="2"/>
      <c r="C487" s="2"/>
      <c r="D487" s="2"/>
      <c r="E487" s="2"/>
      <c r="F487" s="2"/>
      <c r="G487" s="2"/>
      <c r="H487" s="2"/>
      <c r="I487" s="2"/>
      <c r="J487" s="2"/>
      <c r="K487" s="2"/>
      <c r="L487" s="2"/>
      <c r="M487" s="2"/>
      <c r="N487" s="2"/>
      <c r="O487" s="2"/>
      <c r="P487" s="2"/>
      <c r="Q487" s="2"/>
      <c r="R487" s="2"/>
      <c r="S487" s="2"/>
      <c r="T487" s="2"/>
      <c r="U487" s="2"/>
      <c r="V487" s="18"/>
      <c r="W487" s="2"/>
      <c r="X487" s="2"/>
      <c r="Y487" s="2"/>
      <c r="Z487" s="2"/>
    </row>
    <row r="488" spans="1:26" ht="12.75" customHeight="1">
      <c r="A488" s="2"/>
      <c r="B488" s="2"/>
      <c r="C488" s="2"/>
      <c r="D488" s="2"/>
      <c r="E488" s="2"/>
      <c r="F488" s="2"/>
      <c r="G488" s="2"/>
      <c r="H488" s="2"/>
      <c r="I488" s="2"/>
      <c r="J488" s="2"/>
      <c r="K488" s="2"/>
      <c r="L488" s="2"/>
      <c r="M488" s="2"/>
      <c r="N488" s="2"/>
      <c r="O488" s="2"/>
      <c r="P488" s="2"/>
      <c r="Q488" s="2"/>
      <c r="R488" s="2"/>
      <c r="S488" s="2"/>
      <c r="T488" s="2"/>
      <c r="U488" s="2"/>
      <c r="V488" s="18"/>
      <c r="W488" s="2"/>
      <c r="X488" s="2"/>
      <c r="Y488" s="2"/>
      <c r="Z488" s="2"/>
    </row>
    <row r="489" spans="1:26" ht="12.75" customHeight="1">
      <c r="A489" s="2"/>
      <c r="B489" s="2"/>
      <c r="C489" s="2"/>
      <c r="D489" s="2"/>
      <c r="E489" s="2"/>
      <c r="F489" s="2"/>
      <c r="G489" s="2"/>
      <c r="H489" s="2"/>
      <c r="I489" s="2"/>
      <c r="J489" s="2"/>
      <c r="K489" s="2"/>
      <c r="L489" s="2"/>
      <c r="M489" s="2"/>
      <c r="N489" s="2"/>
      <c r="O489" s="2"/>
      <c r="P489" s="2"/>
      <c r="Q489" s="2"/>
      <c r="R489" s="2"/>
      <c r="S489" s="2"/>
      <c r="T489" s="2"/>
      <c r="U489" s="2"/>
      <c r="V489" s="18"/>
      <c r="W489" s="2"/>
      <c r="X489" s="2"/>
      <c r="Y489" s="2"/>
      <c r="Z489" s="2"/>
    </row>
    <row r="490" spans="1:26" ht="12.75" customHeight="1">
      <c r="A490" s="2"/>
      <c r="B490" s="2"/>
      <c r="C490" s="2"/>
      <c r="D490" s="2"/>
      <c r="E490" s="2"/>
      <c r="F490" s="2"/>
      <c r="G490" s="2"/>
      <c r="H490" s="2"/>
      <c r="I490" s="2"/>
      <c r="J490" s="2"/>
      <c r="K490" s="2"/>
      <c r="L490" s="2"/>
      <c r="M490" s="2"/>
      <c r="N490" s="2"/>
      <c r="O490" s="2"/>
      <c r="P490" s="2"/>
      <c r="Q490" s="2"/>
      <c r="R490" s="2"/>
      <c r="S490" s="2"/>
      <c r="T490" s="2"/>
      <c r="U490" s="2"/>
      <c r="V490" s="18"/>
      <c r="W490" s="2"/>
      <c r="X490" s="2"/>
      <c r="Y490" s="2"/>
      <c r="Z490" s="2"/>
    </row>
    <row r="491" spans="1:26" ht="12.75" customHeight="1">
      <c r="A491" s="2"/>
      <c r="B491" s="2"/>
      <c r="C491" s="2"/>
      <c r="D491" s="2"/>
      <c r="E491" s="2"/>
      <c r="F491" s="2"/>
      <c r="G491" s="2"/>
      <c r="H491" s="2"/>
      <c r="I491" s="2"/>
      <c r="J491" s="2"/>
      <c r="K491" s="2"/>
      <c r="L491" s="2"/>
      <c r="M491" s="2"/>
      <c r="N491" s="2"/>
      <c r="O491" s="2"/>
      <c r="P491" s="2"/>
      <c r="Q491" s="2"/>
      <c r="R491" s="2"/>
      <c r="S491" s="2"/>
      <c r="T491" s="2"/>
      <c r="U491" s="2"/>
      <c r="V491" s="18"/>
      <c r="W491" s="2"/>
      <c r="X491" s="2"/>
      <c r="Y491" s="2"/>
      <c r="Z491" s="2"/>
    </row>
    <row r="492" spans="1:26" ht="12.75" customHeight="1">
      <c r="A492" s="2"/>
      <c r="B492" s="2"/>
      <c r="C492" s="2"/>
      <c r="D492" s="2"/>
      <c r="E492" s="2"/>
      <c r="F492" s="2"/>
      <c r="G492" s="2"/>
      <c r="H492" s="2"/>
      <c r="I492" s="2"/>
      <c r="J492" s="2"/>
      <c r="K492" s="2"/>
      <c r="L492" s="2"/>
      <c r="M492" s="2"/>
      <c r="N492" s="2"/>
      <c r="O492" s="2"/>
      <c r="P492" s="2"/>
      <c r="Q492" s="2"/>
      <c r="R492" s="2"/>
      <c r="S492" s="2"/>
      <c r="T492" s="2"/>
      <c r="U492" s="2"/>
      <c r="V492" s="18"/>
      <c r="W492" s="2"/>
      <c r="X492" s="2"/>
      <c r="Y492" s="2"/>
      <c r="Z492" s="2"/>
    </row>
    <row r="493" spans="1:26" ht="12.75" customHeight="1">
      <c r="A493" s="2"/>
      <c r="B493" s="2"/>
      <c r="C493" s="2"/>
      <c r="D493" s="2"/>
      <c r="E493" s="2"/>
      <c r="F493" s="2"/>
      <c r="G493" s="2"/>
      <c r="H493" s="2"/>
      <c r="I493" s="2"/>
      <c r="J493" s="2"/>
      <c r="K493" s="2"/>
      <c r="L493" s="2"/>
      <c r="M493" s="2"/>
      <c r="N493" s="2"/>
      <c r="O493" s="2"/>
      <c r="P493" s="2"/>
      <c r="Q493" s="2"/>
      <c r="R493" s="2"/>
      <c r="S493" s="2"/>
      <c r="T493" s="2"/>
      <c r="U493" s="2"/>
      <c r="V493" s="18"/>
      <c r="W493" s="2"/>
      <c r="X493" s="2"/>
      <c r="Y493" s="2"/>
      <c r="Z493" s="2"/>
    </row>
    <row r="494" spans="1:26" ht="12.75" customHeight="1">
      <c r="A494" s="2"/>
      <c r="B494" s="2"/>
      <c r="C494" s="2"/>
      <c r="D494" s="2"/>
      <c r="E494" s="2"/>
      <c r="F494" s="2"/>
      <c r="G494" s="2"/>
      <c r="H494" s="2"/>
      <c r="I494" s="2"/>
      <c r="J494" s="2"/>
      <c r="K494" s="2"/>
      <c r="L494" s="2"/>
      <c r="M494" s="2"/>
      <c r="N494" s="2"/>
      <c r="O494" s="2"/>
      <c r="P494" s="2"/>
      <c r="Q494" s="2"/>
      <c r="R494" s="2"/>
      <c r="S494" s="2"/>
      <c r="T494" s="2"/>
      <c r="U494" s="2"/>
      <c r="V494" s="18"/>
      <c r="W494" s="2"/>
      <c r="X494" s="2"/>
      <c r="Y494" s="2"/>
      <c r="Z494" s="2"/>
    </row>
    <row r="495" spans="1:26" ht="12.75" customHeight="1">
      <c r="A495" s="2"/>
      <c r="B495" s="2"/>
      <c r="C495" s="2"/>
      <c r="D495" s="2"/>
      <c r="E495" s="2"/>
      <c r="F495" s="2"/>
      <c r="G495" s="2"/>
      <c r="H495" s="2"/>
      <c r="I495" s="2"/>
      <c r="J495" s="2"/>
      <c r="K495" s="2"/>
      <c r="L495" s="2"/>
      <c r="M495" s="2"/>
      <c r="N495" s="2"/>
      <c r="O495" s="2"/>
      <c r="P495" s="2"/>
      <c r="Q495" s="2"/>
      <c r="R495" s="2"/>
      <c r="S495" s="2"/>
      <c r="T495" s="2"/>
      <c r="U495" s="2"/>
      <c r="V495" s="18"/>
      <c r="W495" s="2"/>
      <c r="X495" s="2"/>
      <c r="Y495" s="2"/>
      <c r="Z495" s="2"/>
    </row>
    <row r="496" spans="1:26" ht="12.75" customHeight="1">
      <c r="A496" s="2"/>
      <c r="B496" s="2"/>
      <c r="C496" s="2"/>
      <c r="D496" s="2"/>
      <c r="E496" s="2"/>
      <c r="F496" s="2"/>
      <c r="G496" s="2"/>
      <c r="H496" s="2"/>
      <c r="I496" s="2"/>
      <c r="J496" s="2"/>
      <c r="K496" s="2"/>
      <c r="L496" s="2"/>
      <c r="M496" s="2"/>
      <c r="N496" s="2"/>
      <c r="O496" s="2"/>
      <c r="P496" s="2"/>
      <c r="Q496" s="2"/>
      <c r="R496" s="2"/>
      <c r="S496" s="2"/>
      <c r="T496" s="2"/>
      <c r="U496" s="2"/>
      <c r="V496" s="18"/>
      <c r="W496" s="2"/>
      <c r="X496" s="2"/>
      <c r="Y496" s="2"/>
      <c r="Z496" s="2"/>
    </row>
    <row r="497" spans="1:26" ht="12.75" customHeight="1">
      <c r="A497" s="2"/>
      <c r="B497" s="2"/>
      <c r="C497" s="2"/>
      <c r="D497" s="2"/>
      <c r="E497" s="2"/>
      <c r="F497" s="2"/>
      <c r="G497" s="2"/>
      <c r="H497" s="2"/>
      <c r="I497" s="2"/>
      <c r="J497" s="2"/>
      <c r="K497" s="2"/>
      <c r="L497" s="2"/>
      <c r="M497" s="2"/>
      <c r="N497" s="2"/>
      <c r="O497" s="2"/>
      <c r="P497" s="2"/>
      <c r="Q497" s="2"/>
      <c r="R497" s="2"/>
      <c r="S497" s="2"/>
      <c r="T497" s="2"/>
      <c r="U497" s="2"/>
      <c r="V497" s="18"/>
      <c r="W497" s="2"/>
      <c r="X497" s="2"/>
      <c r="Y497" s="2"/>
      <c r="Z497" s="2"/>
    </row>
    <row r="498" spans="1:26" ht="12.75" customHeight="1">
      <c r="A498" s="2"/>
      <c r="B498" s="2"/>
      <c r="C498" s="2"/>
      <c r="D498" s="2"/>
      <c r="E498" s="2"/>
      <c r="F498" s="2"/>
      <c r="G498" s="2"/>
      <c r="H498" s="2"/>
      <c r="I498" s="2"/>
      <c r="J498" s="2"/>
      <c r="K498" s="2"/>
      <c r="L498" s="2"/>
      <c r="M498" s="2"/>
      <c r="N498" s="2"/>
      <c r="O498" s="2"/>
      <c r="P498" s="2"/>
      <c r="Q498" s="2"/>
      <c r="R498" s="2"/>
      <c r="S498" s="2"/>
      <c r="T498" s="2"/>
      <c r="U498" s="2"/>
      <c r="V498" s="18"/>
      <c r="W498" s="2"/>
      <c r="X498" s="2"/>
      <c r="Y498" s="2"/>
      <c r="Z498" s="2"/>
    </row>
    <row r="499" spans="1:26" ht="12.75" customHeight="1">
      <c r="A499" s="2"/>
      <c r="B499" s="2"/>
      <c r="C499" s="2"/>
      <c r="D499" s="2"/>
      <c r="E499" s="2"/>
      <c r="F499" s="2"/>
      <c r="G499" s="2"/>
      <c r="H499" s="2"/>
      <c r="I499" s="2"/>
      <c r="J499" s="2"/>
      <c r="K499" s="2"/>
      <c r="L499" s="2"/>
      <c r="M499" s="2"/>
      <c r="N499" s="2"/>
      <c r="O499" s="2"/>
      <c r="P499" s="2"/>
      <c r="Q499" s="2"/>
      <c r="R499" s="2"/>
      <c r="S499" s="2"/>
      <c r="T499" s="2"/>
      <c r="U499" s="2"/>
      <c r="V499" s="18"/>
      <c r="W499" s="2"/>
      <c r="X499" s="2"/>
      <c r="Y499" s="2"/>
      <c r="Z499" s="2"/>
    </row>
    <row r="500" spans="1:26" ht="12.75" customHeight="1">
      <c r="A500" s="2"/>
      <c r="B500" s="2"/>
      <c r="C500" s="2"/>
      <c r="D500" s="2"/>
      <c r="E500" s="2"/>
      <c r="F500" s="2"/>
      <c r="G500" s="2"/>
      <c r="H500" s="2"/>
      <c r="I500" s="2"/>
      <c r="J500" s="2"/>
      <c r="K500" s="2"/>
      <c r="L500" s="2"/>
      <c r="M500" s="2"/>
      <c r="N500" s="2"/>
      <c r="O500" s="2"/>
      <c r="P500" s="2"/>
      <c r="Q500" s="2"/>
      <c r="R500" s="2"/>
      <c r="S500" s="2"/>
      <c r="T500" s="2"/>
      <c r="U500" s="2"/>
      <c r="V500" s="18"/>
      <c r="W500" s="2"/>
      <c r="X500" s="2"/>
      <c r="Y500" s="2"/>
      <c r="Z500" s="2"/>
    </row>
    <row r="501" spans="1:26" ht="12.75" customHeight="1">
      <c r="A501" s="2"/>
      <c r="B501" s="2"/>
      <c r="C501" s="2"/>
      <c r="D501" s="2"/>
      <c r="E501" s="2"/>
      <c r="F501" s="2"/>
      <c r="G501" s="2"/>
      <c r="H501" s="2"/>
      <c r="I501" s="2"/>
      <c r="J501" s="2"/>
      <c r="K501" s="2"/>
      <c r="L501" s="2"/>
      <c r="M501" s="2"/>
      <c r="N501" s="2"/>
      <c r="O501" s="2"/>
      <c r="P501" s="2"/>
      <c r="Q501" s="2"/>
      <c r="R501" s="2"/>
      <c r="S501" s="2"/>
      <c r="T501" s="2"/>
      <c r="U501" s="2"/>
      <c r="V501" s="18"/>
      <c r="W501" s="2"/>
      <c r="X501" s="2"/>
      <c r="Y501" s="2"/>
      <c r="Z501" s="2"/>
    </row>
    <row r="502" spans="1:26" ht="12.75" customHeight="1">
      <c r="A502" s="2"/>
      <c r="B502" s="2"/>
      <c r="C502" s="2"/>
      <c r="D502" s="2"/>
      <c r="E502" s="2"/>
      <c r="F502" s="2"/>
      <c r="G502" s="2"/>
      <c r="H502" s="2"/>
      <c r="I502" s="2"/>
      <c r="J502" s="2"/>
      <c r="K502" s="2"/>
      <c r="L502" s="2"/>
      <c r="M502" s="2"/>
      <c r="N502" s="2"/>
      <c r="O502" s="2"/>
      <c r="P502" s="2"/>
      <c r="Q502" s="2"/>
      <c r="R502" s="2"/>
      <c r="S502" s="2"/>
      <c r="T502" s="2"/>
      <c r="U502" s="2"/>
      <c r="V502" s="18"/>
      <c r="W502" s="2"/>
      <c r="X502" s="2"/>
      <c r="Y502" s="2"/>
      <c r="Z502" s="2"/>
    </row>
    <row r="503" spans="1:26" ht="12.75" customHeight="1">
      <c r="A503" s="2"/>
      <c r="B503" s="2"/>
      <c r="C503" s="2"/>
      <c r="D503" s="2"/>
      <c r="E503" s="2"/>
      <c r="F503" s="2"/>
      <c r="G503" s="2"/>
      <c r="H503" s="2"/>
      <c r="I503" s="2"/>
      <c r="J503" s="2"/>
      <c r="K503" s="2"/>
      <c r="L503" s="2"/>
      <c r="M503" s="2"/>
      <c r="N503" s="2"/>
      <c r="O503" s="2"/>
      <c r="P503" s="2"/>
      <c r="Q503" s="2"/>
      <c r="R503" s="2"/>
      <c r="S503" s="2"/>
      <c r="T503" s="2"/>
      <c r="U503" s="2"/>
      <c r="V503" s="18"/>
      <c r="W503" s="2"/>
      <c r="X503" s="2"/>
      <c r="Y503" s="2"/>
      <c r="Z503" s="2"/>
    </row>
    <row r="504" spans="1:26" ht="12.75" customHeight="1">
      <c r="A504" s="2"/>
      <c r="B504" s="2"/>
      <c r="C504" s="2"/>
      <c r="D504" s="2"/>
      <c r="E504" s="2"/>
      <c r="F504" s="2"/>
      <c r="G504" s="2"/>
      <c r="H504" s="2"/>
      <c r="I504" s="2"/>
      <c r="J504" s="2"/>
      <c r="K504" s="2"/>
      <c r="L504" s="2"/>
      <c r="M504" s="2"/>
      <c r="N504" s="2"/>
      <c r="O504" s="2"/>
      <c r="P504" s="2"/>
      <c r="Q504" s="2"/>
      <c r="R504" s="2"/>
      <c r="S504" s="2"/>
      <c r="T504" s="2"/>
      <c r="U504" s="2"/>
      <c r="V504" s="18"/>
      <c r="W504" s="2"/>
      <c r="X504" s="2"/>
      <c r="Y504" s="2"/>
      <c r="Z504" s="2"/>
    </row>
    <row r="505" spans="1:26" ht="12.75" customHeight="1">
      <c r="A505" s="2"/>
      <c r="B505" s="2"/>
      <c r="C505" s="2"/>
      <c r="D505" s="2"/>
      <c r="E505" s="2"/>
      <c r="F505" s="2"/>
      <c r="G505" s="2"/>
      <c r="H505" s="2"/>
      <c r="I505" s="2"/>
      <c r="J505" s="2"/>
      <c r="K505" s="2"/>
      <c r="L505" s="2"/>
      <c r="M505" s="2"/>
      <c r="N505" s="2"/>
      <c r="O505" s="2"/>
      <c r="P505" s="2"/>
      <c r="Q505" s="2"/>
      <c r="R505" s="2"/>
      <c r="S505" s="2"/>
      <c r="T505" s="2"/>
      <c r="U505" s="2"/>
      <c r="V505" s="18"/>
      <c r="W505" s="2"/>
      <c r="X505" s="2"/>
      <c r="Y505" s="2"/>
      <c r="Z505" s="2"/>
    </row>
    <row r="506" spans="1:26" ht="12.75" customHeight="1">
      <c r="A506" s="2"/>
      <c r="B506" s="2"/>
      <c r="C506" s="2"/>
      <c r="D506" s="2"/>
      <c r="E506" s="2"/>
      <c r="F506" s="2"/>
      <c r="G506" s="2"/>
      <c r="H506" s="2"/>
      <c r="I506" s="2"/>
      <c r="J506" s="2"/>
      <c r="K506" s="2"/>
      <c r="L506" s="2"/>
      <c r="M506" s="2"/>
      <c r="N506" s="2"/>
      <c r="O506" s="2"/>
      <c r="P506" s="2"/>
      <c r="Q506" s="2"/>
      <c r="R506" s="2"/>
      <c r="S506" s="2"/>
      <c r="T506" s="2"/>
      <c r="U506" s="2"/>
      <c r="V506" s="18"/>
      <c r="W506" s="2"/>
      <c r="X506" s="2"/>
      <c r="Y506" s="2"/>
      <c r="Z506" s="2"/>
    </row>
    <row r="507" spans="1:26" ht="12.75" customHeight="1">
      <c r="A507" s="2"/>
      <c r="B507" s="2"/>
      <c r="C507" s="2"/>
      <c r="D507" s="2"/>
      <c r="E507" s="2"/>
      <c r="F507" s="2"/>
      <c r="G507" s="2"/>
      <c r="H507" s="2"/>
      <c r="I507" s="2"/>
      <c r="J507" s="2"/>
      <c r="K507" s="2"/>
      <c r="L507" s="2"/>
      <c r="M507" s="2"/>
      <c r="N507" s="2"/>
      <c r="O507" s="2"/>
      <c r="P507" s="2"/>
      <c r="Q507" s="2"/>
      <c r="R507" s="2"/>
      <c r="S507" s="2"/>
      <c r="T507" s="2"/>
      <c r="U507" s="2"/>
      <c r="V507" s="18"/>
      <c r="W507" s="2"/>
      <c r="X507" s="2"/>
      <c r="Y507" s="2"/>
      <c r="Z507" s="2"/>
    </row>
    <row r="508" spans="1:26" ht="12.75" customHeight="1">
      <c r="A508" s="2"/>
      <c r="B508" s="2"/>
      <c r="C508" s="2"/>
      <c r="D508" s="2"/>
      <c r="E508" s="2"/>
      <c r="F508" s="2"/>
      <c r="G508" s="2"/>
      <c r="H508" s="2"/>
      <c r="I508" s="2"/>
      <c r="J508" s="2"/>
      <c r="K508" s="2"/>
      <c r="L508" s="2"/>
      <c r="M508" s="2"/>
      <c r="N508" s="2"/>
      <c r="O508" s="2"/>
      <c r="P508" s="2"/>
      <c r="Q508" s="2"/>
      <c r="R508" s="2"/>
      <c r="S508" s="2"/>
      <c r="T508" s="2"/>
      <c r="U508" s="2"/>
      <c r="V508" s="18"/>
      <c r="W508" s="2"/>
      <c r="X508" s="2"/>
      <c r="Y508" s="2"/>
      <c r="Z508" s="2"/>
    </row>
    <row r="509" spans="1:26" ht="12.75" customHeight="1">
      <c r="A509" s="2"/>
      <c r="B509" s="2"/>
      <c r="C509" s="2"/>
      <c r="D509" s="2"/>
      <c r="E509" s="2"/>
      <c r="F509" s="2"/>
      <c r="G509" s="2"/>
      <c r="H509" s="2"/>
      <c r="I509" s="2"/>
      <c r="J509" s="2"/>
      <c r="K509" s="2"/>
      <c r="L509" s="2"/>
      <c r="M509" s="2"/>
      <c r="N509" s="2"/>
      <c r="O509" s="2"/>
      <c r="P509" s="2"/>
      <c r="Q509" s="2"/>
      <c r="R509" s="2"/>
      <c r="S509" s="2"/>
      <c r="T509" s="2"/>
      <c r="U509" s="2"/>
      <c r="V509" s="18"/>
      <c r="W509" s="2"/>
      <c r="X509" s="2"/>
      <c r="Y509" s="2"/>
      <c r="Z509" s="2"/>
    </row>
    <row r="510" spans="1:26" ht="12.75" customHeight="1">
      <c r="A510" s="2"/>
      <c r="B510" s="2"/>
      <c r="C510" s="2"/>
      <c r="D510" s="2"/>
      <c r="E510" s="2"/>
      <c r="F510" s="2"/>
      <c r="G510" s="2"/>
      <c r="H510" s="2"/>
      <c r="I510" s="2"/>
      <c r="J510" s="2"/>
      <c r="K510" s="2"/>
      <c r="L510" s="2"/>
      <c r="M510" s="2"/>
      <c r="N510" s="2"/>
      <c r="O510" s="2"/>
      <c r="P510" s="2"/>
      <c r="Q510" s="2"/>
      <c r="R510" s="2"/>
      <c r="S510" s="2"/>
      <c r="T510" s="2"/>
      <c r="U510" s="2"/>
      <c r="V510" s="18"/>
      <c r="W510" s="2"/>
      <c r="X510" s="2"/>
      <c r="Y510" s="2"/>
      <c r="Z510" s="2"/>
    </row>
    <row r="511" spans="1:26" ht="12.75" customHeight="1">
      <c r="A511" s="2"/>
      <c r="B511" s="2"/>
      <c r="C511" s="2"/>
      <c r="D511" s="2"/>
      <c r="E511" s="2"/>
      <c r="F511" s="2"/>
      <c r="G511" s="2"/>
      <c r="H511" s="2"/>
      <c r="I511" s="2"/>
      <c r="J511" s="2"/>
      <c r="K511" s="2"/>
      <c r="L511" s="2"/>
      <c r="M511" s="2"/>
      <c r="N511" s="2"/>
      <c r="O511" s="2"/>
      <c r="P511" s="2"/>
      <c r="Q511" s="2"/>
      <c r="R511" s="2"/>
      <c r="S511" s="2"/>
      <c r="T511" s="2"/>
      <c r="U511" s="2"/>
      <c r="V511" s="18"/>
      <c r="W511" s="2"/>
      <c r="X511" s="2"/>
      <c r="Y511" s="2"/>
      <c r="Z511" s="2"/>
    </row>
    <row r="512" spans="1:26" ht="12.75" customHeight="1">
      <c r="A512" s="2"/>
      <c r="B512" s="2"/>
      <c r="C512" s="2"/>
      <c r="D512" s="2"/>
      <c r="E512" s="2"/>
      <c r="F512" s="2"/>
      <c r="G512" s="2"/>
      <c r="H512" s="2"/>
      <c r="I512" s="2"/>
      <c r="J512" s="2"/>
      <c r="K512" s="2"/>
      <c r="L512" s="2"/>
      <c r="M512" s="2"/>
      <c r="N512" s="2"/>
      <c r="O512" s="2"/>
      <c r="P512" s="2"/>
      <c r="Q512" s="2"/>
      <c r="R512" s="2"/>
      <c r="S512" s="2"/>
      <c r="T512" s="2"/>
      <c r="U512" s="2"/>
      <c r="V512" s="18"/>
      <c r="W512" s="2"/>
      <c r="X512" s="2"/>
      <c r="Y512" s="2"/>
      <c r="Z512" s="2"/>
    </row>
    <row r="513" spans="1:26" ht="12.75" customHeight="1">
      <c r="A513" s="2"/>
      <c r="B513" s="2"/>
      <c r="C513" s="2"/>
      <c r="D513" s="2"/>
      <c r="E513" s="2"/>
      <c r="F513" s="2"/>
      <c r="G513" s="2"/>
      <c r="H513" s="2"/>
      <c r="I513" s="2"/>
      <c r="J513" s="2"/>
      <c r="K513" s="2"/>
      <c r="L513" s="2"/>
      <c r="M513" s="2"/>
      <c r="N513" s="2"/>
      <c r="O513" s="2"/>
      <c r="P513" s="2"/>
      <c r="Q513" s="2"/>
      <c r="R513" s="2"/>
      <c r="S513" s="2"/>
      <c r="T513" s="2"/>
      <c r="U513" s="2"/>
      <c r="V513" s="18"/>
      <c r="W513" s="2"/>
      <c r="X513" s="2"/>
      <c r="Y513" s="2"/>
      <c r="Z513" s="2"/>
    </row>
    <row r="514" spans="1:26" ht="12.75" customHeight="1">
      <c r="A514" s="2"/>
      <c r="B514" s="2"/>
      <c r="C514" s="2"/>
      <c r="D514" s="2"/>
      <c r="E514" s="2"/>
      <c r="F514" s="2"/>
      <c r="G514" s="2"/>
      <c r="H514" s="2"/>
      <c r="I514" s="2"/>
      <c r="J514" s="2"/>
      <c r="K514" s="2"/>
      <c r="L514" s="2"/>
      <c r="M514" s="2"/>
      <c r="N514" s="2"/>
      <c r="O514" s="2"/>
      <c r="P514" s="2"/>
      <c r="Q514" s="2"/>
      <c r="R514" s="2"/>
      <c r="S514" s="2"/>
      <c r="T514" s="2"/>
      <c r="U514" s="2"/>
      <c r="V514" s="18"/>
      <c r="W514" s="2"/>
      <c r="X514" s="2"/>
      <c r="Y514" s="2"/>
      <c r="Z514" s="2"/>
    </row>
    <row r="515" spans="1:26" ht="12.75" customHeight="1">
      <c r="A515" s="2"/>
      <c r="B515" s="2"/>
      <c r="C515" s="2"/>
      <c r="D515" s="2"/>
      <c r="E515" s="2"/>
      <c r="F515" s="2"/>
      <c r="G515" s="2"/>
      <c r="H515" s="2"/>
      <c r="I515" s="2"/>
      <c r="J515" s="2"/>
      <c r="K515" s="2"/>
      <c r="L515" s="2"/>
      <c r="M515" s="2"/>
      <c r="N515" s="2"/>
      <c r="O515" s="2"/>
      <c r="P515" s="2"/>
      <c r="Q515" s="2"/>
      <c r="R515" s="2"/>
      <c r="S515" s="2"/>
      <c r="T515" s="2"/>
      <c r="U515" s="2"/>
      <c r="V515" s="18"/>
      <c r="W515" s="2"/>
      <c r="X515" s="2"/>
      <c r="Y515" s="2"/>
      <c r="Z515" s="2"/>
    </row>
    <row r="516" spans="1:26" ht="12.75" customHeight="1">
      <c r="A516" s="2"/>
      <c r="B516" s="2"/>
      <c r="C516" s="2"/>
      <c r="D516" s="2"/>
      <c r="E516" s="2"/>
      <c r="F516" s="2"/>
      <c r="G516" s="2"/>
      <c r="H516" s="2"/>
      <c r="I516" s="2"/>
      <c r="J516" s="2"/>
      <c r="K516" s="2"/>
      <c r="L516" s="2"/>
      <c r="M516" s="2"/>
      <c r="N516" s="2"/>
      <c r="O516" s="2"/>
      <c r="P516" s="2"/>
      <c r="Q516" s="2"/>
      <c r="R516" s="2"/>
      <c r="S516" s="2"/>
      <c r="T516" s="2"/>
      <c r="U516" s="2"/>
      <c r="V516" s="18"/>
      <c r="W516" s="2"/>
      <c r="X516" s="2"/>
      <c r="Y516" s="2"/>
      <c r="Z516" s="2"/>
    </row>
    <row r="517" spans="1:26" ht="12.75" customHeight="1">
      <c r="A517" s="2"/>
      <c r="B517" s="2"/>
      <c r="C517" s="2"/>
      <c r="D517" s="2"/>
      <c r="E517" s="2"/>
      <c r="F517" s="2"/>
      <c r="G517" s="2"/>
      <c r="H517" s="2"/>
      <c r="I517" s="2"/>
      <c r="J517" s="2"/>
      <c r="K517" s="2"/>
      <c r="L517" s="2"/>
      <c r="M517" s="2"/>
      <c r="N517" s="2"/>
      <c r="O517" s="2"/>
      <c r="P517" s="2"/>
      <c r="Q517" s="2"/>
      <c r="R517" s="2"/>
      <c r="S517" s="2"/>
      <c r="T517" s="2"/>
      <c r="U517" s="2"/>
      <c r="V517" s="18"/>
      <c r="W517" s="2"/>
      <c r="X517" s="2"/>
      <c r="Y517" s="2"/>
      <c r="Z517" s="2"/>
    </row>
    <row r="518" spans="1:26" ht="12.75" customHeight="1">
      <c r="A518" s="2"/>
      <c r="B518" s="2"/>
      <c r="C518" s="2"/>
      <c r="D518" s="2"/>
      <c r="E518" s="2"/>
      <c r="F518" s="2"/>
      <c r="G518" s="2"/>
      <c r="H518" s="2"/>
      <c r="I518" s="2"/>
      <c r="J518" s="2"/>
      <c r="K518" s="2"/>
      <c r="L518" s="2"/>
      <c r="M518" s="2"/>
      <c r="N518" s="2"/>
      <c r="O518" s="2"/>
      <c r="P518" s="2"/>
      <c r="Q518" s="2"/>
      <c r="R518" s="2"/>
      <c r="S518" s="2"/>
      <c r="T518" s="2"/>
      <c r="U518" s="2"/>
      <c r="V518" s="18"/>
      <c r="W518" s="2"/>
      <c r="X518" s="2"/>
      <c r="Y518" s="2"/>
      <c r="Z518" s="2"/>
    </row>
    <row r="519" spans="1:26" ht="12.75" customHeight="1">
      <c r="A519" s="2"/>
      <c r="B519" s="2"/>
      <c r="C519" s="2"/>
      <c r="D519" s="2"/>
      <c r="E519" s="2"/>
      <c r="F519" s="2"/>
      <c r="G519" s="2"/>
      <c r="H519" s="2"/>
      <c r="I519" s="2"/>
      <c r="J519" s="2"/>
      <c r="K519" s="2"/>
      <c r="L519" s="2"/>
      <c r="M519" s="2"/>
      <c r="N519" s="2"/>
      <c r="O519" s="2"/>
      <c r="P519" s="2"/>
      <c r="Q519" s="2"/>
      <c r="R519" s="2"/>
      <c r="S519" s="2"/>
      <c r="T519" s="2"/>
      <c r="U519" s="2"/>
      <c r="V519" s="18"/>
      <c r="W519" s="2"/>
      <c r="X519" s="2"/>
      <c r="Y519" s="2"/>
      <c r="Z519" s="2"/>
    </row>
    <row r="520" spans="1:26" ht="12.75" customHeight="1">
      <c r="A520" s="2"/>
      <c r="B520" s="2"/>
      <c r="C520" s="2"/>
      <c r="D520" s="2"/>
      <c r="E520" s="2"/>
      <c r="F520" s="2"/>
      <c r="G520" s="2"/>
      <c r="H520" s="2"/>
      <c r="I520" s="2"/>
      <c r="J520" s="2"/>
      <c r="K520" s="2"/>
      <c r="L520" s="2"/>
      <c r="M520" s="2"/>
      <c r="N520" s="2"/>
      <c r="O520" s="2"/>
      <c r="P520" s="2"/>
      <c r="Q520" s="2"/>
      <c r="R520" s="2"/>
      <c r="S520" s="2"/>
      <c r="T520" s="2"/>
      <c r="U520" s="2"/>
      <c r="V520" s="18"/>
      <c r="W520" s="2"/>
      <c r="X520" s="2"/>
      <c r="Y520" s="2"/>
      <c r="Z520" s="2"/>
    </row>
    <row r="521" spans="1:26" ht="12.75" customHeight="1">
      <c r="A521" s="2"/>
      <c r="B521" s="2"/>
      <c r="C521" s="2"/>
      <c r="D521" s="2"/>
      <c r="E521" s="2"/>
      <c r="F521" s="2"/>
      <c r="G521" s="2"/>
      <c r="H521" s="2"/>
      <c r="I521" s="2"/>
      <c r="J521" s="2"/>
      <c r="K521" s="2"/>
      <c r="L521" s="2"/>
      <c r="M521" s="2"/>
      <c r="N521" s="2"/>
      <c r="O521" s="2"/>
      <c r="P521" s="2"/>
      <c r="Q521" s="2"/>
      <c r="R521" s="2"/>
      <c r="S521" s="2"/>
      <c r="T521" s="2"/>
      <c r="U521" s="2"/>
      <c r="V521" s="18"/>
      <c r="W521" s="2"/>
      <c r="X521" s="2"/>
      <c r="Y521" s="2"/>
      <c r="Z521" s="2"/>
    </row>
    <row r="522" spans="1:26" ht="12.75" customHeight="1">
      <c r="A522" s="2"/>
      <c r="B522" s="2"/>
      <c r="C522" s="2"/>
      <c r="D522" s="2"/>
      <c r="E522" s="2"/>
      <c r="F522" s="2"/>
      <c r="G522" s="2"/>
      <c r="H522" s="2"/>
      <c r="I522" s="2"/>
      <c r="J522" s="2"/>
      <c r="K522" s="2"/>
      <c r="L522" s="2"/>
      <c r="M522" s="2"/>
      <c r="N522" s="2"/>
      <c r="O522" s="2"/>
      <c r="P522" s="2"/>
      <c r="Q522" s="2"/>
      <c r="R522" s="2"/>
      <c r="S522" s="2"/>
      <c r="T522" s="2"/>
      <c r="U522" s="2"/>
      <c r="V522" s="18"/>
      <c r="W522" s="2"/>
      <c r="X522" s="2"/>
      <c r="Y522" s="2"/>
      <c r="Z522" s="2"/>
    </row>
    <row r="523" spans="1:26" ht="12.75" customHeight="1">
      <c r="A523" s="2"/>
      <c r="B523" s="2"/>
      <c r="C523" s="2"/>
      <c r="D523" s="2"/>
      <c r="E523" s="2"/>
      <c r="F523" s="2"/>
      <c r="G523" s="2"/>
      <c r="H523" s="2"/>
      <c r="I523" s="2"/>
      <c r="J523" s="2"/>
      <c r="K523" s="2"/>
      <c r="L523" s="2"/>
      <c r="M523" s="2"/>
      <c r="N523" s="2"/>
      <c r="O523" s="2"/>
      <c r="P523" s="2"/>
      <c r="Q523" s="2"/>
      <c r="R523" s="2"/>
      <c r="S523" s="2"/>
      <c r="T523" s="2"/>
      <c r="U523" s="2"/>
      <c r="V523" s="18"/>
      <c r="W523" s="2"/>
      <c r="X523" s="2"/>
      <c r="Y523" s="2"/>
      <c r="Z523" s="2"/>
    </row>
    <row r="524" spans="1:26" ht="12.75" customHeight="1">
      <c r="A524" s="2"/>
      <c r="B524" s="2"/>
      <c r="C524" s="2"/>
      <c r="D524" s="2"/>
      <c r="E524" s="2"/>
      <c r="F524" s="2"/>
      <c r="G524" s="2"/>
      <c r="H524" s="2"/>
      <c r="I524" s="2"/>
      <c r="J524" s="2"/>
      <c r="K524" s="2"/>
      <c r="L524" s="2"/>
      <c r="M524" s="2"/>
      <c r="N524" s="2"/>
      <c r="O524" s="2"/>
      <c r="P524" s="2"/>
      <c r="Q524" s="2"/>
      <c r="R524" s="2"/>
      <c r="S524" s="2"/>
      <c r="T524" s="2"/>
      <c r="U524" s="2"/>
      <c r="V524" s="18"/>
      <c r="W524" s="2"/>
      <c r="X524" s="2"/>
      <c r="Y524" s="2"/>
      <c r="Z524" s="2"/>
    </row>
    <row r="525" spans="1:26" ht="12.75" customHeight="1">
      <c r="A525" s="2"/>
      <c r="B525" s="2"/>
      <c r="C525" s="2"/>
      <c r="D525" s="2"/>
      <c r="E525" s="2"/>
      <c r="F525" s="2"/>
      <c r="G525" s="2"/>
      <c r="H525" s="2"/>
      <c r="I525" s="2"/>
      <c r="J525" s="2"/>
      <c r="K525" s="2"/>
      <c r="L525" s="2"/>
      <c r="M525" s="2"/>
      <c r="N525" s="2"/>
      <c r="O525" s="2"/>
      <c r="P525" s="2"/>
      <c r="Q525" s="2"/>
      <c r="R525" s="2"/>
      <c r="S525" s="2"/>
      <c r="T525" s="2"/>
      <c r="U525" s="2"/>
      <c r="V525" s="18"/>
      <c r="W525" s="2"/>
      <c r="X525" s="2"/>
      <c r="Y525" s="2"/>
      <c r="Z525" s="2"/>
    </row>
    <row r="526" spans="1:26" ht="12.75" customHeight="1">
      <c r="A526" s="2"/>
      <c r="B526" s="2"/>
      <c r="C526" s="2"/>
      <c r="D526" s="2"/>
      <c r="E526" s="2"/>
      <c r="F526" s="2"/>
      <c r="G526" s="2"/>
      <c r="H526" s="2"/>
      <c r="I526" s="2"/>
      <c r="J526" s="2"/>
      <c r="K526" s="2"/>
      <c r="L526" s="2"/>
      <c r="M526" s="2"/>
      <c r="N526" s="2"/>
      <c r="O526" s="2"/>
      <c r="P526" s="2"/>
      <c r="Q526" s="2"/>
      <c r="R526" s="2"/>
      <c r="S526" s="2"/>
      <c r="T526" s="2"/>
      <c r="U526" s="2"/>
      <c r="V526" s="18"/>
      <c r="W526" s="2"/>
      <c r="X526" s="2"/>
      <c r="Y526" s="2"/>
      <c r="Z526" s="2"/>
    </row>
    <row r="527" spans="1:26" ht="12.75" customHeight="1">
      <c r="A527" s="2"/>
      <c r="B527" s="2"/>
      <c r="C527" s="2"/>
      <c r="D527" s="2"/>
      <c r="E527" s="2"/>
      <c r="F527" s="2"/>
      <c r="G527" s="2"/>
      <c r="H527" s="2"/>
      <c r="I527" s="2"/>
      <c r="J527" s="2"/>
      <c r="K527" s="2"/>
      <c r="L527" s="2"/>
      <c r="M527" s="2"/>
      <c r="N527" s="2"/>
      <c r="O527" s="2"/>
      <c r="P527" s="2"/>
      <c r="Q527" s="2"/>
      <c r="R527" s="2"/>
      <c r="S527" s="2"/>
      <c r="T527" s="2"/>
      <c r="U527" s="2"/>
      <c r="V527" s="18"/>
      <c r="W527" s="2"/>
      <c r="X527" s="2"/>
      <c r="Y527" s="2"/>
      <c r="Z527" s="2"/>
    </row>
    <row r="528" spans="1:26" ht="12.75" customHeight="1">
      <c r="A528" s="2"/>
      <c r="B528" s="2"/>
      <c r="C528" s="2"/>
      <c r="D528" s="2"/>
      <c r="E528" s="2"/>
      <c r="F528" s="2"/>
      <c r="G528" s="2"/>
      <c r="H528" s="2"/>
      <c r="I528" s="2"/>
      <c r="J528" s="2"/>
      <c r="K528" s="2"/>
      <c r="L528" s="2"/>
      <c r="M528" s="2"/>
      <c r="N528" s="2"/>
      <c r="O528" s="2"/>
      <c r="P528" s="2"/>
      <c r="Q528" s="2"/>
      <c r="R528" s="2"/>
      <c r="S528" s="2"/>
      <c r="T528" s="2"/>
      <c r="U528" s="2"/>
      <c r="V528" s="18"/>
      <c r="W528" s="2"/>
      <c r="X528" s="2"/>
      <c r="Y528" s="2"/>
      <c r="Z528" s="2"/>
    </row>
    <row r="529" spans="1:26" ht="12.75" customHeight="1">
      <c r="A529" s="2"/>
      <c r="B529" s="2"/>
      <c r="C529" s="2"/>
      <c r="D529" s="2"/>
      <c r="E529" s="2"/>
      <c r="F529" s="2"/>
      <c r="G529" s="2"/>
      <c r="H529" s="2"/>
      <c r="I529" s="2"/>
      <c r="J529" s="2"/>
      <c r="K529" s="2"/>
      <c r="L529" s="2"/>
      <c r="M529" s="2"/>
      <c r="N529" s="2"/>
      <c r="O529" s="2"/>
      <c r="P529" s="2"/>
      <c r="Q529" s="2"/>
      <c r="R529" s="2"/>
      <c r="S529" s="2"/>
      <c r="T529" s="2"/>
      <c r="U529" s="2"/>
      <c r="V529" s="18"/>
      <c r="W529" s="2"/>
      <c r="X529" s="2"/>
      <c r="Y529" s="2"/>
      <c r="Z529" s="2"/>
    </row>
    <row r="530" spans="1:26" ht="12.75" customHeight="1">
      <c r="A530" s="2"/>
      <c r="B530" s="2"/>
      <c r="C530" s="2"/>
      <c r="D530" s="2"/>
      <c r="E530" s="2"/>
      <c r="F530" s="2"/>
      <c r="G530" s="2"/>
      <c r="H530" s="2"/>
      <c r="I530" s="2"/>
      <c r="J530" s="2"/>
      <c r="K530" s="2"/>
      <c r="L530" s="2"/>
      <c r="M530" s="2"/>
      <c r="N530" s="2"/>
      <c r="O530" s="2"/>
      <c r="P530" s="2"/>
      <c r="Q530" s="2"/>
      <c r="R530" s="2"/>
      <c r="S530" s="2"/>
      <c r="T530" s="2"/>
      <c r="U530" s="2"/>
      <c r="V530" s="18"/>
      <c r="W530" s="2"/>
      <c r="X530" s="2"/>
      <c r="Y530" s="2"/>
      <c r="Z530" s="2"/>
    </row>
    <row r="531" spans="1:26" ht="12.75" customHeight="1">
      <c r="A531" s="2"/>
      <c r="B531" s="2"/>
      <c r="C531" s="2"/>
      <c r="D531" s="2"/>
      <c r="E531" s="2"/>
      <c r="F531" s="2"/>
      <c r="G531" s="2"/>
      <c r="H531" s="2"/>
      <c r="I531" s="2"/>
      <c r="J531" s="2"/>
      <c r="K531" s="2"/>
      <c r="L531" s="2"/>
      <c r="M531" s="2"/>
      <c r="N531" s="2"/>
      <c r="O531" s="2"/>
      <c r="P531" s="2"/>
      <c r="Q531" s="2"/>
      <c r="R531" s="2"/>
      <c r="S531" s="2"/>
      <c r="T531" s="2"/>
      <c r="U531" s="2"/>
      <c r="V531" s="18"/>
      <c r="W531" s="2"/>
      <c r="X531" s="2"/>
      <c r="Y531" s="2"/>
      <c r="Z531" s="2"/>
    </row>
    <row r="532" spans="1:26" ht="12.75" customHeight="1">
      <c r="A532" s="2"/>
      <c r="B532" s="2"/>
      <c r="C532" s="2"/>
      <c r="D532" s="2"/>
      <c r="E532" s="2"/>
      <c r="F532" s="2"/>
      <c r="G532" s="2"/>
      <c r="H532" s="2"/>
      <c r="I532" s="2"/>
      <c r="J532" s="2"/>
      <c r="K532" s="2"/>
      <c r="L532" s="2"/>
      <c r="M532" s="2"/>
      <c r="N532" s="2"/>
      <c r="O532" s="2"/>
      <c r="P532" s="2"/>
      <c r="Q532" s="2"/>
      <c r="R532" s="2"/>
      <c r="S532" s="2"/>
      <c r="T532" s="2"/>
      <c r="U532" s="2"/>
      <c r="V532" s="18"/>
      <c r="W532" s="2"/>
      <c r="X532" s="2"/>
      <c r="Y532" s="2"/>
      <c r="Z532" s="2"/>
    </row>
    <row r="533" spans="1:26" ht="12.75" customHeight="1">
      <c r="A533" s="2"/>
      <c r="B533" s="2"/>
      <c r="C533" s="2"/>
      <c r="D533" s="2"/>
      <c r="E533" s="2"/>
      <c r="F533" s="2"/>
      <c r="G533" s="2"/>
      <c r="H533" s="2"/>
      <c r="I533" s="2"/>
      <c r="J533" s="2"/>
      <c r="K533" s="2"/>
      <c r="L533" s="2"/>
      <c r="M533" s="2"/>
      <c r="N533" s="2"/>
      <c r="O533" s="2"/>
      <c r="P533" s="2"/>
      <c r="Q533" s="2"/>
      <c r="R533" s="2"/>
      <c r="S533" s="2"/>
      <c r="T533" s="2"/>
      <c r="U533" s="2"/>
      <c r="V533" s="18"/>
      <c r="W533" s="2"/>
      <c r="X533" s="2"/>
      <c r="Y533" s="2"/>
      <c r="Z533" s="2"/>
    </row>
    <row r="534" spans="1:26" ht="12.75" customHeight="1">
      <c r="A534" s="2"/>
      <c r="B534" s="2"/>
      <c r="C534" s="2"/>
      <c r="D534" s="2"/>
      <c r="E534" s="2"/>
      <c r="F534" s="2"/>
      <c r="G534" s="2"/>
      <c r="H534" s="2"/>
      <c r="I534" s="2"/>
      <c r="J534" s="2"/>
      <c r="K534" s="2"/>
      <c r="L534" s="2"/>
      <c r="M534" s="2"/>
      <c r="N534" s="2"/>
      <c r="O534" s="2"/>
      <c r="P534" s="2"/>
      <c r="Q534" s="2"/>
      <c r="R534" s="2"/>
      <c r="S534" s="2"/>
      <c r="T534" s="2"/>
      <c r="U534" s="2"/>
      <c r="V534" s="18"/>
      <c r="W534" s="2"/>
      <c r="X534" s="2"/>
      <c r="Y534" s="2"/>
      <c r="Z534" s="2"/>
    </row>
    <row r="535" spans="1:26" ht="12.75" customHeight="1">
      <c r="A535" s="2"/>
      <c r="B535" s="2"/>
      <c r="C535" s="2"/>
      <c r="D535" s="2"/>
      <c r="E535" s="2"/>
      <c r="F535" s="2"/>
      <c r="G535" s="2"/>
      <c r="H535" s="2"/>
      <c r="I535" s="2"/>
      <c r="J535" s="2"/>
      <c r="K535" s="2"/>
      <c r="L535" s="2"/>
      <c r="M535" s="2"/>
      <c r="N535" s="2"/>
      <c r="O535" s="2"/>
      <c r="P535" s="2"/>
      <c r="Q535" s="2"/>
      <c r="R535" s="2"/>
      <c r="S535" s="2"/>
      <c r="T535" s="2"/>
      <c r="U535" s="2"/>
      <c r="V535" s="18"/>
      <c r="W535" s="2"/>
      <c r="X535" s="2"/>
      <c r="Y535" s="2"/>
      <c r="Z535" s="2"/>
    </row>
    <row r="536" spans="1:26" ht="12.75" customHeight="1">
      <c r="A536" s="2"/>
      <c r="B536" s="2"/>
      <c r="C536" s="2"/>
      <c r="D536" s="2"/>
      <c r="E536" s="2"/>
      <c r="F536" s="2"/>
      <c r="G536" s="2"/>
      <c r="H536" s="2"/>
      <c r="I536" s="2"/>
      <c r="J536" s="2"/>
      <c r="K536" s="2"/>
      <c r="L536" s="2"/>
      <c r="M536" s="2"/>
      <c r="N536" s="2"/>
      <c r="O536" s="2"/>
      <c r="P536" s="2"/>
      <c r="Q536" s="2"/>
      <c r="R536" s="2"/>
      <c r="S536" s="2"/>
      <c r="T536" s="2"/>
      <c r="U536" s="2"/>
      <c r="V536" s="18"/>
      <c r="W536" s="2"/>
      <c r="X536" s="2"/>
      <c r="Y536" s="2"/>
      <c r="Z536" s="2"/>
    </row>
    <row r="537" spans="1:26" ht="12.75" customHeight="1">
      <c r="A537" s="2"/>
      <c r="B537" s="2"/>
      <c r="C537" s="2"/>
      <c r="D537" s="2"/>
      <c r="E537" s="2"/>
      <c r="F537" s="2"/>
      <c r="G537" s="2"/>
      <c r="H537" s="2"/>
      <c r="I537" s="2"/>
      <c r="J537" s="2"/>
      <c r="K537" s="2"/>
      <c r="L537" s="2"/>
      <c r="M537" s="2"/>
      <c r="N537" s="2"/>
      <c r="O537" s="2"/>
      <c r="P537" s="2"/>
      <c r="Q537" s="2"/>
      <c r="R537" s="2"/>
      <c r="S537" s="2"/>
      <c r="T537" s="2"/>
      <c r="U537" s="2"/>
      <c r="V537" s="18"/>
      <c r="W537" s="2"/>
      <c r="X537" s="2"/>
      <c r="Y537" s="2"/>
      <c r="Z537" s="2"/>
    </row>
    <row r="538" spans="1:26" ht="12.75" customHeight="1">
      <c r="A538" s="2"/>
      <c r="B538" s="2"/>
      <c r="C538" s="2"/>
      <c r="D538" s="2"/>
      <c r="E538" s="2"/>
      <c r="F538" s="2"/>
      <c r="G538" s="2"/>
      <c r="H538" s="2"/>
      <c r="I538" s="2"/>
      <c r="J538" s="2"/>
      <c r="K538" s="2"/>
      <c r="L538" s="2"/>
      <c r="M538" s="2"/>
      <c r="N538" s="2"/>
      <c r="O538" s="2"/>
      <c r="P538" s="2"/>
      <c r="Q538" s="2"/>
      <c r="R538" s="2"/>
      <c r="S538" s="2"/>
      <c r="T538" s="2"/>
      <c r="U538" s="2"/>
      <c r="V538" s="18"/>
      <c r="W538" s="2"/>
      <c r="X538" s="2"/>
      <c r="Y538" s="2"/>
      <c r="Z538" s="2"/>
    </row>
    <row r="539" spans="1:26" ht="12.75" customHeight="1">
      <c r="A539" s="2"/>
      <c r="B539" s="2"/>
      <c r="C539" s="2"/>
      <c r="D539" s="2"/>
      <c r="E539" s="2"/>
      <c r="F539" s="2"/>
      <c r="G539" s="2"/>
      <c r="H539" s="2"/>
      <c r="I539" s="2"/>
      <c r="J539" s="2"/>
      <c r="K539" s="2"/>
      <c r="L539" s="2"/>
      <c r="M539" s="2"/>
      <c r="N539" s="2"/>
      <c r="O539" s="2"/>
      <c r="P539" s="2"/>
      <c r="Q539" s="2"/>
      <c r="R539" s="2"/>
      <c r="S539" s="2"/>
      <c r="T539" s="2"/>
      <c r="U539" s="2"/>
      <c r="V539" s="18"/>
      <c r="W539" s="2"/>
      <c r="X539" s="2"/>
      <c r="Y539" s="2"/>
      <c r="Z539" s="2"/>
    </row>
    <row r="540" spans="1:26" ht="12.75" customHeight="1">
      <c r="A540" s="2"/>
      <c r="B540" s="2"/>
      <c r="C540" s="2"/>
      <c r="D540" s="2"/>
      <c r="E540" s="2"/>
      <c r="F540" s="2"/>
      <c r="G540" s="2"/>
      <c r="H540" s="2"/>
      <c r="I540" s="2"/>
      <c r="J540" s="2"/>
      <c r="K540" s="2"/>
      <c r="L540" s="2"/>
      <c r="M540" s="2"/>
      <c r="N540" s="2"/>
      <c r="O540" s="2"/>
      <c r="P540" s="2"/>
      <c r="Q540" s="2"/>
      <c r="R540" s="2"/>
      <c r="S540" s="2"/>
      <c r="T540" s="2"/>
      <c r="U540" s="2"/>
      <c r="V540" s="18"/>
      <c r="W540" s="2"/>
      <c r="X540" s="2"/>
      <c r="Y540" s="2"/>
      <c r="Z540" s="2"/>
    </row>
    <row r="541" spans="1:26" ht="12.75" customHeight="1">
      <c r="A541" s="2"/>
      <c r="B541" s="2"/>
      <c r="C541" s="2"/>
      <c r="D541" s="2"/>
      <c r="E541" s="2"/>
      <c r="F541" s="2"/>
      <c r="G541" s="2"/>
      <c r="H541" s="2"/>
      <c r="I541" s="2"/>
      <c r="J541" s="2"/>
      <c r="K541" s="2"/>
      <c r="L541" s="2"/>
      <c r="M541" s="2"/>
      <c r="N541" s="2"/>
      <c r="O541" s="2"/>
      <c r="P541" s="2"/>
      <c r="Q541" s="2"/>
      <c r="R541" s="2"/>
      <c r="S541" s="2"/>
      <c r="T541" s="2"/>
      <c r="U541" s="2"/>
      <c r="V541" s="18"/>
      <c r="W541" s="2"/>
      <c r="X541" s="2"/>
      <c r="Y541" s="2"/>
      <c r="Z541" s="2"/>
    </row>
    <row r="542" spans="1:26" ht="12.75" customHeight="1">
      <c r="A542" s="2"/>
      <c r="B542" s="2"/>
      <c r="C542" s="2"/>
      <c r="D542" s="2"/>
      <c r="E542" s="2"/>
      <c r="F542" s="2"/>
      <c r="G542" s="2"/>
      <c r="H542" s="2"/>
      <c r="I542" s="2"/>
      <c r="J542" s="2"/>
      <c r="K542" s="2"/>
      <c r="L542" s="2"/>
      <c r="M542" s="2"/>
      <c r="N542" s="2"/>
      <c r="O542" s="2"/>
      <c r="P542" s="2"/>
      <c r="Q542" s="2"/>
      <c r="R542" s="2"/>
      <c r="S542" s="2"/>
      <c r="T542" s="2"/>
      <c r="U542" s="2"/>
      <c r="V542" s="18"/>
      <c r="W542" s="2"/>
      <c r="X542" s="2"/>
      <c r="Y542" s="2"/>
      <c r="Z542" s="2"/>
    </row>
    <row r="543" spans="1:26" ht="12.75" customHeight="1">
      <c r="A543" s="2"/>
      <c r="B543" s="2"/>
      <c r="C543" s="2"/>
      <c r="D543" s="2"/>
      <c r="E543" s="2"/>
      <c r="F543" s="2"/>
      <c r="G543" s="2"/>
      <c r="H543" s="2"/>
      <c r="I543" s="2"/>
      <c r="J543" s="2"/>
      <c r="K543" s="2"/>
      <c r="L543" s="2"/>
      <c r="M543" s="2"/>
      <c r="N543" s="2"/>
      <c r="O543" s="2"/>
      <c r="P543" s="2"/>
      <c r="Q543" s="2"/>
      <c r="R543" s="2"/>
      <c r="S543" s="2"/>
      <c r="T543" s="2"/>
      <c r="U543" s="2"/>
      <c r="V543" s="18"/>
      <c r="W543" s="2"/>
      <c r="X543" s="2"/>
      <c r="Y543" s="2"/>
      <c r="Z543" s="2"/>
    </row>
    <row r="544" spans="1:26" ht="12.75" customHeight="1">
      <c r="A544" s="2"/>
      <c r="B544" s="2"/>
      <c r="C544" s="2"/>
      <c r="D544" s="2"/>
      <c r="E544" s="2"/>
      <c r="F544" s="2"/>
      <c r="G544" s="2"/>
      <c r="H544" s="2"/>
      <c r="I544" s="2"/>
      <c r="J544" s="2"/>
      <c r="K544" s="2"/>
      <c r="L544" s="2"/>
      <c r="M544" s="2"/>
      <c r="N544" s="2"/>
      <c r="O544" s="2"/>
      <c r="P544" s="2"/>
      <c r="Q544" s="2"/>
      <c r="R544" s="2"/>
      <c r="S544" s="2"/>
      <c r="T544" s="2"/>
      <c r="U544" s="2"/>
      <c r="V544" s="18"/>
      <c r="W544" s="2"/>
      <c r="X544" s="2"/>
      <c r="Y544" s="2"/>
      <c r="Z544" s="2"/>
    </row>
    <row r="545" spans="1:26" ht="12.75" customHeight="1">
      <c r="A545" s="2"/>
      <c r="B545" s="2"/>
      <c r="C545" s="2"/>
      <c r="D545" s="2"/>
      <c r="E545" s="2"/>
      <c r="F545" s="2"/>
      <c r="G545" s="2"/>
      <c r="H545" s="2"/>
      <c r="I545" s="2"/>
      <c r="J545" s="2"/>
      <c r="K545" s="2"/>
      <c r="L545" s="2"/>
      <c r="M545" s="2"/>
      <c r="N545" s="2"/>
      <c r="O545" s="2"/>
      <c r="P545" s="2"/>
      <c r="Q545" s="2"/>
      <c r="R545" s="2"/>
      <c r="S545" s="2"/>
      <c r="T545" s="2"/>
      <c r="U545" s="2"/>
      <c r="V545" s="18"/>
      <c r="W545" s="2"/>
      <c r="X545" s="2"/>
      <c r="Y545" s="2"/>
      <c r="Z545" s="2"/>
    </row>
    <row r="546" spans="1:26" ht="12.75" customHeight="1">
      <c r="A546" s="2"/>
      <c r="B546" s="2"/>
      <c r="C546" s="2"/>
      <c r="D546" s="2"/>
      <c r="E546" s="2"/>
      <c r="F546" s="2"/>
      <c r="G546" s="2"/>
      <c r="H546" s="2"/>
      <c r="I546" s="2"/>
      <c r="J546" s="2"/>
      <c r="K546" s="2"/>
      <c r="L546" s="2"/>
      <c r="M546" s="2"/>
      <c r="N546" s="2"/>
      <c r="O546" s="2"/>
      <c r="P546" s="2"/>
      <c r="Q546" s="2"/>
      <c r="R546" s="2"/>
      <c r="S546" s="2"/>
      <c r="T546" s="2"/>
      <c r="U546" s="2"/>
      <c r="V546" s="18"/>
      <c r="W546" s="2"/>
      <c r="X546" s="2"/>
      <c r="Y546" s="2"/>
      <c r="Z546" s="2"/>
    </row>
    <row r="547" spans="1:26" ht="12.75" customHeight="1">
      <c r="A547" s="2"/>
      <c r="B547" s="2"/>
      <c r="C547" s="2"/>
      <c r="D547" s="2"/>
      <c r="E547" s="2"/>
      <c r="F547" s="2"/>
      <c r="G547" s="2"/>
      <c r="H547" s="2"/>
      <c r="I547" s="2"/>
      <c r="J547" s="2"/>
      <c r="K547" s="2"/>
      <c r="L547" s="2"/>
      <c r="M547" s="2"/>
      <c r="N547" s="2"/>
      <c r="O547" s="2"/>
      <c r="P547" s="2"/>
      <c r="Q547" s="2"/>
      <c r="R547" s="2"/>
      <c r="S547" s="2"/>
      <c r="T547" s="2"/>
      <c r="U547" s="2"/>
      <c r="V547" s="18"/>
      <c r="W547" s="2"/>
      <c r="X547" s="2"/>
      <c r="Y547" s="2"/>
      <c r="Z547" s="2"/>
    </row>
    <row r="548" spans="1:26" ht="12.75" customHeight="1">
      <c r="A548" s="2"/>
      <c r="B548" s="2"/>
      <c r="C548" s="2"/>
      <c r="D548" s="2"/>
      <c r="E548" s="2"/>
      <c r="F548" s="2"/>
      <c r="G548" s="2"/>
      <c r="H548" s="2"/>
      <c r="I548" s="2"/>
      <c r="J548" s="2"/>
      <c r="K548" s="2"/>
      <c r="L548" s="2"/>
      <c r="M548" s="2"/>
      <c r="N548" s="2"/>
      <c r="O548" s="2"/>
      <c r="P548" s="2"/>
      <c r="Q548" s="2"/>
      <c r="R548" s="2"/>
      <c r="S548" s="2"/>
      <c r="T548" s="2"/>
      <c r="U548" s="2"/>
      <c r="V548" s="18"/>
      <c r="W548" s="2"/>
      <c r="X548" s="2"/>
      <c r="Y548" s="2"/>
      <c r="Z548" s="2"/>
    </row>
    <row r="549" spans="1:26" ht="12.75" customHeight="1">
      <c r="A549" s="2"/>
      <c r="B549" s="2"/>
      <c r="C549" s="2"/>
      <c r="D549" s="2"/>
      <c r="E549" s="2"/>
      <c r="F549" s="2"/>
      <c r="G549" s="2"/>
      <c r="H549" s="2"/>
      <c r="I549" s="2"/>
      <c r="J549" s="2"/>
      <c r="K549" s="2"/>
      <c r="L549" s="2"/>
      <c r="M549" s="2"/>
      <c r="N549" s="2"/>
      <c r="O549" s="2"/>
      <c r="P549" s="2"/>
      <c r="Q549" s="2"/>
      <c r="R549" s="2"/>
      <c r="S549" s="2"/>
      <c r="T549" s="2"/>
      <c r="U549" s="2"/>
      <c r="V549" s="18"/>
      <c r="W549" s="2"/>
      <c r="X549" s="2"/>
      <c r="Y549" s="2"/>
      <c r="Z549" s="2"/>
    </row>
    <row r="550" spans="1:26" ht="12.75" customHeight="1">
      <c r="A550" s="2"/>
      <c r="B550" s="2"/>
      <c r="C550" s="2"/>
      <c r="D550" s="2"/>
      <c r="E550" s="2"/>
      <c r="F550" s="2"/>
      <c r="G550" s="2"/>
      <c r="H550" s="2"/>
      <c r="I550" s="2"/>
      <c r="J550" s="2"/>
      <c r="K550" s="2"/>
      <c r="L550" s="2"/>
      <c r="M550" s="2"/>
      <c r="N550" s="2"/>
      <c r="O550" s="2"/>
      <c r="P550" s="2"/>
      <c r="Q550" s="2"/>
      <c r="R550" s="2"/>
      <c r="S550" s="2"/>
      <c r="T550" s="2"/>
      <c r="U550" s="2"/>
      <c r="V550" s="18"/>
      <c r="W550" s="2"/>
      <c r="X550" s="2"/>
      <c r="Y550" s="2"/>
      <c r="Z550" s="2"/>
    </row>
    <row r="551" spans="1:26" ht="12.75" customHeight="1">
      <c r="A551" s="2"/>
      <c r="B551" s="2"/>
      <c r="C551" s="2"/>
      <c r="D551" s="2"/>
      <c r="E551" s="2"/>
      <c r="F551" s="2"/>
      <c r="G551" s="2"/>
      <c r="H551" s="2"/>
      <c r="I551" s="2"/>
      <c r="J551" s="2"/>
      <c r="K551" s="2"/>
      <c r="L551" s="2"/>
      <c r="M551" s="2"/>
      <c r="N551" s="2"/>
      <c r="O551" s="2"/>
      <c r="P551" s="2"/>
      <c r="Q551" s="2"/>
      <c r="R551" s="2"/>
      <c r="S551" s="2"/>
      <c r="T551" s="2"/>
      <c r="U551" s="2"/>
      <c r="V551" s="18"/>
      <c r="W551" s="2"/>
      <c r="X551" s="2"/>
      <c r="Y551" s="2"/>
      <c r="Z551" s="2"/>
    </row>
    <row r="552" spans="1:26" ht="12.75" customHeight="1">
      <c r="A552" s="2"/>
      <c r="B552" s="2"/>
      <c r="C552" s="2"/>
      <c r="D552" s="2"/>
      <c r="E552" s="2"/>
      <c r="F552" s="2"/>
      <c r="G552" s="2"/>
      <c r="H552" s="2"/>
      <c r="I552" s="2"/>
      <c r="J552" s="2"/>
      <c r="K552" s="2"/>
      <c r="L552" s="2"/>
      <c r="M552" s="2"/>
      <c r="N552" s="2"/>
      <c r="O552" s="2"/>
      <c r="P552" s="2"/>
      <c r="Q552" s="2"/>
      <c r="R552" s="2"/>
      <c r="S552" s="2"/>
      <c r="T552" s="2"/>
      <c r="U552" s="2"/>
      <c r="V552" s="18"/>
      <c r="W552" s="2"/>
      <c r="X552" s="2"/>
      <c r="Y552" s="2"/>
      <c r="Z552" s="2"/>
    </row>
    <row r="553" spans="1:26" ht="12.75" customHeight="1">
      <c r="A553" s="2"/>
      <c r="B553" s="2"/>
      <c r="C553" s="2"/>
      <c r="D553" s="2"/>
      <c r="E553" s="2"/>
      <c r="F553" s="2"/>
      <c r="G553" s="2"/>
      <c r="H553" s="2"/>
      <c r="I553" s="2"/>
      <c r="J553" s="2"/>
      <c r="K553" s="2"/>
      <c r="L553" s="2"/>
      <c r="M553" s="2"/>
      <c r="N553" s="2"/>
      <c r="O553" s="2"/>
      <c r="P553" s="2"/>
      <c r="Q553" s="2"/>
      <c r="R553" s="2"/>
      <c r="S553" s="2"/>
      <c r="T553" s="2"/>
      <c r="U553" s="2"/>
      <c r="V553" s="18"/>
      <c r="W553" s="2"/>
      <c r="X553" s="2"/>
      <c r="Y553" s="2"/>
      <c r="Z553" s="2"/>
    </row>
    <row r="554" spans="1:26" ht="12.75" customHeight="1">
      <c r="A554" s="2"/>
      <c r="B554" s="2"/>
      <c r="C554" s="2"/>
      <c r="D554" s="2"/>
      <c r="E554" s="2"/>
      <c r="F554" s="2"/>
      <c r="G554" s="2"/>
      <c r="H554" s="2"/>
      <c r="I554" s="2"/>
      <c r="J554" s="2"/>
      <c r="K554" s="2"/>
      <c r="L554" s="2"/>
      <c r="M554" s="2"/>
      <c r="N554" s="2"/>
      <c r="O554" s="2"/>
      <c r="P554" s="2"/>
      <c r="Q554" s="2"/>
      <c r="R554" s="2"/>
      <c r="S554" s="2"/>
      <c r="T554" s="2"/>
      <c r="U554" s="2"/>
      <c r="V554" s="18"/>
      <c r="W554" s="2"/>
      <c r="X554" s="2"/>
      <c r="Y554" s="2"/>
      <c r="Z554" s="2"/>
    </row>
    <row r="555" spans="1:26" ht="12.75" customHeight="1">
      <c r="A555" s="2"/>
      <c r="B555" s="2"/>
      <c r="C555" s="2"/>
      <c r="D555" s="2"/>
      <c r="E555" s="2"/>
      <c r="F555" s="2"/>
      <c r="G555" s="2"/>
      <c r="H555" s="2"/>
      <c r="I555" s="2"/>
      <c r="J555" s="2"/>
      <c r="K555" s="2"/>
      <c r="L555" s="2"/>
      <c r="M555" s="2"/>
      <c r="N555" s="2"/>
      <c r="O555" s="2"/>
      <c r="P555" s="2"/>
      <c r="Q555" s="2"/>
      <c r="R555" s="2"/>
      <c r="S555" s="2"/>
      <c r="T555" s="2"/>
      <c r="U555" s="2"/>
      <c r="V555" s="18"/>
      <c r="W555" s="2"/>
      <c r="X555" s="2"/>
      <c r="Y555" s="2"/>
      <c r="Z555" s="2"/>
    </row>
    <row r="556" spans="1:26" ht="12.75" customHeight="1">
      <c r="A556" s="2"/>
      <c r="B556" s="2"/>
      <c r="C556" s="2"/>
      <c r="D556" s="2"/>
      <c r="E556" s="2"/>
      <c r="F556" s="2"/>
      <c r="G556" s="2"/>
      <c r="H556" s="2"/>
      <c r="I556" s="2"/>
      <c r="J556" s="2"/>
      <c r="K556" s="2"/>
      <c r="L556" s="2"/>
      <c r="M556" s="2"/>
      <c r="N556" s="2"/>
      <c r="O556" s="2"/>
      <c r="P556" s="2"/>
      <c r="Q556" s="2"/>
      <c r="R556" s="2"/>
      <c r="S556" s="2"/>
      <c r="T556" s="2"/>
      <c r="U556" s="2"/>
      <c r="V556" s="18"/>
      <c r="W556" s="2"/>
      <c r="X556" s="2"/>
      <c r="Y556" s="2"/>
      <c r="Z556" s="2"/>
    </row>
    <row r="557" spans="1:26" ht="12.75" customHeight="1">
      <c r="A557" s="2"/>
      <c r="B557" s="2"/>
      <c r="C557" s="2"/>
      <c r="D557" s="2"/>
      <c r="E557" s="2"/>
      <c r="F557" s="2"/>
      <c r="G557" s="2"/>
      <c r="H557" s="2"/>
      <c r="I557" s="2"/>
      <c r="J557" s="2"/>
      <c r="K557" s="2"/>
      <c r="L557" s="2"/>
      <c r="M557" s="2"/>
      <c r="N557" s="2"/>
      <c r="O557" s="2"/>
      <c r="P557" s="2"/>
      <c r="Q557" s="2"/>
      <c r="R557" s="2"/>
      <c r="S557" s="2"/>
      <c r="T557" s="2"/>
      <c r="U557" s="2"/>
      <c r="V557" s="18"/>
      <c r="W557" s="2"/>
      <c r="X557" s="2"/>
      <c r="Y557" s="2"/>
      <c r="Z557" s="2"/>
    </row>
    <row r="558" spans="1:26" ht="12.75" customHeight="1">
      <c r="A558" s="2"/>
      <c r="B558" s="2"/>
      <c r="C558" s="2"/>
      <c r="D558" s="2"/>
      <c r="E558" s="2"/>
      <c r="F558" s="2"/>
      <c r="G558" s="2"/>
      <c r="H558" s="2"/>
      <c r="I558" s="2"/>
      <c r="J558" s="2"/>
      <c r="K558" s="2"/>
      <c r="L558" s="2"/>
      <c r="M558" s="2"/>
      <c r="N558" s="2"/>
      <c r="O558" s="2"/>
      <c r="P558" s="2"/>
      <c r="Q558" s="2"/>
      <c r="R558" s="2"/>
      <c r="S558" s="2"/>
      <c r="T558" s="2"/>
      <c r="U558" s="2"/>
      <c r="V558" s="18"/>
      <c r="W558" s="2"/>
      <c r="X558" s="2"/>
      <c r="Y558" s="2"/>
      <c r="Z558" s="2"/>
    </row>
    <row r="559" spans="1:26" ht="12.75" customHeight="1">
      <c r="A559" s="2"/>
      <c r="B559" s="2"/>
      <c r="C559" s="2"/>
      <c r="D559" s="2"/>
      <c r="E559" s="2"/>
      <c r="F559" s="2"/>
      <c r="G559" s="2"/>
      <c r="H559" s="2"/>
      <c r="I559" s="2"/>
      <c r="J559" s="2"/>
      <c r="K559" s="2"/>
      <c r="L559" s="2"/>
      <c r="M559" s="2"/>
      <c r="N559" s="2"/>
      <c r="O559" s="2"/>
      <c r="P559" s="2"/>
      <c r="Q559" s="2"/>
      <c r="R559" s="2"/>
      <c r="S559" s="2"/>
      <c r="T559" s="2"/>
      <c r="U559" s="2"/>
      <c r="V559" s="18"/>
      <c r="W559" s="2"/>
      <c r="X559" s="2"/>
      <c r="Y559" s="2"/>
      <c r="Z559" s="2"/>
    </row>
    <row r="560" spans="1:26" ht="12.75" customHeight="1">
      <c r="A560" s="2"/>
      <c r="B560" s="2"/>
      <c r="C560" s="2"/>
      <c r="D560" s="2"/>
      <c r="E560" s="2"/>
      <c r="F560" s="2"/>
      <c r="G560" s="2"/>
      <c r="H560" s="2"/>
      <c r="I560" s="2"/>
      <c r="J560" s="2"/>
      <c r="K560" s="2"/>
      <c r="L560" s="2"/>
      <c r="M560" s="2"/>
      <c r="N560" s="2"/>
      <c r="O560" s="2"/>
      <c r="P560" s="2"/>
      <c r="Q560" s="2"/>
      <c r="R560" s="2"/>
      <c r="S560" s="2"/>
      <c r="T560" s="2"/>
      <c r="U560" s="2"/>
      <c r="V560" s="18"/>
      <c r="W560" s="2"/>
      <c r="X560" s="2"/>
      <c r="Y560" s="2"/>
      <c r="Z560" s="2"/>
    </row>
    <row r="561" spans="1:26" ht="12.75" customHeight="1">
      <c r="A561" s="2"/>
      <c r="B561" s="2"/>
      <c r="C561" s="2"/>
      <c r="D561" s="2"/>
      <c r="E561" s="2"/>
      <c r="F561" s="2"/>
      <c r="G561" s="2"/>
      <c r="H561" s="2"/>
      <c r="I561" s="2"/>
      <c r="J561" s="2"/>
      <c r="K561" s="2"/>
      <c r="L561" s="2"/>
      <c r="M561" s="2"/>
      <c r="N561" s="2"/>
      <c r="O561" s="2"/>
      <c r="P561" s="2"/>
      <c r="Q561" s="2"/>
      <c r="R561" s="2"/>
      <c r="S561" s="2"/>
      <c r="T561" s="2"/>
      <c r="U561" s="2"/>
      <c r="V561" s="18"/>
      <c r="W561" s="2"/>
      <c r="X561" s="2"/>
      <c r="Y561" s="2"/>
      <c r="Z561" s="2"/>
    </row>
    <row r="562" spans="1:26" ht="12.75" customHeight="1">
      <c r="A562" s="2"/>
      <c r="B562" s="2"/>
      <c r="C562" s="2"/>
      <c r="D562" s="2"/>
      <c r="E562" s="2"/>
      <c r="F562" s="2"/>
      <c r="G562" s="2"/>
      <c r="H562" s="2"/>
      <c r="I562" s="2"/>
      <c r="J562" s="2"/>
      <c r="K562" s="2"/>
      <c r="L562" s="2"/>
      <c r="M562" s="2"/>
      <c r="N562" s="2"/>
      <c r="O562" s="2"/>
      <c r="P562" s="2"/>
      <c r="Q562" s="2"/>
      <c r="R562" s="2"/>
      <c r="S562" s="2"/>
      <c r="T562" s="2"/>
      <c r="U562" s="2"/>
      <c r="V562" s="18"/>
      <c r="W562" s="2"/>
      <c r="X562" s="2"/>
      <c r="Y562" s="2"/>
      <c r="Z562" s="2"/>
    </row>
    <row r="563" spans="1:26" ht="12.75" customHeight="1">
      <c r="A563" s="2"/>
      <c r="B563" s="2"/>
      <c r="C563" s="2"/>
      <c r="D563" s="2"/>
      <c r="E563" s="2"/>
      <c r="F563" s="2"/>
      <c r="G563" s="2"/>
      <c r="H563" s="2"/>
      <c r="I563" s="2"/>
      <c r="J563" s="2"/>
      <c r="K563" s="2"/>
      <c r="L563" s="2"/>
      <c r="M563" s="2"/>
      <c r="N563" s="2"/>
      <c r="O563" s="2"/>
      <c r="P563" s="2"/>
      <c r="Q563" s="2"/>
      <c r="R563" s="2"/>
      <c r="S563" s="2"/>
      <c r="T563" s="2"/>
      <c r="U563" s="2"/>
      <c r="V563" s="18"/>
      <c r="W563" s="2"/>
      <c r="X563" s="2"/>
      <c r="Y563" s="2"/>
      <c r="Z563" s="2"/>
    </row>
    <row r="564" spans="1:26" ht="12.75" customHeight="1">
      <c r="A564" s="2"/>
      <c r="B564" s="2"/>
      <c r="C564" s="2"/>
      <c r="D564" s="2"/>
      <c r="E564" s="2"/>
      <c r="F564" s="2"/>
      <c r="G564" s="2"/>
      <c r="H564" s="2"/>
      <c r="I564" s="2"/>
      <c r="J564" s="2"/>
      <c r="K564" s="2"/>
      <c r="L564" s="2"/>
      <c r="M564" s="2"/>
      <c r="N564" s="2"/>
      <c r="O564" s="2"/>
      <c r="P564" s="2"/>
      <c r="Q564" s="2"/>
      <c r="R564" s="2"/>
      <c r="S564" s="2"/>
      <c r="T564" s="2"/>
      <c r="U564" s="2"/>
      <c r="V564" s="18"/>
      <c r="W564" s="2"/>
      <c r="X564" s="2"/>
      <c r="Y564" s="2"/>
      <c r="Z564" s="2"/>
    </row>
    <row r="565" spans="1:26" ht="12.75" customHeight="1">
      <c r="A565" s="2"/>
      <c r="B565" s="2"/>
      <c r="C565" s="2"/>
      <c r="D565" s="2"/>
      <c r="E565" s="2"/>
      <c r="F565" s="2"/>
      <c r="G565" s="2"/>
      <c r="H565" s="2"/>
      <c r="I565" s="2"/>
      <c r="J565" s="2"/>
      <c r="K565" s="2"/>
      <c r="L565" s="2"/>
      <c r="M565" s="2"/>
      <c r="N565" s="2"/>
      <c r="O565" s="2"/>
      <c r="P565" s="2"/>
      <c r="Q565" s="2"/>
      <c r="R565" s="2"/>
      <c r="S565" s="2"/>
      <c r="T565" s="2"/>
      <c r="U565" s="2"/>
      <c r="V565" s="18"/>
      <c r="W565" s="2"/>
      <c r="X565" s="2"/>
      <c r="Y565" s="2"/>
      <c r="Z565" s="2"/>
    </row>
    <row r="566" spans="1:26" ht="12.75" customHeight="1">
      <c r="A566" s="2"/>
      <c r="B566" s="2"/>
      <c r="C566" s="2"/>
      <c r="D566" s="2"/>
      <c r="E566" s="2"/>
      <c r="F566" s="2"/>
      <c r="G566" s="2"/>
      <c r="H566" s="2"/>
      <c r="I566" s="2"/>
      <c r="J566" s="2"/>
      <c r="K566" s="2"/>
      <c r="L566" s="2"/>
      <c r="M566" s="2"/>
      <c r="N566" s="2"/>
      <c r="O566" s="2"/>
      <c r="P566" s="2"/>
      <c r="Q566" s="2"/>
      <c r="R566" s="2"/>
      <c r="S566" s="2"/>
      <c r="T566" s="2"/>
      <c r="U566" s="2"/>
      <c r="V566" s="18"/>
      <c r="W566" s="2"/>
      <c r="X566" s="2"/>
      <c r="Y566" s="2"/>
      <c r="Z566" s="2"/>
    </row>
    <row r="567" spans="1:26" ht="12.75" customHeight="1">
      <c r="A567" s="2"/>
      <c r="B567" s="2"/>
      <c r="C567" s="2"/>
      <c r="D567" s="2"/>
      <c r="E567" s="2"/>
      <c r="F567" s="2"/>
      <c r="G567" s="2"/>
      <c r="H567" s="2"/>
      <c r="I567" s="2"/>
      <c r="J567" s="2"/>
      <c r="K567" s="2"/>
      <c r="L567" s="2"/>
      <c r="M567" s="2"/>
      <c r="N567" s="2"/>
      <c r="O567" s="2"/>
      <c r="P567" s="2"/>
      <c r="Q567" s="2"/>
      <c r="R567" s="2"/>
      <c r="S567" s="2"/>
      <c r="T567" s="2"/>
      <c r="U567" s="2"/>
      <c r="V567" s="18"/>
      <c r="W567" s="2"/>
      <c r="X567" s="2"/>
      <c r="Y567" s="2"/>
      <c r="Z567" s="2"/>
    </row>
    <row r="568" spans="1:26" ht="12.75" customHeight="1">
      <c r="A568" s="2"/>
      <c r="B568" s="2"/>
      <c r="C568" s="2"/>
      <c r="D568" s="2"/>
      <c r="E568" s="2"/>
      <c r="F568" s="2"/>
      <c r="G568" s="2"/>
      <c r="H568" s="2"/>
      <c r="I568" s="2"/>
      <c r="J568" s="2"/>
      <c r="K568" s="2"/>
      <c r="L568" s="2"/>
      <c r="M568" s="2"/>
      <c r="N568" s="2"/>
      <c r="O568" s="2"/>
      <c r="P568" s="2"/>
      <c r="Q568" s="2"/>
      <c r="R568" s="2"/>
      <c r="S568" s="2"/>
      <c r="T568" s="2"/>
      <c r="U568" s="2"/>
      <c r="V568" s="18"/>
      <c r="W568" s="2"/>
      <c r="X568" s="2"/>
      <c r="Y568" s="2"/>
      <c r="Z568" s="2"/>
    </row>
    <row r="569" spans="1:26" ht="12.75" customHeight="1">
      <c r="A569" s="2"/>
      <c r="B569" s="2"/>
      <c r="C569" s="2"/>
      <c r="D569" s="2"/>
      <c r="E569" s="2"/>
      <c r="F569" s="2"/>
      <c r="G569" s="2"/>
      <c r="H569" s="2"/>
      <c r="I569" s="2"/>
      <c r="J569" s="2"/>
      <c r="K569" s="2"/>
      <c r="L569" s="2"/>
      <c r="M569" s="2"/>
      <c r="N569" s="2"/>
      <c r="O569" s="2"/>
      <c r="P569" s="2"/>
      <c r="Q569" s="2"/>
      <c r="R569" s="2"/>
      <c r="S569" s="2"/>
      <c r="T569" s="2"/>
      <c r="U569" s="2"/>
      <c r="V569" s="18"/>
      <c r="W569" s="2"/>
      <c r="X569" s="2"/>
      <c r="Y569" s="2"/>
      <c r="Z569" s="2"/>
    </row>
    <row r="570" spans="1:26" ht="12.75" customHeight="1">
      <c r="A570" s="2"/>
      <c r="B570" s="2"/>
      <c r="C570" s="2"/>
      <c r="D570" s="2"/>
      <c r="E570" s="2"/>
      <c r="F570" s="2"/>
      <c r="G570" s="2"/>
      <c r="H570" s="2"/>
      <c r="I570" s="2"/>
      <c r="J570" s="2"/>
      <c r="K570" s="2"/>
      <c r="L570" s="2"/>
      <c r="M570" s="2"/>
      <c r="N570" s="2"/>
      <c r="O570" s="2"/>
      <c r="P570" s="2"/>
      <c r="Q570" s="2"/>
      <c r="R570" s="2"/>
      <c r="S570" s="2"/>
      <c r="T570" s="2"/>
      <c r="U570" s="2"/>
      <c r="V570" s="18"/>
      <c r="W570" s="2"/>
      <c r="X570" s="2"/>
      <c r="Y570" s="2"/>
      <c r="Z570" s="2"/>
    </row>
    <row r="571" spans="1:26" ht="12.75" customHeight="1">
      <c r="A571" s="2"/>
      <c r="B571" s="2"/>
      <c r="C571" s="2"/>
      <c r="D571" s="2"/>
      <c r="E571" s="2"/>
      <c r="F571" s="2"/>
      <c r="G571" s="2"/>
      <c r="H571" s="2"/>
      <c r="I571" s="2"/>
      <c r="J571" s="2"/>
      <c r="K571" s="2"/>
      <c r="L571" s="2"/>
      <c r="M571" s="2"/>
      <c r="N571" s="2"/>
      <c r="O571" s="2"/>
      <c r="P571" s="2"/>
      <c r="Q571" s="2"/>
      <c r="R571" s="2"/>
      <c r="S571" s="2"/>
      <c r="T571" s="2"/>
      <c r="U571" s="2"/>
      <c r="V571" s="18"/>
      <c r="W571" s="2"/>
      <c r="X571" s="2"/>
      <c r="Y571" s="2"/>
      <c r="Z571" s="2"/>
    </row>
    <row r="572" spans="1:26" ht="12.75" customHeight="1">
      <c r="A572" s="2"/>
      <c r="B572" s="2"/>
      <c r="C572" s="2"/>
      <c r="D572" s="2"/>
      <c r="E572" s="2"/>
      <c r="F572" s="2"/>
      <c r="G572" s="2"/>
      <c r="H572" s="2"/>
      <c r="I572" s="2"/>
      <c r="J572" s="2"/>
      <c r="K572" s="2"/>
      <c r="L572" s="2"/>
      <c r="M572" s="2"/>
      <c r="N572" s="2"/>
      <c r="O572" s="2"/>
      <c r="P572" s="2"/>
      <c r="Q572" s="2"/>
      <c r="R572" s="2"/>
      <c r="S572" s="2"/>
      <c r="T572" s="2"/>
      <c r="U572" s="2"/>
      <c r="V572" s="18"/>
      <c r="W572" s="2"/>
      <c r="X572" s="2"/>
      <c r="Y572" s="2"/>
      <c r="Z572" s="2"/>
    </row>
    <row r="573" spans="1:26" ht="12.75" customHeight="1">
      <c r="A573" s="2"/>
      <c r="B573" s="2"/>
      <c r="C573" s="2"/>
      <c r="D573" s="2"/>
      <c r="E573" s="2"/>
      <c r="F573" s="2"/>
      <c r="G573" s="2"/>
      <c r="H573" s="2"/>
      <c r="I573" s="2"/>
      <c r="J573" s="2"/>
      <c r="K573" s="2"/>
      <c r="L573" s="2"/>
      <c r="M573" s="2"/>
      <c r="N573" s="2"/>
      <c r="O573" s="2"/>
      <c r="P573" s="2"/>
      <c r="Q573" s="2"/>
      <c r="R573" s="2"/>
      <c r="S573" s="2"/>
      <c r="T573" s="2"/>
      <c r="U573" s="2"/>
      <c r="V573" s="18"/>
      <c r="W573" s="2"/>
      <c r="X573" s="2"/>
      <c r="Y573" s="2"/>
      <c r="Z573" s="2"/>
    </row>
    <row r="574" spans="1:26" ht="12.75" customHeight="1">
      <c r="A574" s="2"/>
      <c r="B574" s="2"/>
      <c r="C574" s="2"/>
      <c r="D574" s="2"/>
      <c r="E574" s="2"/>
      <c r="F574" s="2"/>
      <c r="G574" s="2"/>
      <c r="H574" s="2"/>
      <c r="I574" s="2"/>
      <c r="J574" s="2"/>
      <c r="K574" s="2"/>
      <c r="L574" s="2"/>
      <c r="M574" s="2"/>
      <c r="N574" s="2"/>
      <c r="O574" s="2"/>
      <c r="P574" s="2"/>
      <c r="Q574" s="2"/>
      <c r="R574" s="2"/>
      <c r="S574" s="2"/>
      <c r="T574" s="2"/>
      <c r="U574" s="2"/>
      <c r="V574" s="18"/>
      <c r="W574" s="2"/>
      <c r="X574" s="2"/>
      <c r="Y574" s="2"/>
      <c r="Z574" s="2"/>
    </row>
    <row r="575" spans="1:26" ht="12.75" customHeight="1">
      <c r="A575" s="2"/>
      <c r="B575" s="2"/>
      <c r="C575" s="2"/>
      <c r="D575" s="2"/>
      <c r="E575" s="2"/>
      <c r="F575" s="2"/>
      <c r="G575" s="2"/>
      <c r="H575" s="2"/>
      <c r="I575" s="2"/>
      <c r="J575" s="2"/>
      <c r="K575" s="2"/>
      <c r="L575" s="2"/>
      <c r="M575" s="2"/>
      <c r="N575" s="2"/>
      <c r="O575" s="2"/>
      <c r="P575" s="2"/>
      <c r="Q575" s="2"/>
      <c r="R575" s="2"/>
      <c r="S575" s="2"/>
      <c r="T575" s="2"/>
      <c r="U575" s="2"/>
      <c r="V575" s="18"/>
      <c r="W575" s="2"/>
      <c r="X575" s="2"/>
      <c r="Y575" s="2"/>
      <c r="Z575" s="2"/>
    </row>
    <row r="576" spans="1:26" ht="12.75" customHeight="1">
      <c r="A576" s="2"/>
      <c r="B576" s="2"/>
      <c r="C576" s="2"/>
      <c r="D576" s="2"/>
      <c r="E576" s="2"/>
      <c r="F576" s="2"/>
      <c r="G576" s="2"/>
      <c r="H576" s="2"/>
      <c r="I576" s="2"/>
      <c r="J576" s="2"/>
      <c r="K576" s="2"/>
      <c r="L576" s="2"/>
      <c r="M576" s="2"/>
      <c r="N576" s="2"/>
      <c r="O576" s="2"/>
      <c r="P576" s="2"/>
      <c r="Q576" s="2"/>
      <c r="R576" s="2"/>
      <c r="S576" s="2"/>
      <c r="T576" s="2"/>
      <c r="U576" s="2"/>
      <c r="V576" s="18"/>
      <c r="W576" s="2"/>
      <c r="X576" s="2"/>
      <c r="Y576" s="2"/>
      <c r="Z576" s="2"/>
    </row>
    <row r="577" spans="1:26" ht="12.75" customHeight="1">
      <c r="A577" s="2"/>
      <c r="B577" s="2"/>
      <c r="C577" s="2"/>
      <c r="D577" s="2"/>
      <c r="E577" s="2"/>
      <c r="F577" s="2"/>
      <c r="G577" s="2"/>
      <c r="H577" s="2"/>
      <c r="I577" s="2"/>
      <c r="J577" s="2"/>
      <c r="K577" s="2"/>
      <c r="L577" s="2"/>
      <c r="M577" s="2"/>
      <c r="N577" s="2"/>
      <c r="O577" s="2"/>
      <c r="P577" s="2"/>
      <c r="Q577" s="2"/>
      <c r="R577" s="2"/>
      <c r="S577" s="2"/>
      <c r="T577" s="2"/>
      <c r="U577" s="2"/>
      <c r="V577" s="18"/>
      <c r="W577" s="2"/>
      <c r="X577" s="2"/>
      <c r="Y577" s="2"/>
      <c r="Z577" s="2"/>
    </row>
    <row r="578" spans="1:26" ht="12.75" customHeight="1">
      <c r="A578" s="2"/>
      <c r="B578" s="2"/>
      <c r="C578" s="2"/>
      <c r="D578" s="2"/>
      <c r="E578" s="2"/>
      <c r="F578" s="2"/>
      <c r="G578" s="2"/>
      <c r="H578" s="2"/>
      <c r="I578" s="2"/>
      <c r="J578" s="2"/>
      <c r="K578" s="2"/>
      <c r="L578" s="2"/>
      <c r="M578" s="2"/>
      <c r="N578" s="2"/>
      <c r="O578" s="2"/>
      <c r="P578" s="2"/>
      <c r="Q578" s="2"/>
      <c r="R578" s="2"/>
      <c r="S578" s="2"/>
      <c r="T578" s="2"/>
      <c r="U578" s="2"/>
      <c r="V578" s="18"/>
      <c r="W578" s="2"/>
      <c r="X578" s="2"/>
      <c r="Y578" s="2"/>
      <c r="Z578" s="2"/>
    </row>
    <row r="579" spans="1:26" ht="12.75" customHeight="1">
      <c r="A579" s="2"/>
      <c r="B579" s="2"/>
      <c r="C579" s="2"/>
      <c r="D579" s="2"/>
      <c r="E579" s="2"/>
      <c r="F579" s="2"/>
      <c r="G579" s="2"/>
      <c r="H579" s="2"/>
      <c r="I579" s="2"/>
      <c r="J579" s="2"/>
      <c r="K579" s="2"/>
      <c r="L579" s="2"/>
      <c r="M579" s="2"/>
      <c r="N579" s="2"/>
      <c r="O579" s="2"/>
      <c r="P579" s="2"/>
      <c r="Q579" s="2"/>
      <c r="R579" s="2"/>
      <c r="S579" s="2"/>
      <c r="T579" s="2"/>
      <c r="U579" s="2"/>
      <c r="V579" s="18"/>
      <c r="W579" s="2"/>
      <c r="X579" s="2"/>
      <c r="Y579" s="2"/>
      <c r="Z579" s="2"/>
    </row>
    <row r="580" spans="1:26" ht="12.75" customHeight="1">
      <c r="A580" s="2"/>
      <c r="B580" s="2"/>
      <c r="C580" s="2"/>
      <c r="D580" s="2"/>
      <c r="E580" s="2"/>
      <c r="F580" s="2"/>
      <c r="G580" s="2"/>
      <c r="H580" s="2"/>
      <c r="I580" s="2"/>
      <c r="J580" s="2"/>
      <c r="K580" s="2"/>
      <c r="L580" s="2"/>
      <c r="M580" s="2"/>
      <c r="N580" s="2"/>
      <c r="O580" s="2"/>
      <c r="P580" s="2"/>
      <c r="Q580" s="2"/>
      <c r="R580" s="2"/>
      <c r="S580" s="2"/>
      <c r="T580" s="2"/>
      <c r="U580" s="2"/>
      <c r="V580" s="18"/>
      <c r="W580" s="2"/>
      <c r="X580" s="2"/>
      <c r="Y580" s="2"/>
      <c r="Z580" s="2"/>
    </row>
    <row r="581" spans="1:26" ht="12.75" customHeight="1">
      <c r="A581" s="2"/>
      <c r="B581" s="2"/>
      <c r="C581" s="2"/>
      <c r="D581" s="2"/>
      <c r="E581" s="2"/>
      <c r="F581" s="2"/>
      <c r="G581" s="2"/>
      <c r="H581" s="2"/>
      <c r="I581" s="2"/>
      <c r="J581" s="2"/>
      <c r="K581" s="2"/>
      <c r="L581" s="2"/>
      <c r="M581" s="2"/>
      <c r="N581" s="2"/>
      <c r="O581" s="2"/>
      <c r="P581" s="2"/>
      <c r="Q581" s="2"/>
      <c r="R581" s="2"/>
      <c r="S581" s="2"/>
      <c r="T581" s="2"/>
      <c r="U581" s="2"/>
      <c r="V581" s="18"/>
      <c r="W581" s="2"/>
      <c r="X581" s="2"/>
      <c r="Y581" s="2"/>
      <c r="Z581" s="2"/>
    </row>
    <row r="582" spans="1:26" ht="12.75" customHeight="1">
      <c r="A582" s="2"/>
      <c r="B582" s="2"/>
      <c r="C582" s="2"/>
      <c r="D582" s="2"/>
      <c r="E582" s="2"/>
      <c r="F582" s="2"/>
      <c r="G582" s="2"/>
      <c r="H582" s="2"/>
      <c r="I582" s="2"/>
      <c r="J582" s="2"/>
      <c r="K582" s="2"/>
      <c r="L582" s="2"/>
      <c r="M582" s="2"/>
      <c r="N582" s="2"/>
      <c r="O582" s="2"/>
      <c r="P582" s="2"/>
      <c r="Q582" s="2"/>
      <c r="R582" s="2"/>
      <c r="S582" s="2"/>
      <c r="T582" s="2"/>
      <c r="U582" s="2"/>
      <c r="V582" s="18"/>
      <c r="W582" s="2"/>
      <c r="X582" s="2"/>
      <c r="Y582" s="2"/>
      <c r="Z582" s="2"/>
    </row>
    <row r="583" spans="1:26" ht="12.75" customHeight="1">
      <c r="A583" s="2"/>
      <c r="B583" s="2"/>
      <c r="C583" s="2"/>
      <c r="D583" s="2"/>
      <c r="E583" s="2"/>
      <c r="F583" s="2"/>
      <c r="G583" s="2"/>
      <c r="H583" s="2"/>
      <c r="I583" s="2"/>
      <c r="J583" s="2"/>
      <c r="K583" s="2"/>
      <c r="L583" s="2"/>
      <c r="M583" s="2"/>
      <c r="N583" s="2"/>
      <c r="O583" s="2"/>
      <c r="P583" s="2"/>
      <c r="Q583" s="2"/>
      <c r="R583" s="2"/>
      <c r="S583" s="2"/>
      <c r="T583" s="2"/>
      <c r="U583" s="2"/>
      <c r="V583" s="18"/>
      <c r="W583" s="2"/>
      <c r="X583" s="2"/>
      <c r="Y583" s="2"/>
      <c r="Z583" s="2"/>
    </row>
    <row r="584" spans="1:26" ht="12.75" customHeight="1">
      <c r="A584" s="2"/>
      <c r="B584" s="2"/>
      <c r="C584" s="2"/>
      <c r="D584" s="2"/>
      <c r="E584" s="2"/>
      <c r="F584" s="2"/>
      <c r="G584" s="2"/>
      <c r="H584" s="2"/>
      <c r="I584" s="2"/>
      <c r="J584" s="2"/>
      <c r="K584" s="2"/>
      <c r="L584" s="2"/>
      <c r="M584" s="2"/>
      <c r="N584" s="2"/>
      <c r="O584" s="2"/>
      <c r="P584" s="2"/>
      <c r="Q584" s="2"/>
      <c r="R584" s="2"/>
      <c r="S584" s="2"/>
      <c r="T584" s="2"/>
      <c r="U584" s="2"/>
      <c r="V584" s="18"/>
      <c r="W584" s="2"/>
      <c r="X584" s="2"/>
      <c r="Y584" s="2"/>
      <c r="Z584" s="2"/>
    </row>
    <row r="585" spans="1:26" ht="12.75" customHeight="1">
      <c r="A585" s="2"/>
      <c r="B585" s="2"/>
      <c r="C585" s="2"/>
      <c r="D585" s="2"/>
      <c r="E585" s="2"/>
      <c r="F585" s="2"/>
      <c r="G585" s="2"/>
      <c r="H585" s="2"/>
      <c r="I585" s="2"/>
      <c r="J585" s="2"/>
      <c r="K585" s="2"/>
      <c r="L585" s="2"/>
      <c r="M585" s="2"/>
      <c r="N585" s="2"/>
      <c r="O585" s="2"/>
      <c r="P585" s="2"/>
      <c r="Q585" s="2"/>
      <c r="R585" s="2"/>
      <c r="S585" s="2"/>
      <c r="T585" s="2"/>
      <c r="U585" s="2"/>
      <c r="V585" s="18"/>
      <c r="W585" s="2"/>
      <c r="X585" s="2"/>
      <c r="Y585" s="2"/>
      <c r="Z585" s="2"/>
    </row>
    <row r="586" spans="1:26" ht="12.75" customHeight="1">
      <c r="A586" s="2"/>
      <c r="B586" s="2"/>
      <c r="C586" s="2"/>
      <c r="D586" s="2"/>
      <c r="E586" s="2"/>
      <c r="F586" s="2"/>
      <c r="G586" s="2"/>
      <c r="H586" s="2"/>
      <c r="I586" s="2"/>
      <c r="J586" s="2"/>
      <c r="K586" s="2"/>
      <c r="L586" s="2"/>
      <c r="M586" s="2"/>
      <c r="N586" s="2"/>
      <c r="O586" s="2"/>
      <c r="P586" s="2"/>
      <c r="Q586" s="2"/>
      <c r="R586" s="2"/>
      <c r="S586" s="2"/>
      <c r="T586" s="2"/>
      <c r="U586" s="2"/>
      <c r="V586" s="18"/>
      <c r="W586" s="2"/>
      <c r="X586" s="2"/>
      <c r="Y586" s="2"/>
      <c r="Z586" s="2"/>
    </row>
    <row r="587" spans="1:26" ht="12.75" customHeight="1">
      <c r="A587" s="2"/>
      <c r="B587" s="2"/>
      <c r="C587" s="2"/>
      <c r="D587" s="2"/>
      <c r="E587" s="2"/>
      <c r="F587" s="2"/>
      <c r="G587" s="2"/>
      <c r="H587" s="2"/>
      <c r="I587" s="2"/>
      <c r="J587" s="2"/>
      <c r="K587" s="2"/>
      <c r="L587" s="2"/>
      <c r="M587" s="2"/>
      <c r="N587" s="2"/>
      <c r="O587" s="2"/>
      <c r="P587" s="2"/>
      <c r="Q587" s="2"/>
      <c r="R587" s="2"/>
      <c r="S587" s="2"/>
      <c r="T587" s="2"/>
      <c r="U587" s="2"/>
      <c r="V587" s="18"/>
      <c r="W587" s="2"/>
      <c r="X587" s="2"/>
      <c r="Y587" s="2"/>
      <c r="Z587" s="2"/>
    </row>
    <row r="588" spans="1:26" ht="12.75" customHeight="1">
      <c r="A588" s="2"/>
      <c r="B588" s="2"/>
      <c r="C588" s="2"/>
      <c r="D588" s="2"/>
      <c r="E588" s="2"/>
      <c r="F588" s="2"/>
      <c r="G588" s="2"/>
      <c r="H588" s="2"/>
      <c r="I588" s="2"/>
      <c r="J588" s="2"/>
      <c r="K588" s="2"/>
      <c r="L588" s="2"/>
      <c r="M588" s="2"/>
      <c r="N588" s="2"/>
      <c r="O588" s="2"/>
      <c r="P588" s="2"/>
      <c r="Q588" s="2"/>
      <c r="R588" s="2"/>
      <c r="S588" s="2"/>
      <c r="T588" s="2"/>
      <c r="U588" s="2"/>
      <c r="V588" s="18"/>
      <c r="W588" s="2"/>
      <c r="X588" s="2"/>
      <c r="Y588" s="2"/>
      <c r="Z588" s="2"/>
    </row>
    <row r="589" spans="1:26" ht="12.75" customHeight="1">
      <c r="A589" s="2"/>
      <c r="B589" s="2"/>
      <c r="C589" s="2"/>
      <c r="D589" s="2"/>
      <c r="E589" s="2"/>
      <c r="F589" s="2"/>
      <c r="G589" s="2"/>
      <c r="H589" s="2"/>
      <c r="I589" s="2"/>
      <c r="J589" s="2"/>
      <c r="K589" s="2"/>
      <c r="L589" s="2"/>
      <c r="M589" s="2"/>
      <c r="N589" s="2"/>
      <c r="O589" s="2"/>
      <c r="P589" s="2"/>
      <c r="Q589" s="2"/>
      <c r="R589" s="2"/>
      <c r="S589" s="2"/>
      <c r="T589" s="2"/>
      <c r="U589" s="2"/>
      <c r="V589" s="18"/>
      <c r="W589" s="2"/>
      <c r="X589" s="2"/>
      <c r="Y589" s="2"/>
      <c r="Z589" s="2"/>
    </row>
    <row r="590" spans="1:26" ht="12.75" customHeight="1">
      <c r="A590" s="2"/>
      <c r="B590" s="2"/>
      <c r="C590" s="2"/>
      <c r="D590" s="2"/>
      <c r="E590" s="2"/>
      <c r="F590" s="2"/>
      <c r="G590" s="2"/>
      <c r="H590" s="2"/>
      <c r="I590" s="2"/>
      <c r="J590" s="2"/>
      <c r="K590" s="2"/>
      <c r="L590" s="2"/>
      <c r="M590" s="2"/>
      <c r="N590" s="2"/>
      <c r="O590" s="2"/>
      <c r="P590" s="2"/>
      <c r="Q590" s="2"/>
      <c r="R590" s="2"/>
      <c r="S590" s="2"/>
      <c r="T590" s="2"/>
      <c r="U590" s="2"/>
      <c r="V590" s="18"/>
      <c r="W590" s="2"/>
      <c r="X590" s="2"/>
      <c r="Y590" s="2"/>
      <c r="Z590" s="2"/>
    </row>
    <row r="591" spans="1:26" ht="12.75" customHeight="1">
      <c r="A591" s="2"/>
      <c r="B591" s="2"/>
      <c r="C591" s="2"/>
      <c r="D591" s="2"/>
      <c r="E591" s="2"/>
      <c r="F591" s="2"/>
      <c r="G591" s="2"/>
      <c r="H591" s="2"/>
      <c r="I591" s="2"/>
      <c r="J591" s="2"/>
      <c r="K591" s="2"/>
      <c r="L591" s="2"/>
      <c r="M591" s="2"/>
      <c r="N591" s="2"/>
      <c r="O591" s="2"/>
      <c r="P591" s="2"/>
      <c r="Q591" s="2"/>
      <c r="R591" s="2"/>
      <c r="S591" s="2"/>
      <c r="T591" s="2"/>
      <c r="U591" s="2"/>
      <c r="V591" s="18"/>
      <c r="W591" s="2"/>
      <c r="X591" s="2"/>
      <c r="Y591" s="2"/>
      <c r="Z591" s="2"/>
    </row>
    <row r="592" spans="1:26" ht="12.75" customHeight="1">
      <c r="A592" s="2"/>
      <c r="B592" s="2"/>
      <c r="C592" s="2"/>
      <c r="D592" s="2"/>
      <c r="E592" s="2"/>
      <c r="F592" s="2"/>
      <c r="G592" s="2"/>
      <c r="H592" s="2"/>
      <c r="I592" s="2"/>
      <c r="J592" s="2"/>
      <c r="K592" s="2"/>
      <c r="L592" s="2"/>
      <c r="M592" s="2"/>
      <c r="N592" s="2"/>
      <c r="O592" s="2"/>
      <c r="P592" s="2"/>
      <c r="Q592" s="2"/>
      <c r="R592" s="2"/>
      <c r="S592" s="2"/>
      <c r="T592" s="2"/>
      <c r="U592" s="2"/>
      <c r="V592" s="18"/>
      <c r="W592" s="2"/>
      <c r="X592" s="2"/>
      <c r="Y592" s="2"/>
      <c r="Z592" s="2"/>
    </row>
    <row r="593" spans="1:26" ht="12.75" customHeight="1">
      <c r="A593" s="2"/>
      <c r="B593" s="2"/>
      <c r="C593" s="2"/>
      <c r="D593" s="2"/>
      <c r="E593" s="2"/>
      <c r="F593" s="2"/>
      <c r="G593" s="2"/>
      <c r="H593" s="2"/>
      <c r="I593" s="2"/>
      <c r="J593" s="2"/>
      <c r="K593" s="2"/>
      <c r="L593" s="2"/>
      <c r="M593" s="2"/>
      <c r="N593" s="2"/>
      <c r="O593" s="2"/>
      <c r="P593" s="2"/>
      <c r="Q593" s="2"/>
      <c r="R593" s="2"/>
      <c r="S593" s="2"/>
      <c r="T593" s="2"/>
      <c r="U593" s="2"/>
      <c r="V593" s="18"/>
      <c r="W593" s="2"/>
      <c r="X593" s="2"/>
      <c r="Y593" s="2"/>
      <c r="Z593" s="2"/>
    </row>
    <row r="594" spans="1:26" ht="12.75" customHeight="1">
      <c r="A594" s="2"/>
      <c r="B594" s="2"/>
      <c r="C594" s="2"/>
      <c r="D594" s="2"/>
      <c r="E594" s="2"/>
      <c r="F594" s="2"/>
      <c r="G594" s="2"/>
      <c r="H594" s="2"/>
      <c r="I594" s="2"/>
      <c r="J594" s="2"/>
      <c r="K594" s="2"/>
      <c r="L594" s="2"/>
      <c r="M594" s="2"/>
      <c r="N594" s="2"/>
      <c r="O594" s="2"/>
      <c r="P594" s="2"/>
      <c r="Q594" s="2"/>
      <c r="R594" s="2"/>
      <c r="S594" s="2"/>
      <c r="T594" s="2"/>
      <c r="U594" s="2"/>
      <c r="V594" s="18"/>
      <c r="W594" s="2"/>
      <c r="X594" s="2"/>
      <c r="Y594" s="2"/>
      <c r="Z594" s="2"/>
    </row>
    <row r="595" spans="1:26" ht="12.75" customHeight="1">
      <c r="A595" s="2"/>
      <c r="B595" s="2"/>
      <c r="C595" s="2"/>
      <c r="D595" s="2"/>
      <c r="E595" s="2"/>
      <c r="F595" s="2"/>
      <c r="G595" s="2"/>
      <c r="H595" s="2"/>
      <c r="I595" s="2"/>
      <c r="J595" s="2"/>
      <c r="K595" s="2"/>
      <c r="L595" s="2"/>
      <c r="M595" s="2"/>
      <c r="N595" s="2"/>
      <c r="O595" s="2"/>
      <c r="P595" s="2"/>
      <c r="Q595" s="2"/>
      <c r="R595" s="2"/>
      <c r="S595" s="2"/>
      <c r="T595" s="2"/>
      <c r="U595" s="2"/>
      <c r="V595" s="18"/>
      <c r="W595" s="2"/>
      <c r="X595" s="2"/>
      <c r="Y595" s="2"/>
      <c r="Z595" s="2"/>
    </row>
    <row r="596" spans="1:26" ht="12.75" customHeight="1">
      <c r="A596" s="2"/>
      <c r="B596" s="2"/>
      <c r="C596" s="2"/>
      <c r="D596" s="2"/>
      <c r="E596" s="2"/>
      <c r="F596" s="2"/>
      <c r="G596" s="2"/>
      <c r="H596" s="2"/>
      <c r="I596" s="2"/>
      <c r="J596" s="2"/>
      <c r="K596" s="2"/>
      <c r="L596" s="2"/>
      <c r="M596" s="2"/>
      <c r="N596" s="2"/>
      <c r="O596" s="2"/>
      <c r="P596" s="2"/>
      <c r="Q596" s="2"/>
      <c r="R596" s="2"/>
      <c r="S596" s="2"/>
      <c r="T596" s="2"/>
      <c r="U596" s="2"/>
      <c r="V596" s="18"/>
      <c r="W596" s="2"/>
      <c r="X596" s="2"/>
      <c r="Y596" s="2"/>
      <c r="Z596" s="2"/>
    </row>
    <row r="597" spans="1:26" ht="12.75" customHeight="1">
      <c r="A597" s="2"/>
      <c r="B597" s="2"/>
      <c r="C597" s="2"/>
      <c r="D597" s="2"/>
      <c r="E597" s="2"/>
      <c r="F597" s="2"/>
      <c r="G597" s="2"/>
      <c r="H597" s="2"/>
      <c r="I597" s="2"/>
      <c r="J597" s="2"/>
      <c r="K597" s="2"/>
      <c r="L597" s="2"/>
      <c r="M597" s="2"/>
      <c r="N597" s="2"/>
      <c r="O597" s="2"/>
      <c r="P597" s="2"/>
      <c r="Q597" s="2"/>
      <c r="R597" s="2"/>
      <c r="S597" s="2"/>
      <c r="T597" s="2"/>
      <c r="U597" s="2"/>
      <c r="V597" s="18"/>
      <c r="W597" s="2"/>
      <c r="X597" s="2"/>
      <c r="Y597" s="2"/>
      <c r="Z597" s="2"/>
    </row>
    <row r="598" spans="1:26" ht="12.75" customHeight="1">
      <c r="A598" s="2"/>
      <c r="B598" s="2"/>
      <c r="C598" s="2"/>
      <c r="D598" s="2"/>
      <c r="E598" s="2"/>
      <c r="F598" s="2"/>
      <c r="G598" s="2"/>
      <c r="H598" s="2"/>
      <c r="I598" s="2"/>
      <c r="J598" s="2"/>
      <c r="K598" s="2"/>
      <c r="L598" s="2"/>
      <c r="M598" s="2"/>
      <c r="N598" s="2"/>
      <c r="O598" s="2"/>
      <c r="P598" s="2"/>
      <c r="Q598" s="2"/>
      <c r="R598" s="2"/>
      <c r="S598" s="2"/>
      <c r="T598" s="2"/>
      <c r="U598" s="2"/>
      <c r="V598" s="18"/>
      <c r="W598" s="2"/>
      <c r="X598" s="2"/>
      <c r="Y598" s="2"/>
      <c r="Z598" s="2"/>
    </row>
    <row r="599" spans="1:26" ht="12.75" customHeight="1">
      <c r="A599" s="2"/>
      <c r="B599" s="2"/>
      <c r="C599" s="2"/>
      <c r="D599" s="2"/>
      <c r="E599" s="2"/>
      <c r="F599" s="2"/>
      <c r="G599" s="2"/>
      <c r="H599" s="2"/>
      <c r="I599" s="2"/>
      <c r="J599" s="2"/>
      <c r="K599" s="2"/>
      <c r="L599" s="2"/>
      <c r="M599" s="2"/>
      <c r="N599" s="2"/>
      <c r="O599" s="2"/>
      <c r="P599" s="2"/>
      <c r="Q599" s="2"/>
      <c r="R599" s="2"/>
      <c r="S599" s="2"/>
      <c r="T599" s="2"/>
      <c r="U599" s="2"/>
      <c r="V599" s="18"/>
      <c r="W599" s="2"/>
      <c r="X599" s="2"/>
      <c r="Y599" s="2"/>
      <c r="Z599" s="2"/>
    </row>
    <row r="600" spans="1:26" ht="12.75" customHeight="1">
      <c r="A600" s="2"/>
      <c r="B600" s="2"/>
      <c r="C600" s="2"/>
      <c r="D600" s="2"/>
      <c r="E600" s="2"/>
      <c r="F600" s="2"/>
      <c r="G600" s="2"/>
      <c r="H600" s="2"/>
      <c r="I600" s="2"/>
      <c r="J600" s="2"/>
      <c r="K600" s="2"/>
      <c r="L600" s="2"/>
      <c r="M600" s="2"/>
      <c r="N600" s="2"/>
      <c r="O600" s="2"/>
      <c r="P600" s="2"/>
      <c r="Q600" s="2"/>
      <c r="R600" s="2"/>
      <c r="S600" s="2"/>
      <c r="T600" s="2"/>
      <c r="U600" s="2"/>
      <c r="V600" s="18"/>
      <c r="W600" s="2"/>
      <c r="X600" s="2"/>
      <c r="Y600" s="2"/>
      <c r="Z600" s="2"/>
    </row>
    <row r="601" spans="1:26" ht="12.75" customHeight="1">
      <c r="A601" s="2"/>
      <c r="B601" s="2"/>
      <c r="C601" s="2"/>
      <c r="D601" s="2"/>
      <c r="E601" s="2"/>
      <c r="F601" s="2"/>
      <c r="G601" s="2"/>
      <c r="H601" s="2"/>
      <c r="I601" s="2"/>
      <c r="J601" s="2"/>
      <c r="K601" s="2"/>
      <c r="L601" s="2"/>
      <c r="M601" s="2"/>
      <c r="N601" s="2"/>
      <c r="O601" s="2"/>
      <c r="P601" s="2"/>
      <c r="Q601" s="2"/>
      <c r="R601" s="2"/>
      <c r="S601" s="2"/>
      <c r="T601" s="2"/>
      <c r="U601" s="2"/>
      <c r="V601" s="18"/>
      <c r="W601" s="2"/>
      <c r="X601" s="2"/>
      <c r="Y601" s="2"/>
      <c r="Z601" s="2"/>
    </row>
    <row r="602" spans="1:26" ht="12.75" customHeight="1">
      <c r="A602" s="2"/>
      <c r="B602" s="2"/>
      <c r="C602" s="2"/>
      <c r="D602" s="2"/>
      <c r="E602" s="2"/>
      <c r="F602" s="2"/>
      <c r="G602" s="2"/>
      <c r="H602" s="2"/>
      <c r="I602" s="2"/>
      <c r="J602" s="2"/>
      <c r="K602" s="2"/>
      <c r="L602" s="2"/>
      <c r="M602" s="2"/>
      <c r="N602" s="2"/>
      <c r="O602" s="2"/>
      <c r="P602" s="2"/>
      <c r="Q602" s="2"/>
      <c r="R602" s="2"/>
      <c r="S602" s="2"/>
      <c r="T602" s="2"/>
      <c r="U602" s="2"/>
      <c r="V602" s="18"/>
      <c r="W602" s="2"/>
      <c r="X602" s="2"/>
      <c r="Y602" s="2"/>
      <c r="Z602" s="2"/>
    </row>
    <row r="603" spans="1:26" ht="12.75" customHeight="1">
      <c r="A603" s="2"/>
      <c r="B603" s="2"/>
      <c r="C603" s="2"/>
      <c r="D603" s="2"/>
      <c r="E603" s="2"/>
      <c r="F603" s="2"/>
      <c r="G603" s="2"/>
      <c r="H603" s="2"/>
      <c r="I603" s="2"/>
      <c r="J603" s="2"/>
      <c r="K603" s="2"/>
      <c r="L603" s="2"/>
      <c r="M603" s="2"/>
      <c r="N603" s="2"/>
      <c r="O603" s="2"/>
      <c r="P603" s="2"/>
      <c r="Q603" s="2"/>
      <c r="R603" s="2"/>
      <c r="S603" s="2"/>
      <c r="T603" s="2"/>
      <c r="U603" s="2"/>
      <c r="V603" s="18"/>
      <c r="W603" s="2"/>
      <c r="X603" s="2"/>
      <c r="Y603" s="2"/>
      <c r="Z603" s="2"/>
    </row>
    <row r="604" spans="1:26" ht="12.75" customHeight="1">
      <c r="A604" s="2"/>
      <c r="B604" s="2"/>
      <c r="C604" s="2"/>
      <c r="D604" s="2"/>
      <c r="E604" s="2"/>
      <c r="F604" s="2"/>
      <c r="G604" s="2"/>
      <c r="H604" s="2"/>
      <c r="I604" s="2"/>
      <c r="J604" s="2"/>
      <c r="K604" s="2"/>
      <c r="L604" s="2"/>
      <c r="M604" s="2"/>
      <c r="N604" s="2"/>
      <c r="O604" s="2"/>
      <c r="P604" s="2"/>
      <c r="Q604" s="2"/>
      <c r="R604" s="2"/>
      <c r="S604" s="2"/>
      <c r="T604" s="2"/>
      <c r="U604" s="2"/>
      <c r="V604" s="18"/>
      <c r="W604" s="2"/>
      <c r="X604" s="2"/>
      <c r="Y604" s="2"/>
      <c r="Z604" s="2"/>
    </row>
    <row r="605" spans="1:26" ht="12.75" customHeight="1">
      <c r="A605" s="2"/>
      <c r="B605" s="2"/>
      <c r="C605" s="2"/>
      <c r="D605" s="2"/>
      <c r="E605" s="2"/>
      <c r="F605" s="2"/>
      <c r="G605" s="2"/>
      <c r="H605" s="2"/>
      <c r="I605" s="2"/>
      <c r="J605" s="2"/>
      <c r="K605" s="2"/>
      <c r="L605" s="2"/>
      <c r="M605" s="2"/>
      <c r="N605" s="2"/>
      <c r="O605" s="2"/>
      <c r="P605" s="2"/>
      <c r="Q605" s="2"/>
      <c r="R605" s="2"/>
      <c r="S605" s="2"/>
      <c r="T605" s="2"/>
      <c r="U605" s="2"/>
      <c r="V605" s="18"/>
      <c r="W605" s="2"/>
      <c r="X605" s="2"/>
      <c r="Y605" s="2"/>
      <c r="Z605" s="2"/>
    </row>
    <row r="606" spans="1:26" ht="12.75" customHeight="1">
      <c r="A606" s="2"/>
      <c r="B606" s="2"/>
      <c r="C606" s="2"/>
      <c r="D606" s="2"/>
      <c r="E606" s="2"/>
      <c r="F606" s="2"/>
      <c r="G606" s="2"/>
      <c r="H606" s="2"/>
      <c r="I606" s="2"/>
      <c r="J606" s="2"/>
      <c r="K606" s="2"/>
      <c r="L606" s="2"/>
      <c r="M606" s="2"/>
      <c r="N606" s="2"/>
      <c r="O606" s="2"/>
      <c r="P606" s="2"/>
      <c r="Q606" s="2"/>
      <c r="R606" s="2"/>
      <c r="S606" s="2"/>
      <c r="T606" s="2"/>
      <c r="U606" s="2"/>
      <c r="V606" s="18"/>
      <c r="W606" s="2"/>
      <c r="X606" s="2"/>
      <c r="Y606" s="2"/>
      <c r="Z606" s="2"/>
    </row>
    <row r="607" spans="1:26" ht="12.75" customHeight="1">
      <c r="A607" s="2"/>
      <c r="B607" s="2"/>
      <c r="C607" s="2"/>
      <c r="D607" s="2"/>
      <c r="E607" s="2"/>
      <c r="F607" s="2"/>
      <c r="G607" s="2"/>
      <c r="H607" s="2"/>
      <c r="I607" s="2"/>
      <c r="J607" s="2"/>
      <c r="K607" s="2"/>
      <c r="L607" s="2"/>
      <c r="M607" s="2"/>
      <c r="N607" s="2"/>
      <c r="O607" s="2"/>
      <c r="P607" s="2"/>
      <c r="Q607" s="2"/>
      <c r="R607" s="2"/>
      <c r="S607" s="2"/>
      <c r="T607" s="2"/>
      <c r="U607" s="2"/>
      <c r="V607" s="18"/>
      <c r="W607" s="2"/>
      <c r="X607" s="2"/>
      <c r="Y607" s="2"/>
      <c r="Z607" s="2"/>
    </row>
    <row r="608" spans="1:26" ht="12.75" customHeight="1">
      <c r="A608" s="2"/>
      <c r="B608" s="2"/>
      <c r="C608" s="2"/>
      <c r="D608" s="2"/>
      <c r="E608" s="2"/>
      <c r="F608" s="2"/>
      <c r="G608" s="2"/>
      <c r="H608" s="2"/>
      <c r="I608" s="2"/>
      <c r="J608" s="2"/>
      <c r="K608" s="2"/>
      <c r="L608" s="2"/>
      <c r="M608" s="2"/>
      <c r="N608" s="2"/>
      <c r="O608" s="2"/>
      <c r="P608" s="2"/>
      <c r="Q608" s="2"/>
      <c r="R608" s="2"/>
      <c r="S608" s="2"/>
      <c r="T608" s="2"/>
      <c r="U608" s="2"/>
      <c r="V608" s="18"/>
      <c r="W608" s="2"/>
      <c r="X608" s="2"/>
      <c r="Y608" s="2"/>
      <c r="Z608" s="2"/>
    </row>
    <row r="609" spans="1:26" ht="12.75" customHeight="1">
      <c r="A609" s="2"/>
      <c r="B609" s="2"/>
      <c r="C609" s="2"/>
      <c r="D609" s="2"/>
      <c r="E609" s="2"/>
      <c r="F609" s="2"/>
      <c r="G609" s="2"/>
      <c r="H609" s="2"/>
      <c r="I609" s="2"/>
      <c r="J609" s="2"/>
      <c r="K609" s="2"/>
      <c r="L609" s="2"/>
      <c r="M609" s="2"/>
      <c r="N609" s="2"/>
      <c r="O609" s="2"/>
      <c r="P609" s="2"/>
      <c r="Q609" s="2"/>
      <c r="R609" s="2"/>
      <c r="S609" s="2"/>
      <c r="T609" s="2"/>
      <c r="U609" s="2"/>
      <c r="V609" s="18"/>
      <c r="W609" s="2"/>
      <c r="X609" s="2"/>
      <c r="Y609" s="2"/>
      <c r="Z609" s="2"/>
    </row>
    <row r="610" spans="1:26" ht="12.75" customHeight="1">
      <c r="A610" s="2"/>
      <c r="B610" s="2"/>
      <c r="C610" s="2"/>
      <c r="D610" s="2"/>
      <c r="E610" s="2"/>
      <c r="F610" s="2"/>
      <c r="G610" s="2"/>
      <c r="H610" s="2"/>
      <c r="I610" s="2"/>
      <c r="J610" s="2"/>
      <c r="K610" s="2"/>
      <c r="L610" s="2"/>
      <c r="M610" s="2"/>
      <c r="N610" s="2"/>
      <c r="O610" s="2"/>
      <c r="P610" s="2"/>
      <c r="Q610" s="2"/>
      <c r="R610" s="2"/>
      <c r="S610" s="2"/>
      <c r="T610" s="2"/>
      <c r="U610" s="2"/>
      <c r="V610" s="18"/>
      <c r="W610" s="2"/>
      <c r="X610" s="2"/>
      <c r="Y610" s="2"/>
      <c r="Z610" s="2"/>
    </row>
    <row r="611" spans="1:26" ht="12.75" customHeight="1">
      <c r="A611" s="2"/>
      <c r="B611" s="2"/>
      <c r="C611" s="2"/>
      <c r="D611" s="2"/>
      <c r="E611" s="2"/>
      <c r="F611" s="2"/>
      <c r="G611" s="2"/>
      <c r="H611" s="2"/>
      <c r="I611" s="2"/>
      <c r="J611" s="2"/>
      <c r="K611" s="2"/>
      <c r="L611" s="2"/>
      <c r="M611" s="2"/>
      <c r="N611" s="2"/>
      <c r="O611" s="2"/>
      <c r="P611" s="2"/>
      <c r="Q611" s="2"/>
      <c r="R611" s="2"/>
      <c r="S611" s="2"/>
      <c r="T611" s="2"/>
      <c r="U611" s="2"/>
      <c r="V611" s="18"/>
      <c r="W611" s="2"/>
      <c r="X611" s="2"/>
      <c r="Y611" s="2"/>
      <c r="Z611" s="2"/>
    </row>
    <row r="612" spans="1:26" ht="12.75" customHeight="1">
      <c r="A612" s="2"/>
      <c r="B612" s="2"/>
      <c r="C612" s="2"/>
      <c r="D612" s="2"/>
      <c r="E612" s="2"/>
      <c r="F612" s="2"/>
      <c r="G612" s="2"/>
      <c r="H612" s="2"/>
      <c r="I612" s="2"/>
      <c r="J612" s="2"/>
      <c r="K612" s="2"/>
      <c r="L612" s="2"/>
      <c r="M612" s="2"/>
      <c r="N612" s="2"/>
      <c r="O612" s="2"/>
      <c r="P612" s="2"/>
      <c r="Q612" s="2"/>
      <c r="R612" s="2"/>
      <c r="S612" s="2"/>
      <c r="T612" s="2"/>
      <c r="U612" s="2"/>
      <c r="V612" s="18"/>
      <c r="W612" s="2"/>
      <c r="X612" s="2"/>
      <c r="Y612" s="2"/>
      <c r="Z612" s="2"/>
    </row>
    <row r="613" spans="1:26" ht="12.75" customHeight="1">
      <c r="A613" s="2"/>
      <c r="B613" s="2"/>
      <c r="C613" s="2"/>
      <c r="D613" s="2"/>
      <c r="E613" s="2"/>
      <c r="F613" s="2"/>
      <c r="G613" s="2"/>
      <c r="H613" s="2"/>
      <c r="I613" s="2"/>
      <c r="J613" s="2"/>
      <c r="K613" s="2"/>
      <c r="L613" s="2"/>
      <c r="M613" s="2"/>
      <c r="N613" s="2"/>
      <c r="O613" s="2"/>
      <c r="P613" s="2"/>
      <c r="Q613" s="2"/>
      <c r="R613" s="2"/>
      <c r="S613" s="2"/>
      <c r="T613" s="2"/>
      <c r="U613" s="2"/>
      <c r="V613" s="18"/>
      <c r="W613" s="2"/>
      <c r="X613" s="2"/>
      <c r="Y613" s="2"/>
      <c r="Z613" s="2"/>
    </row>
    <row r="614" spans="1:26" ht="12.75" customHeight="1">
      <c r="A614" s="2"/>
      <c r="B614" s="2"/>
      <c r="C614" s="2"/>
      <c r="D614" s="2"/>
      <c r="E614" s="2"/>
      <c r="F614" s="2"/>
      <c r="G614" s="2"/>
      <c r="H614" s="2"/>
      <c r="I614" s="2"/>
      <c r="J614" s="2"/>
      <c r="K614" s="2"/>
      <c r="L614" s="2"/>
      <c r="M614" s="2"/>
      <c r="N614" s="2"/>
      <c r="O614" s="2"/>
      <c r="P614" s="2"/>
      <c r="Q614" s="2"/>
      <c r="R614" s="2"/>
      <c r="S614" s="2"/>
      <c r="T614" s="2"/>
      <c r="U614" s="2"/>
      <c r="V614" s="18"/>
      <c r="W614" s="2"/>
      <c r="X614" s="2"/>
      <c r="Y614" s="2"/>
      <c r="Z614" s="2"/>
    </row>
    <row r="615" spans="1:26" ht="12.75" customHeight="1">
      <c r="A615" s="2"/>
      <c r="B615" s="2"/>
      <c r="C615" s="2"/>
      <c r="D615" s="2"/>
      <c r="E615" s="2"/>
      <c r="F615" s="2"/>
      <c r="G615" s="2"/>
      <c r="H615" s="2"/>
      <c r="I615" s="2"/>
      <c r="J615" s="2"/>
      <c r="K615" s="2"/>
      <c r="L615" s="2"/>
      <c r="M615" s="2"/>
      <c r="N615" s="2"/>
      <c r="O615" s="2"/>
      <c r="P615" s="2"/>
      <c r="Q615" s="2"/>
      <c r="R615" s="2"/>
      <c r="S615" s="2"/>
      <c r="T615" s="2"/>
      <c r="U615" s="2"/>
      <c r="V615" s="18"/>
      <c r="W615" s="2"/>
      <c r="X615" s="2"/>
      <c r="Y615" s="2"/>
      <c r="Z615" s="2"/>
    </row>
    <row r="616" spans="1:26" ht="12.75" customHeight="1">
      <c r="A616" s="2"/>
      <c r="B616" s="2"/>
      <c r="C616" s="2"/>
      <c r="D616" s="2"/>
      <c r="E616" s="2"/>
      <c r="F616" s="2"/>
      <c r="G616" s="2"/>
      <c r="H616" s="2"/>
      <c r="I616" s="2"/>
      <c r="J616" s="2"/>
      <c r="K616" s="2"/>
      <c r="L616" s="2"/>
      <c r="M616" s="2"/>
      <c r="N616" s="2"/>
      <c r="O616" s="2"/>
      <c r="P616" s="2"/>
      <c r="Q616" s="2"/>
      <c r="R616" s="2"/>
      <c r="S616" s="2"/>
      <c r="T616" s="2"/>
      <c r="U616" s="2"/>
      <c r="V616" s="18"/>
      <c r="W616" s="2"/>
      <c r="X616" s="2"/>
      <c r="Y616" s="2"/>
      <c r="Z616" s="2"/>
    </row>
    <row r="617" spans="1:26" ht="12.75" customHeight="1">
      <c r="A617" s="2"/>
      <c r="B617" s="2"/>
      <c r="C617" s="2"/>
      <c r="D617" s="2"/>
      <c r="E617" s="2"/>
      <c r="F617" s="2"/>
      <c r="G617" s="2"/>
      <c r="H617" s="2"/>
      <c r="I617" s="2"/>
      <c r="J617" s="2"/>
      <c r="K617" s="2"/>
      <c r="L617" s="2"/>
      <c r="M617" s="2"/>
      <c r="N617" s="2"/>
      <c r="O617" s="2"/>
      <c r="P617" s="2"/>
      <c r="Q617" s="2"/>
      <c r="R617" s="2"/>
      <c r="S617" s="2"/>
      <c r="T617" s="2"/>
      <c r="U617" s="2"/>
      <c r="V617" s="18"/>
      <c r="W617" s="2"/>
      <c r="X617" s="2"/>
      <c r="Y617" s="2"/>
      <c r="Z617" s="2"/>
    </row>
    <row r="618" spans="1:26" ht="12.75" customHeight="1">
      <c r="A618" s="2"/>
      <c r="B618" s="2"/>
      <c r="C618" s="2"/>
      <c r="D618" s="2"/>
      <c r="E618" s="2"/>
      <c r="F618" s="2"/>
      <c r="G618" s="2"/>
      <c r="H618" s="2"/>
      <c r="I618" s="2"/>
      <c r="J618" s="2"/>
      <c r="K618" s="2"/>
      <c r="L618" s="2"/>
      <c r="M618" s="2"/>
      <c r="N618" s="2"/>
      <c r="O618" s="2"/>
      <c r="P618" s="2"/>
      <c r="Q618" s="2"/>
      <c r="R618" s="2"/>
      <c r="S618" s="2"/>
      <c r="T618" s="2"/>
      <c r="U618" s="2"/>
      <c r="V618" s="18"/>
      <c r="W618" s="2"/>
      <c r="X618" s="2"/>
      <c r="Y618" s="2"/>
      <c r="Z618" s="2"/>
    </row>
    <row r="619" spans="1:26" ht="12.75" customHeight="1">
      <c r="A619" s="2"/>
      <c r="B619" s="2"/>
      <c r="C619" s="2"/>
      <c r="D619" s="2"/>
      <c r="E619" s="2"/>
      <c r="F619" s="2"/>
      <c r="G619" s="2"/>
      <c r="H619" s="2"/>
      <c r="I619" s="2"/>
      <c r="J619" s="2"/>
      <c r="K619" s="2"/>
      <c r="L619" s="2"/>
      <c r="M619" s="2"/>
      <c r="N619" s="2"/>
      <c r="O619" s="2"/>
      <c r="P619" s="2"/>
      <c r="Q619" s="2"/>
      <c r="R619" s="2"/>
      <c r="S619" s="2"/>
      <c r="T619" s="2"/>
      <c r="U619" s="2"/>
      <c r="V619" s="18"/>
      <c r="W619" s="2"/>
      <c r="X619" s="2"/>
      <c r="Y619" s="2"/>
      <c r="Z619" s="2"/>
    </row>
    <row r="620" spans="1:26" ht="12.75" customHeight="1">
      <c r="A620" s="2"/>
      <c r="B620" s="2"/>
      <c r="C620" s="2"/>
      <c r="D620" s="2"/>
      <c r="E620" s="2"/>
      <c r="F620" s="2"/>
      <c r="G620" s="2"/>
      <c r="H620" s="2"/>
      <c r="I620" s="2"/>
      <c r="J620" s="2"/>
      <c r="K620" s="2"/>
      <c r="L620" s="2"/>
      <c r="M620" s="2"/>
      <c r="N620" s="2"/>
      <c r="O620" s="2"/>
      <c r="P620" s="2"/>
      <c r="Q620" s="2"/>
      <c r="R620" s="2"/>
      <c r="S620" s="2"/>
      <c r="T620" s="2"/>
      <c r="U620" s="2"/>
      <c r="V620" s="18"/>
      <c r="W620" s="2"/>
      <c r="X620" s="2"/>
      <c r="Y620" s="2"/>
      <c r="Z620" s="2"/>
    </row>
    <row r="621" spans="1:26" ht="12.75" customHeight="1">
      <c r="A621" s="2"/>
      <c r="B621" s="2"/>
      <c r="C621" s="2"/>
      <c r="D621" s="2"/>
      <c r="E621" s="2"/>
      <c r="F621" s="2"/>
      <c r="G621" s="2"/>
      <c r="H621" s="2"/>
      <c r="I621" s="2"/>
      <c r="J621" s="2"/>
      <c r="K621" s="2"/>
      <c r="L621" s="2"/>
      <c r="M621" s="2"/>
      <c r="N621" s="2"/>
      <c r="O621" s="2"/>
      <c r="P621" s="2"/>
      <c r="Q621" s="2"/>
      <c r="R621" s="2"/>
      <c r="S621" s="2"/>
      <c r="T621" s="2"/>
      <c r="U621" s="2"/>
      <c r="V621" s="18"/>
      <c r="W621" s="2"/>
      <c r="X621" s="2"/>
      <c r="Y621" s="2"/>
      <c r="Z621" s="2"/>
    </row>
    <row r="622" spans="1:26" ht="12.75" customHeight="1">
      <c r="A622" s="2"/>
      <c r="B622" s="2"/>
      <c r="C622" s="2"/>
      <c r="D622" s="2"/>
      <c r="E622" s="2"/>
      <c r="F622" s="2"/>
      <c r="G622" s="2"/>
      <c r="H622" s="2"/>
      <c r="I622" s="2"/>
      <c r="J622" s="2"/>
      <c r="K622" s="2"/>
      <c r="L622" s="2"/>
      <c r="M622" s="2"/>
      <c r="N622" s="2"/>
      <c r="O622" s="2"/>
      <c r="P622" s="2"/>
      <c r="Q622" s="2"/>
      <c r="R622" s="2"/>
      <c r="S622" s="2"/>
      <c r="T622" s="2"/>
      <c r="U622" s="2"/>
      <c r="V622" s="18"/>
      <c r="W622" s="2"/>
      <c r="X622" s="2"/>
      <c r="Y622" s="2"/>
      <c r="Z622" s="2"/>
    </row>
    <row r="623" spans="1:26" ht="12.75" customHeight="1">
      <c r="A623" s="2"/>
      <c r="B623" s="2"/>
      <c r="C623" s="2"/>
      <c r="D623" s="2"/>
      <c r="E623" s="2"/>
      <c r="F623" s="2"/>
      <c r="G623" s="2"/>
      <c r="H623" s="2"/>
      <c r="I623" s="2"/>
      <c r="J623" s="2"/>
      <c r="K623" s="2"/>
      <c r="L623" s="2"/>
      <c r="M623" s="2"/>
      <c r="N623" s="2"/>
      <c r="O623" s="2"/>
      <c r="P623" s="2"/>
      <c r="Q623" s="2"/>
      <c r="R623" s="2"/>
      <c r="S623" s="2"/>
      <c r="T623" s="2"/>
      <c r="U623" s="2"/>
      <c r="V623" s="18"/>
      <c r="W623" s="2"/>
      <c r="X623" s="2"/>
      <c r="Y623" s="2"/>
      <c r="Z623" s="2"/>
    </row>
    <row r="624" spans="1:26" ht="12.75" customHeight="1">
      <c r="A624" s="2"/>
      <c r="B624" s="2"/>
      <c r="C624" s="2"/>
      <c r="D624" s="2"/>
      <c r="E624" s="2"/>
      <c r="F624" s="2"/>
      <c r="G624" s="2"/>
      <c r="H624" s="2"/>
      <c r="I624" s="2"/>
      <c r="J624" s="2"/>
      <c r="K624" s="2"/>
      <c r="L624" s="2"/>
      <c r="M624" s="2"/>
      <c r="N624" s="2"/>
      <c r="O624" s="2"/>
      <c r="P624" s="2"/>
      <c r="Q624" s="2"/>
      <c r="R624" s="2"/>
      <c r="S624" s="2"/>
      <c r="T624" s="2"/>
      <c r="U624" s="2"/>
      <c r="V624" s="18"/>
      <c r="W624" s="2"/>
      <c r="X624" s="2"/>
      <c r="Y624" s="2"/>
      <c r="Z624" s="2"/>
    </row>
    <row r="625" spans="1:26" ht="12.75" customHeight="1">
      <c r="A625" s="2"/>
      <c r="B625" s="2"/>
      <c r="C625" s="2"/>
      <c r="D625" s="2"/>
      <c r="E625" s="2"/>
      <c r="F625" s="2"/>
      <c r="G625" s="2"/>
      <c r="H625" s="2"/>
      <c r="I625" s="2"/>
      <c r="J625" s="2"/>
      <c r="K625" s="2"/>
      <c r="L625" s="2"/>
      <c r="M625" s="2"/>
      <c r="N625" s="2"/>
      <c r="O625" s="2"/>
      <c r="P625" s="2"/>
      <c r="Q625" s="2"/>
      <c r="R625" s="2"/>
      <c r="S625" s="2"/>
      <c r="T625" s="2"/>
      <c r="U625" s="2"/>
      <c r="V625" s="18"/>
      <c r="W625" s="2"/>
      <c r="X625" s="2"/>
      <c r="Y625" s="2"/>
      <c r="Z625" s="2"/>
    </row>
    <row r="626" spans="1:26" ht="12.75" customHeight="1">
      <c r="A626" s="2"/>
      <c r="B626" s="2"/>
      <c r="C626" s="2"/>
      <c r="D626" s="2"/>
      <c r="E626" s="2"/>
      <c r="F626" s="2"/>
      <c r="G626" s="2"/>
      <c r="H626" s="2"/>
      <c r="I626" s="2"/>
      <c r="J626" s="2"/>
      <c r="K626" s="2"/>
      <c r="L626" s="2"/>
      <c r="M626" s="2"/>
      <c r="N626" s="2"/>
      <c r="O626" s="2"/>
      <c r="P626" s="2"/>
      <c r="Q626" s="2"/>
      <c r="R626" s="2"/>
      <c r="S626" s="2"/>
      <c r="T626" s="2"/>
      <c r="U626" s="2"/>
      <c r="V626" s="18"/>
      <c r="W626" s="2"/>
      <c r="X626" s="2"/>
      <c r="Y626" s="2"/>
      <c r="Z626" s="2"/>
    </row>
    <row r="627" spans="1:26" ht="12.75" customHeight="1">
      <c r="A627" s="2"/>
      <c r="B627" s="2"/>
      <c r="C627" s="2"/>
      <c r="D627" s="2"/>
      <c r="E627" s="2"/>
      <c r="F627" s="2"/>
      <c r="G627" s="2"/>
      <c r="H627" s="2"/>
      <c r="I627" s="2"/>
      <c r="J627" s="2"/>
      <c r="K627" s="2"/>
      <c r="L627" s="2"/>
      <c r="M627" s="2"/>
      <c r="N627" s="2"/>
      <c r="O627" s="2"/>
      <c r="P627" s="2"/>
      <c r="Q627" s="2"/>
      <c r="R627" s="2"/>
      <c r="S627" s="2"/>
      <c r="T627" s="2"/>
      <c r="U627" s="2"/>
      <c r="V627" s="18"/>
      <c r="W627" s="2"/>
      <c r="X627" s="2"/>
      <c r="Y627" s="2"/>
      <c r="Z627" s="2"/>
    </row>
    <row r="628" spans="1:26" ht="12.75" customHeight="1">
      <c r="A628" s="2"/>
      <c r="B628" s="2"/>
      <c r="C628" s="2"/>
      <c r="D628" s="2"/>
      <c r="E628" s="2"/>
      <c r="F628" s="2"/>
      <c r="G628" s="2"/>
      <c r="H628" s="2"/>
      <c r="I628" s="2"/>
      <c r="J628" s="2"/>
      <c r="K628" s="2"/>
      <c r="L628" s="2"/>
      <c r="M628" s="2"/>
      <c r="N628" s="2"/>
      <c r="O628" s="2"/>
      <c r="P628" s="2"/>
      <c r="Q628" s="2"/>
      <c r="R628" s="2"/>
      <c r="S628" s="2"/>
      <c r="T628" s="2"/>
      <c r="U628" s="2"/>
      <c r="V628" s="18"/>
      <c r="W628" s="2"/>
      <c r="X628" s="2"/>
      <c r="Y628" s="2"/>
      <c r="Z628" s="2"/>
    </row>
    <row r="629" spans="1:26" ht="12.75" customHeight="1">
      <c r="A629" s="2"/>
      <c r="B629" s="2"/>
      <c r="C629" s="2"/>
      <c r="D629" s="2"/>
      <c r="E629" s="2"/>
      <c r="F629" s="2"/>
      <c r="G629" s="2"/>
      <c r="H629" s="2"/>
      <c r="I629" s="2"/>
      <c r="J629" s="2"/>
      <c r="K629" s="2"/>
      <c r="L629" s="2"/>
      <c r="M629" s="2"/>
      <c r="N629" s="2"/>
      <c r="O629" s="2"/>
      <c r="P629" s="2"/>
      <c r="Q629" s="2"/>
      <c r="R629" s="2"/>
      <c r="S629" s="2"/>
      <c r="T629" s="2"/>
      <c r="U629" s="2"/>
      <c r="V629" s="18"/>
      <c r="W629" s="2"/>
      <c r="X629" s="2"/>
      <c r="Y629" s="2"/>
      <c r="Z629" s="2"/>
    </row>
    <row r="630" spans="1:26" ht="12.75" customHeight="1">
      <c r="A630" s="2"/>
      <c r="B630" s="2"/>
      <c r="C630" s="2"/>
      <c r="D630" s="2"/>
      <c r="E630" s="2"/>
      <c r="F630" s="2"/>
      <c r="G630" s="2"/>
      <c r="H630" s="2"/>
      <c r="I630" s="2"/>
      <c r="J630" s="2"/>
      <c r="K630" s="2"/>
      <c r="L630" s="2"/>
      <c r="M630" s="2"/>
      <c r="N630" s="2"/>
      <c r="O630" s="2"/>
      <c r="P630" s="2"/>
      <c r="Q630" s="2"/>
      <c r="R630" s="2"/>
      <c r="S630" s="2"/>
      <c r="T630" s="2"/>
      <c r="U630" s="2"/>
      <c r="V630" s="18"/>
      <c r="W630" s="2"/>
      <c r="X630" s="2"/>
      <c r="Y630" s="2"/>
      <c r="Z630" s="2"/>
    </row>
    <row r="631" spans="1:26" ht="12.75" customHeight="1">
      <c r="A631" s="2"/>
      <c r="B631" s="2"/>
      <c r="C631" s="2"/>
      <c r="D631" s="2"/>
      <c r="E631" s="2"/>
      <c r="F631" s="2"/>
      <c r="G631" s="2"/>
      <c r="H631" s="2"/>
      <c r="I631" s="2"/>
      <c r="J631" s="2"/>
      <c r="K631" s="2"/>
      <c r="L631" s="2"/>
      <c r="M631" s="2"/>
      <c r="N631" s="2"/>
      <c r="O631" s="2"/>
      <c r="P631" s="2"/>
      <c r="Q631" s="2"/>
      <c r="R631" s="2"/>
      <c r="S631" s="2"/>
      <c r="T631" s="2"/>
      <c r="U631" s="2"/>
      <c r="V631" s="18"/>
      <c r="W631" s="2"/>
      <c r="X631" s="2"/>
      <c r="Y631" s="2"/>
      <c r="Z631" s="2"/>
    </row>
    <row r="632" spans="1:26" ht="12.75" customHeight="1">
      <c r="A632" s="2"/>
      <c r="B632" s="2"/>
      <c r="C632" s="2"/>
      <c r="D632" s="2"/>
      <c r="E632" s="2"/>
      <c r="F632" s="2"/>
      <c r="G632" s="2"/>
      <c r="H632" s="2"/>
      <c r="I632" s="2"/>
      <c r="J632" s="2"/>
      <c r="K632" s="2"/>
      <c r="L632" s="2"/>
      <c r="M632" s="2"/>
      <c r="N632" s="2"/>
      <c r="O632" s="2"/>
      <c r="P632" s="2"/>
      <c r="Q632" s="2"/>
      <c r="R632" s="2"/>
      <c r="S632" s="2"/>
      <c r="T632" s="2"/>
      <c r="U632" s="2"/>
      <c r="V632" s="18"/>
      <c r="W632" s="2"/>
      <c r="X632" s="2"/>
      <c r="Y632" s="2"/>
      <c r="Z632" s="2"/>
    </row>
    <row r="633" spans="1:26" ht="12.75" customHeight="1">
      <c r="A633" s="2"/>
      <c r="B633" s="2"/>
      <c r="C633" s="2"/>
      <c r="D633" s="2"/>
      <c r="E633" s="2"/>
      <c r="F633" s="2"/>
      <c r="G633" s="2"/>
      <c r="H633" s="2"/>
      <c r="I633" s="2"/>
      <c r="J633" s="2"/>
      <c r="K633" s="2"/>
      <c r="L633" s="2"/>
      <c r="M633" s="2"/>
      <c r="N633" s="2"/>
      <c r="O633" s="2"/>
      <c r="P633" s="2"/>
      <c r="Q633" s="2"/>
      <c r="R633" s="2"/>
      <c r="S633" s="2"/>
      <c r="T633" s="2"/>
      <c r="U633" s="2"/>
      <c r="V633" s="18"/>
      <c r="W633" s="2"/>
      <c r="X633" s="2"/>
      <c r="Y633" s="2"/>
      <c r="Z633" s="2"/>
    </row>
    <row r="634" spans="1:26" ht="12.75" customHeight="1">
      <c r="A634" s="2"/>
      <c r="B634" s="2"/>
      <c r="C634" s="2"/>
      <c r="D634" s="2"/>
      <c r="E634" s="2"/>
      <c r="F634" s="2"/>
      <c r="G634" s="2"/>
      <c r="H634" s="2"/>
      <c r="I634" s="2"/>
      <c r="J634" s="2"/>
      <c r="K634" s="2"/>
      <c r="L634" s="2"/>
      <c r="M634" s="2"/>
      <c r="N634" s="2"/>
      <c r="O634" s="2"/>
      <c r="P634" s="2"/>
      <c r="Q634" s="2"/>
      <c r="R634" s="2"/>
      <c r="S634" s="2"/>
      <c r="T634" s="2"/>
      <c r="U634" s="2"/>
      <c r="V634" s="18"/>
      <c r="W634" s="2"/>
      <c r="X634" s="2"/>
      <c r="Y634" s="2"/>
      <c r="Z634" s="2"/>
    </row>
    <row r="635" spans="1:26" ht="12.75" customHeight="1">
      <c r="A635" s="2"/>
      <c r="B635" s="2"/>
      <c r="C635" s="2"/>
      <c r="D635" s="2"/>
      <c r="E635" s="2"/>
      <c r="F635" s="2"/>
      <c r="G635" s="2"/>
      <c r="H635" s="2"/>
      <c r="I635" s="2"/>
      <c r="J635" s="2"/>
      <c r="K635" s="2"/>
      <c r="L635" s="2"/>
      <c r="M635" s="2"/>
      <c r="N635" s="2"/>
      <c r="O635" s="2"/>
      <c r="P635" s="2"/>
      <c r="Q635" s="2"/>
      <c r="R635" s="2"/>
      <c r="S635" s="2"/>
      <c r="T635" s="2"/>
      <c r="U635" s="2"/>
      <c r="V635" s="18"/>
      <c r="W635" s="2"/>
      <c r="X635" s="2"/>
      <c r="Y635" s="2"/>
      <c r="Z635" s="2"/>
    </row>
    <row r="636" spans="1:26" ht="12.75" customHeight="1">
      <c r="A636" s="2"/>
      <c r="B636" s="2"/>
      <c r="C636" s="2"/>
      <c r="D636" s="2"/>
      <c r="E636" s="2"/>
      <c r="F636" s="2"/>
      <c r="G636" s="2"/>
      <c r="H636" s="2"/>
      <c r="I636" s="2"/>
      <c r="J636" s="2"/>
      <c r="K636" s="2"/>
      <c r="L636" s="2"/>
      <c r="M636" s="2"/>
      <c r="N636" s="2"/>
      <c r="O636" s="2"/>
      <c r="P636" s="2"/>
      <c r="Q636" s="2"/>
      <c r="R636" s="2"/>
      <c r="S636" s="2"/>
      <c r="T636" s="2"/>
      <c r="U636" s="2"/>
      <c r="V636" s="18"/>
      <c r="W636" s="2"/>
      <c r="X636" s="2"/>
      <c r="Y636" s="2"/>
      <c r="Z636" s="2"/>
    </row>
    <row r="637" spans="1:26" ht="12.75" customHeight="1">
      <c r="A637" s="2"/>
      <c r="B637" s="2"/>
      <c r="C637" s="2"/>
      <c r="D637" s="2"/>
      <c r="E637" s="2"/>
      <c r="F637" s="2"/>
      <c r="G637" s="2"/>
      <c r="H637" s="2"/>
      <c r="I637" s="2"/>
      <c r="J637" s="2"/>
      <c r="K637" s="2"/>
      <c r="L637" s="2"/>
      <c r="M637" s="2"/>
      <c r="N637" s="2"/>
      <c r="O637" s="2"/>
      <c r="P637" s="2"/>
      <c r="Q637" s="2"/>
      <c r="R637" s="2"/>
      <c r="S637" s="2"/>
      <c r="T637" s="2"/>
      <c r="U637" s="2"/>
      <c r="V637" s="18"/>
      <c r="W637" s="2"/>
      <c r="X637" s="2"/>
      <c r="Y637" s="2"/>
      <c r="Z637" s="2"/>
    </row>
    <row r="638" spans="1:26" ht="12.75" customHeight="1">
      <c r="A638" s="2"/>
      <c r="B638" s="2"/>
      <c r="C638" s="2"/>
      <c r="D638" s="2"/>
      <c r="E638" s="2"/>
      <c r="F638" s="2"/>
      <c r="G638" s="2"/>
      <c r="H638" s="2"/>
      <c r="I638" s="2"/>
      <c r="J638" s="2"/>
      <c r="K638" s="2"/>
      <c r="L638" s="2"/>
      <c r="M638" s="2"/>
      <c r="N638" s="2"/>
      <c r="O638" s="2"/>
      <c r="P638" s="2"/>
      <c r="Q638" s="2"/>
      <c r="R638" s="2"/>
      <c r="S638" s="2"/>
      <c r="T638" s="2"/>
      <c r="U638" s="2"/>
      <c r="V638" s="18"/>
      <c r="W638" s="2"/>
      <c r="X638" s="2"/>
      <c r="Y638" s="2"/>
      <c r="Z638" s="2"/>
    </row>
    <row r="639" spans="1:26" ht="12.75" customHeight="1">
      <c r="A639" s="2"/>
      <c r="B639" s="2"/>
      <c r="C639" s="2"/>
      <c r="D639" s="2"/>
      <c r="E639" s="2"/>
      <c r="F639" s="2"/>
      <c r="G639" s="2"/>
      <c r="H639" s="2"/>
      <c r="I639" s="2"/>
      <c r="J639" s="2"/>
      <c r="K639" s="2"/>
      <c r="L639" s="2"/>
      <c r="M639" s="2"/>
      <c r="N639" s="2"/>
      <c r="O639" s="2"/>
      <c r="P639" s="2"/>
      <c r="Q639" s="2"/>
      <c r="R639" s="2"/>
      <c r="S639" s="2"/>
      <c r="T639" s="2"/>
      <c r="U639" s="2"/>
      <c r="V639" s="18"/>
      <c r="W639" s="2"/>
      <c r="X639" s="2"/>
      <c r="Y639" s="2"/>
      <c r="Z639" s="2"/>
    </row>
    <row r="640" spans="1:26" ht="12.75" customHeight="1">
      <c r="A640" s="2"/>
      <c r="B640" s="2"/>
      <c r="C640" s="2"/>
      <c r="D640" s="2"/>
      <c r="E640" s="2"/>
      <c r="F640" s="2"/>
      <c r="G640" s="2"/>
      <c r="H640" s="2"/>
      <c r="I640" s="2"/>
      <c r="J640" s="2"/>
      <c r="K640" s="2"/>
      <c r="L640" s="2"/>
      <c r="M640" s="2"/>
      <c r="N640" s="2"/>
      <c r="O640" s="2"/>
      <c r="P640" s="2"/>
      <c r="Q640" s="2"/>
      <c r="R640" s="2"/>
      <c r="S640" s="2"/>
      <c r="T640" s="2"/>
      <c r="U640" s="2"/>
      <c r="V640" s="18"/>
      <c r="W640" s="2"/>
      <c r="X640" s="2"/>
      <c r="Y640" s="2"/>
      <c r="Z640" s="2"/>
    </row>
    <row r="641" spans="1:26" ht="12.75" customHeight="1">
      <c r="A641" s="2"/>
      <c r="B641" s="2"/>
      <c r="C641" s="2"/>
      <c r="D641" s="2"/>
      <c r="E641" s="2"/>
      <c r="F641" s="2"/>
      <c r="G641" s="2"/>
      <c r="H641" s="2"/>
      <c r="I641" s="2"/>
      <c r="J641" s="2"/>
      <c r="K641" s="2"/>
      <c r="L641" s="2"/>
      <c r="M641" s="2"/>
      <c r="N641" s="2"/>
      <c r="O641" s="2"/>
      <c r="P641" s="2"/>
      <c r="Q641" s="2"/>
      <c r="R641" s="2"/>
      <c r="S641" s="2"/>
      <c r="T641" s="2"/>
      <c r="U641" s="2"/>
      <c r="V641" s="18"/>
      <c r="W641" s="2"/>
      <c r="X641" s="2"/>
      <c r="Y641" s="2"/>
      <c r="Z641" s="2"/>
    </row>
    <row r="642" spans="1:26" ht="12.75" customHeight="1">
      <c r="A642" s="2"/>
      <c r="B642" s="2"/>
      <c r="C642" s="2"/>
      <c r="D642" s="2"/>
      <c r="E642" s="2"/>
      <c r="F642" s="2"/>
      <c r="G642" s="2"/>
      <c r="H642" s="2"/>
      <c r="I642" s="2"/>
      <c r="J642" s="2"/>
      <c r="K642" s="2"/>
      <c r="L642" s="2"/>
      <c r="M642" s="2"/>
      <c r="N642" s="2"/>
      <c r="O642" s="2"/>
      <c r="P642" s="2"/>
      <c r="Q642" s="2"/>
      <c r="R642" s="2"/>
      <c r="S642" s="2"/>
      <c r="T642" s="2"/>
      <c r="U642" s="2"/>
      <c r="V642" s="18"/>
      <c r="W642" s="2"/>
      <c r="X642" s="2"/>
      <c r="Y642" s="2"/>
      <c r="Z642" s="2"/>
    </row>
    <row r="643" spans="1:26" ht="12.75" customHeight="1">
      <c r="A643" s="2"/>
      <c r="B643" s="2"/>
      <c r="C643" s="2"/>
      <c r="D643" s="2"/>
      <c r="E643" s="2"/>
      <c r="F643" s="2"/>
      <c r="G643" s="2"/>
      <c r="H643" s="2"/>
      <c r="I643" s="2"/>
      <c r="J643" s="2"/>
      <c r="K643" s="2"/>
      <c r="L643" s="2"/>
      <c r="M643" s="2"/>
      <c r="N643" s="2"/>
      <c r="O643" s="2"/>
      <c r="P643" s="2"/>
      <c r="Q643" s="2"/>
      <c r="R643" s="2"/>
      <c r="S643" s="2"/>
      <c r="T643" s="2"/>
      <c r="U643" s="2"/>
      <c r="V643" s="18"/>
      <c r="W643" s="2"/>
      <c r="X643" s="2"/>
      <c r="Y643" s="2"/>
      <c r="Z643" s="2"/>
    </row>
    <row r="644" spans="1:26" ht="12.75" customHeight="1">
      <c r="A644" s="2"/>
      <c r="B644" s="2"/>
      <c r="C644" s="2"/>
      <c r="D644" s="2"/>
      <c r="E644" s="2"/>
      <c r="F644" s="2"/>
      <c r="G644" s="2"/>
      <c r="H644" s="2"/>
      <c r="I644" s="2"/>
      <c r="J644" s="2"/>
      <c r="K644" s="2"/>
      <c r="L644" s="2"/>
      <c r="M644" s="2"/>
      <c r="N644" s="2"/>
      <c r="O644" s="2"/>
      <c r="P644" s="2"/>
      <c r="Q644" s="2"/>
      <c r="R644" s="2"/>
      <c r="S644" s="2"/>
      <c r="T644" s="2"/>
      <c r="U644" s="2"/>
      <c r="V644" s="18"/>
      <c r="W644" s="2"/>
      <c r="X644" s="2"/>
      <c r="Y644" s="2"/>
      <c r="Z644" s="2"/>
    </row>
    <row r="645" spans="1:26" ht="12.75" customHeight="1">
      <c r="A645" s="2"/>
      <c r="B645" s="2"/>
      <c r="C645" s="2"/>
      <c r="D645" s="2"/>
      <c r="E645" s="2"/>
      <c r="F645" s="2"/>
      <c r="G645" s="2"/>
      <c r="H645" s="2"/>
      <c r="I645" s="2"/>
      <c r="J645" s="2"/>
      <c r="K645" s="2"/>
      <c r="L645" s="2"/>
      <c r="M645" s="2"/>
      <c r="N645" s="2"/>
      <c r="O645" s="2"/>
      <c r="P645" s="2"/>
      <c r="Q645" s="2"/>
      <c r="R645" s="2"/>
      <c r="S645" s="2"/>
      <c r="T645" s="2"/>
      <c r="U645" s="2"/>
      <c r="V645" s="18"/>
      <c r="W645" s="2"/>
      <c r="X645" s="2"/>
      <c r="Y645" s="2"/>
      <c r="Z645" s="2"/>
    </row>
    <row r="646" spans="1:26" ht="12.75" customHeight="1">
      <c r="A646" s="2"/>
      <c r="B646" s="2"/>
      <c r="C646" s="2"/>
      <c r="D646" s="2"/>
      <c r="E646" s="2"/>
      <c r="F646" s="2"/>
      <c r="G646" s="2"/>
      <c r="H646" s="2"/>
      <c r="I646" s="2"/>
      <c r="J646" s="2"/>
      <c r="K646" s="2"/>
      <c r="L646" s="2"/>
      <c r="M646" s="2"/>
      <c r="N646" s="2"/>
      <c r="O646" s="2"/>
      <c r="P646" s="2"/>
      <c r="Q646" s="2"/>
      <c r="R646" s="2"/>
      <c r="S646" s="2"/>
      <c r="T646" s="2"/>
      <c r="U646" s="2"/>
      <c r="V646" s="18"/>
      <c r="W646" s="2"/>
      <c r="X646" s="2"/>
      <c r="Y646" s="2"/>
      <c r="Z646" s="2"/>
    </row>
    <row r="647" spans="1:26" ht="12.75" customHeight="1">
      <c r="A647" s="2"/>
      <c r="B647" s="2"/>
      <c r="C647" s="2"/>
      <c r="D647" s="2"/>
      <c r="E647" s="2"/>
      <c r="F647" s="2"/>
      <c r="G647" s="2"/>
      <c r="H647" s="2"/>
      <c r="I647" s="2"/>
      <c r="J647" s="2"/>
      <c r="K647" s="2"/>
      <c r="L647" s="2"/>
      <c r="M647" s="2"/>
      <c r="N647" s="2"/>
      <c r="O647" s="2"/>
      <c r="P647" s="2"/>
      <c r="Q647" s="2"/>
      <c r="R647" s="2"/>
      <c r="S647" s="2"/>
      <c r="T647" s="2"/>
      <c r="U647" s="2"/>
      <c r="V647" s="18"/>
      <c r="W647" s="2"/>
      <c r="X647" s="2"/>
      <c r="Y647" s="2"/>
      <c r="Z647" s="2"/>
    </row>
    <row r="648" spans="1:26" ht="12.75" customHeight="1">
      <c r="A648" s="2"/>
      <c r="B648" s="2"/>
      <c r="C648" s="2"/>
      <c r="D648" s="2"/>
      <c r="E648" s="2"/>
      <c r="F648" s="2"/>
      <c r="G648" s="2"/>
      <c r="H648" s="2"/>
      <c r="I648" s="2"/>
      <c r="J648" s="2"/>
      <c r="K648" s="2"/>
      <c r="L648" s="2"/>
      <c r="M648" s="2"/>
      <c r="N648" s="2"/>
      <c r="O648" s="2"/>
      <c r="P648" s="2"/>
      <c r="Q648" s="2"/>
      <c r="R648" s="2"/>
      <c r="S648" s="2"/>
      <c r="T648" s="2"/>
      <c r="U648" s="2"/>
      <c r="V648" s="18"/>
      <c r="W648" s="2"/>
      <c r="X648" s="2"/>
      <c r="Y648" s="2"/>
      <c r="Z648" s="2"/>
    </row>
    <row r="649" spans="1:26" ht="12.75" customHeight="1">
      <c r="A649" s="2"/>
      <c r="B649" s="2"/>
      <c r="C649" s="2"/>
      <c r="D649" s="2"/>
      <c r="E649" s="2"/>
      <c r="F649" s="2"/>
      <c r="G649" s="2"/>
      <c r="H649" s="2"/>
      <c r="I649" s="2"/>
      <c r="J649" s="2"/>
      <c r="K649" s="2"/>
      <c r="L649" s="2"/>
      <c r="M649" s="2"/>
      <c r="N649" s="2"/>
      <c r="O649" s="2"/>
      <c r="P649" s="2"/>
      <c r="Q649" s="2"/>
      <c r="R649" s="2"/>
      <c r="S649" s="2"/>
      <c r="T649" s="2"/>
      <c r="U649" s="2"/>
      <c r="V649" s="18"/>
      <c r="W649" s="2"/>
      <c r="X649" s="2"/>
      <c r="Y649" s="2"/>
      <c r="Z649" s="2"/>
    </row>
    <row r="650" spans="1:26" ht="12.75" customHeight="1">
      <c r="A650" s="2"/>
      <c r="B650" s="2"/>
      <c r="C650" s="2"/>
      <c r="D650" s="2"/>
      <c r="E650" s="2"/>
      <c r="F650" s="2"/>
      <c r="G650" s="2"/>
      <c r="H650" s="2"/>
      <c r="I650" s="2"/>
      <c r="J650" s="2"/>
      <c r="K650" s="2"/>
      <c r="L650" s="2"/>
      <c r="M650" s="2"/>
      <c r="N650" s="2"/>
      <c r="O650" s="2"/>
      <c r="P650" s="2"/>
      <c r="Q650" s="2"/>
      <c r="R650" s="2"/>
      <c r="S650" s="2"/>
      <c r="T650" s="2"/>
      <c r="U650" s="2"/>
      <c r="V650" s="18"/>
      <c r="W650" s="2"/>
      <c r="X650" s="2"/>
      <c r="Y650" s="2"/>
      <c r="Z650" s="2"/>
    </row>
    <row r="651" spans="1:26" ht="12.75" customHeight="1">
      <c r="A651" s="2"/>
      <c r="B651" s="2"/>
      <c r="C651" s="2"/>
      <c r="D651" s="2"/>
      <c r="E651" s="2"/>
      <c r="F651" s="2"/>
      <c r="G651" s="2"/>
      <c r="H651" s="2"/>
      <c r="I651" s="2"/>
      <c r="J651" s="2"/>
      <c r="K651" s="2"/>
      <c r="L651" s="2"/>
      <c r="M651" s="2"/>
      <c r="N651" s="2"/>
      <c r="O651" s="2"/>
      <c r="P651" s="2"/>
      <c r="Q651" s="2"/>
      <c r="R651" s="2"/>
      <c r="S651" s="2"/>
      <c r="T651" s="2"/>
      <c r="U651" s="2"/>
      <c r="V651" s="18"/>
      <c r="W651" s="2"/>
      <c r="X651" s="2"/>
      <c r="Y651" s="2"/>
      <c r="Z651" s="2"/>
    </row>
    <row r="652" spans="1:26" ht="12.75" customHeight="1">
      <c r="A652" s="2"/>
      <c r="B652" s="2"/>
      <c r="C652" s="2"/>
      <c r="D652" s="2"/>
      <c r="E652" s="2"/>
      <c r="F652" s="2"/>
      <c r="G652" s="2"/>
      <c r="H652" s="2"/>
      <c r="I652" s="2"/>
      <c r="J652" s="2"/>
      <c r="K652" s="2"/>
      <c r="L652" s="2"/>
      <c r="M652" s="2"/>
      <c r="N652" s="2"/>
      <c r="O652" s="2"/>
      <c r="P652" s="2"/>
      <c r="Q652" s="2"/>
      <c r="R652" s="2"/>
      <c r="S652" s="2"/>
      <c r="T652" s="2"/>
      <c r="U652" s="2"/>
      <c r="V652" s="18"/>
      <c r="W652" s="2"/>
      <c r="X652" s="2"/>
      <c r="Y652" s="2"/>
      <c r="Z652" s="2"/>
    </row>
    <row r="653" spans="1:26" ht="12.75" customHeight="1">
      <c r="A653" s="2"/>
      <c r="B653" s="2"/>
      <c r="C653" s="2"/>
      <c r="D653" s="2"/>
      <c r="E653" s="2"/>
      <c r="F653" s="2"/>
      <c r="G653" s="2"/>
      <c r="H653" s="2"/>
      <c r="I653" s="2"/>
      <c r="J653" s="2"/>
      <c r="K653" s="2"/>
      <c r="L653" s="2"/>
      <c r="M653" s="2"/>
      <c r="N653" s="2"/>
      <c r="O653" s="2"/>
      <c r="P653" s="2"/>
      <c r="Q653" s="2"/>
      <c r="R653" s="2"/>
      <c r="S653" s="2"/>
      <c r="T653" s="2"/>
      <c r="U653" s="2"/>
      <c r="V653" s="18"/>
      <c r="W653" s="2"/>
      <c r="X653" s="2"/>
      <c r="Y653" s="2"/>
      <c r="Z653" s="2"/>
    </row>
    <row r="654" spans="1:26" ht="12.75" customHeight="1">
      <c r="A654" s="2"/>
      <c r="B654" s="2"/>
      <c r="C654" s="2"/>
      <c r="D654" s="2"/>
      <c r="E654" s="2"/>
      <c r="F654" s="2"/>
      <c r="G654" s="2"/>
      <c r="H654" s="2"/>
      <c r="I654" s="2"/>
      <c r="J654" s="2"/>
      <c r="K654" s="2"/>
      <c r="L654" s="2"/>
      <c r="M654" s="2"/>
      <c r="N654" s="2"/>
      <c r="O654" s="2"/>
      <c r="P654" s="2"/>
      <c r="Q654" s="2"/>
      <c r="R654" s="2"/>
      <c r="S654" s="2"/>
      <c r="T654" s="2"/>
      <c r="U654" s="2"/>
      <c r="V654" s="18"/>
      <c r="W654" s="2"/>
      <c r="X654" s="2"/>
      <c r="Y654" s="2"/>
      <c r="Z654" s="2"/>
    </row>
    <row r="655" spans="1:26" ht="12.75" customHeight="1">
      <c r="A655" s="2"/>
      <c r="B655" s="2"/>
      <c r="C655" s="2"/>
      <c r="D655" s="2"/>
      <c r="E655" s="2"/>
      <c r="F655" s="2"/>
      <c r="G655" s="2"/>
      <c r="H655" s="2"/>
      <c r="I655" s="2"/>
      <c r="J655" s="2"/>
      <c r="K655" s="2"/>
      <c r="L655" s="2"/>
      <c r="M655" s="2"/>
      <c r="N655" s="2"/>
      <c r="O655" s="2"/>
      <c r="P655" s="2"/>
      <c r="Q655" s="2"/>
      <c r="R655" s="2"/>
      <c r="S655" s="2"/>
      <c r="T655" s="2"/>
      <c r="U655" s="2"/>
      <c r="V655" s="18"/>
      <c r="W655" s="2"/>
      <c r="X655" s="2"/>
      <c r="Y655" s="2"/>
      <c r="Z655" s="2"/>
    </row>
    <row r="656" spans="1:26" ht="12.75" customHeight="1">
      <c r="A656" s="2"/>
      <c r="B656" s="2"/>
      <c r="C656" s="2"/>
      <c r="D656" s="2"/>
      <c r="E656" s="2"/>
      <c r="F656" s="2"/>
      <c r="G656" s="2"/>
      <c r="H656" s="2"/>
      <c r="I656" s="2"/>
      <c r="J656" s="2"/>
      <c r="K656" s="2"/>
      <c r="L656" s="2"/>
      <c r="M656" s="2"/>
      <c r="N656" s="2"/>
      <c r="O656" s="2"/>
      <c r="P656" s="2"/>
      <c r="Q656" s="2"/>
      <c r="R656" s="2"/>
      <c r="S656" s="2"/>
      <c r="T656" s="2"/>
      <c r="U656" s="2"/>
      <c r="V656" s="18"/>
      <c r="W656" s="2"/>
      <c r="X656" s="2"/>
      <c r="Y656" s="2"/>
      <c r="Z656" s="2"/>
    </row>
    <row r="657" spans="1:26" ht="12.75" customHeight="1">
      <c r="A657" s="2"/>
      <c r="B657" s="2"/>
      <c r="C657" s="2"/>
      <c r="D657" s="2"/>
      <c r="E657" s="2"/>
      <c r="F657" s="2"/>
      <c r="G657" s="2"/>
      <c r="H657" s="2"/>
      <c r="I657" s="2"/>
      <c r="J657" s="2"/>
      <c r="K657" s="2"/>
      <c r="L657" s="2"/>
      <c r="M657" s="2"/>
      <c r="N657" s="2"/>
      <c r="O657" s="2"/>
      <c r="P657" s="2"/>
      <c r="Q657" s="2"/>
      <c r="R657" s="2"/>
      <c r="S657" s="2"/>
      <c r="T657" s="2"/>
      <c r="U657" s="2"/>
      <c r="V657" s="18"/>
      <c r="W657" s="2"/>
      <c r="X657" s="2"/>
      <c r="Y657" s="2"/>
      <c r="Z657" s="2"/>
    </row>
    <row r="658" spans="1:26" ht="12.75" customHeight="1">
      <c r="A658" s="2"/>
      <c r="B658" s="2"/>
      <c r="C658" s="2"/>
      <c r="D658" s="2"/>
      <c r="E658" s="2"/>
      <c r="F658" s="2"/>
      <c r="G658" s="2"/>
      <c r="H658" s="2"/>
      <c r="I658" s="2"/>
      <c r="J658" s="2"/>
      <c r="K658" s="2"/>
      <c r="L658" s="2"/>
      <c r="M658" s="2"/>
      <c r="N658" s="2"/>
      <c r="O658" s="2"/>
      <c r="P658" s="2"/>
      <c r="Q658" s="2"/>
      <c r="R658" s="2"/>
      <c r="S658" s="2"/>
      <c r="T658" s="2"/>
      <c r="U658" s="2"/>
      <c r="V658" s="18"/>
      <c r="W658" s="2"/>
      <c r="X658" s="2"/>
      <c r="Y658" s="2"/>
      <c r="Z658" s="2"/>
    </row>
    <row r="659" spans="1:26" ht="12.75" customHeight="1">
      <c r="A659" s="2"/>
      <c r="B659" s="2"/>
      <c r="C659" s="2"/>
      <c r="D659" s="2"/>
      <c r="E659" s="2"/>
      <c r="F659" s="2"/>
      <c r="G659" s="2"/>
      <c r="H659" s="2"/>
      <c r="I659" s="2"/>
      <c r="J659" s="2"/>
      <c r="K659" s="2"/>
      <c r="L659" s="2"/>
      <c r="M659" s="2"/>
      <c r="N659" s="2"/>
      <c r="O659" s="2"/>
      <c r="P659" s="2"/>
      <c r="Q659" s="2"/>
      <c r="R659" s="2"/>
      <c r="S659" s="2"/>
      <c r="T659" s="2"/>
      <c r="U659" s="2"/>
      <c r="V659" s="18"/>
      <c r="W659" s="2"/>
      <c r="X659" s="2"/>
      <c r="Y659" s="2"/>
      <c r="Z659" s="2"/>
    </row>
    <row r="660" spans="1:26" ht="12.75" customHeight="1">
      <c r="A660" s="2"/>
      <c r="B660" s="2"/>
      <c r="C660" s="2"/>
      <c r="D660" s="2"/>
      <c r="E660" s="2"/>
      <c r="F660" s="2"/>
      <c r="G660" s="2"/>
      <c r="H660" s="2"/>
      <c r="I660" s="2"/>
      <c r="J660" s="2"/>
      <c r="K660" s="2"/>
      <c r="L660" s="2"/>
      <c r="M660" s="2"/>
      <c r="N660" s="2"/>
      <c r="O660" s="2"/>
      <c r="P660" s="2"/>
      <c r="Q660" s="2"/>
      <c r="R660" s="2"/>
      <c r="S660" s="2"/>
      <c r="T660" s="2"/>
      <c r="U660" s="2"/>
      <c r="V660" s="18"/>
      <c r="W660" s="2"/>
      <c r="X660" s="2"/>
      <c r="Y660" s="2"/>
      <c r="Z660" s="2"/>
    </row>
    <row r="661" spans="1:26" ht="12.75" customHeight="1">
      <c r="A661" s="2"/>
      <c r="B661" s="2"/>
      <c r="C661" s="2"/>
      <c r="D661" s="2"/>
      <c r="E661" s="2"/>
      <c r="F661" s="2"/>
      <c r="G661" s="2"/>
      <c r="H661" s="2"/>
      <c r="I661" s="2"/>
      <c r="J661" s="2"/>
      <c r="K661" s="2"/>
      <c r="L661" s="2"/>
      <c r="M661" s="2"/>
      <c r="N661" s="2"/>
      <c r="O661" s="2"/>
      <c r="P661" s="2"/>
      <c r="Q661" s="2"/>
      <c r="R661" s="2"/>
      <c r="S661" s="2"/>
      <c r="T661" s="2"/>
      <c r="U661" s="2"/>
      <c r="V661" s="18"/>
      <c r="W661" s="2"/>
      <c r="X661" s="2"/>
      <c r="Y661" s="2"/>
      <c r="Z661" s="2"/>
    </row>
    <row r="662" spans="1:26" ht="12.75" customHeight="1">
      <c r="A662" s="2"/>
      <c r="B662" s="2"/>
      <c r="C662" s="2"/>
      <c r="D662" s="2"/>
      <c r="E662" s="2"/>
      <c r="F662" s="2"/>
      <c r="G662" s="2"/>
      <c r="H662" s="2"/>
      <c r="I662" s="2"/>
      <c r="J662" s="2"/>
      <c r="K662" s="2"/>
      <c r="L662" s="2"/>
      <c r="M662" s="2"/>
      <c r="N662" s="2"/>
      <c r="O662" s="2"/>
      <c r="P662" s="2"/>
      <c r="Q662" s="2"/>
      <c r="R662" s="2"/>
      <c r="S662" s="2"/>
      <c r="T662" s="2"/>
      <c r="U662" s="2"/>
      <c r="V662" s="18"/>
      <c r="W662" s="2"/>
      <c r="X662" s="2"/>
      <c r="Y662" s="2"/>
      <c r="Z662" s="2"/>
    </row>
    <row r="663" spans="1:26" ht="12.75" customHeight="1">
      <c r="A663" s="2"/>
      <c r="B663" s="2"/>
      <c r="C663" s="2"/>
      <c r="D663" s="2"/>
      <c r="E663" s="2"/>
      <c r="F663" s="2"/>
      <c r="G663" s="2"/>
      <c r="H663" s="2"/>
      <c r="I663" s="2"/>
      <c r="J663" s="2"/>
      <c r="K663" s="2"/>
      <c r="L663" s="2"/>
      <c r="M663" s="2"/>
      <c r="N663" s="2"/>
      <c r="O663" s="2"/>
      <c r="P663" s="2"/>
      <c r="Q663" s="2"/>
      <c r="R663" s="2"/>
      <c r="S663" s="2"/>
      <c r="T663" s="2"/>
      <c r="U663" s="2"/>
      <c r="V663" s="18"/>
      <c r="W663" s="2"/>
      <c r="X663" s="2"/>
      <c r="Y663" s="2"/>
      <c r="Z663" s="2"/>
    </row>
    <row r="664" spans="1:26" ht="12.75" customHeight="1">
      <c r="A664" s="2"/>
      <c r="B664" s="2"/>
      <c r="C664" s="2"/>
      <c r="D664" s="2"/>
      <c r="E664" s="2"/>
      <c r="F664" s="2"/>
      <c r="G664" s="2"/>
      <c r="H664" s="2"/>
      <c r="I664" s="2"/>
      <c r="J664" s="2"/>
      <c r="K664" s="2"/>
      <c r="L664" s="2"/>
      <c r="M664" s="2"/>
      <c r="N664" s="2"/>
      <c r="O664" s="2"/>
      <c r="P664" s="2"/>
      <c r="Q664" s="2"/>
      <c r="R664" s="2"/>
      <c r="S664" s="2"/>
      <c r="T664" s="2"/>
      <c r="U664" s="2"/>
      <c r="V664" s="18"/>
      <c r="W664" s="2"/>
      <c r="X664" s="2"/>
      <c r="Y664" s="2"/>
      <c r="Z664" s="2"/>
    </row>
    <row r="665" spans="1:26" ht="12.75" customHeight="1">
      <c r="A665" s="2"/>
      <c r="B665" s="2"/>
      <c r="C665" s="2"/>
      <c r="D665" s="2"/>
      <c r="E665" s="2"/>
      <c r="F665" s="2"/>
      <c r="G665" s="2"/>
      <c r="H665" s="2"/>
      <c r="I665" s="2"/>
      <c r="J665" s="2"/>
      <c r="K665" s="2"/>
      <c r="L665" s="2"/>
      <c r="M665" s="2"/>
      <c r="N665" s="2"/>
      <c r="O665" s="2"/>
      <c r="P665" s="2"/>
      <c r="Q665" s="2"/>
      <c r="R665" s="2"/>
      <c r="S665" s="2"/>
      <c r="T665" s="2"/>
      <c r="U665" s="2"/>
      <c r="V665" s="18"/>
      <c r="W665" s="2"/>
      <c r="X665" s="2"/>
      <c r="Y665" s="2"/>
      <c r="Z665" s="2"/>
    </row>
    <row r="666" spans="1:26" ht="12.75" customHeight="1">
      <c r="A666" s="2"/>
      <c r="B666" s="2"/>
      <c r="C666" s="2"/>
      <c r="D666" s="2"/>
      <c r="E666" s="2"/>
      <c r="F666" s="2"/>
      <c r="G666" s="2"/>
      <c r="H666" s="2"/>
      <c r="I666" s="2"/>
      <c r="J666" s="2"/>
      <c r="K666" s="2"/>
      <c r="L666" s="2"/>
      <c r="M666" s="2"/>
      <c r="N666" s="2"/>
      <c r="O666" s="2"/>
      <c r="P666" s="2"/>
      <c r="Q666" s="2"/>
      <c r="R666" s="2"/>
      <c r="S666" s="2"/>
      <c r="T666" s="2"/>
      <c r="U666" s="2"/>
      <c r="V666" s="18"/>
      <c r="W666" s="2"/>
      <c r="X666" s="2"/>
      <c r="Y666" s="2"/>
      <c r="Z666" s="2"/>
    </row>
    <row r="667" spans="1:26" ht="12.75" customHeight="1">
      <c r="A667" s="2"/>
      <c r="B667" s="2"/>
      <c r="C667" s="2"/>
      <c r="D667" s="2"/>
      <c r="E667" s="2"/>
      <c r="F667" s="2"/>
      <c r="G667" s="2"/>
      <c r="H667" s="2"/>
      <c r="I667" s="2"/>
      <c r="J667" s="2"/>
      <c r="K667" s="2"/>
      <c r="L667" s="2"/>
      <c r="M667" s="2"/>
      <c r="N667" s="2"/>
      <c r="O667" s="2"/>
      <c r="P667" s="2"/>
      <c r="Q667" s="2"/>
      <c r="R667" s="2"/>
      <c r="S667" s="2"/>
      <c r="T667" s="2"/>
      <c r="U667" s="2"/>
      <c r="V667" s="18"/>
      <c r="W667" s="2"/>
      <c r="X667" s="2"/>
      <c r="Y667" s="2"/>
      <c r="Z667" s="2"/>
    </row>
    <row r="668" spans="1:26" ht="12.75" customHeight="1">
      <c r="A668" s="2"/>
      <c r="B668" s="2"/>
      <c r="C668" s="2"/>
      <c r="D668" s="2"/>
      <c r="E668" s="2"/>
      <c r="F668" s="2"/>
      <c r="G668" s="2"/>
      <c r="H668" s="2"/>
      <c r="I668" s="2"/>
      <c r="J668" s="2"/>
      <c r="K668" s="2"/>
      <c r="L668" s="2"/>
      <c r="M668" s="2"/>
      <c r="N668" s="2"/>
      <c r="O668" s="2"/>
      <c r="P668" s="2"/>
      <c r="Q668" s="2"/>
      <c r="R668" s="2"/>
      <c r="S668" s="2"/>
      <c r="T668" s="2"/>
      <c r="U668" s="2"/>
      <c r="V668" s="18"/>
      <c r="W668" s="2"/>
      <c r="X668" s="2"/>
      <c r="Y668" s="2"/>
      <c r="Z668" s="2"/>
    </row>
    <row r="669" spans="1:26" ht="12.75" customHeight="1">
      <c r="A669" s="2"/>
      <c r="B669" s="2"/>
      <c r="C669" s="2"/>
      <c r="D669" s="2"/>
      <c r="E669" s="2"/>
      <c r="F669" s="2"/>
      <c r="G669" s="2"/>
      <c r="H669" s="2"/>
      <c r="I669" s="2"/>
      <c r="J669" s="2"/>
      <c r="K669" s="2"/>
      <c r="L669" s="2"/>
      <c r="M669" s="2"/>
      <c r="N669" s="2"/>
      <c r="O669" s="2"/>
      <c r="P669" s="2"/>
      <c r="Q669" s="2"/>
      <c r="R669" s="2"/>
      <c r="S669" s="2"/>
      <c r="T669" s="2"/>
      <c r="U669" s="2"/>
      <c r="V669" s="18"/>
      <c r="W669" s="2"/>
      <c r="X669" s="2"/>
      <c r="Y669" s="2"/>
      <c r="Z669" s="2"/>
    </row>
    <row r="670" spans="1:26" ht="12.75" customHeight="1">
      <c r="A670" s="2"/>
      <c r="B670" s="2"/>
      <c r="C670" s="2"/>
      <c r="D670" s="2"/>
      <c r="E670" s="2"/>
      <c r="F670" s="2"/>
      <c r="G670" s="2"/>
      <c r="H670" s="2"/>
      <c r="I670" s="2"/>
      <c r="J670" s="2"/>
      <c r="K670" s="2"/>
      <c r="L670" s="2"/>
      <c r="M670" s="2"/>
      <c r="N670" s="2"/>
      <c r="O670" s="2"/>
      <c r="P670" s="2"/>
      <c r="Q670" s="2"/>
      <c r="R670" s="2"/>
      <c r="S670" s="2"/>
      <c r="T670" s="2"/>
      <c r="U670" s="2"/>
      <c r="V670" s="18"/>
      <c r="W670" s="2"/>
      <c r="X670" s="2"/>
      <c r="Y670" s="2"/>
      <c r="Z670" s="2"/>
    </row>
    <row r="671" spans="1:26" ht="12.75" customHeight="1">
      <c r="A671" s="2"/>
      <c r="B671" s="2"/>
      <c r="C671" s="2"/>
      <c r="D671" s="2"/>
      <c r="E671" s="2"/>
      <c r="F671" s="2"/>
      <c r="G671" s="2"/>
      <c r="H671" s="2"/>
      <c r="I671" s="2"/>
      <c r="J671" s="2"/>
      <c r="K671" s="2"/>
      <c r="L671" s="2"/>
      <c r="M671" s="2"/>
      <c r="N671" s="2"/>
      <c r="O671" s="2"/>
      <c r="P671" s="2"/>
      <c r="Q671" s="2"/>
      <c r="R671" s="2"/>
      <c r="S671" s="2"/>
      <c r="T671" s="2"/>
      <c r="U671" s="2"/>
      <c r="V671" s="18"/>
      <c r="W671" s="2"/>
      <c r="X671" s="2"/>
      <c r="Y671" s="2"/>
      <c r="Z671" s="2"/>
    </row>
    <row r="672" spans="1:26" ht="12.75" customHeight="1">
      <c r="A672" s="2"/>
      <c r="B672" s="2"/>
      <c r="C672" s="2"/>
      <c r="D672" s="2"/>
      <c r="E672" s="2"/>
      <c r="F672" s="2"/>
      <c r="G672" s="2"/>
      <c r="H672" s="2"/>
      <c r="I672" s="2"/>
      <c r="J672" s="2"/>
      <c r="K672" s="2"/>
      <c r="L672" s="2"/>
      <c r="M672" s="2"/>
      <c r="N672" s="2"/>
      <c r="O672" s="2"/>
      <c r="P672" s="2"/>
      <c r="Q672" s="2"/>
      <c r="R672" s="2"/>
      <c r="S672" s="2"/>
      <c r="T672" s="2"/>
      <c r="U672" s="2"/>
      <c r="V672" s="18"/>
      <c r="W672" s="2"/>
      <c r="X672" s="2"/>
      <c r="Y672" s="2"/>
      <c r="Z672" s="2"/>
    </row>
    <row r="673" spans="1:26" ht="12.75" customHeight="1">
      <c r="A673" s="2"/>
      <c r="B673" s="2"/>
      <c r="C673" s="2"/>
      <c r="D673" s="2"/>
      <c r="E673" s="2"/>
      <c r="F673" s="2"/>
      <c r="G673" s="2"/>
      <c r="H673" s="2"/>
      <c r="I673" s="2"/>
      <c r="J673" s="2"/>
      <c r="K673" s="2"/>
      <c r="L673" s="2"/>
      <c r="M673" s="2"/>
      <c r="N673" s="2"/>
      <c r="O673" s="2"/>
      <c r="P673" s="2"/>
      <c r="Q673" s="2"/>
      <c r="R673" s="2"/>
      <c r="S673" s="2"/>
      <c r="T673" s="2"/>
      <c r="U673" s="2"/>
      <c r="V673" s="18"/>
      <c r="W673" s="2"/>
      <c r="X673" s="2"/>
      <c r="Y673" s="2"/>
      <c r="Z673" s="2"/>
    </row>
    <row r="674" spans="1:26" ht="12.75" customHeight="1">
      <c r="A674" s="2"/>
      <c r="B674" s="2"/>
      <c r="C674" s="2"/>
      <c r="D674" s="2"/>
      <c r="E674" s="2"/>
      <c r="F674" s="2"/>
      <c r="G674" s="2"/>
      <c r="H674" s="2"/>
      <c r="I674" s="2"/>
      <c r="J674" s="2"/>
      <c r="K674" s="2"/>
      <c r="L674" s="2"/>
      <c r="M674" s="2"/>
      <c r="N674" s="2"/>
      <c r="O674" s="2"/>
      <c r="P674" s="2"/>
      <c r="Q674" s="2"/>
      <c r="R674" s="2"/>
      <c r="S674" s="2"/>
      <c r="T674" s="2"/>
      <c r="U674" s="2"/>
      <c r="V674" s="18"/>
      <c r="W674" s="2"/>
      <c r="X674" s="2"/>
      <c r="Y674" s="2"/>
      <c r="Z674" s="2"/>
    </row>
    <row r="675" spans="1:26" ht="12.75" customHeight="1">
      <c r="A675" s="2"/>
      <c r="B675" s="2"/>
      <c r="C675" s="2"/>
      <c r="D675" s="2"/>
      <c r="E675" s="2"/>
      <c r="F675" s="2"/>
      <c r="G675" s="2"/>
      <c r="H675" s="2"/>
      <c r="I675" s="2"/>
      <c r="J675" s="2"/>
      <c r="K675" s="2"/>
      <c r="L675" s="2"/>
      <c r="M675" s="2"/>
      <c r="N675" s="2"/>
      <c r="O675" s="2"/>
      <c r="P675" s="2"/>
      <c r="Q675" s="2"/>
      <c r="R675" s="2"/>
      <c r="S675" s="2"/>
      <c r="T675" s="2"/>
      <c r="U675" s="2"/>
      <c r="V675" s="18"/>
      <c r="W675" s="2"/>
      <c r="X675" s="2"/>
      <c r="Y675" s="2"/>
      <c r="Z675" s="2"/>
    </row>
    <row r="676" spans="1:26" ht="12.75" customHeight="1">
      <c r="A676" s="2"/>
      <c r="B676" s="2"/>
      <c r="C676" s="2"/>
      <c r="D676" s="2"/>
      <c r="E676" s="2"/>
      <c r="F676" s="2"/>
      <c r="G676" s="2"/>
      <c r="H676" s="2"/>
      <c r="I676" s="2"/>
      <c r="J676" s="2"/>
      <c r="K676" s="2"/>
      <c r="L676" s="2"/>
      <c r="M676" s="2"/>
      <c r="N676" s="2"/>
      <c r="O676" s="2"/>
      <c r="P676" s="2"/>
      <c r="Q676" s="2"/>
      <c r="R676" s="2"/>
      <c r="S676" s="2"/>
      <c r="T676" s="2"/>
      <c r="U676" s="2"/>
      <c r="V676" s="18"/>
      <c r="W676" s="2"/>
      <c r="X676" s="2"/>
      <c r="Y676" s="2"/>
      <c r="Z676" s="2"/>
    </row>
    <row r="677" spans="1:26" ht="12.75" customHeight="1">
      <c r="A677" s="2"/>
      <c r="B677" s="2"/>
      <c r="C677" s="2"/>
      <c r="D677" s="2"/>
      <c r="E677" s="2"/>
      <c r="F677" s="2"/>
      <c r="G677" s="2"/>
      <c r="H677" s="2"/>
      <c r="I677" s="2"/>
      <c r="J677" s="2"/>
      <c r="K677" s="2"/>
      <c r="L677" s="2"/>
      <c r="M677" s="2"/>
      <c r="N677" s="2"/>
      <c r="O677" s="2"/>
      <c r="P677" s="2"/>
      <c r="Q677" s="2"/>
      <c r="R677" s="2"/>
      <c r="S677" s="2"/>
      <c r="T677" s="2"/>
      <c r="U677" s="2"/>
      <c r="V677" s="18"/>
      <c r="W677" s="2"/>
      <c r="X677" s="2"/>
      <c r="Y677" s="2"/>
      <c r="Z677" s="2"/>
    </row>
    <row r="678" spans="1:26" ht="12.75" customHeight="1">
      <c r="A678" s="2"/>
      <c r="B678" s="2"/>
      <c r="C678" s="2"/>
      <c r="D678" s="2"/>
      <c r="E678" s="2"/>
      <c r="F678" s="2"/>
      <c r="G678" s="2"/>
      <c r="H678" s="2"/>
      <c r="I678" s="2"/>
      <c r="J678" s="2"/>
      <c r="K678" s="2"/>
      <c r="L678" s="2"/>
      <c r="M678" s="2"/>
      <c r="N678" s="2"/>
      <c r="O678" s="2"/>
      <c r="P678" s="2"/>
      <c r="Q678" s="2"/>
      <c r="R678" s="2"/>
      <c r="S678" s="2"/>
      <c r="T678" s="2"/>
      <c r="U678" s="2"/>
      <c r="V678" s="18"/>
      <c r="W678" s="2"/>
      <c r="X678" s="2"/>
      <c r="Y678" s="2"/>
      <c r="Z678" s="2"/>
    </row>
    <row r="679" spans="1:26" ht="12.75" customHeight="1">
      <c r="A679" s="2"/>
      <c r="B679" s="2"/>
      <c r="C679" s="2"/>
      <c r="D679" s="2"/>
      <c r="E679" s="2"/>
      <c r="F679" s="2"/>
      <c r="G679" s="2"/>
      <c r="H679" s="2"/>
      <c r="I679" s="2"/>
      <c r="J679" s="2"/>
      <c r="K679" s="2"/>
      <c r="L679" s="2"/>
      <c r="M679" s="2"/>
      <c r="N679" s="2"/>
      <c r="O679" s="2"/>
      <c r="P679" s="2"/>
      <c r="Q679" s="2"/>
      <c r="R679" s="2"/>
      <c r="S679" s="2"/>
      <c r="T679" s="2"/>
      <c r="U679" s="2"/>
      <c r="V679" s="18"/>
      <c r="W679" s="2"/>
      <c r="X679" s="2"/>
      <c r="Y679" s="2"/>
      <c r="Z679" s="2"/>
    </row>
    <row r="680" spans="1:26" ht="12.75" customHeight="1">
      <c r="A680" s="2"/>
      <c r="B680" s="2"/>
      <c r="C680" s="2"/>
      <c r="D680" s="2"/>
      <c r="E680" s="2"/>
      <c r="F680" s="2"/>
      <c r="G680" s="2"/>
      <c r="H680" s="2"/>
      <c r="I680" s="2"/>
      <c r="J680" s="2"/>
      <c r="K680" s="2"/>
      <c r="L680" s="2"/>
      <c r="M680" s="2"/>
      <c r="N680" s="2"/>
      <c r="O680" s="2"/>
      <c r="P680" s="2"/>
      <c r="Q680" s="2"/>
      <c r="R680" s="2"/>
      <c r="S680" s="2"/>
      <c r="T680" s="2"/>
      <c r="U680" s="2"/>
      <c r="V680" s="18"/>
      <c r="W680" s="2"/>
      <c r="X680" s="2"/>
      <c r="Y680" s="2"/>
      <c r="Z680" s="2"/>
    </row>
    <row r="681" spans="1:26" ht="12.75" customHeight="1">
      <c r="A681" s="2"/>
      <c r="B681" s="2"/>
      <c r="C681" s="2"/>
      <c r="D681" s="2"/>
      <c r="E681" s="2"/>
      <c r="F681" s="2"/>
      <c r="G681" s="2"/>
      <c r="H681" s="2"/>
      <c r="I681" s="2"/>
      <c r="J681" s="2"/>
      <c r="K681" s="2"/>
      <c r="L681" s="2"/>
      <c r="M681" s="2"/>
      <c r="N681" s="2"/>
      <c r="O681" s="2"/>
      <c r="P681" s="2"/>
      <c r="Q681" s="2"/>
      <c r="R681" s="2"/>
      <c r="S681" s="2"/>
      <c r="T681" s="2"/>
      <c r="U681" s="2"/>
      <c r="V681" s="18"/>
      <c r="W681" s="2"/>
      <c r="X681" s="2"/>
      <c r="Y681" s="2"/>
      <c r="Z681" s="2"/>
    </row>
    <row r="682" spans="1:26" ht="12.75" customHeight="1">
      <c r="A682" s="2"/>
      <c r="B682" s="2"/>
      <c r="C682" s="2"/>
      <c r="D682" s="2"/>
      <c r="E682" s="2"/>
      <c r="F682" s="2"/>
      <c r="G682" s="2"/>
      <c r="H682" s="2"/>
      <c r="I682" s="2"/>
      <c r="J682" s="2"/>
      <c r="K682" s="2"/>
      <c r="L682" s="2"/>
      <c r="M682" s="2"/>
      <c r="N682" s="2"/>
      <c r="O682" s="2"/>
      <c r="P682" s="2"/>
      <c r="Q682" s="2"/>
      <c r="R682" s="2"/>
      <c r="S682" s="2"/>
      <c r="T682" s="2"/>
      <c r="U682" s="2"/>
      <c r="V682" s="18"/>
      <c r="W682" s="2"/>
      <c r="X682" s="2"/>
      <c r="Y682" s="2"/>
      <c r="Z682" s="2"/>
    </row>
    <row r="683" spans="1:26" ht="12.75" customHeight="1">
      <c r="A683" s="2"/>
      <c r="B683" s="2"/>
      <c r="C683" s="2"/>
      <c r="D683" s="2"/>
      <c r="E683" s="2"/>
      <c r="F683" s="2"/>
      <c r="G683" s="2"/>
      <c r="H683" s="2"/>
      <c r="I683" s="2"/>
      <c r="J683" s="2"/>
      <c r="K683" s="2"/>
      <c r="L683" s="2"/>
      <c r="M683" s="2"/>
      <c r="N683" s="2"/>
      <c r="O683" s="2"/>
      <c r="P683" s="2"/>
      <c r="Q683" s="2"/>
      <c r="R683" s="2"/>
      <c r="S683" s="2"/>
      <c r="T683" s="2"/>
      <c r="U683" s="2"/>
      <c r="V683" s="18"/>
      <c r="W683" s="2"/>
      <c r="X683" s="2"/>
      <c r="Y683" s="2"/>
      <c r="Z683" s="2"/>
    </row>
    <row r="684" spans="1:26" ht="12.75" customHeight="1">
      <c r="A684" s="2"/>
      <c r="B684" s="2"/>
      <c r="C684" s="2"/>
      <c r="D684" s="2"/>
      <c r="E684" s="2"/>
      <c r="F684" s="2"/>
      <c r="G684" s="2"/>
      <c r="H684" s="2"/>
      <c r="I684" s="2"/>
      <c r="J684" s="2"/>
      <c r="K684" s="2"/>
      <c r="L684" s="2"/>
      <c r="M684" s="2"/>
      <c r="N684" s="2"/>
      <c r="O684" s="2"/>
      <c r="P684" s="2"/>
      <c r="Q684" s="2"/>
      <c r="R684" s="2"/>
      <c r="S684" s="2"/>
      <c r="T684" s="2"/>
      <c r="U684" s="2"/>
      <c r="V684" s="18"/>
      <c r="W684" s="2"/>
      <c r="X684" s="2"/>
      <c r="Y684" s="2"/>
      <c r="Z684" s="2"/>
    </row>
    <row r="685" spans="1:26" ht="12.75" customHeight="1">
      <c r="A685" s="2"/>
      <c r="B685" s="2"/>
      <c r="C685" s="2"/>
      <c r="D685" s="2"/>
      <c r="E685" s="2"/>
      <c r="F685" s="2"/>
      <c r="G685" s="2"/>
      <c r="H685" s="2"/>
      <c r="I685" s="2"/>
      <c r="J685" s="2"/>
      <c r="K685" s="2"/>
      <c r="L685" s="2"/>
      <c r="M685" s="2"/>
      <c r="N685" s="2"/>
      <c r="O685" s="2"/>
      <c r="P685" s="2"/>
      <c r="Q685" s="2"/>
      <c r="R685" s="2"/>
      <c r="S685" s="2"/>
      <c r="T685" s="2"/>
      <c r="U685" s="2"/>
      <c r="V685" s="18"/>
      <c r="W685" s="2"/>
      <c r="X685" s="2"/>
      <c r="Y685" s="2"/>
      <c r="Z685" s="2"/>
    </row>
    <row r="686" spans="1:26" ht="12.75" customHeight="1">
      <c r="A686" s="2"/>
      <c r="B686" s="2"/>
      <c r="C686" s="2"/>
      <c r="D686" s="2"/>
      <c r="E686" s="2"/>
      <c r="F686" s="2"/>
      <c r="G686" s="2"/>
      <c r="H686" s="2"/>
      <c r="I686" s="2"/>
      <c r="J686" s="2"/>
      <c r="K686" s="2"/>
      <c r="L686" s="2"/>
      <c r="M686" s="2"/>
      <c r="N686" s="2"/>
      <c r="O686" s="2"/>
      <c r="P686" s="2"/>
      <c r="Q686" s="2"/>
      <c r="R686" s="2"/>
      <c r="S686" s="2"/>
      <c r="T686" s="2"/>
      <c r="U686" s="2"/>
      <c r="V686" s="18"/>
      <c r="W686" s="2"/>
      <c r="X686" s="2"/>
      <c r="Y686" s="2"/>
      <c r="Z686" s="2"/>
    </row>
    <row r="687" spans="1:26" ht="12.75" customHeight="1">
      <c r="A687" s="2"/>
      <c r="B687" s="2"/>
      <c r="C687" s="2"/>
      <c r="D687" s="2"/>
      <c r="E687" s="2"/>
      <c r="F687" s="2"/>
      <c r="G687" s="2"/>
      <c r="H687" s="2"/>
      <c r="I687" s="2"/>
      <c r="J687" s="2"/>
      <c r="K687" s="2"/>
      <c r="L687" s="2"/>
      <c r="M687" s="2"/>
      <c r="N687" s="2"/>
      <c r="O687" s="2"/>
      <c r="P687" s="2"/>
      <c r="Q687" s="2"/>
      <c r="R687" s="2"/>
      <c r="S687" s="2"/>
      <c r="T687" s="2"/>
      <c r="U687" s="2"/>
      <c r="V687" s="18"/>
      <c r="W687" s="2"/>
      <c r="X687" s="2"/>
      <c r="Y687" s="2"/>
      <c r="Z687" s="2"/>
    </row>
    <row r="688" spans="1:26" ht="12.75" customHeight="1">
      <c r="A688" s="2"/>
      <c r="B688" s="2"/>
      <c r="C688" s="2"/>
      <c r="D688" s="2"/>
      <c r="E688" s="2"/>
      <c r="F688" s="2"/>
      <c r="G688" s="2"/>
      <c r="H688" s="2"/>
      <c r="I688" s="2"/>
      <c r="J688" s="2"/>
      <c r="K688" s="2"/>
      <c r="L688" s="2"/>
      <c r="M688" s="2"/>
      <c r="N688" s="2"/>
      <c r="O688" s="2"/>
      <c r="P688" s="2"/>
      <c r="Q688" s="2"/>
      <c r="R688" s="2"/>
      <c r="S688" s="2"/>
      <c r="T688" s="2"/>
      <c r="U688" s="2"/>
      <c r="V688" s="18"/>
      <c r="W688" s="2"/>
      <c r="X688" s="2"/>
      <c r="Y688" s="2"/>
      <c r="Z688" s="2"/>
    </row>
    <row r="689" spans="1:26" ht="12.75" customHeight="1">
      <c r="A689" s="2"/>
      <c r="B689" s="2"/>
      <c r="C689" s="2"/>
      <c r="D689" s="2"/>
      <c r="E689" s="2"/>
      <c r="F689" s="2"/>
      <c r="G689" s="2"/>
      <c r="H689" s="2"/>
      <c r="I689" s="2"/>
      <c r="J689" s="2"/>
      <c r="K689" s="2"/>
      <c r="L689" s="2"/>
      <c r="M689" s="2"/>
      <c r="N689" s="2"/>
      <c r="O689" s="2"/>
      <c r="P689" s="2"/>
      <c r="Q689" s="2"/>
      <c r="R689" s="2"/>
      <c r="S689" s="2"/>
      <c r="T689" s="2"/>
      <c r="U689" s="2"/>
      <c r="V689" s="18"/>
      <c r="W689" s="2"/>
      <c r="X689" s="2"/>
      <c r="Y689" s="2"/>
      <c r="Z689" s="2"/>
    </row>
    <row r="690" spans="1:26" ht="12.75" customHeight="1">
      <c r="A690" s="2"/>
      <c r="B690" s="2"/>
      <c r="C690" s="2"/>
      <c r="D690" s="2"/>
      <c r="E690" s="2"/>
      <c r="F690" s="2"/>
      <c r="G690" s="2"/>
      <c r="H690" s="2"/>
      <c r="I690" s="2"/>
      <c r="J690" s="2"/>
      <c r="K690" s="2"/>
      <c r="L690" s="2"/>
      <c r="M690" s="2"/>
      <c r="N690" s="2"/>
      <c r="O690" s="2"/>
      <c r="P690" s="2"/>
      <c r="Q690" s="2"/>
      <c r="R690" s="2"/>
      <c r="S690" s="2"/>
      <c r="T690" s="2"/>
      <c r="U690" s="2"/>
      <c r="V690" s="18"/>
      <c r="W690" s="2"/>
      <c r="X690" s="2"/>
      <c r="Y690" s="2"/>
      <c r="Z690" s="2"/>
    </row>
    <row r="691" spans="1:26" ht="12.75" customHeight="1">
      <c r="A691" s="2"/>
      <c r="B691" s="2"/>
      <c r="C691" s="2"/>
      <c r="D691" s="2"/>
      <c r="E691" s="2"/>
      <c r="F691" s="2"/>
      <c r="G691" s="2"/>
      <c r="H691" s="2"/>
      <c r="I691" s="2"/>
      <c r="J691" s="2"/>
      <c r="K691" s="2"/>
      <c r="L691" s="2"/>
      <c r="M691" s="2"/>
      <c r="N691" s="2"/>
      <c r="O691" s="2"/>
      <c r="P691" s="2"/>
      <c r="Q691" s="2"/>
      <c r="R691" s="2"/>
      <c r="S691" s="2"/>
      <c r="T691" s="2"/>
      <c r="U691" s="2"/>
      <c r="V691" s="18"/>
      <c r="W691" s="2"/>
      <c r="X691" s="2"/>
      <c r="Y691" s="2"/>
      <c r="Z691" s="2"/>
    </row>
    <row r="692" spans="1:26" ht="12.75" customHeight="1">
      <c r="A692" s="2"/>
      <c r="B692" s="2"/>
      <c r="C692" s="2"/>
      <c r="D692" s="2"/>
      <c r="E692" s="2"/>
      <c r="F692" s="2"/>
      <c r="G692" s="2"/>
      <c r="H692" s="2"/>
      <c r="I692" s="2"/>
      <c r="J692" s="2"/>
      <c r="K692" s="2"/>
      <c r="L692" s="2"/>
      <c r="M692" s="2"/>
      <c r="N692" s="2"/>
      <c r="O692" s="2"/>
      <c r="P692" s="2"/>
      <c r="Q692" s="2"/>
      <c r="R692" s="2"/>
      <c r="S692" s="2"/>
      <c r="T692" s="2"/>
      <c r="U692" s="2"/>
      <c r="V692" s="18"/>
      <c r="W692" s="2"/>
      <c r="X692" s="2"/>
      <c r="Y692" s="2"/>
      <c r="Z692" s="2"/>
    </row>
    <row r="693" spans="1:26" ht="12.75" customHeight="1">
      <c r="A693" s="2"/>
      <c r="B693" s="2"/>
      <c r="C693" s="2"/>
      <c r="D693" s="2"/>
      <c r="E693" s="2"/>
      <c r="F693" s="2"/>
      <c r="G693" s="2"/>
      <c r="H693" s="2"/>
      <c r="I693" s="2"/>
      <c r="J693" s="2"/>
      <c r="K693" s="2"/>
      <c r="L693" s="2"/>
      <c r="M693" s="2"/>
      <c r="N693" s="2"/>
      <c r="O693" s="2"/>
      <c r="P693" s="2"/>
      <c r="Q693" s="2"/>
      <c r="R693" s="2"/>
      <c r="S693" s="2"/>
      <c r="T693" s="2"/>
      <c r="U693" s="2"/>
      <c r="V693" s="18"/>
      <c r="W693" s="2"/>
      <c r="X693" s="2"/>
      <c r="Y693" s="2"/>
      <c r="Z693" s="2"/>
    </row>
    <row r="694" spans="1:26" ht="12.75" customHeight="1">
      <c r="A694" s="2"/>
      <c r="B694" s="2"/>
      <c r="C694" s="2"/>
      <c r="D694" s="2"/>
      <c r="E694" s="2"/>
      <c r="F694" s="2"/>
      <c r="G694" s="2"/>
      <c r="H694" s="2"/>
      <c r="I694" s="2"/>
      <c r="J694" s="2"/>
      <c r="K694" s="2"/>
      <c r="L694" s="2"/>
      <c r="M694" s="2"/>
      <c r="N694" s="2"/>
      <c r="O694" s="2"/>
      <c r="P694" s="2"/>
      <c r="Q694" s="2"/>
      <c r="R694" s="2"/>
      <c r="S694" s="2"/>
      <c r="T694" s="2"/>
      <c r="U694" s="2"/>
      <c r="V694" s="18"/>
      <c r="W694" s="2"/>
      <c r="X694" s="2"/>
      <c r="Y694" s="2"/>
      <c r="Z694" s="2"/>
    </row>
    <row r="695" spans="1:26" ht="12.75" customHeight="1">
      <c r="A695" s="2"/>
      <c r="B695" s="2"/>
      <c r="C695" s="2"/>
      <c r="D695" s="2"/>
      <c r="E695" s="2"/>
      <c r="F695" s="2"/>
      <c r="G695" s="2"/>
      <c r="H695" s="2"/>
      <c r="I695" s="2"/>
      <c r="J695" s="2"/>
      <c r="K695" s="2"/>
      <c r="L695" s="2"/>
      <c r="M695" s="2"/>
      <c r="N695" s="2"/>
      <c r="O695" s="2"/>
      <c r="P695" s="2"/>
      <c r="Q695" s="2"/>
      <c r="R695" s="2"/>
      <c r="S695" s="2"/>
      <c r="T695" s="2"/>
      <c r="U695" s="2"/>
      <c r="V695" s="18"/>
      <c r="W695" s="2"/>
      <c r="X695" s="2"/>
      <c r="Y695" s="2"/>
      <c r="Z695" s="2"/>
    </row>
    <row r="696" spans="1:26" ht="12.75" customHeight="1">
      <c r="A696" s="2"/>
      <c r="B696" s="2"/>
      <c r="C696" s="2"/>
      <c r="D696" s="2"/>
      <c r="E696" s="2"/>
      <c r="F696" s="2"/>
      <c r="G696" s="2"/>
      <c r="H696" s="2"/>
      <c r="I696" s="2"/>
      <c r="J696" s="2"/>
      <c r="K696" s="2"/>
      <c r="L696" s="2"/>
      <c r="M696" s="2"/>
      <c r="N696" s="2"/>
      <c r="O696" s="2"/>
      <c r="P696" s="2"/>
      <c r="Q696" s="2"/>
      <c r="R696" s="2"/>
      <c r="S696" s="2"/>
      <c r="T696" s="2"/>
      <c r="U696" s="2"/>
      <c r="V696" s="18"/>
      <c r="W696" s="2"/>
      <c r="X696" s="2"/>
      <c r="Y696" s="2"/>
      <c r="Z696" s="2"/>
    </row>
    <row r="697" spans="1:26" ht="12.75" customHeight="1">
      <c r="A697" s="2"/>
      <c r="B697" s="2"/>
      <c r="C697" s="2"/>
      <c r="D697" s="2"/>
      <c r="E697" s="2"/>
      <c r="F697" s="2"/>
      <c r="G697" s="2"/>
      <c r="H697" s="2"/>
      <c r="I697" s="2"/>
      <c r="J697" s="2"/>
      <c r="K697" s="2"/>
      <c r="L697" s="2"/>
      <c r="M697" s="2"/>
      <c r="N697" s="2"/>
      <c r="O697" s="2"/>
      <c r="P697" s="2"/>
      <c r="Q697" s="2"/>
      <c r="R697" s="2"/>
      <c r="S697" s="2"/>
      <c r="T697" s="2"/>
      <c r="U697" s="2"/>
      <c r="V697" s="18"/>
      <c r="W697" s="2"/>
      <c r="X697" s="2"/>
      <c r="Y697" s="2"/>
      <c r="Z697" s="2"/>
    </row>
    <row r="698" spans="1:26" ht="12.75" customHeight="1">
      <c r="A698" s="2"/>
      <c r="B698" s="2"/>
      <c r="C698" s="2"/>
      <c r="D698" s="2"/>
      <c r="E698" s="2"/>
      <c r="F698" s="2"/>
      <c r="G698" s="2"/>
      <c r="H698" s="2"/>
      <c r="I698" s="2"/>
      <c r="J698" s="2"/>
      <c r="K698" s="2"/>
      <c r="L698" s="2"/>
      <c r="M698" s="2"/>
      <c r="N698" s="2"/>
      <c r="O698" s="2"/>
      <c r="P698" s="2"/>
      <c r="Q698" s="2"/>
      <c r="R698" s="2"/>
      <c r="S698" s="2"/>
      <c r="T698" s="2"/>
      <c r="U698" s="2"/>
      <c r="V698" s="18"/>
      <c r="W698" s="2"/>
      <c r="X698" s="2"/>
      <c r="Y698" s="2"/>
      <c r="Z698" s="2"/>
    </row>
    <row r="699" spans="1:26" ht="12.75" customHeight="1">
      <c r="A699" s="2"/>
      <c r="B699" s="2"/>
      <c r="C699" s="2"/>
      <c r="D699" s="2"/>
      <c r="E699" s="2"/>
      <c r="F699" s="2"/>
      <c r="G699" s="2"/>
      <c r="H699" s="2"/>
      <c r="I699" s="2"/>
      <c r="J699" s="2"/>
      <c r="K699" s="2"/>
      <c r="L699" s="2"/>
      <c r="M699" s="2"/>
      <c r="N699" s="2"/>
      <c r="O699" s="2"/>
      <c r="P699" s="2"/>
      <c r="Q699" s="2"/>
      <c r="R699" s="2"/>
      <c r="S699" s="2"/>
      <c r="T699" s="2"/>
      <c r="U699" s="2"/>
      <c r="V699" s="18"/>
      <c r="W699" s="2"/>
      <c r="X699" s="2"/>
      <c r="Y699" s="2"/>
      <c r="Z699" s="2"/>
    </row>
    <row r="700" spans="1:26" ht="12.75" customHeight="1">
      <c r="A700" s="2"/>
      <c r="B700" s="2"/>
      <c r="C700" s="2"/>
      <c r="D700" s="2"/>
      <c r="E700" s="2"/>
      <c r="F700" s="2"/>
      <c r="G700" s="2"/>
      <c r="H700" s="2"/>
      <c r="I700" s="2"/>
      <c r="J700" s="2"/>
      <c r="K700" s="2"/>
      <c r="L700" s="2"/>
      <c r="M700" s="2"/>
      <c r="N700" s="2"/>
      <c r="O700" s="2"/>
      <c r="P700" s="2"/>
      <c r="Q700" s="2"/>
      <c r="R700" s="2"/>
      <c r="S700" s="2"/>
      <c r="T700" s="2"/>
      <c r="U700" s="2"/>
      <c r="V700" s="18"/>
      <c r="W700" s="2"/>
      <c r="X700" s="2"/>
      <c r="Y700" s="2"/>
      <c r="Z700" s="2"/>
    </row>
    <row r="701" spans="1:26" ht="12.75" customHeight="1">
      <c r="A701" s="2"/>
      <c r="B701" s="2"/>
      <c r="C701" s="2"/>
      <c r="D701" s="2"/>
      <c r="E701" s="2"/>
      <c r="F701" s="2"/>
      <c r="G701" s="2"/>
      <c r="H701" s="2"/>
      <c r="I701" s="2"/>
      <c r="J701" s="2"/>
      <c r="K701" s="2"/>
      <c r="L701" s="2"/>
      <c r="M701" s="2"/>
      <c r="N701" s="2"/>
      <c r="O701" s="2"/>
      <c r="P701" s="2"/>
      <c r="Q701" s="2"/>
      <c r="R701" s="2"/>
      <c r="S701" s="2"/>
      <c r="T701" s="2"/>
      <c r="U701" s="2"/>
      <c r="V701" s="18"/>
      <c r="W701" s="2"/>
      <c r="X701" s="2"/>
      <c r="Y701" s="2"/>
      <c r="Z701" s="2"/>
    </row>
    <row r="702" spans="1:26" ht="12.75" customHeight="1">
      <c r="A702" s="2"/>
      <c r="B702" s="2"/>
      <c r="C702" s="2"/>
      <c r="D702" s="2"/>
      <c r="E702" s="2"/>
      <c r="F702" s="2"/>
      <c r="G702" s="2"/>
      <c r="H702" s="2"/>
      <c r="I702" s="2"/>
      <c r="J702" s="2"/>
      <c r="K702" s="2"/>
      <c r="L702" s="2"/>
      <c r="M702" s="2"/>
      <c r="N702" s="2"/>
      <c r="O702" s="2"/>
      <c r="P702" s="2"/>
      <c r="Q702" s="2"/>
      <c r="R702" s="2"/>
      <c r="S702" s="2"/>
      <c r="T702" s="2"/>
      <c r="U702" s="2"/>
      <c r="V702" s="18"/>
      <c r="W702" s="2"/>
      <c r="X702" s="2"/>
      <c r="Y702" s="2"/>
      <c r="Z702" s="2"/>
    </row>
    <row r="703" spans="1:26" ht="12.75" customHeight="1">
      <c r="A703" s="2"/>
      <c r="B703" s="2"/>
      <c r="C703" s="2"/>
      <c r="D703" s="2"/>
      <c r="E703" s="2"/>
      <c r="F703" s="2"/>
      <c r="G703" s="2"/>
      <c r="H703" s="2"/>
      <c r="I703" s="2"/>
      <c r="J703" s="2"/>
      <c r="K703" s="2"/>
      <c r="L703" s="2"/>
      <c r="M703" s="2"/>
      <c r="N703" s="2"/>
      <c r="O703" s="2"/>
      <c r="P703" s="2"/>
      <c r="Q703" s="2"/>
      <c r="R703" s="2"/>
      <c r="S703" s="2"/>
      <c r="T703" s="2"/>
      <c r="U703" s="2"/>
      <c r="V703" s="18"/>
      <c r="W703" s="2"/>
      <c r="X703" s="2"/>
      <c r="Y703" s="2"/>
      <c r="Z703" s="2"/>
    </row>
    <row r="704" spans="1:26" ht="12.75" customHeight="1">
      <c r="A704" s="2"/>
      <c r="B704" s="2"/>
      <c r="C704" s="2"/>
      <c r="D704" s="2"/>
      <c r="E704" s="2"/>
      <c r="F704" s="2"/>
      <c r="G704" s="2"/>
      <c r="H704" s="2"/>
      <c r="I704" s="2"/>
      <c r="J704" s="2"/>
      <c r="K704" s="2"/>
      <c r="L704" s="2"/>
      <c r="M704" s="2"/>
      <c r="N704" s="2"/>
      <c r="O704" s="2"/>
      <c r="P704" s="2"/>
      <c r="Q704" s="2"/>
      <c r="R704" s="2"/>
      <c r="S704" s="2"/>
      <c r="T704" s="2"/>
      <c r="U704" s="2"/>
      <c r="V704" s="18"/>
      <c r="W704" s="2"/>
      <c r="X704" s="2"/>
      <c r="Y704" s="2"/>
      <c r="Z704" s="2"/>
    </row>
    <row r="705" spans="1:26" ht="12.75" customHeight="1">
      <c r="A705" s="2"/>
      <c r="B705" s="2"/>
      <c r="C705" s="2"/>
      <c r="D705" s="2"/>
      <c r="E705" s="2"/>
      <c r="F705" s="2"/>
      <c r="G705" s="2"/>
      <c r="H705" s="2"/>
      <c r="I705" s="2"/>
      <c r="J705" s="2"/>
      <c r="K705" s="2"/>
      <c r="L705" s="2"/>
      <c r="M705" s="2"/>
      <c r="N705" s="2"/>
      <c r="O705" s="2"/>
      <c r="P705" s="2"/>
      <c r="Q705" s="2"/>
      <c r="R705" s="2"/>
      <c r="S705" s="2"/>
      <c r="T705" s="2"/>
      <c r="U705" s="2"/>
      <c r="V705" s="18"/>
      <c r="W705" s="2"/>
      <c r="X705" s="2"/>
      <c r="Y705" s="2"/>
      <c r="Z705" s="2"/>
    </row>
    <row r="706" spans="1:26" ht="12.75" customHeight="1">
      <c r="A706" s="2"/>
      <c r="B706" s="2"/>
      <c r="C706" s="2"/>
      <c r="D706" s="2"/>
      <c r="E706" s="2"/>
      <c r="F706" s="2"/>
      <c r="G706" s="2"/>
      <c r="H706" s="2"/>
      <c r="I706" s="2"/>
      <c r="J706" s="2"/>
      <c r="K706" s="2"/>
      <c r="L706" s="2"/>
      <c r="M706" s="2"/>
      <c r="N706" s="2"/>
      <c r="O706" s="2"/>
      <c r="P706" s="2"/>
      <c r="Q706" s="2"/>
      <c r="R706" s="2"/>
      <c r="S706" s="2"/>
      <c r="T706" s="2"/>
      <c r="U706" s="2"/>
      <c r="V706" s="18"/>
      <c r="W706" s="2"/>
      <c r="X706" s="2"/>
      <c r="Y706" s="2"/>
      <c r="Z706" s="2"/>
    </row>
    <row r="707" spans="1:26" ht="12.75" customHeight="1">
      <c r="A707" s="2"/>
      <c r="B707" s="2"/>
      <c r="C707" s="2"/>
      <c r="D707" s="2"/>
      <c r="E707" s="2"/>
      <c r="F707" s="2"/>
      <c r="G707" s="2"/>
      <c r="H707" s="2"/>
      <c r="I707" s="2"/>
      <c r="J707" s="2"/>
      <c r="K707" s="2"/>
      <c r="L707" s="2"/>
      <c r="M707" s="2"/>
      <c r="N707" s="2"/>
      <c r="O707" s="2"/>
      <c r="P707" s="2"/>
      <c r="Q707" s="2"/>
      <c r="R707" s="2"/>
      <c r="S707" s="2"/>
      <c r="T707" s="2"/>
      <c r="U707" s="2"/>
      <c r="V707" s="18"/>
      <c r="W707" s="2"/>
      <c r="X707" s="2"/>
      <c r="Y707" s="2"/>
      <c r="Z707" s="2"/>
    </row>
    <row r="708" spans="1:26" ht="12.75" customHeight="1">
      <c r="A708" s="2"/>
      <c r="B708" s="2"/>
      <c r="C708" s="2"/>
      <c r="D708" s="2"/>
      <c r="E708" s="2"/>
      <c r="F708" s="2"/>
      <c r="G708" s="2"/>
      <c r="H708" s="2"/>
      <c r="I708" s="2"/>
      <c r="J708" s="2"/>
      <c r="K708" s="2"/>
      <c r="L708" s="2"/>
      <c r="M708" s="2"/>
      <c r="N708" s="2"/>
      <c r="O708" s="2"/>
      <c r="P708" s="2"/>
      <c r="Q708" s="2"/>
      <c r="R708" s="2"/>
      <c r="S708" s="2"/>
      <c r="T708" s="2"/>
      <c r="U708" s="2"/>
      <c r="V708" s="18"/>
      <c r="W708" s="2"/>
      <c r="X708" s="2"/>
      <c r="Y708" s="2"/>
      <c r="Z708" s="2"/>
    </row>
    <row r="709" spans="1:26" ht="12.75" customHeight="1">
      <c r="A709" s="2"/>
      <c r="B709" s="2"/>
      <c r="C709" s="2"/>
      <c r="D709" s="2"/>
      <c r="E709" s="2"/>
      <c r="F709" s="2"/>
      <c r="G709" s="2"/>
      <c r="H709" s="2"/>
      <c r="I709" s="2"/>
      <c r="J709" s="2"/>
      <c r="K709" s="2"/>
      <c r="L709" s="2"/>
      <c r="M709" s="2"/>
      <c r="N709" s="2"/>
      <c r="O709" s="2"/>
      <c r="P709" s="2"/>
      <c r="Q709" s="2"/>
      <c r="R709" s="2"/>
      <c r="S709" s="2"/>
      <c r="T709" s="2"/>
      <c r="U709" s="2"/>
      <c r="V709" s="18"/>
      <c r="W709" s="2"/>
      <c r="X709" s="2"/>
      <c r="Y709" s="2"/>
      <c r="Z709" s="2"/>
    </row>
    <row r="710" spans="1:26" ht="12.75" customHeight="1">
      <c r="A710" s="2"/>
      <c r="B710" s="2"/>
      <c r="C710" s="2"/>
      <c r="D710" s="2"/>
      <c r="E710" s="2"/>
      <c r="F710" s="2"/>
      <c r="G710" s="2"/>
      <c r="H710" s="2"/>
      <c r="I710" s="2"/>
      <c r="J710" s="2"/>
      <c r="K710" s="2"/>
      <c r="L710" s="2"/>
      <c r="M710" s="2"/>
      <c r="N710" s="2"/>
      <c r="O710" s="2"/>
      <c r="P710" s="2"/>
      <c r="Q710" s="2"/>
      <c r="R710" s="2"/>
      <c r="S710" s="2"/>
      <c r="T710" s="2"/>
      <c r="U710" s="2"/>
      <c r="V710" s="18"/>
      <c r="W710" s="2"/>
      <c r="X710" s="2"/>
      <c r="Y710" s="2"/>
      <c r="Z710" s="2"/>
    </row>
    <row r="711" spans="1:26" ht="12.75" customHeight="1">
      <c r="A711" s="2"/>
      <c r="B711" s="2"/>
      <c r="C711" s="2"/>
      <c r="D711" s="2"/>
      <c r="E711" s="2"/>
      <c r="F711" s="2"/>
      <c r="G711" s="2"/>
      <c r="H711" s="2"/>
      <c r="I711" s="2"/>
      <c r="J711" s="2"/>
      <c r="K711" s="2"/>
      <c r="L711" s="2"/>
      <c r="M711" s="2"/>
      <c r="N711" s="2"/>
      <c r="O711" s="2"/>
      <c r="P711" s="2"/>
      <c r="Q711" s="2"/>
      <c r="R711" s="2"/>
      <c r="S711" s="2"/>
      <c r="T711" s="2"/>
      <c r="U711" s="2"/>
      <c r="V711" s="18"/>
      <c r="W711" s="2"/>
      <c r="X711" s="2"/>
      <c r="Y711" s="2"/>
      <c r="Z711" s="2"/>
    </row>
    <row r="712" spans="1:26" ht="12.75" customHeight="1">
      <c r="A712" s="2"/>
      <c r="B712" s="2"/>
      <c r="C712" s="2"/>
      <c r="D712" s="2"/>
      <c r="E712" s="2"/>
      <c r="F712" s="2"/>
      <c r="G712" s="2"/>
      <c r="H712" s="2"/>
      <c r="I712" s="2"/>
      <c r="J712" s="2"/>
      <c r="K712" s="2"/>
      <c r="L712" s="2"/>
      <c r="M712" s="2"/>
      <c r="N712" s="2"/>
      <c r="O712" s="2"/>
      <c r="P712" s="2"/>
      <c r="Q712" s="2"/>
      <c r="R712" s="2"/>
      <c r="S712" s="2"/>
      <c r="T712" s="2"/>
      <c r="U712" s="2"/>
      <c r="V712" s="18"/>
      <c r="W712" s="2"/>
      <c r="X712" s="2"/>
      <c r="Y712" s="2"/>
      <c r="Z712" s="2"/>
    </row>
    <row r="713" spans="1:26" ht="12.75" customHeight="1">
      <c r="A713" s="2"/>
      <c r="B713" s="2"/>
      <c r="C713" s="2"/>
      <c r="D713" s="2"/>
      <c r="E713" s="2"/>
      <c r="F713" s="2"/>
      <c r="G713" s="2"/>
      <c r="H713" s="2"/>
      <c r="I713" s="2"/>
      <c r="J713" s="2"/>
      <c r="K713" s="2"/>
      <c r="L713" s="2"/>
      <c r="M713" s="2"/>
      <c r="N713" s="2"/>
      <c r="O713" s="2"/>
      <c r="P713" s="2"/>
      <c r="Q713" s="2"/>
      <c r="R713" s="2"/>
      <c r="S713" s="2"/>
      <c r="T713" s="2"/>
      <c r="U713" s="2"/>
      <c r="V713" s="18"/>
      <c r="W713" s="2"/>
      <c r="X713" s="2"/>
      <c r="Y713" s="2"/>
      <c r="Z713" s="2"/>
    </row>
    <row r="714" spans="1:26" ht="12.75" customHeight="1">
      <c r="A714" s="2"/>
      <c r="B714" s="2"/>
      <c r="C714" s="2"/>
      <c r="D714" s="2"/>
      <c r="E714" s="2"/>
      <c r="F714" s="2"/>
      <c r="G714" s="2"/>
      <c r="H714" s="2"/>
      <c r="I714" s="2"/>
      <c r="J714" s="2"/>
      <c r="K714" s="2"/>
      <c r="L714" s="2"/>
      <c r="M714" s="2"/>
      <c r="N714" s="2"/>
      <c r="O714" s="2"/>
      <c r="P714" s="2"/>
      <c r="Q714" s="2"/>
      <c r="R714" s="2"/>
      <c r="S714" s="2"/>
      <c r="T714" s="2"/>
      <c r="U714" s="2"/>
      <c r="V714" s="18"/>
      <c r="W714" s="2"/>
      <c r="X714" s="2"/>
      <c r="Y714" s="2"/>
      <c r="Z714" s="2"/>
    </row>
    <row r="715" spans="1:26" ht="12.75" customHeight="1">
      <c r="A715" s="2"/>
      <c r="B715" s="2"/>
      <c r="C715" s="2"/>
      <c r="D715" s="2"/>
      <c r="E715" s="2"/>
      <c r="F715" s="2"/>
      <c r="G715" s="2"/>
      <c r="H715" s="2"/>
      <c r="I715" s="2"/>
      <c r="J715" s="2"/>
      <c r="K715" s="2"/>
      <c r="L715" s="2"/>
      <c r="M715" s="2"/>
      <c r="N715" s="2"/>
      <c r="O715" s="2"/>
      <c r="P715" s="2"/>
      <c r="Q715" s="2"/>
      <c r="R715" s="2"/>
      <c r="S715" s="2"/>
      <c r="T715" s="2"/>
      <c r="U715" s="2"/>
      <c r="V715" s="18"/>
      <c r="W715" s="2"/>
      <c r="X715" s="2"/>
      <c r="Y715" s="2"/>
      <c r="Z715" s="2"/>
    </row>
    <row r="716" spans="1:26" ht="12.75" customHeight="1">
      <c r="A716" s="2"/>
      <c r="B716" s="2"/>
      <c r="C716" s="2"/>
      <c r="D716" s="2"/>
      <c r="E716" s="2"/>
      <c r="F716" s="2"/>
      <c r="G716" s="2"/>
      <c r="H716" s="2"/>
      <c r="I716" s="2"/>
      <c r="J716" s="2"/>
      <c r="K716" s="2"/>
      <c r="L716" s="2"/>
      <c r="M716" s="2"/>
      <c r="N716" s="2"/>
      <c r="O716" s="2"/>
      <c r="P716" s="2"/>
      <c r="Q716" s="2"/>
      <c r="R716" s="2"/>
      <c r="S716" s="2"/>
      <c r="T716" s="2"/>
      <c r="U716" s="2"/>
      <c r="V716" s="18"/>
      <c r="W716" s="2"/>
      <c r="X716" s="2"/>
      <c r="Y716" s="2"/>
      <c r="Z716" s="2"/>
    </row>
    <row r="717" spans="1:26" ht="12.75" customHeight="1">
      <c r="A717" s="2"/>
      <c r="B717" s="2"/>
      <c r="C717" s="2"/>
      <c r="D717" s="2"/>
      <c r="E717" s="2"/>
      <c r="F717" s="2"/>
      <c r="G717" s="2"/>
      <c r="H717" s="2"/>
      <c r="I717" s="2"/>
      <c r="J717" s="2"/>
      <c r="K717" s="2"/>
      <c r="L717" s="2"/>
      <c r="M717" s="2"/>
      <c r="N717" s="2"/>
      <c r="O717" s="2"/>
      <c r="P717" s="2"/>
      <c r="Q717" s="2"/>
      <c r="R717" s="2"/>
      <c r="S717" s="2"/>
      <c r="T717" s="2"/>
      <c r="U717" s="2"/>
      <c r="V717" s="18"/>
      <c r="W717" s="2"/>
      <c r="X717" s="2"/>
      <c r="Y717" s="2"/>
      <c r="Z717" s="2"/>
    </row>
    <row r="718" spans="1:26" ht="12.75" customHeight="1">
      <c r="A718" s="2"/>
      <c r="B718" s="2"/>
      <c r="C718" s="2"/>
      <c r="D718" s="2"/>
      <c r="E718" s="2"/>
      <c r="F718" s="2"/>
      <c r="G718" s="2"/>
      <c r="H718" s="2"/>
      <c r="I718" s="2"/>
      <c r="J718" s="2"/>
      <c r="K718" s="2"/>
      <c r="L718" s="2"/>
      <c r="M718" s="2"/>
      <c r="N718" s="2"/>
      <c r="O718" s="2"/>
      <c r="P718" s="2"/>
      <c r="Q718" s="2"/>
      <c r="R718" s="2"/>
      <c r="S718" s="2"/>
      <c r="T718" s="2"/>
      <c r="U718" s="2"/>
      <c r="V718" s="18"/>
      <c r="W718" s="2"/>
      <c r="X718" s="2"/>
      <c r="Y718" s="2"/>
      <c r="Z718" s="2"/>
    </row>
    <row r="719" spans="1:26" ht="12.75" customHeight="1">
      <c r="A719" s="2"/>
      <c r="B719" s="2"/>
      <c r="C719" s="2"/>
      <c r="D719" s="2"/>
      <c r="E719" s="2"/>
      <c r="F719" s="2"/>
      <c r="G719" s="2"/>
      <c r="H719" s="2"/>
      <c r="I719" s="2"/>
      <c r="J719" s="2"/>
      <c r="K719" s="2"/>
      <c r="L719" s="2"/>
      <c r="M719" s="2"/>
      <c r="N719" s="2"/>
      <c r="O719" s="2"/>
      <c r="P719" s="2"/>
      <c r="Q719" s="2"/>
      <c r="R719" s="2"/>
      <c r="S719" s="2"/>
      <c r="T719" s="2"/>
      <c r="U719" s="2"/>
      <c r="V719" s="18"/>
      <c r="W719" s="2"/>
      <c r="X719" s="2"/>
      <c r="Y719" s="2"/>
      <c r="Z719" s="2"/>
    </row>
    <row r="720" spans="1:26" ht="12.75" customHeight="1">
      <c r="A720" s="2"/>
      <c r="B720" s="2"/>
      <c r="C720" s="2"/>
      <c r="D720" s="2"/>
      <c r="E720" s="2"/>
      <c r="F720" s="2"/>
      <c r="G720" s="2"/>
      <c r="H720" s="2"/>
      <c r="I720" s="2"/>
      <c r="J720" s="2"/>
      <c r="K720" s="2"/>
      <c r="L720" s="2"/>
      <c r="M720" s="2"/>
      <c r="N720" s="2"/>
      <c r="O720" s="2"/>
      <c r="P720" s="2"/>
      <c r="Q720" s="2"/>
      <c r="R720" s="2"/>
      <c r="S720" s="2"/>
      <c r="T720" s="2"/>
      <c r="U720" s="2"/>
      <c r="V720" s="18"/>
      <c r="W720" s="2"/>
      <c r="X720" s="2"/>
      <c r="Y720" s="2"/>
      <c r="Z720" s="2"/>
    </row>
    <row r="721" spans="1:26" ht="12.75" customHeight="1">
      <c r="A721" s="2"/>
      <c r="B721" s="2"/>
      <c r="C721" s="2"/>
      <c r="D721" s="2"/>
      <c r="E721" s="2"/>
      <c r="F721" s="2"/>
      <c r="G721" s="2"/>
      <c r="H721" s="2"/>
      <c r="I721" s="2"/>
      <c r="J721" s="2"/>
      <c r="K721" s="2"/>
      <c r="L721" s="2"/>
      <c r="M721" s="2"/>
      <c r="N721" s="2"/>
      <c r="O721" s="2"/>
      <c r="P721" s="2"/>
      <c r="Q721" s="2"/>
      <c r="R721" s="2"/>
      <c r="S721" s="2"/>
      <c r="T721" s="2"/>
      <c r="U721" s="2"/>
      <c r="V721" s="18"/>
      <c r="W721" s="2"/>
      <c r="X721" s="2"/>
      <c r="Y721" s="2"/>
      <c r="Z721" s="2"/>
    </row>
    <row r="722" spans="1:26" ht="12.75" customHeight="1">
      <c r="A722" s="2"/>
      <c r="B722" s="2"/>
      <c r="C722" s="2"/>
      <c r="D722" s="2"/>
      <c r="E722" s="2"/>
      <c r="F722" s="2"/>
      <c r="G722" s="2"/>
      <c r="H722" s="2"/>
      <c r="I722" s="2"/>
      <c r="J722" s="2"/>
      <c r="K722" s="2"/>
      <c r="L722" s="2"/>
      <c r="M722" s="2"/>
      <c r="N722" s="2"/>
      <c r="O722" s="2"/>
      <c r="P722" s="2"/>
      <c r="Q722" s="2"/>
      <c r="R722" s="2"/>
      <c r="S722" s="2"/>
      <c r="T722" s="2"/>
      <c r="U722" s="2"/>
      <c r="V722" s="18"/>
      <c r="W722" s="2"/>
      <c r="X722" s="2"/>
      <c r="Y722" s="2"/>
      <c r="Z722" s="2"/>
    </row>
    <row r="723" spans="1:26" ht="12.75" customHeight="1">
      <c r="A723" s="2"/>
      <c r="B723" s="2"/>
      <c r="C723" s="2"/>
      <c r="D723" s="2"/>
      <c r="E723" s="2"/>
      <c r="F723" s="2"/>
      <c r="G723" s="2"/>
      <c r="H723" s="2"/>
      <c r="I723" s="2"/>
      <c r="J723" s="2"/>
      <c r="K723" s="2"/>
      <c r="L723" s="2"/>
      <c r="M723" s="2"/>
      <c r="N723" s="2"/>
      <c r="O723" s="2"/>
      <c r="P723" s="2"/>
      <c r="Q723" s="2"/>
      <c r="R723" s="2"/>
      <c r="S723" s="2"/>
      <c r="T723" s="2"/>
      <c r="U723" s="2"/>
      <c r="V723" s="18"/>
      <c r="W723" s="2"/>
      <c r="X723" s="2"/>
      <c r="Y723" s="2"/>
      <c r="Z723" s="2"/>
    </row>
    <row r="724" spans="1:26" ht="12.75" customHeight="1">
      <c r="A724" s="2"/>
      <c r="B724" s="2"/>
      <c r="C724" s="2"/>
      <c r="D724" s="2"/>
      <c r="E724" s="2"/>
      <c r="F724" s="2"/>
      <c r="G724" s="2"/>
      <c r="H724" s="2"/>
      <c r="I724" s="2"/>
      <c r="J724" s="2"/>
      <c r="K724" s="2"/>
      <c r="L724" s="2"/>
      <c r="M724" s="2"/>
      <c r="N724" s="2"/>
      <c r="O724" s="2"/>
      <c r="P724" s="2"/>
      <c r="Q724" s="2"/>
      <c r="R724" s="2"/>
      <c r="S724" s="2"/>
      <c r="T724" s="2"/>
      <c r="U724" s="2"/>
      <c r="V724" s="18"/>
      <c r="W724" s="2"/>
      <c r="X724" s="2"/>
      <c r="Y724" s="2"/>
      <c r="Z724" s="2"/>
    </row>
    <row r="725" spans="1:26" ht="12.75" customHeight="1">
      <c r="A725" s="2"/>
      <c r="B725" s="2"/>
      <c r="C725" s="2"/>
      <c r="D725" s="2"/>
      <c r="E725" s="2"/>
      <c r="F725" s="2"/>
      <c r="G725" s="2"/>
      <c r="H725" s="2"/>
      <c r="I725" s="2"/>
      <c r="J725" s="2"/>
      <c r="K725" s="2"/>
      <c r="L725" s="2"/>
      <c r="M725" s="2"/>
      <c r="N725" s="2"/>
      <c r="O725" s="2"/>
      <c r="P725" s="2"/>
      <c r="Q725" s="2"/>
      <c r="R725" s="2"/>
      <c r="S725" s="2"/>
      <c r="T725" s="2"/>
      <c r="U725" s="2"/>
      <c r="V725" s="18"/>
      <c r="W725" s="2"/>
      <c r="X725" s="2"/>
      <c r="Y725" s="2"/>
      <c r="Z725" s="2"/>
    </row>
    <row r="726" spans="1:26" ht="12.75" customHeight="1">
      <c r="A726" s="2"/>
      <c r="B726" s="2"/>
      <c r="C726" s="2"/>
      <c r="D726" s="2"/>
      <c r="E726" s="2"/>
      <c r="F726" s="2"/>
      <c r="G726" s="2"/>
      <c r="H726" s="2"/>
      <c r="I726" s="2"/>
      <c r="J726" s="2"/>
      <c r="K726" s="2"/>
      <c r="L726" s="2"/>
      <c r="M726" s="2"/>
      <c r="N726" s="2"/>
      <c r="O726" s="2"/>
      <c r="P726" s="2"/>
      <c r="Q726" s="2"/>
      <c r="R726" s="2"/>
      <c r="S726" s="2"/>
      <c r="T726" s="2"/>
      <c r="U726" s="2"/>
      <c r="V726" s="18"/>
      <c r="W726" s="2"/>
      <c r="X726" s="2"/>
      <c r="Y726" s="2"/>
      <c r="Z726" s="2"/>
    </row>
    <row r="727" spans="1:26" ht="12.75" customHeight="1">
      <c r="A727" s="2"/>
      <c r="B727" s="2"/>
      <c r="C727" s="2"/>
      <c r="D727" s="2"/>
      <c r="E727" s="2"/>
      <c r="F727" s="2"/>
      <c r="G727" s="2"/>
      <c r="H727" s="2"/>
      <c r="I727" s="2"/>
      <c r="J727" s="2"/>
      <c r="K727" s="2"/>
      <c r="L727" s="2"/>
      <c r="M727" s="2"/>
      <c r="N727" s="2"/>
      <c r="O727" s="2"/>
      <c r="P727" s="2"/>
      <c r="Q727" s="2"/>
      <c r="R727" s="2"/>
      <c r="S727" s="2"/>
      <c r="T727" s="2"/>
      <c r="U727" s="2"/>
      <c r="V727" s="18"/>
      <c r="W727" s="2"/>
      <c r="X727" s="2"/>
      <c r="Y727" s="2"/>
      <c r="Z727" s="2"/>
    </row>
    <row r="728" spans="1:26" ht="12.75" customHeight="1">
      <c r="A728" s="2"/>
      <c r="B728" s="2"/>
      <c r="C728" s="2"/>
      <c r="D728" s="2"/>
      <c r="E728" s="2"/>
      <c r="F728" s="2"/>
      <c r="G728" s="2"/>
      <c r="H728" s="2"/>
      <c r="I728" s="2"/>
      <c r="J728" s="2"/>
      <c r="K728" s="2"/>
      <c r="L728" s="2"/>
      <c r="M728" s="2"/>
      <c r="N728" s="2"/>
      <c r="O728" s="2"/>
      <c r="P728" s="2"/>
      <c r="Q728" s="2"/>
      <c r="R728" s="2"/>
      <c r="S728" s="2"/>
      <c r="T728" s="2"/>
      <c r="U728" s="2"/>
      <c r="V728" s="18"/>
      <c r="W728" s="2"/>
      <c r="X728" s="2"/>
      <c r="Y728" s="2"/>
      <c r="Z728" s="2"/>
    </row>
    <row r="729" spans="1:26" ht="12.75" customHeight="1">
      <c r="A729" s="2"/>
      <c r="B729" s="2"/>
      <c r="C729" s="2"/>
      <c r="D729" s="2"/>
      <c r="E729" s="2"/>
      <c r="F729" s="2"/>
      <c r="G729" s="2"/>
      <c r="H729" s="2"/>
      <c r="I729" s="2"/>
      <c r="J729" s="2"/>
      <c r="K729" s="2"/>
      <c r="L729" s="2"/>
      <c r="M729" s="2"/>
      <c r="N729" s="2"/>
      <c r="O729" s="2"/>
      <c r="P729" s="2"/>
      <c r="Q729" s="2"/>
      <c r="R729" s="2"/>
      <c r="S729" s="2"/>
      <c r="T729" s="2"/>
      <c r="U729" s="2"/>
      <c r="V729" s="18"/>
      <c r="W729" s="2"/>
      <c r="X729" s="2"/>
      <c r="Y729" s="2"/>
      <c r="Z729" s="2"/>
    </row>
    <row r="730" spans="1:26" ht="12.75" customHeight="1">
      <c r="A730" s="2"/>
      <c r="B730" s="2"/>
      <c r="C730" s="2"/>
      <c r="D730" s="2"/>
      <c r="E730" s="2"/>
      <c r="F730" s="2"/>
      <c r="G730" s="2"/>
      <c r="H730" s="2"/>
      <c r="I730" s="2"/>
      <c r="J730" s="2"/>
      <c r="K730" s="2"/>
      <c r="L730" s="2"/>
      <c r="M730" s="2"/>
      <c r="N730" s="2"/>
      <c r="O730" s="2"/>
      <c r="P730" s="2"/>
      <c r="Q730" s="2"/>
      <c r="R730" s="2"/>
      <c r="S730" s="2"/>
      <c r="T730" s="2"/>
      <c r="U730" s="2"/>
      <c r="V730" s="18"/>
      <c r="W730" s="2"/>
      <c r="X730" s="2"/>
      <c r="Y730" s="2"/>
      <c r="Z730" s="2"/>
    </row>
    <row r="731" spans="1:26" ht="12.75" customHeight="1">
      <c r="A731" s="2"/>
      <c r="B731" s="2"/>
      <c r="C731" s="2"/>
      <c r="D731" s="2"/>
      <c r="E731" s="2"/>
      <c r="F731" s="2"/>
      <c r="G731" s="2"/>
      <c r="H731" s="2"/>
      <c r="I731" s="2"/>
      <c r="J731" s="2"/>
      <c r="K731" s="2"/>
      <c r="L731" s="2"/>
      <c r="M731" s="2"/>
      <c r="N731" s="2"/>
      <c r="O731" s="2"/>
      <c r="P731" s="2"/>
      <c r="Q731" s="2"/>
      <c r="R731" s="2"/>
      <c r="S731" s="2"/>
      <c r="T731" s="2"/>
      <c r="U731" s="2"/>
      <c r="V731" s="18"/>
      <c r="W731" s="2"/>
      <c r="X731" s="2"/>
      <c r="Y731" s="2"/>
      <c r="Z731" s="2"/>
    </row>
    <row r="732" spans="1:26" ht="12.75" customHeight="1">
      <c r="A732" s="2"/>
      <c r="B732" s="2"/>
      <c r="C732" s="2"/>
      <c r="D732" s="2"/>
      <c r="E732" s="2"/>
      <c r="F732" s="2"/>
      <c r="G732" s="2"/>
      <c r="H732" s="2"/>
      <c r="I732" s="2"/>
      <c r="J732" s="2"/>
      <c r="K732" s="2"/>
      <c r="L732" s="2"/>
      <c r="M732" s="2"/>
      <c r="N732" s="2"/>
      <c r="O732" s="2"/>
      <c r="P732" s="2"/>
      <c r="Q732" s="2"/>
      <c r="R732" s="2"/>
      <c r="S732" s="2"/>
      <c r="T732" s="2"/>
      <c r="U732" s="2"/>
      <c r="V732" s="18"/>
      <c r="W732" s="2"/>
      <c r="X732" s="2"/>
      <c r="Y732" s="2"/>
      <c r="Z732" s="2"/>
    </row>
    <row r="733" spans="1:26" ht="12.75" customHeight="1">
      <c r="A733" s="2"/>
      <c r="B733" s="2"/>
      <c r="C733" s="2"/>
      <c r="D733" s="2"/>
      <c r="E733" s="2"/>
      <c r="F733" s="2"/>
      <c r="G733" s="2"/>
      <c r="H733" s="2"/>
      <c r="I733" s="2"/>
      <c r="J733" s="2"/>
      <c r="K733" s="2"/>
      <c r="L733" s="2"/>
      <c r="M733" s="2"/>
      <c r="N733" s="2"/>
      <c r="O733" s="2"/>
      <c r="P733" s="2"/>
      <c r="Q733" s="2"/>
      <c r="R733" s="2"/>
      <c r="S733" s="2"/>
      <c r="T733" s="2"/>
      <c r="U733" s="2"/>
      <c r="V733" s="18"/>
      <c r="W733" s="2"/>
      <c r="X733" s="2"/>
      <c r="Y733" s="2"/>
      <c r="Z733" s="2"/>
    </row>
    <row r="734" spans="1:26" ht="12.75" customHeight="1">
      <c r="A734" s="2"/>
      <c r="B734" s="2"/>
      <c r="C734" s="2"/>
      <c r="D734" s="2"/>
      <c r="E734" s="2"/>
      <c r="F734" s="2"/>
      <c r="G734" s="2"/>
      <c r="H734" s="2"/>
      <c r="I734" s="2"/>
      <c r="J734" s="2"/>
      <c r="K734" s="2"/>
      <c r="L734" s="2"/>
      <c r="M734" s="2"/>
      <c r="N734" s="2"/>
      <c r="O734" s="2"/>
      <c r="P734" s="2"/>
      <c r="Q734" s="2"/>
      <c r="R734" s="2"/>
      <c r="S734" s="2"/>
      <c r="T734" s="2"/>
      <c r="U734" s="2"/>
      <c r="V734" s="18"/>
      <c r="W734" s="2"/>
      <c r="X734" s="2"/>
      <c r="Y734" s="2"/>
      <c r="Z734" s="2"/>
    </row>
    <row r="735" spans="1:26" ht="12.75" customHeight="1">
      <c r="A735" s="2"/>
      <c r="B735" s="2"/>
      <c r="C735" s="2"/>
      <c r="D735" s="2"/>
      <c r="E735" s="2"/>
      <c r="F735" s="2"/>
      <c r="G735" s="2"/>
      <c r="H735" s="2"/>
      <c r="I735" s="2"/>
      <c r="J735" s="2"/>
      <c r="K735" s="2"/>
      <c r="L735" s="2"/>
      <c r="M735" s="2"/>
      <c r="N735" s="2"/>
      <c r="O735" s="2"/>
      <c r="P735" s="2"/>
      <c r="Q735" s="2"/>
      <c r="R735" s="2"/>
      <c r="S735" s="2"/>
      <c r="T735" s="2"/>
      <c r="U735" s="2"/>
      <c r="V735" s="18"/>
      <c r="W735" s="2"/>
      <c r="X735" s="2"/>
      <c r="Y735" s="2"/>
      <c r="Z735" s="2"/>
    </row>
    <row r="736" spans="1:26" ht="12.75" customHeight="1">
      <c r="A736" s="2"/>
      <c r="B736" s="2"/>
      <c r="C736" s="2"/>
      <c r="D736" s="2"/>
      <c r="E736" s="2"/>
      <c r="F736" s="2"/>
      <c r="G736" s="2"/>
      <c r="H736" s="2"/>
      <c r="I736" s="2"/>
      <c r="J736" s="2"/>
      <c r="K736" s="2"/>
      <c r="L736" s="2"/>
      <c r="M736" s="2"/>
      <c r="N736" s="2"/>
      <c r="O736" s="2"/>
      <c r="P736" s="2"/>
      <c r="Q736" s="2"/>
      <c r="R736" s="2"/>
      <c r="S736" s="2"/>
      <c r="T736" s="2"/>
      <c r="U736" s="2"/>
      <c r="V736" s="18"/>
      <c r="W736" s="2"/>
      <c r="X736" s="2"/>
      <c r="Y736" s="2"/>
      <c r="Z736" s="2"/>
    </row>
    <row r="737" spans="1:26" ht="12.75" customHeight="1">
      <c r="A737" s="2"/>
      <c r="B737" s="2"/>
      <c r="C737" s="2"/>
      <c r="D737" s="2"/>
      <c r="E737" s="2"/>
      <c r="F737" s="2"/>
      <c r="G737" s="2"/>
      <c r="H737" s="2"/>
      <c r="I737" s="2"/>
      <c r="J737" s="2"/>
      <c r="K737" s="2"/>
      <c r="L737" s="2"/>
      <c r="M737" s="2"/>
      <c r="N737" s="2"/>
      <c r="O737" s="2"/>
      <c r="P737" s="2"/>
      <c r="Q737" s="2"/>
      <c r="R737" s="2"/>
      <c r="S737" s="2"/>
      <c r="T737" s="2"/>
      <c r="U737" s="2"/>
      <c r="V737" s="18"/>
      <c r="W737" s="2"/>
      <c r="X737" s="2"/>
      <c r="Y737" s="2"/>
      <c r="Z737" s="2"/>
    </row>
    <row r="738" spans="1:26" ht="12.75" customHeight="1">
      <c r="A738" s="2"/>
      <c r="B738" s="2"/>
      <c r="C738" s="2"/>
      <c r="D738" s="2"/>
      <c r="E738" s="2"/>
      <c r="F738" s="2"/>
      <c r="G738" s="2"/>
      <c r="H738" s="2"/>
      <c r="I738" s="2"/>
      <c r="J738" s="2"/>
      <c r="K738" s="2"/>
      <c r="L738" s="2"/>
      <c r="M738" s="2"/>
      <c r="N738" s="2"/>
      <c r="O738" s="2"/>
      <c r="P738" s="2"/>
      <c r="Q738" s="2"/>
      <c r="R738" s="2"/>
      <c r="S738" s="2"/>
      <c r="T738" s="2"/>
      <c r="U738" s="2"/>
      <c r="V738" s="18"/>
      <c r="W738" s="2"/>
      <c r="X738" s="2"/>
      <c r="Y738" s="2"/>
      <c r="Z738" s="2"/>
    </row>
    <row r="739" spans="1:26" ht="12.75" customHeight="1">
      <c r="A739" s="2"/>
      <c r="B739" s="2"/>
      <c r="C739" s="2"/>
      <c r="D739" s="2"/>
      <c r="E739" s="2"/>
      <c r="F739" s="2"/>
      <c r="G739" s="2"/>
      <c r="H739" s="2"/>
      <c r="I739" s="2"/>
      <c r="J739" s="2"/>
      <c r="K739" s="2"/>
      <c r="L739" s="2"/>
      <c r="M739" s="2"/>
      <c r="N739" s="2"/>
      <c r="O739" s="2"/>
      <c r="P739" s="2"/>
      <c r="Q739" s="2"/>
      <c r="R739" s="2"/>
      <c r="S739" s="2"/>
      <c r="T739" s="2"/>
      <c r="U739" s="2"/>
      <c r="V739" s="18"/>
      <c r="W739" s="2"/>
      <c r="X739" s="2"/>
      <c r="Y739" s="2"/>
      <c r="Z739" s="2"/>
    </row>
    <row r="740" spans="1:26" ht="12.75" customHeight="1">
      <c r="A740" s="2"/>
      <c r="B740" s="2"/>
      <c r="C740" s="2"/>
      <c r="D740" s="2"/>
      <c r="E740" s="2"/>
      <c r="F740" s="2"/>
      <c r="G740" s="2"/>
      <c r="H740" s="2"/>
      <c r="I740" s="2"/>
      <c r="J740" s="2"/>
      <c r="K740" s="2"/>
      <c r="L740" s="2"/>
      <c r="M740" s="2"/>
      <c r="N740" s="2"/>
      <c r="O740" s="2"/>
      <c r="P740" s="2"/>
      <c r="Q740" s="2"/>
      <c r="R740" s="2"/>
      <c r="S740" s="2"/>
      <c r="T740" s="2"/>
      <c r="U740" s="2"/>
      <c r="V740" s="18"/>
      <c r="W740" s="2"/>
      <c r="X740" s="2"/>
      <c r="Y740" s="2"/>
      <c r="Z740" s="2"/>
    </row>
    <row r="741" spans="1:26" ht="12.75" customHeight="1">
      <c r="A741" s="2"/>
      <c r="B741" s="2"/>
      <c r="C741" s="2"/>
      <c r="D741" s="2"/>
      <c r="E741" s="2"/>
      <c r="F741" s="2"/>
      <c r="G741" s="2"/>
      <c r="H741" s="2"/>
      <c r="I741" s="2"/>
      <c r="J741" s="2"/>
      <c r="K741" s="2"/>
      <c r="L741" s="2"/>
      <c r="M741" s="2"/>
      <c r="N741" s="2"/>
      <c r="O741" s="2"/>
      <c r="P741" s="2"/>
      <c r="Q741" s="2"/>
      <c r="R741" s="2"/>
      <c r="S741" s="2"/>
      <c r="T741" s="2"/>
      <c r="U741" s="2"/>
      <c r="V741" s="18"/>
      <c r="W741" s="2"/>
      <c r="X741" s="2"/>
      <c r="Y741" s="2"/>
      <c r="Z741" s="2"/>
    </row>
    <row r="742" spans="1:26" ht="12.75" customHeight="1">
      <c r="A742" s="2"/>
      <c r="B742" s="2"/>
      <c r="C742" s="2"/>
      <c r="D742" s="2"/>
      <c r="E742" s="2"/>
      <c r="F742" s="2"/>
      <c r="G742" s="2"/>
      <c r="H742" s="2"/>
      <c r="I742" s="2"/>
      <c r="J742" s="2"/>
      <c r="K742" s="2"/>
      <c r="L742" s="2"/>
      <c r="M742" s="2"/>
      <c r="N742" s="2"/>
      <c r="O742" s="2"/>
      <c r="P742" s="2"/>
      <c r="Q742" s="2"/>
      <c r="R742" s="2"/>
      <c r="S742" s="2"/>
      <c r="T742" s="2"/>
      <c r="U742" s="2"/>
      <c r="V742" s="18"/>
      <c r="W742" s="2"/>
      <c r="X742" s="2"/>
      <c r="Y742" s="2"/>
      <c r="Z742" s="2"/>
    </row>
    <row r="743" spans="1:26" ht="12.75" customHeight="1">
      <c r="A743" s="2"/>
      <c r="B743" s="2"/>
      <c r="C743" s="2"/>
      <c r="D743" s="2"/>
      <c r="E743" s="2"/>
      <c r="F743" s="2"/>
      <c r="G743" s="2"/>
      <c r="H743" s="2"/>
      <c r="I743" s="2"/>
      <c r="J743" s="2"/>
      <c r="K743" s="2"/>
      <c r="L743" s="2"/>
      <c r="M743" s="2"/>
      <c r="N743" s="2"/>
      <c r="O743" s="2"/>
      <c r="P743" s="2"/>
      <c r="Q743" s="2"/>
      <c r="R743" s="2"/>
      <c r="S743" s="2"/>
      <c r="T743" s="2"/>
      <c r="U743" s="2"/>
      <c r="V743" s="18"/>
      <c r="W743" s="2"/>
      <c r="X743" s="2"/>
      <c r="Y743" s="2"/>
      <c r="Z743" s="2"/>
    </row>
    <row r="744" spans="1:26" ht="12.75" customHeight="1">
      <c r="A744" s="2"/>
      <c r="B744" s="2"/>
      <c r="C744" s="2"/>
      <c r="D744" s="2"/>
      <c r="E744" s="2"/>
      <c r="F744" s="2"/>
      <c r="G744" s="2"/>
      <c r="H744" s="2"/>
      <c r="I744" s="2"/>
      <c r="J744" s="2"/>
      <c r="K744" s="2"/>
      <c r="L744" s="2"/>
      <c r="M744" s="2"/>
      <c r="N744" s="2"/>
      <c r="O744" s="2"/>
      <c r="P744" s="2"/>
      <c r="Q744" s="2"/>
      <c r="R744" s="2"/>
      <c r="S744" s="2"/>
      <c r="T744" s="2"/>
      <c r="U744" s="2"/>
      <c r="V744" s="18"/>
      <c r="W744" s="2"/>
      <c r="X744" s="2"/>
      <c r="Y744" s="2"/>
      <c r="Z744" s="2"/>
    </row>
    <row r="745" spans="1:26" ht="12.75" customHeight="1">
      <c r="A745" s="2"/>
      <c r="B745" s="2"/>
      <c r="C745" s="2"/>
      <c r="D745" s="2"/>
      <c r="E745" s="2"/>
      <c r="F745" s="2"/>
      <c r="G745" s="2"/>
      <c r="H745" s="2"/>
      <c r="I745" s="2"/>
      <c r="J745" s="2"/>
      <c r="K745" s="2"/>
      <c r="L745" s="2"/>
      <c r="M745" s="2"/>
      <c r="N745" s="2"/>
      <c r="O745" s="2"/>
      <c r="P745" s="2"/>
      <c r="Q745" s="2"/>
      <c r="R745" s="2"/>
      <c r="S745" s="2"/>
      <c r="T745" s="2"/>
      <c r="U745" s="2"/>
      <c r="V745" s="18"/>
      <c r="W745" s="2"/>
      <c r="X745" s="2"/>
      <c r="Y745" s="2"/>
      <c r="Z745" s="2"/>
    </row>
    <row r="746" spans="1:26" ht="12.75" customHeight="1">
      <c r="A746" s="2"/>
      <c r="B746" s="2"/>
      <c r="C746" s="2"/>
      <c r="D746" s="2"/>
      <c r="E746" s="2"/>
      <c r="F746" s="2"/>
      <c r="G746" s="2"/>
      <c r="H746" s="2"/>
      <c r="I746" s="2"/>
      <c r="J746" s="2"/>
      <c r="K746" s="2"/>
      <c r="L746" s="2"/>
      <c r="M746" s="2"/>
      <c r="N746" s="2"/>
      <c r="O746" s="2"/>
      <c r="P746" s="2"/>
      <c r="Q746" s="2"/>
      <c r="R746" s="2"/>
      <c r="S746" s="2"/>
      <c r="T746" s="2"/>
      <c r="U746" s="2"/>
      <c r="V746" s="18"/>
      <c r="W746" s="2"/>
      <c r="X746" s="2"/>
      <c r="Y746" s="2"/>
      <c r="Z746" s="2"/>
    </row>
    <row r="747" spans="1:26" ht="12.75" customHeight="1">
      <c r="A747" s="2"/>
      <c r="B747" s="2"/>
      <c r="C747" s="2"/>
      <c r="D747" s="2"/>
      <c r="E747" s="2"/>
      <c r="F747" s="2"/>
      <c r="G747" s="2"/>
      <c r="H747" s="2"/>
      <c r="I747" s="2"/>
      <c r="J747" s="2"/>
      <c r="K747" s="2"/>
      <c r="L747" s="2"/>
      <c r="M747" s="2"/>
      <c r="N747" s="2"/>
      <c r="O747" s="2"/>
      <c r="P747" s="2"/>
      <c r="Q747" s="2"/>
      <c r="R747" s="2"/>
      <c r="S747" s="2"/>
      <c r="T747" s="2"/>
      <c r="U747" s="2"/>
      <c r="V747" s="18"/>
      <c r="W747" s="2"/>
      <c r="X747" s="2"/>
      <c r="Y747" s="2"/>
      <c r="Z747" s="2"/>
    </row>
    <row r="748" spans="1:26" ht="12.75" customHeight="1">
      <c r="A748" s="2"/>
      <c r="B748" s="2"/>
      <c r="C748" s="2"/>
      <c r="D748" s="2"/>
      <c r="E748" s="2"/>
      <c r="F748" s="2"/>
      <c r="G748" s="2"/>
      <c r="H748" s="2"/>
      <c r="I748" s="2"/>
      <c r="J748" s="2"/>
      <c r="K748" s="2"/>
      <c r="L748" s="2"/>
      <c r="M748" s="2"/>
      <c r="N748" s="2"/>
      <c r="O748" s="2"/>
      <c r="P748" s="2"/>
      <c r="Q748" s="2"/>
      <c r="R748" s="2"/>
      <c r="S748" s="2"/>
      <c r="T748" s="2"/>
      <c r="U748" s="2"/>
      <c r="V748" s="18"/>
      <c r="W748" s="2"/>
      <c r="X748" s="2"/>
      <c r="Y748" s="2"/>
      <c r="Z748" s="2"/>
    </row>
    <row r="749" spans="1:26" ht="12.75" customHeight="1">
      <c r="A749" s="2"/>
      <c r="B749" s="2"/>
      <c r="C749" s="2"/>
      <c r="D749" s="2"/>
      <c r="E749" s="2"/>
      <c r="F749" s="2"/>
      <c r="G749" s="2"/>
      <c r="H749" s="2"/>
      <c r="I749" s="2"/>
      <c r="J749" s="2"/>
      <c r="K749" s="2"/>
      <c r="L749" s="2"/>
      <c r="M749" s="2"/>
      <c r="N749" s="2"/>
      <c r="O749" s="2"/>
      <c r="P749" s="2"/>
      <c r="Q749" s="2"/>
      <c r="R749" s="2"/>
      <c r="S749" s="2"/>
      <c r="T749" s="2"/>
      <c r="U749" s="2"/>
      <c r="V749" s="18"/>
      <c r="W749" s="2"/>
      <c r="X749" s="2"/>
      <c r="Y749" s="2"/>
      <c r="Z749" s="2"/>
    </row>
    <row r="750" spans="1:26" ht="12.75" customHeight="1">
      <c r="A750" s="2"/>
      <c r="B750" s="2"/>
      <c r="C750" s="2"/>
      <c r="D750" s="2"/>
      <c r="E750" s="2"/>
      <c r="F750" s="2"/>
      <c r="G750" s="2"/>
      <c r="H750" s="2"/>
      <c r="I750" s="2"/>
      <c r="J750" s="2"/>
      <c r="K750" s="2"/>
      <c r="L750" s="2"/>
      <c r="M750" s="2"/>
      <c r="N750" s="2"/>
      <c r="O750" s="2"/>
      <c r="P750" s="2"/>
      <c r="Q750" s="2"/>
      <c r="R750" s="2"/>
      <c r="S750" s="2"/>
      <c r="T750" s="2"/>
      <c r="U750" s="2"/>
      <c r="V750" s="18"/>
      <c r="W750" s="2"/>
      <c r="X750" s="2"/>
      <c r="Y750" s="2"/>
      <c r="Z750" s="2"/>
    </row>
    <row r="751" spans="1:26" ht="12.75" customHeight="1">
      <c r="A751" s="2"/>
      <c r="B751" s="2"/>
      <c r="C751" s="2"/>
      <c r="D751" s="2"/>
      <c r="E751" s="2"/>
      <c r="F751" s="2"/>
      <c r="G751" s="2"/>
      <c r="H751" s="2"/>
      <c r="I751" s="2"/>
      <c r="J751" s="2"/>
      <c r="K751" s="2"/>
      <c r="L751" s="2"/>
      <c r="M751" s="2"/>
      <c r="N751" s="2"/>
      <c r="O751" s="2"/>
      <c r="P751" s="2"/>
      <c r="Q751" s="2"/>
      <c r="R751" s="2"/>
      <c r="S751" s="2"/>
      <c r="T751" s="2"/>
      <c r="U751" s="2"/>
      <c r="V751" s="18"/>
      <c r="W751" s="2"/>
      <c r="X751" s="2"/>
      <c r="Y751" s="2"/>
      <c r="Z751" s="2"/>
    </row>
    <row r="752" spans="1:26" ht="12.75" customHeight="1">
      <c r="A752" s="2"/>
      <c r="B752" s="2"/>
      <c r="C752" s="2"/>
      <c r="D752" s="2"/>
      <c r="E752" s="2"/>
      <c r="F752" s="2"/>
      <c r="G752" s="2"/>
      <c r="H752" s="2"/>
      <c r="I752" s="2"/>
      <c r="J752" s="2"/>
      <c r="K752" s="2"/>
      <c r="L752" s="2"/>
      <c r="M752" s="2"/>
      <c r="N752" s="2"/>
      <c r="O752" s="2"/>
      <c r="P752" s="2"/>
      <c r="Q752" s="2"/>
      <c r="R752" s="2"/>
      <c r="S752" s="2"/>
      <c r="T752" s="2"/>
      <c r="U752" s="2"/>
      <c r="V752" s="18"/>
      <c r="W752" s="2"/>
      <c r="X752" s="2"/>
      <c r="Y752" s="2"/>
      <c r="Z752" s="2"/>
    </row>
    <row r="753" spans="1:26" ht="12.75" customHeight="1">
      <c r="A753" s="2"/>
      <c r="B753" s="2"/>
      <c r="C753" s="2"/>
      <c r="D753" s="2"/>
      <c r="E753" s="2"/>
      <c r="F753" s="2"/>
      <c r="G753" s="2"/>
      <c r="H753" s="2"/>
      <c r="I753" s="2"/>
      <c r="J753" s="2"/>
      <c r="K753" s="2"/>
      <c r="L753" s="2"/>
      <c r="M753" s="2"/>
      <c r="N753" s="2"/>
      <c r="O753" s="2"/>
      <c r="P753" s="2"/>
      <c r="Q753" s="2"/>
      <c r="R753" s="2"/>
      <c r="S753" s="2"/>
      <c r="T753" s="2"/>
      <c r="U753" s="2"/>
      <c r="V753" s="18"/>
      <c r="W753" s="2"/>
      <c r="X753" s="2"/>
      <c r="Y753" s="2"/>
      <c r="Z753" s="2"/>
    </row>
    <row r="754" spans="1:26" ht="12.75" customHeight="1">
      <c r="A754" s="2"/>
      <c r="B754" s="2"/>
      <c r="C754" s="2"/>
      <c r="D754" s="2"/>
      <c r="E754" s="2"/>
      <c r="F754" s="2"/>
      <c r="G754" s="2"/>
      <c r="H754" s="2"/>
      <c r="I754" s="2"/>
      <c r="J754" s="2"/>
      <c r="K754" s="2"/>
      <c r="L754" s="2"/>
      <c r="M754" s="2"/>
      <c r="N754" s="2"/>
      <c r="O754" s="2"/>
      <c r="P754" s="2"/>
      <c r="Q754" s="2"/>
      <c r="R754" s="2"/>
      <c r="S754" s="2"/>
      <c r="T754" s="2"/>
      <c r="U754" s="2"/>
      <c r="V754" s="18"/>
      <c r="W754" s="2"/>
      <c r="X754" s="2"/>
      <c r="Y754" s="2"/>
      <c r="Z754" s="2"/>
    </row>
    <row r="755" spans="1:26" ht="12.75" customHeight="1">
      <c r="A755" s="2"/>
      <c r="B755" s="2"/>
      <c r="C755" s="2"/>
      <c r="D755" s="2"/>
      <c r="E755" s="2"/>
      <c r="F755" s="2"/>
      <c r="G755" s="2"/>
      <c r="H755" s="2"/>
      <c r="I755" s="2"/>
      <c r="J755" s="2"/>
      <c r="K755" s="2"/>
      <c r="L755" s="2"/>
      <c r="M755" s="2"/>
      <c r="N755" s="2"/>
      <c r="O755" s="2"/>
      <c r="P755" s="2"/>
      <c r="Q755" s="2"/>
      <c r="R755" s="2"/>
      <c r="S755" s="2"/>
      <c r="T755" s="2"/>
      <c r="U755" s="2"/>
      <c r="V755" s="18"/>
      <c r="W755" s="2"/>
      <c r="X755" s="2"/>
      <c r="Y755" s="2"/>
      <c r="Z755" s="2"/>
    </row>
    <row r="756" spans="1:26" ht="12.75" customHeight="1">
      <c r="A756" s="2"/>
      <c r="B756" s="2"/>
      <c r="C756" s="2"/>
      <c r="D756" s="2"/>
      <c r="E756" s="2"/>
      <c r="F756" s="2"/>
      <c r="G756" s="2"/>
      <c r="H756" s="2"/>
      <c r="I756" s="2"/>
      <c r="J756" s="2"/>
      <c r="K756" s="2"/>
      <c r="L756" s="2"/>
      <c r="M756" s="2"/>
      <c r="N756" s="2"/>
      <c r="O756" s="2"/>
      <c r="P756" s="2"/>
      <c r="Q756" s="2"/>
      <c r="R756" s="2"/>
      <c r="S756" s="2"/>
      <c r="T756" s="2"/>
      <c r="U756" s="2"/>
      <c r="V756" s="18"/>
      <c r="W756" s="2"/>
      <c r="X756" s="2"/>
      <c r="Y756" s="2"/>
      <c r="Z756" s="2"/>
    </row>
    <row r="757" spans="1:26" ht="12.75" customHeight="1">
      <c r="A757" s="2"/>
      <c r="B757" s="2"/>
      <c r="C757" s="2"/>
      <c r="D757" s="2"/>
      <c r="E757" s="2"/>
      <c r="F757" s="2"/>
      <c r="G757" s="2"/>
      <c r="H757" s="2"/>
      <c r="I757" s="2"/>
      <c r="J757" s="2"/>
      <c r="K757" s="2"/>
      <c r="L757" s="2"/>
      <c r="M757" s="2"/>
      <c r="N757" s="2"/>
      <c r="O757" s="2"/>
      <c r="P757" s="2"/>
      <c r="Q757" s="2"/>
      <c r="R757" s="2"/>
      <c r="S757" s="2"/>
      <c r="T757" s="2"/>
      <c r="U757" s="2"/>
      <c r="V757" s="18"/>
      <c r="W757" s="2"/>
      <c r="X757" s="2"/>
      <c r="Y757" s="2"/>
      <c r="Z757" s="2"/>
    </row>
    <row r="758" spans="1:26" ht="12.75" customHeight="1">
      <c r="A758" s="2"/>
      <c r="B758" s="2"/>
      <c r="C758" s="2"/>
      <c r="D758" s="2"/>
      <c r="E758" s="2"/>
      <c r="F758" s="2"/>
      <c r="G758" s="2"/>
      <c r="H758" s="2"/>
      <c r="I758" s="2"/>
      <c r="J758" s="2"/>
      <c r="K758" s="2"/>
      <c r="L758" s="2"/>
      <c r="M758" s="2"/>
      <c r="N758" s="2"/>
      <c r="O758" s="2"/>
      <c r="P758" s="2"/>
      <c r="Q758" s="2"/>
      <c r="R758" s="2"/>
      <c r="S758" s="2"/>
      <c r="T758" s="2"/>
      <c r="U758" s="2"/>
      <c r="V758" s="18"/>
      <c r="W758" s="2"/>
      <c r="X758" s="2"/>
      <c r="Y758" s="2"/>
      <c r="Z758" s="2"/>
    </row>
    <row r="759" spans="1:26" ht="12.75" customHeight="1">
      <c r="A759" s="2"/>
      <c r="B759" s="2"/>
      <c r="C759" s="2"/>
      <c r="D759" s="2"/>
      <c r="E759" s="2"/>
      <c r="F759" s="2"/>
      <c r="G759" s="2"/>
      <c r="H759" s="2"/>
      <c r="I759" s="2"/>
      <c r="J759" s="2"/>
      <c r="K759" s="2"/>
      <c r="L759" s="2"/>
      <c r="M759" s="2"/>
      <c r="N759" s="2"/>
      <c r="O759" s="2"/>
      <c r="P759" s="2"/>
      <c r="Q759" s="2"/>
      <c r="R759" s="2"/>
      <c r="S759" s="2"/>
      <c r="T759" s="2"/>
      <c r="U759" s="2"/>
      <c r="V759" s="18"/>
      <c r="W759" s="2"/>
      <c r="X759" s="2"/>
      <c r="Y759" s="2"/>
      <c r="Z759" s="2"/>
    </row>
    <row r="760" spans="1:26" ht="12.75" customHeight="1">
      <c r="A760" s="2"/>
      <c r="B760" s="2"/>
      <c r="C760" s="2"/>
      <c r="D760" s="2"/>
      <c r="E760" s="2"/>
      <c r="F760" s="2"/>
      <c r="G760" s="2"/>
      <c r="H760" s="2"/>
      <c r="I760" s="2"/>
      <c r="J760" s="2"/>
      <c r="K760" s="2"/>
      <c r="L760" s="2"/>
      <c r="M760" s="2"/>
      <c r="N760" s="2"/>
      <c r="O760" s="2"/>
      <c r="P760" s="2"/>
      <c r="Q760" s="2"/>
      <c r="R760" s="2"/>
      <c r="S760" s="2"/>
      <c r="T760" s="2"/>
      <c r="U760" s="2"/>
      <c r="V760" s="18"/>
      <c r="W760" s="2"/>
      <c r="X760" s="2"/>
      <c r="Y760" s="2"/>
      <c r="Z760" s="2"/>
    </row>
    <row r="761" spans="1:26" ht="12.75" customHeight="1">
      <c r="A761" s="2"/>
      <c r="B761" s="2"/>
      <c r="C761" s="2"/>
      <c r="D761" s="2"/>
      <c r="E761" s="2"/>
      <c r="F761" s="2"/>
      <c r="G761" s="2"/>
      <c r="H761" s="2"/>
      <c r="I761" s="2"/>
      <c r="J761" s="2"/>
      <c r="K761" s="2"/>
      <c r="L761" s="2"/>
      <c r="M761" s="2"/>
      <c r="N761" s="2"/>
      <c r="O761" s="2"/>
      <c r="P761" s="2"/>
      <c r="Q761" s="2"/>
      <c r="R761" s="2"/>
      <c r="S761" s="2"/>
      <c r="T761" s="2"/>
      <c r="U761" s="2"/>
      <c r="V761" s="18"/>
      <c r="W761" s="2"/>
      <c r="X761" s="2"/>
      <c r="Y761" s="2"/>
      <c r="Z761" s="2"/>
    </row>
    <row r="762" spans="1:26" ht="12.75" customHeight="1">
      <c r="A762" s="2"/>
      <c r="B762" s="2"/>
      <c r="C762" s="2"/>
      <c r="D762" s="2"/>
      <c r="E762" s="2"/>
      <c r="F762" s="2"/>
      <c r="G762" s="2"/>
      <c r="H762" s="2"/>
      <c r="I762" s="2"/>
      <c r="J762" s="2"/>
      <c r="K762" s="2"/>
      <c r="L762" s="2"/>
      <c r="M762" s="2"/>
      <c r="N762" s="2"/>
      <c r="O762" s="2"/>
      <c r="P762" s="2"/>
      <c r="Q762" s="2"/>
      <c r="R762" s="2"/>
      <c r="S762" s="2"/>
      <c r="T762" s="2"/>
      <c r="U762" s="2"/>
      <c r="V762" s="18"/>
      <c r="W762" s="2"/>
      <c r="X762" s="2"/>
      <c r="Y762" s="2"/>
      <c r="Z762" s="2"/>
    </row>
    <row r="763" spans="1:26" ht="12.75" customHeight="1">
      <c r="A763" s="2"/>
      <c r="B763" s="2"/>
      <c r="C763" s="2"/>
      <c r="D763" s="2"/>
      <c r="E763" s="2"/>
      <c r="F763" s="2"/>
      <c r="G763" s="2"/>
      <c r="H763" s="2"/>
      <c r="I763" s="2"/>
      <c r="J763" s="2"/>
      <c r="K763" s="2"/>
      <c r="L763" s="2"/>
      <c r="M763" s="2"/>
      <c r="N763" s="2"/>
      <c r="O763" s="2"/>
      <c r="P763" s="2"/>
      <c r="Q763" s="2"/>
      <c r="R763" s="2"/>
      <c r="S763" s="2"/>
      <c r="T763" s="2"/>
      <c r="U763" s="2"/>
      <c r="V763" s="18"/>
      <c r="W763" s="2"/>
      <c r="X763" s="2"/>
      <c r="Y763" s="2"/>
      <c r="Z763" s="2"/>
    </row>
    <row r="764" spans="1:26" ht="12.75" customHeight="1">
      <c r="A764" s="2"/>
      <c r="B764" s="2"/>
      <c r="C764" s="2"/>
      <c r="D764" s="2"/>
      <c r="E764" s="2"/>
      <c r="F764" s="2"/>
      <c r="G764" s="2"/>
      <c r="H764" s="2"/>
      <c r="I764" s="2"/>
      <c r="J764" s="2"/>
      <c r="K764" s="2"/>
      <c r="L764" s="2"/>
      <c r="M764" s="2"/>
      <c r="N764" s="2"/>
      <c r="O764" s="2"/>
      <c r="P764" s="2"/>
      <c r="Q764" s="2"/>
      <c r="R764" s="2"/>
      <c r="S764" s="2"/>
      <c r="T764" s="2"/>
      <c r="U764" s="2"/>
      <c r="V764" s="18"/>
      <c r="W764" s="2"/>
      <c r="X764" s="2"/>
      <c r="Y764" s="2"/>
      <c r="Z764" s="2"/>
    </row>
    <row r="765" spans="1:26" ht="12.75" customHeight="1">
      <c r="A765" s="2"/>
      <c r="B765" s="2"/>
      <c r="C765" s="2"/>
      <c r="D765" s="2"/>
      <c r="E765" s="2"/>
      <c r="F765" s="2"/>
      <c r="G765" s="2"/>
      <c r="H765" s="2"/>
      <c r="I765" s="2"/>
      <c r="J765" s="2"/>
      <c r="K765" s="2"/>
      <c r="L765" s="2"/>
      <c r="M765" s="2"/>
      <c r="N765" s="2"/>
      <c r="O765" s="2"/>
      <c r="P765" s="2"/>
      <c r="Q765" s="2"/>
      <c r="R765" s="2"/>
      <c r="S765" s="2"/>
      <c r="T765" s="2"/>
      <c r="U765" s="2"/>
      <c r="V765" s="18"/>
      <c r="W765" s="2"/>
      <c r="X765" s="2"/>
      <c r="Y765" s="2"/>
      <c r="Z765" s="2"/>
    </row>
    <row r="766" spans="1:26" ht="12.75" customHeight="1">
      <c r="A766" s="2"/>
      <c r="B766" s="2"/>
      <c r="C766" s="2"/>
      <c r="D766" s="2"/>
      <c r="E766" s="2"/>
      <c r="F766" s="2"/>
      <c r="G766" s="2"/>
      <c r="H766" s="2"/>
      <c r="I766" s="2"/>
      <c r="J766" s="2"/>
      <c r="K766" s="2"/>
      <c r="L766" s="2"/>
      <c r="M766" s="2"/>
      <c r="N766" s="2"/>
      <c r="O766" s="2"/>
      <c r="P766" s="2"/>
      <c r="Q766" s="2"/>
      <c r="R766" s="2"/>
      <c r="S766" s="2"/>
      <c r="T766" s="2"/>
      <c r="U766" s="2"/>
      <c r="V766" s="18"/>
      <c r="W766" s="2"/>
      <c r="X766" s="2"/>
      <c r="Y766" s="2"/>
      <c r="Z766" s="2"/>
    </row>
    <row r="767" spans="1:26" ht="12.75" customHeight="1">
      <c r="A767" s="2"/>
      <c r="B767" s="2"/>
      <c r="C767" s="2"/>
      <c r="D767" s="2"/>
      <c r="E767" s="2"/>
      <c r="F767" s="2"/>
      <c r="G767" s="2"/>
      <c r="H767" s="2"/>
      <c r="I767" s="2"/>
      <c r="J767" s="2"/>
      <c r="K767" s="2"/>
      <c r="L767" s="2"/>
      <c r="M767" s="2"/>
      <c r="N767" s="2"/>
      <c r="O767" s="2"/>
      <c r="P767" s="2"/>
      <c r="Q767" s="2"/>
      <c r="R767" s="2"/>
      <c r="S767" s="2"/>
      <c r="T767" s="2"/>
      <c r="U767" s="2"/>
      <c r="V767" s="18"/>
      <c r="W767" s="2"/>
      <c r="X767" s="2"/>
      <c r="Y767" s="2"/>
      <c r="Z767" s="2"/>
    </row>
    <row r="768" spans="1:26" ht="12.75" customHeight="1">
      <c r="A768" s="2"/>
      <c r="B768" s="2"/>
      <c r="C768" s="2"/>
      <c r="D768" s="2"/>
      <c r="E768" s="2"/>
      <c r="F768" s="2"/>
      <c r="G768" s="2"/>
      <c r="H768" s="2"/>
      <c r="I768" s="2"/>
      <c r="J768" s="2"/>
      <c r="K768" s="2"/>
      <c r="L768" s="2"/>
      <c r="M768" s="2"/>
      <c r="N768" s="2"/>
      <c r="O768" s="2"/>
      <c r="P768" s="2"/>
      <c r="Q768" s="2"/>
      <c r="R768" s="2"/>
      <c r="S768" s="2"/>
      <c r="T768" s="2"/>
      <c r="U768" s="2"/>
      <c r="V768" s="18"/>
      <c r="W768" s="2"/>
      <c r="X768" s="2"/>
      <c r="Y768" s="2"/>
      <c r="Z768" s="2"/>
    </row>
    <row r="769" spans="1:26" ht="12.75" customHeight="1">
      <c r="A769" s="2"/>
      <c r="B769" s="2"/>
      <c r="C769" s="2"/>
      <c r="D769" s="2"/>
      <c r="E769" s="2"/>
      <c r="F769" s="2"/>
      <c r="G769" s="2"/>
      <c r="H769" s="2"/>
      <c r="I769" s="2"/>
      <c r="J769" s="2"/>
      <c r="K769" s="2"/>
      <c r="L769" s="2"/>
      <c r="M769" s="2"/>
      <c r="N769" s="2"/>
      <c r="O769" s="2"/>
      <c r="P769" s="2"/>
      <c r="Q769" s="2"/>
      <c r="R769" s="2"/>
      <c r="S769" s="2"/>
      <c r="T769" s="2"/>
      <c r="U769" s="2"/>
      <c r="V769" s="18"/>
      <c r="W769" s="2"/>
      <c r="X769" s="2"/>
      <c r="Y769" s="2"/>
      <c r="Z769" s="2"/>
    </row>
    <row r="770" spans="1:26" ht="12.75" customHeight="1">
      <c r="A770" s="2"/>
      <c r="B770" s="2"/>
      <c r="C770" s="2"/>
      <c r="D770" s="2"/>
      <c r="E770" s="2"/>
      <c r="F770" s="2"/>
      <c r="G770" s="2"/>
      <c r="H770" s="2"/>
      <c r="I770" s="2"/>
      <c r="J770" s="2"/>
      <c r="K770" s="2"/>
      <c r="L770" s="2"/>
      <c r="M770" s="2"/>
      <c r="N770" s="2"/>
      <c r="O770" s="2"/>
      <c r="P770" s="2"/>
      <c r="Q770" s="2"/>
      <c r="R770" s="2"/>
      <c r="S770" s="2"/>
      <c r="T770" s="2"/>
      <c r="U770" s="2"/>
      <c r="V770" s="18"/>
      <c r="W770" s="2"/>
      <c r="X770" s="2"/>
      <c r="Y770" s="2"/>
      <c r="Z770" s="2"/>
    </row>
    <row r="771" spans="1:26" ht="12.75" customHeight="1">
      <c r="A771" s="2"/>
      <c r="B771" s="2"/>
      <c r="C771" s="2"/>
      <c r="D771" s="2"/>
      <c r="E771" s="2"/>
      <c r="F771" s="2"/>
      <c r="G771" s="2"/>
      <c r="H771" s="2"/>
      <c r="I771" s="2"/>
      <c r="J771" s="2"/>
      <c r="K771" s="2"/>
      <c r="L771" s="2"/>
      <c r="M771" s="2"/>
      <c r="N771" s="2"/>
      <c r="O771" s="2"/>
      <c r="P771" s="2"/>
      <c r="Q771" s="2"/>
      <c r="R771" s="2"/>
      <c r="S771" s="2"/>
      <c r="T771" s="2"/>
      <c r="U771" s="2"/>
      <c r="V771" s="18"/>
      <c r="W771" s="2"/>
      <c r="X771" s="2"/>
      <c r="Y771" s="2"/>
      <c r="Z771" s="2"/>
    </row>
    <row r="772" spans="1:26" ht="12.75" customHeight="1">
      <c r="A772" s="2"/>
      <c r="B772" s="2"/>
      <c r="C772" s="2"/>
      <c r="D772" s="2"/>
      <c r="E772" s="2"/>
      <c r="F772" s="2"/>
      <c r="G772" s="2"/>
      <c r="H772" s="2"/>
      <c r="I772" s="2"/>
      <c r="J772" s="2"/>
      <c r="K772" s="2"/>
      <c r="L772" s="2"/>
      <c r="M772" s="2"/>
      <c r="N772" s="2"/>
      <c r="O772" s="2"/>
      <c r="P772" s="2"/>
      <c r="Q772" s="2"/>
      <c r="R772" s="2"/>
      <c r="S772" s="2"/>
      <c r="T772" s="2"/>
      <c r="U772" s="2"/>
      <c r="V772" s="18"/>
      <c r="W772" s="2"/>
      <c r="X772" s="2"/>
      <c r="Y772" s="2"/>
      <c r="Z772" s="2"/>
    </row>
    <row r="773" spans="1:26" ht="12.75" customHeight="1">
      <c r="A773" s="2"/>
      <c r="B773" s="2"/>
      <c r="C773" s="2"/>
      <c r="D773" s="2"/>
      <c r="E773" s="2"/>
      <c r="F773" s="2"/>
      <c r="G773" s="2"/>
      <c r="H773" s="2"/>
      <c r="I773" s="2"/>
      <c r="J773" s="2"/>
      <c r="K773" s="2"/>
      <c r="L773" s="2"/>
      <c r="M773" s="2"/>
      <c r="N773" s="2"/>
      <c r="O773" s="2"/>
      <c r="P773" s="2"/>
      <c r="Q773" s="2"/>
      <c r="R773" s="2"/>
      <c r="S773" s="2"/>
      <c r="T773" s="2"/>
      <c r="U773" s="2"/>
      <c r="V773" s="18"/>
      <c r="W773" s="2"/>
      <c r="X773" s="2"/>
      <c r="Y773" s="2"/>
      <c r="Z773" s="2"/>
    </row>
    <row r="774" spans="1:26" ht="12.75" customHeight="1">
      <c r="A774" s="2"/>
      <c r="B774" s="2"/>
      <c r="C774" s="2"/>
      <c r="D774" s="2"/>
      <c r="E774" s="2"/>
      <c r="F774" s="2"/>
      <c r="G774" s="2"/>
      <c r="H774" s="2"/>
      <c r="I774" s="2"/>
      <c r="J774" s="2"/>
      <c r="K774" s="2"/>
      <c r="L774" s="2"/>
      <c r="M774" s="2"/>
      <c r="N774" s="2"/>
      <c r="O774" s="2"/>
      <c r="P774" s="2"/>
      <c r="Q774" s="2"/>
      <c r="R774" s="2"/>
      <c r="S774" s="2"/>
      <c r="T774" s="2"/>
      <c r="U774" s="2"/>
      <c r="V774" s="18"/>
      <c r="W774" s="2"/>
      <c r="X774" s="2"/>
      <c r="Y774" s="2"/>
      <c r="Z774" s="2"/>
    </row>
    <row r="775" spans="1:26" ht="12.75" customHeight="1">
      <c r="A775" s="2"/>
      <c r="B775" s="2"/>
      <c r="C775" s="2"/>
      <c r="D775" s="2"/>
      <c r="E775" s="2"/>
      <c r="F775" s="2"/>
      <c r="G775" s="2"/>
      <c r="H775" s="2"/>
      <c r="I775" s="2"/>
      <c r="J775" s="2"/>
      <c r="K775" s="2"/>
      <c r="L775" s="2"/>
      <c r="M775" s="2"/>
      <c r="N775" s="2"/>
      <c r="O775" s="2"/>
      <c r="P775" s="2"/>
      <c r="Q775" s="2"/>
      <c r="R775" s="2"/>
      <c r="S775" s="2"/>
      <c r="T775" s="2"/>
      <c r="U775" s="2"/>
      <c r="V775" s="18"/>
      <c r="W775" s="2"/>
      <c r="X775" s="2"/>
      <c r="Y775" s="2"/>
      <c r="Z775" s="2"/>
    </row>
    <row r="776" spans="1:26" ht="12.75" customHeight="1">
      <c r="A776" s="2"/>
      <c r="B776" s="2"/>
      <c r="C776" s="2"/>
      <c r="D776" s="2"/>
      <c r="E776" s="2"/>
      <c r="F776" s="2"/>
      <c r="G776" s="2"/>
      <c r="H776" s="2"/>
      <c r="I776" s="2"/>
      <c r="J776" s="2"/>
      <c r="K776" s="2"/>
      <c r="L776" s="2"/>
      <c r="M776" s="2"/>
      <c r="N776" s="2"/>
      <c r="O776" s="2"/>
      <c r="P776" s="2"/>
      <c r="Q776" s="2"/>
      <c r="R776" s="2"/>
      <c r="S776" s="2"/>
      <c r="T776" s="2"/>
      <c r="U776" s="2"/>
      <c r="V776" s="18"/>
      <c r="W776" s="2"/>
      <c r="X776" s="2"/>
      <c r="Y776" s="2"/>
      <c r="Z776" s="2"/>
    </row>
    <row r="777" spans="1:26" ht="12.75" customHeight="1">
      <c r="A777" s="2"/>
      <c r="B777" s="2"/>
      <c r="C777" s="2"/>
      <c r="D777" s="2"/>
      <c r="E777" s="2"/>
      <c r="F777" s="2"/>
      <c r="G777" s="2"/>
      <c r="H777" s="2"/>
      <c r="I777" s="2"/>
      <c r="J777" s="2"/>
      <c r="K777" s="2"/>
      <c r="L777" s="2"/>
      <c r="M777" s="2"/>
      <c r="N777" s="2"/>
      <c r="O777" s="2"/>
      <c r="P777" s="2"/>
      <c r="Q777" s="2"/>
      <c r="R777" s="2"/>
      <c r="S777" s="2"/>
      <c r="T777" s="2"/>
      <c r="U777" s="2"/>
      <c r="V777" s="18"/>
      <c r="W777" s="2"/>
      <c r="X777" s="2"/>
      <c r="Y777" s="2"/>
      <c r="Z777" s="2"/>
    </row>
    <row r="778" spans="1:26" ht="12.75" customHeight="1">
      <c r="A778" s="2"/>
      <c r="B778" s="2"/>
      <c r="C778" s="2"/>
      <c r="D778" s="2"/>
      <c r="E778" s="2"/>
      <c r="F778" s="2"/>
      <c r="G778" s="2"/>
      <c r="H778" s="2"/>
      <c r="I778" s="2"/>
      <c r="J778" s="2"/>
      <c r="K778" s="2"/>
      <c r="L778" s="2"/>
      <c r="M778" s="2"/>
      <c r="N778" s="2"/>
      <c r="O778" s="2"/>
      <c r="P778" s="2"/>
      <c r="Q778" s="2"/>
      <c r="R778" s="2"/>
      <c r="S778" s="2"/>
      <c r="T778" s="2"/>
      <c r="U778" s="2"/>
      <c r="V778" s="18"/>
      <c r="W778" s="2"/>
      <c r="X778" s="2"/>
      <c r="Y778" s="2"/>
      <c r="Z778" s="2"/>
    </row>
    <row r="779" spans="1:26" ht="12.75" customHeight="1">
      <c r="A779" s="2"/>
      <c r="B779" s="2"/>
      <c r="C779" s="2"/>
      <c r="D779" s="2"/>
      <c r="E779" s="2"/>
      <c r="F779" s="2"/>
      <c r="G779" s="2"/>
      <c r="H779" s="2"/>
      <c r="I779" s="2"/>
      <c r="J779" s="2"/>
      <c r="K779" s="2"/>
      <c r="L779" s="2"/>
      <c r="M779" s="2"/>
      <c r="N779" s="2"/>
      <c r="O779" s="2"/>
      <c r="P779" s="2"/>
      <c r="Q779" s="2"/>
      <c r="R779" s="2"/>
      <c r="S779" s="2"/>
      <c r="T779" s="2"/>
      <c r="U779" s="2"/>
      <c r="V779" s="18"/>
      <c r="W779" s="2"/>
      <c r="X779" s="2"/>
      <c r="Y779" s="2"/>
      <c r="Z779" s="2"/>
    </row>
    <row r="780" spans="1:26" ht="12.75" customHeight="1">
      <c r="A780" s="2"/>
      <c r="B780" s="2"/>
      <c r="C780" s="2"/>
      <c r="D780" s="2"/>
      <c r="E780" s="2"/>
      <c r="F780" s="2"/>
      <c r="G780" s="2"/>
      <c r="H780" s="2"/>
      <c r="I780" s="2"/>
      <c r="J780" s="2"/>
      <c r="K780" s="2"/>
      <c r="L780" s="2"/>
      <c r="M780" s="2"/>
      <c r="N780" s="2"/>
      <c r="O780" s="2"/>
      <c r="P780" s="2"/>
      <c r="Q780" s="2"/>
      <c r="R780" s="2"/>
      <c r="S780" s="2"/>
      <c r="T780" s="2"/>
      <c r="U780" s="2"/>
      <c r="V780" s="18"/>
      <c r="W780" s="2"/>
      <c r="X780" s="2"/>
      <c r="Y780" s="2"/>
      <c r="Z780" s="2"/>
    </row>
    <row r="781" spans="1:26" ht="12.75" customHeight="1">
      <c r="A781" s="2"/>
      <c r="B781" s="2"/>
      <c r="C781" s="2"/>
      <c r="D781" s="2"/>
      <c r="E781" s="2"/>
      <c r="F781" s="2"/>
      <c r="G781" s="2"/>
      <c r="H781" s="2"/>
      <c r="I781" s="2"/>
      <c r="J781" s="2"/>
      <c r="K781" s="2"/>
      <c r="L781" s="2"/>
      <c r="M781" s="2"/>
      <c r="N781" s="2"/>
      <c r="O781" s="2"/>
      <c r="P781" s="2"/>
      <c r="Q781" s="2"/>
      <c r="R781" s="2"/>
      <c r="S781" s="2"/>
      <c r="T781" s="2"/>
      <c r="U781" s="2"/>
      <c r="V781" s="18"/>
      <c r="W781" s="2"/>
      <c r="X781" s="2"/>
      <c r="Y781" s="2"/>
      <c r="Z781" s="2"/>
    </row>
    <row r="782" spans="1:26" ht="12.75" customHeight="1">
      <c r="A782" s="2"/>
      <c r="B782" s="2"/>
      <c r="C782" s="2"/>
      <c r="D782" s="2"/>
      <c r="E782" s="2"/>
      <c r="F782" s="2"/>
      <c r="G782" s="2"/>
      <c r="H782" s="2"/>
      <c r="I782" s="2"/>
      <c r="J782" s="2"/>
      <c r="K782" s="2"/>
      <c r="L782" s="2"/>
      <c r="M782" s="2"/>
      <c r="N782" s="2"/>
      <c r="O782" s="2"/>
      <c r="P782" s="2"/>
      <c r="Q782" s="2"/>
      <c r="R782" s="2"/>
      <c r="S782" s="2"/>
      <c r="T782" s="2"/>
      <c r="U782" s="2"/>
      <c r="V782" s="18"/>
      <c r="W782" s="2"/>
      <c r="X782" s="2"/>
      <c r="Y782" s="2"/>
      <c r="Z782" s="2"/>
    </row>
    <row r="783" spans="1:26" ht="12.75" customHeight="1">
      <c r="A783" s="2"/>
      <c r="B783" s="2"/>
      <c r="C783" s="2"/>
      <c r="D783" s="2"/>
      <c r="E783" s="2"/>
      <c r="F783" s="2"/>
      <c r="G783" s="2"/>
      <c r="H783" s="2"/>
      <c r="I783" s="2"/>
      <c r="J783" s="2"/>
      <c r="K783" s="2"/>
      <c r="L783" s="2"/>
      <c r="M783" s="2"/>
      <c r="N783" s="2"/>
      <c r="O783" s="2"/>
      <c r="P783" s="2"/>
      <c r="Q783" s="2"/>
      <c r="R783" s="2"/>
      <c r="S783" s="2"/>
      <c r="T783" s="2"/>
      <c r="U783" s="2"/>
      <c r="V783" s="18"/>
      <c r="W783" s="2"/>
      <c r="X783" s="2"/>
      <c r="Y783" s="2"/>
      <c r="Z783" s="2"/>
    </row>
    <row r="784" spans="1:26" ht="12.75" customHeight="1">
      <c r="A784" s="2"/>
      <c r="B784" s="2"/>
      <c r="C784" s="2"/>
      <c r="D784" s="2"/>
      <c r="E784" s="2"/>
      <c r="F784" s="2"/>
      <c r="G784" s="2"/>
      <c r="H784" s="2"/>
      <c r="I784" s="2"/>
      <c r="J784" s="2"/>
      <c r="K784" s="2"/>
      <c r="L784" s="2"/>
      <c r="M784" s="2"/>
      <c r="N784" s="2"/>
      <c r="O784" s="2"/>
      <c r="P784" s="2"/>
      <c r="Q784" s="2"/>
      <c r="R784" s="2"/>
      <c r="S784" s="2"/>
      <c r="T784" s="2"/>
      <c r="U784" s="2"/>
      <c r="V784" s="18"/>
      <c r="W784" s="2"/>
      <c r="X784" s="2"/>
      <c r="Y784" s="2"/>
      <c r="Z784" s="2"/>
    </row>
    <row r="785" spans="1:26" ht="12.75" customHeight="1">
      <c r="A785" s="2"/>
      <c r="B785" s="2"/>
      <c r="C785" s="2"/>
      <c r="D785" s="2"/>
      <c r="E785" s="2"/>
      <c r="F785" s="2"/>
      <c r="G785" s="2"/>
      <c r="H785" s="2"/>
      <c r="I785" s="2"/>
      <c r="J785" s="2"/>
      <c r="K785" s="2"/>
      <c r="L785" s="2"/>
      <c r="M785" s="2"/>
      <c r="N785" s="2"/>
      <c r="O785" s="2"/>
      <c r="P785" s="2"/>
      <c r="Q785" s="2"/>
      <c r="R785" s="2"/>
      <c r="S785" s="2"/>
      <c r="T785" s="2"/>
      <c r="U785" s="2"/>
      <c r="V785" s="18"/>
      <c r="W785" s="2"/>
      <c r="X785" s="2"/>
      <c r="Y785" s="2"/>
      <c r="Z785" s="2"/>
    </row>
    <row r="786" spans="1:26" ht="12.75" customHeight="1">
      <c r="A786" s="2"/>
      <c r="B786" s="2"/>
      <c r="C786" s="2"/>
      <c r="D786" s="2"/>
      <c r="E786" s="2"/>
      <c r="F786" s="2"/>
      <c r="G786" s="2"/>
      <c r="H786" s="2"/>
      <c r="I786" s="2"/>
      <c r="J786" s="2"/>
      <c r="K786" s="2"/>
      <c r="L786" s="2"/>
      <c r="M786" s="2"/>
      <c r="N786" s="2"/>
      <c r="O786" s="2"/>
      <c r="P786" s="2"/>
      <c r="Q786" s="2"/>
      <c r="R786" s="2"/>
      <c r="S786" s="2"/>
      <c r="T786" s="2"/>
      <c r="U786" s="2"/>
      <c r="V786" s="18"/>
      <c r="W786" s="2"/>
      <c r="X786" s="2"/>
      <c r="Y786" s="2"/>
      <c r="Z786" s="2"/>
    </row>
    <row r="787" spans="1:26" ht="12.75" customHeight="1">
      <c r="A787" s="2"/>
      <c r="B787" s="2"/>
      <c r="C787" s="2"/>
      <c r="D787" s="2"/>
      <c r="E787" s="2"/>
      <c r="F787" s="2"/>
      <c r="G787" s="2"/>
      <c r="H787" s="2"/>
      <c r="I787" s="2"/>
      <c r="J787" s="2"/>
      <c r="K787" s="2"/>
      <c r="L787" s="2"/>
      <c r="M787" s="2"/>
      <c r="N787" s="2"/>
      <c r="O787" s="2"/>
      <c r="P787" s="2"/>
      <c r="Q787" s="2"/>
      <c r="R787" s="2"/>
      <c r="S787" s="2"/>
      <c r="T787" s="2"/>
      <c r="U787" s="2"/>
      <c r="V787" s="18"/>
      <c r="W787" s="2"/>
      <c r="X787" s="2"/>
      <c r="Y787" s="2"/>
      <c r="Z787" s="2"/>
    </row>
    <row r="788" spans="1:26" ht="12.75" customHeight="1">
      <c r="A788" s="2"/>
      <c r="B788" s="2"/>
      <c r="C788" s="2"/>
      <c r="D788" s="2"/>
      <c r="E788" s="2"/>
      <c r="F788" s="2"/>
      <c r="G788" s="2"/>
      <c r="H788" s="2"/>
      <c r="I788" s="2"/>
      <c r="J788" s="2"/>
      <c r="K788" s="2"/>
      <c r="L788" s="2"/>
      <c r="M788" s="2"/>
      <c r="N788" s="2"/>
      <c r="O788" s="2"/>
      <c r="P788" s="2"/>
      <c r="Q788" s="2"/>
      <c r="R788" s="2"/>
      <c r="S788" s="2"/>
      <c r="T788" s="2"/>
      <c r="U788" s="2"/>
      <c r="V788" s="18"/>
      <c r="W788" s="2"/>
      <c r="X788" s="2"/>
      <c r="Y788" s="2"/>
      <c r="Z788" s="2"/>
    </row>
    <row r="789" spans="1:26" ht="12.75" customHeight="1">
      <c r="A789" s="2"/>
      <c r="B789" s="2"/>
      <c r="C789" s="2"/>
      <c r="D789" s="2"/>
      <c r="E789" s="2"/>
      <c r="F789" s="2"/>
      <c r="G789" s="2"/>
      <c r="H789" s="2"/>
      <c r="I789" s="2"/>
      <c r="J789" s="2"/>
      <c r="K789" s="2"/>
      <c r="L789" s="2"/>
      <c r="M789" s="2"/>
      <c r="N789" s="2"/>
      <c r="O789" s="2"/>
      <c r="P789" s="2"/>
      <c r="Q789" s="2"/>
      <c r="R789" s="2"/>
      <c r="S789" s="2"/>
      <c r="T789" s="2"/>
      <c r="U789" s="2"/>
      <c r="V789" s="18"/>
      <c r="W789" s="2"/>
      <c r="X789" s="2"/>
      <c r="Y789" s="2"/>
      <c r="Z789" s="2"/>
    </row>
    <row r="790" spans="1:26" ht="12.75" customHeight="1">
      <c r="A790" s="2"/>
      <c r="B790" s="2"/>
      <c r="C790" s="2"/>
      <c r="D790" s="2"/>
      <c r="E790" s="2"/>
      <c r="F790" s="2"/>
      <c r="G790" s="2"/>
      <c r="H790" s="2"/>
      <c r="I790" s="2"/>
      <c r="J790" s="2"/>
      <c r="K790" s="2"/>
      <c r="L790" s="2"/>
      <c r="M790" s="2"/>
      <c r="N790" s="2"/>
      <c r="O790" s="2"/>
      <c r="P790" s="2"/>
      <c r="Q790" s="2"/>
      <c r="R790" s="2"/>
      <c r="S790" s="2"/>
      <c r="T790" s="2"/>
      <c r="U790" s="2"/>
      <c r="V790" s="18"/>
      <c r="W790" s="2"/>
      <c r="X790" s="2"/>
      <c r="Y790" s="2"/>
      <c r="Z790" s="2"/>
    </row>
    <row r="791" spans="1:26" ht="12.75" customHeight="1">
      <c r="A791" s="2"/>
      <c r="B791" s="2"/>
      <c r="C791" s="2"/>
      <c r="D791" s="2"/>
      <c r="E791" s="2"/>
      <c r="F791" s="2"/>
      <c r="G791" s="2"/>
      <c r="H791" s="2"/>
      <c r="I791" s="2"/>
      <c r="J791" s="2"/>
      <c r="K791" s="2"/>
      <c r="L791" s="2"/>
      <c r="M791" s="2"/>
      <c r="N791" s="2"/>
      <c r="O791" s="2"/>
      <c r="P791" s="2"/>
      <c r="Q791" s="2"/>
      <c r="R791" s="2"/>
      <c r="S791" s="2"/>
      <c r="T791" s="2"/>
      <c r="U791" s="2"/>
      <c r="V791" s="18"/>
      <c r="W791" s="2"/>
      <c r="X791" s="2"/>
      <c r="Y791" s="2"/>
      <c r="Z791" s="2"/>
    </row>
    <row r="792" spans="1:26" ht="12.75" customHeight="1">
      <c r="A792" s="2"/>
      <c r="B792" s="2"/>
      <c r="C792" s="2"/>
      <c r="D792" s="2"/>
      <c r="E792" s="2"/>
      <c r="F792" s="2"/>
      <c r="G792" s="2"/>
      <c r="H792" s="2"/>
      <c r="I792" s="2"/>
      <c r="J792" s="2"/>
      <c r="K792" s="2"/>
      <c r="L792" s="2"/>
      <c r="M792" s="2"/>
      <c r="N792" s="2"/>
      <c r="O792" s="2"/>
      <c r="P792" s="2"/>
      <c r="Q792" s="2"/>
      <c r="R792" s="2"/>
      <c r="S792" s="2"/>
      <c r="T792" s="2"/>
      <c r="U792" s="2"/>
      <c r="V792" s="18"/>
      <c r="W792" s="2"/>
      <c r="X792" s="2"/>
      <c r="Y792" s="2"/>
      <c r="Z792" s="2"/>
    </row>
    <row r="793" spans="1:26" ht="12.75" customHeight="1">
      <c r="A793" s="2"/>
      <c r="B793" s="2"/>
      <c r="C793" s="2"/>
      <c r="D793" s="2"/>
      <c r="E793" s="2"/>
      <c r="F793" s="2"/>
      <c r="G793" s="2"/>
      <c r="H793" s="2"/>
      <c r="I793" s="2"/>
      <c r="J793" s="2"/>
      <c r="K793" s="2"/>
      <c r="L793" s="2"/>
      <c r="M793" s="2"/>
      <c r="N793" s="2"/>
      <c r="O793" s="2"/>
      <c r="P793" s="2"/>
      <c r="Q793" s="2"/>
      <c r="R793" s="2"/>
      <c r="S793" s="2"/>
      <c r="T793" s="2"/>
      <c r="U793" s="2"/>
      <c r="V793" s="18"/>
      <c r="W793" s="2"/>
      <c r="X793" s="2"/>
      <c r="Y793" s="2"/>
      <c r="Z793" s="2"/>
    </row>
    <row r="794" spans="1:26" ht="12.75" customHeight="1">
      <c r="A794" s="2"/>
      <c r="B794" s="2"/>
      <c r="C794" s="2"/>
      <c r="D794" s="2"/>
      <c r="E794" s="2"/>
      <c r="F794" s="2"/>
      <c r="G794" s="2"/>
      <c r="H794" s="2"/>
      <c r="I794" s="2"/>
      <c r="J794" s="2"/>
      <c r="K794" s="2"/>
      <c r="L794" s="2"/>
      <c r="M794" s="2"/>
      <c r="N794" s="2"/>
      <c r="O794" s="2"/>
      <c r="P794" s="2"/>
      <c r="Q794" s="2"/>
      <c r="R794" s="2"/>
      <c r="S794" s="2"/>
      <c r="T794" s="2"/>
      <c r="U794" s="2"/>
      <c r="V794" s="18"/>
      <c r="W794" s="2"/>
      <c r="X794" s="2"/>
      <c r="Y794" s="2"/>
      <c r="Z794" s="2"/>
    </row>
    <row r="795" spans="1:26" ht="12.75" customHeight="1">
      <c r="A795" s="2"/>
      <c r="B795" s="2"/>
      <c r="C795" s="2"/>
      <c r="D795" s="2"/>
      <c r="E795" s="2"/>
      <c r="F795" s="2"/>
      <c r="G795" s="2"/>
      <c r="H795" s="2"/>
      <c r="I795" s="2"/>
      <c r="J795" s="2"/>
      <c r="K795" s="2"/>
      <c r="L795" s="2"/>
      <c r="M795" s="2"/>
      <c r="N795" s="2"/>
      <c r="O795" s="2"/>
      <c r="P795" s="2"/>
      <c r="Q795" s="2"/>
      <c r="R795" s="2"/>
      <c r="S795" s="2"/>
      <c r="T795" s="2"/>
      <c r="U795" s="2"/>
      <c r="V795" s="18"/>
      <c r="W795" s="2"/>
      <c r="X795" s="2"/>
      <c r="Y795" s="2"/>
      <c r="Z795" s="2"/>
    </row>
    <row r="796" spans="1:26" ht="12.75" customHeight="1">
      <c r="A796" s="2"/>
      <c r="B796" s="2"/>
      <c r="C796" s="2"/>
      <c r="D796" s="2"/>
      <c r="E796" s="2"/>
      <c r="F796" s="2"/>
      <c r="G796" s="2"/>
      <c r="H796" s="2"/>
      <c r="I796" s="2"/>
      <c r="J796" s="2"/>
      <c r="K796" s="2"/>
      <c r="L796" s="2"/>
      <c r="M796" s="2"/>
      <c r="N796" s="2"/>
      <c r="O796" s="2"/>
      <c r="P796" s="2"/>
      <c r="Q796" s="2"/>
      <c r="R796" s="2"/>
      <c r="S796" s="2"/>
      <c r="T796" s="2"/>
      <c r="U796" s="2"/>
      <c r="V796" s="18"/>
      <c r="W796" s="2"/>
      <c r="X796" s="2"/>
      <c r="Y796" s="2"/>
      <c r="Z796" s="2"/>
    </row>
    <row r="797" spans="1:26" ht="12.75" customHeight="1">
      <c r="A797" s="2"/>
      <c r="B797" s="2"/>
      <c r="C797" s="2"/>
      <c r="D797" s="2"/>
      <c r="E797" s="2"/>
      <c r="F797" s="2"/>
      <c r="G797" s="2"/>
      <c r="H797" s="2"/>
      <c r="I797" s="2"/>
      <c r="J797" s="2"/>
      <c r="K797" s="2"/>
      <c r="L797" s="2"/>
      <c r="M797" s="2"/>
      <c r="N797" s="2"/>
      <c r="O797" s="2"/>
      <c r="P797" s="2"/>
      <c r="Q797" s="2"/>
      <c r="R797" s="2"/>
      <c r="S797" s="2"/>
      <c r="T797" s="2"/>
      <c r="U797" s="2"/>
      <c r="V797" s="18"/>
      <c r="W797" s="2"/>
      <c r="X797" s="2"/>
      <c r="Y797" s="2"/>
      <c r="Z797" s="2"/>
    </row>
    <row r="798" spans="1:26" ht="12.75" customHeight="1">
      <c r="A798" s="2"/>
      <c r="B798" s="2"/>
      <c r="C798" s="2"/>
      <c r="D798" s="2"/>
      <c r="E798" s="2"/>
      <c r="F798" s="2"/>
      <c r="G798" s="2"/>
      <c r="H798" s="2"/>
      <c r="I798" s="2"/>
      <c r="J798" s="2"/>
      <c r="K798" s="2"/>
      <c r="L798" s="2"/>
      <c r="M798" s="2"/>
      <c r="N798" s="2"/>
      <c r="O798" s="2"/>
      <c r="P798" s="2"/>
      <c r="Q798" s="2"/>
      <c r="R798" s="2"/>
      <c r="S798" s="2"/>
      <c r="T798" s="2"/>
      <c r="U798" s="2"/>
      <c r="V798" s="18"/>
      <c r="W798" s="2"/>
      <c r="X798" s="2"/>
      <c r="Y798" s="2"/>
      <c r="Z798" s="2"/>
    </row>
    <row r="799" spans="1:26" ht="12.75" customHeight="1">
      <c r="A799" s="2"/>
      <c r="B799" s="2"/>
      <c r="C799" s="2"/>
      <c r="D799" s="2"/>
      <c r="E799" s="2"/>
      <c r="F799" s="2"/>
      <c r="G799" s="2"/>
      <c r="H799" s="2"/>
      <c r="I799" s="2"/>
      <c r="J799" s="2"/>
      <c r="K799" s="2"/>
      <c r="L799" s="2"/>
      <c r="M799" s="2"/>
      <c r="N799" s="2"/>
      <c r="O799" s="2"/>
      <c r="P799" s="2"/>
      <c r="Q799" s="2"/>
      <c r="R799" s="2"/>
      <c r="S799" s="2"/>
      <c r="T799" s="2"/>
      <c r="U799" s="2"/>
      <c r="V799" s="18"/>
      <c r="W799" s="2"/>
      <c r="X799" s="2"/>
      <c r="Y799" s="2"/>
      <c r="Z799" s="2"/>
    </row>
    <row r="800" spans="1:26" ht="12.75" customHeight="1">
      <c r="A800" s="2"/>
      <c r="B800" s="2"/>
      <c r="C800" s="2"/>
      <c r="D800" s="2"/>
      <c r="E800" s="2"/>
      <c r="F800" s="2"/>
      <c r="G800" s="2"/>
      <c r="H800" s="2"/>
      <c r="I800" s="2"/>
      <c r="J800" s="2"/>
      <c r="K800" s="2"/>
      <c r="L800" s="2"/>
      <c r="M800" s="2"/>
      <c r="N800" s="2"/>
      <c r="O800" s="2"/>
      <c r="P800" s="2"/>
      <c r="Q800" s="2"/>
      <c r="R800" s="2"/>
      <c r="S800" s="2"/>
      <c r="T800" s="2"/>
      <c r="U800" s="2"/>
      <c r="V800" s="18"/>
      <c r="W800" s="2"/>
      <c r="X800" s="2"/>
      <c r="Y800" s="2"/>
      <c r="Z800" s="2"/>
    </row>
    <row r="801" spans="1:26" ht="12.75" customHeight="1">
      <c r="A801" s="2"/>
      <c r="B801" s="2"/>
      <c r="C801" s="2"/>
      <c r="D801" s="2"/>
      <c r="E801" s="2"/>
      <c r="F801" s="2"/>
      <c r="G801" s="2"/>
      <c r="H801" s="2"/>
      <c r="I801" s="2"/>
      <c r="J801" s="2"/>
      <c r="K801" s="2"/>
      <c r="L801" s="2"/>
      <c r="M801" s="2"/>
      <c r="N801" s="2"/>
      <c r="O801" s="2"/>
      <c r="P801" s="2"/>
      <c r="Q801" s="2"/>
      <c r="R801" s="2"/>
      <c r="S801" s="2"/>
      <c r="T801" s="2"/>
      <c r="U801" s="2"/>
      <c r="V801" s="18"/>
      <c r="W801" s="2"/>
      <c r="X801" s="2"/>
      <c r="Y801" s="2"/>
      <c r="Z801" s="2"/>
    </row>
    <row r="802" spans="1:26" ht="12.75" customHeight="1">
      <c r="A802" s="2"/>
      <c r="B802" s="2"/>
      <c r="C802" s="2"/>
      <c r="D802" s="2"/>
      <c r="E802" s="2"/>
      <c r="F802" s="2"/>
      <c r="G802" s="2"/>
      <c r="H802" s="2"/>
      <c r="I802" s="2"/>
      <c r="J802" s="2"/>
      <c r="K802" s="2"/>
      <c r="L802" s="2"/>
      <c r="M802" s="2"/>
      <c r="N802" s="2"/>
      <c r="O802" s="2"/>
      <c r="P802" s="2"/>
      <c r="Q802" s="2"/>
      <c r="R802" s="2"/>
      <c r="S802" s="2"/>
      <c r="T802" s="2"/>
      <c r="U802" s="2"/>
      <c r="V802" s="18"/>
      <c r="W802" s="2"/>
      <c r="X802" s="2"/>
      <c r="Y802" s="2"/>
      <c r="Z802" s="2"/>
    </row>
    <row r="803" spans="1:26" ht="12.75" customHeight="1">
      <c r="A803" s="2"/>
      <c r="B803" s="2"/>
      <c r="C803" s="2"/>
      <c r="D803" s="2"/>
      <c r="E803" s="2"/>
      <c r="F803" s="2"/>
      <c r="G803" s="2"/>
      <c r="H803" s="2"/>
      <c r="I803" s="2"/>
      <c r="J803" s="2"/>
      <c r="K803" s="2"/>
      <c r="L803" s="2"/>
      <c r="M803" s="2"/>
      <c r="N803" s="2"/>
      <c r="O803" s="2"/>
      <c r="P803" s="2"/>
      <c r="Q803" s="2"/>
      <c r="R803" s="2"/>
      <c r="S803" s="2"/>
      <c r="T803" s="2"/>
      <c r="U803" s="2"/>
      <c r="V803" s="18"/>
      <c r="W803" s="2"/>
      <c r="X803" s="2"/>
      <c r="Y803" s="2"/>
      <c r="Z803" s="2"/>
    </row>
    <row r="804" spans="1:26" ht="12.75" customHeight="1">
      <c r="A804" s="2"/>
      <c r="B804" s="2"/>
      <c r="C804" s="2"/>
      <c r="D804" s="2"/>
      <c r="E804" s="2"/>
      <c r="F804" s="2"/>
      <c r="G804" s="2"/>
      <c r="H804" s="2"/>
      <c r="I804" s="2"/>
      <c r="J804" s="2"/>
      <c r="K804" s="2"/>
      <c r="L804" s="2"/>
      <c r="M804" s="2"/>
      <c r="N804" s="2"/>
      <c r="O804" s="2"/>
      <c r="P804" s="2"/>
      <c r="Q804" s="2"/>
      <c r="R804" s="2"/>
      <c r="S804" s="2"/>
      <c r="T804" s="2"/>
      <c r="U804" s="2"/>
      <c r="V804" s="18"/>
      <c r="W804" s="2"/>
      <c r="X804" s="2"/>
      <c r="Y804" s="2"/>
      <c r="Z804" s="2"/>
    </row>
    <row r="805" spans="1:26" ht="12.75" customHeight="1">
      <c r="A805" s="2"/>
      <c r="B805" s="2"/>
      <c r="C805" s="2"/>
      <c r="D805" s="2"/>
      <c r="E805" s="2"/>
      <c r="F805" s="2"/>
      <c r="G805" s="2"/>
      <c r="H805" s="2"/>
      <c r="I805" s="2"/>
      <c r="J805" s="2"/>
      <c r="K805" s="2"/>
      <c r="L805" s="2"/>
      <c r="M805" s="2"/>
      <c r="N805" s="2"/>
      <c r="O805" s="2"/>
      <c r="P805" s="2"/>
      <c r="Q805" s="2"/>
      <c r="R805" s="2"/>
      <c r="S805" s="2"/>
      <c r="T805" s="2"/>
      <c r="U805" s="2"/>
      <c r="V805" s="18"/>
      <c r="W805" s="2"/>
      <c r="X805" s="2"/>
      <c r="Y805" s="2"/>
      <c r="Z805" s="2"/>
    </row>
    <row r="806" spans="1:26" ht="12.75" customHeight="1">
      <c r="A806" s="2"/>
      <c r="B806" s="2"/>
      <c r="C806" s="2"/>
      <c r="D806" s="2"/>
      <c r="E806" s="2"/>
      <c r="F806" s="2"/>
      <c r="G806" s="2"/>
      <c r="H806" s="2"/>
      <c r="I806" s="2"/>
      <c r="J806" s="2"/>
      <c r="K806" s="2"/>
      <c r="L806" s="2"/>
      <c r="M806" s="2"/>
      <c r="N806" s="2"/>
      <c r="O806" s="2"/>
      <c r="P806" s="2"/>
      <c r="Q806" s="2"/>
      <c r="R806" s="2"/>
      <c r="S806" s="2"/>
      <c r="T806" s="2"/>
      <c r="U806" s="2"/>
      <c r="V806" s="18"/>
      <c r="W806" s="2"/>
      <c r="X806" s="2"/>
      <c r="Y806" s="2"/>
      <c r="Z806" s="2"/>
    </row>
    <row r="807" spans="1:26" ht="12.75" customHeight="1">
      <c r="A807" s="2"/>
      <c r="B807" s="2"/>
      <c r="C807" s="2"/>
      <c r="D807" s="2"/>
      <c r="E807" s="2"/>
      <c r="F807" s="2"/>
      <c r="G807" s="2"/>
      <c r="H807" s="2"/>
      <c r="I807" s="2"/>
      <c r="J807" s="2"/>
      <c r="K807" s="2"/>
      <c r="L807" s="2"/>
      <c r="M807" s="2"/>
      <c r="N807" s="2"/>
      <c r="O807" s="2"/>
      <c r="P807" s="2"/>
      <c r="Q807" s="2"/>
      <c r="R807" s="2"/>
      <c r="S807" s="2"/>
      <c r="T807" s="2"/>
      <c r="U807" s="2"/>
      <c r="V807" s="18"/>
      <c r="W807" s="2"/>
      <c r="X807" s="2"/>
      <c r="Y807" s="2"/>
      <c r="Z807" s="2"/>
    </row>
    <row r="808" spans="1:26" ht="12.75" customHeight="1">
      <c r="A808" s="2"/>
      <c r="B808" s="2"/>
      <c r="C808" s="2"/>
      <c r="D808" s="2"/>
      <c r="E808" s="2"/>
      <c r="F808" s="2"/>
      <c r="G808" s="2"/>
      <c r="H808" s="2"/>
      <c r="I808" s="2"/>
      <c r="J808" s="2"/>
      <c r="K808" s="2"/>
      <c r="L808" s="2"/>
      <c r="M808" s="2"/>
      <c r="N808" s="2"/>
      <c r="O808" s="2"/>
      <c r="P808" s="2"/>
      <c r="Q808" s="2"/>
      <c r="R808" s="2"/>
      <c r="S808" s="2"/>
      <c r="T808" s="2"/>
      <c r="U808" s="2"/>
      <c r="V808" s="18"/>
      <c r="W808" s="2"/>
      <c r="X808" s="2"/>
      <c r="Y808" s="2"/>
      <c r="Z808" s="2"/>
    </row>
    <row r="809" spans="1:26" ht="12.75" customHeight="1">
      <c r="A809" s="2"/>
      <c r="B809" s="2"/>
      <c r="C809" s="2"/>
      <c r="D809" s="2"/>
      <c r="E809" s="2"/>
      <c r="F809" s="2"/>
      <c r="G809" s="2"/>
      <c r="H809" s="2"/>
      <c r="I809" s="2"/>
      <c r="J809" s="2"/>
      <c r="K809" s="2"/>
      <c r="L809" s="2"/>
      <c r="M809" s="2"/>
      <c r="N809" s="2"/>
      <c r="O809" s="2"/>
      <c r="P809" s="2"/>
      <c r="Q809" s="2"/>
      <c r="R809" s="2"/>
      <c r="S809" s="2"/>
      <c r="T809" s="2"/>
      <c r="U809" s="2"/>
      <c r="V809" s="18"/>
      <c r="W809" s="2"/>
      <c r="X809" s="2"/>
      <c r="Y809" s="2"/>
      <c r="Z809" s="2"/>
    </row>
    <row r="810" spans="1:26" ht="12.75" customHeight="1">
      <c r="A810" s="2"/>
      <c r="B810" s="2"/>
      <c r="C810" s="2"/>
      <c r="D810" s="2"/>
      <c r="E810" s="2"/>
      <c r="F810" s="2"/>
      <c r="G810" s="2"/>
      <c r="H810" s="2"/>
      <c r="I810" s="2"/>
      <c r="J810" s="2"/>
      <c r="K810" s="2"/>
      <c r="L810" s="2"/>
      <c r="M810" s="2"/>
      <c r="N810" s="2"/>
      <c r="O810" s="2"/>
      <c r="P810" s="2"/>
      <c r="Q810" s="2"/>
      <c r="R810" s="2"/>
      <c r="S810" s="2"/>
      <c r="T810" s="2"/>
      <c r="U810" s="2"/>
      <c r="V810" s="18"/>
      <c r="W810" s="2"/>
      <c r="X810" s="2"/>
      <c r="Y810" s="2"/>
      <c r="Z810" s="2"/>
    </row>
    <row r="811" spans="1:26" ht="12.75" customHeight="1">
      <c r="A811" s="2"/>
      <c r="B811" s="2"/>
      <c r="C811" s="2"/>
      <c r="D811" s="2"/>
      <c r="E811" s="2"/>
      <c r="F811" s="2"/>
      <c r="G811" s="2"/>
      <c r="H811" s="2"/>
      <c r="I811" s="2"/>
      <c r="J811" s="2"/>
      <c r="K811" s="2"/>
      <c r="L811" s="2"/>
      <c r="M811" s="2"/>
      <c r="N811" s="2"/>
      <c r="O811" s="2"/>
      <c r="P811" s="2"/>
      <c r="Q811" s="2"/>
      <c r="R811" s="2"/>
      <c r="S811" s="2"/>
      <c r="T811" s="2"/>
      <c r="U811" s="2"/>
      <c r="V811" s="18"/>
      <c r="W811" s="2"/>
      <c r="X811" s="2"/>
      <c r="Y811" s="2"/>
      <c r="Z811" s="2"/>
    </row>
    <row r="812" spans="1:26" ht="12.75" customHeight="1">
      <c r="A812" s="2"/>
      <c r="B812" s="2"/>
      <c r="C812" s="2"/>
      <c r="D812" s="2"/>
      <c r="E812" s="2"/>
      <c r="F812" s="2"/>
      <c r="G812" s="2"/>
      <c r="H812" s="2"/>
      <c r="I812" s="2"/>
      <c r="J812" s="2"/>
      <c r="K812" s="2"/>
      <c r="L812" s="2"/>
      <c r="M812" s="2"/>
      <c r="N812" s="2"/>
      <c r="O812" s="2"/>
      <c r="P812" s="2"/>
      <c r="Q812" s="2"/>
      <c r="R812" s="2"/>
      <c r="S812" s="2"/>
      <c r="T812" s="2"/>
      <c r="U812" s="2"/>
      <c r="V812" s="18"/>
      <c r="W812" s="2"/>
      <c r="X812" s="2"/>
      <c r="Y812" s="2"/>
      <c r="Z812" s="2"/>
    </row>
    <row r="813" spans="1:26" ht="12.75" customHeight="1">
      <c r="A813" s="2"/>
      <c r="B813" s="2"/>
      <c r="C813" s="2"/>
      <c r="D813" s="2"/>
      <c r="E813" s="2"/>
      <c r="F813" s="2"/>
      <c r="G813" s="2"/>
      <c r="H813" s="2"/>
      <c r="I813" s="2"/>
      <c r="J813" s="2"/>
      <c r="K813" s="2"/>
      <c r="L813" s="2"/>
      <c r="M813" s="2"/>
      <c r="N813" s="2"/>
      <c r="O813" s="2"/>
      <c r="P813" s="2"/>
      <c r="Q813" s="2"/>
      <c r="R813" s="2"/>
      <c r="S813" s="2"/>
      <c r="T813" s="2"/>
      <c r="U813" s="2"/>
      <c r="V813" s="18"/>
      <c r="W813" s="2"/>
      <c r="X813" s="2"/>
      <c r="Y813" s="2"/>
      <c r="Z813" s="2"/>
    </row>
    <row r="814" spans="1:26" ht="12.75" customHeight="1">
      <c r="A814" s="2"/>
      <c r="B814" s="2"/>
      <c r="C814" s="2"/>
      <c r="D814" s="2"/>
      <c r="E814" s="2"/>
      <c r="F814" s="2"/>
      <c r="G814" s="2"/>
      <c r="H814" s="2"/>
      <c r="I814" s="2"/>
      <c r="J814" s="2"/>
      <c r="K814" s="2"/>
      <c r="L814" s="2"/>
      <c r="M814" s="2"/>
      <c r="N814" s="2"/>
      <c r="O814" s="2"/>
      <c r="P814" s="2"/>
      <c r="Q814" s="2"/>
      <c r="R814" s="2"/>
      <c r="S814" s="2"/>
      <c r="T814" s="2"/>
      <c r="U814" s="2"/>
      <c r="V814" s="18"/>
      <c r="W814" s="2"/>
      <c r="X814" s="2"/>
      <c r="Y814" s="2"/>
      <c r="Z814" s="2"/>
    </row>
    <row r="815" spans="1:26" ht="12.75" customHeight="1">
      <c r="A815" s="2"/>
      <c r="B815" s="2"/>
      <c r="C815" s="2"/>
      <c r="D815" s="2"/>
      <c r="E815" s="2"/>
      <c r="F815" s="2"/>
      <c r="G815" s="2"/>
      <c r="H815" s="2"/>
      <c r="I815" s="2"/>
      <c r="J815" s="2"/>
      <c r="K815" s="2"/>
      <c r="L815" s="2"/>
      <c r="M815" s="2"/>
      <c r="N815" s="2"/>
      <c r="O815" s="2"/>
      <c r="P815" s="2"/>
      <c r="Q815" s="2"/>
      <c r="R815" s="2"/>
      <c r="S815" s="2"/>
      <c r="T815" s="2"/>
      <c r="U815" s="2"/>
      <c r="V815" s="18"/>
      <c r="W815" s="2"/>
      <c r="X815" s="2"/>
      <c r="Y815" s="2"/>
      <c r="Z815" s="2"/>
    </row>
    <row r="816" spans="1:26" ht="12.75" customHeight="1">
      <c r="A816" s="2"/>
      <c r="B816" s="2"/>
      <c r="C816" s="2"/>
      <c r="D816" s="2"/>
      <c r="E816" s="2"/>
      <c r="F816" s="2"/>
      <c r="G816" s="2"/>
      <c r="H816" s="2"/>
      <c r="I816" s="2"/>
      <c r="J816" s="2"/>
      <c r="K816" s="2"/>
      <c r="L816" s="2"/>
      <c r="M816" s="2"/>
      <c r="N816" s="2"/>
      <c r="O816" s="2"/>
      <c r="P816" s="2"/>
      <c r="Q816" s="2"/>
      <c r="R816" s="2"/>
      <c r="S816" s="2"/>
      <c r="T816" s="2"/>
      <c r="U816" s="2"/>
      <c r="V816" s="18"/>
      <c r="W816" s="2"/>
      <c r="X816" s="2"/>
      <c r="Y816" s="2"/>
      <c r="Z816" s="2"/>
    </row>
    <row r="817" spans="1:26" ht="12.75" customHeight="1">
      <c r="A817" s="2"/>
      <c r="B817" s="2"/>
      <c r="C817" s="2"/>
      <c r="D817" s="2"/>
      <c r="E817" s="2"/>
      <c r="F817" s="2"/>
      <c r="G817" s="2"/>
      <c r="H817" s="2"/>
      <c r="I817" s="2"/>
      <c r="J817" s="2"/>
      <c r="K817" s="2"/>
      <c r="L817" s="2"/>
      <c r="M817" s="2"/>
      <c r="N817" s="2"/>
      <c r="O817" s="2"/>
      <c r="P817" s="2"/>
      <c r="Q817" s="2"/>
      <c r="R817" s="2"/>
      <c r="S817" s="2"/>
      <c r="T817" s="2"/>
      <c r="U817" s="2"/>
      <c r="V817" s="18"/>
      <c r="W817" s="2"/>
      <c r="X817" s="2"/>
      <c r="Y817" s="2"/>
      <c r="Z817" s="2"/>
    </row>
    <row r="818" spans="1:26" ht="12.75" customHeight="1">
      <c r="A818" s="2"/>
      <c r="B818" s="2"/>
      <c r="C818" s="2"/>
      <c r="D818" s="2"/>
      <c r="E818" s="2"/>
      <c r="F818" s="2"/>
      <c r="G818" s="2"/>
      <c r="H818" s="2"/>
      <c r="I818" s="2"/>
      <c r="J818" s="2"/>
      <c r="K818" s="2"/>
      <c r="L818" s="2"/>
      <c r="M818" s="2"/>
      <c r="N818" s="2"/>
      <c r="O818" s="2"/>
      <c r="P818" s="2"/>
      <c r="Q818" s="2"/>
      <c r="R818" s="2"/>
      <c r="S818" s="2"/>
      <c r="T818" s="2"/>
      <c r="U818" s="2"/>
      <c r="V818" s="18"/>
      <c r="W818" s="2"/>
      <c r="X818" s="2"/>
      <c r="Y818" s="2"/>
      <c r="Z818" s="2"/>
    </row>
    <row r="819" spans="1:26" ht="12.75" customHeight="1">
      <c r="A819" s="2"/>
      <c r="B819" s="2"/>
      <c r="C819" s="2"/>
      <c r="D819" s="2"/>
      <c r="E819" s="2"/>
      <c r="F819" s="2"/>
      <c r="G819" s="2"/>
      <c r="H819" s="2"/>
      <c r="I819" s="2"/>
      <c r="J819" s="2"/>
      <c r="K819" s="2"/>
      <c r="L819" s="2"/>
      <c r="M819" s="2"/>
      <c r="N819" s="2"/>
      <c r="O819" s="2"/>
      <c r="P819" s="2"/>
      <c r="Q819" s="2"/>
      <c r="R819" s="2"/>
      <c r="S819" s="2"/>
      <c r="T819" s="2"/>
      <c r="U819" s="2"/>
      <c r="V819" s="18"/>
      <c r="W819" s="2"/>
      <c r="X819" s="2"/>
      <c r="Y819" s="2"/>
      <c r="Z819" s="2"/>
    </row>
    <row r="820" spans="1:26" ht="12.75" customHeight="1">
      <c r="A820" s="2"/>
      <c r="B820" s="2"/>
      <c r="C820" s="2"/>
      <c r="D820" s="2"/>
      <c r="E820" s="2"/>
      <c r="F820" s="2"/>
      <c r="G820" s="2"/>
      <c r="H820" s="2"/>
      <c r="I820" s="2"/>
      <c r="J820" s="2"/>
      <c r="K820" s="2"/>
      <c r="L820" s="2"/>
      <c r="M820" s="2"/>
      <c r="N820" s="2"/>
      <c r="O820" s="2"/>
      <c r="P820" s="2"/>
      <c r="Q820" s="2"/>
      <c r="R820" s="2"/>
      <c r="S820" s="2"/>
      <c r="T820" s="2"/>
      <c r="U820" s="2"/>
      <c r="V820" s="18"/>
      <c r="W820" s="2"/>
      <c r="X820" s="2"/>
      <c r="Y820" s="2"/>
      <c r="Z820" s="2"/>
    </row>
    <row r="821" spans="1:26" ht="12.75" customHeight="1">
      <c r="A821" s="2"/>
      <c r="B821" s="2"/>
      <c r="C821" s="2"/>
      <c r="D821" s="2"/>
      <c r="E821" s="2"/>
      <c r="F821" s="2"/>
      <c r="G821" s="2"/>
      <c r="H821" s="2"/>
      <c r="I821" s="2"/>
      <c r="J821" s="2"/>
      <c r="K821" s="2"/>
      <c r="L821" s="2"/>
      <c r="M821" s="2"/>
      <c r="N821" s="2"/>
      <c r="O821" s="2"/>
      <c r="P821" s="2"/>
      <c r="Q821" s="2"/>
      <c r="R821" s="2"/>
      <c r="S821" s="2"/>
      <c r="T821" s="2"/>
      <c r="U821" s="2"/>
      <c r="V821" s="18"/>
      <c r="W821" s="2"/>
      <c r="X821" s="2"/>
      <c r="Y821" s="2"/>
      <c r="Z821" s="2"/>
    </row>
    <row r="822" spans="1:26" ht="12.75" customHeight="1">
      <c r="A822" s="2"/>
      <c r="B822" s="2"/>
      <c r="C822" s="2"/>
      <c r="D822" s="2"/>
      <c r="E822" s="2"/>
      <c r="F822" s="2"/>
      <c r="G822" s="2"/>
      <c r="H822" s="2"/>
      <c r="I822" s="2"/>
      <c r="J822" s="2"/>
      <c r="K822" s="2"/>
      <c r="L822" s="2"/>
      <c r="M822" s="2"/>
      <c r="N822" s="2"/>
      <c r="O822" s="2"/>
      <c r="P822" s="2"/>
      <c r="Q822" s="2"/>
      <c r="R822" s="2"/>
      <c r="S822" s="2"/>
      <c r="T822" s="2"/>
      <c r="U822" s="2"/>
      <c r="V822" s="18"/>
      <c r="W822" s="2"/>
      <c r="X822" s="2"/>
      <c r="Y822" s="2"/>
      <c r="Z822" s="2"/>
    </row>
    <row r="823" spans="1:26" ht="12.75" customHeight="1">
      <c r="A823" s="2"/>
      <c r="B823" s="2"/>
      <c r="C823" s="2"/>
      <c r="D823" s="2"/>
      <c r="E823" s="2"/>
      <c r="F823" s="2"/>
      <c r="G823" s="2"/>
      <c r="H823" s="2"/>
      <c r="I823" s="2"/>
      <c r="J823" s="2"/>
      <c r="K823" s="2"/>
      <c r="L823" s="2"/>
      <c r="M823" s="2"/>
      <c r="N823" s="2"/>
      <c r="O823" s="2"/>
      <c r="P823" s="2"/>
      <c r="Q823" s="2"/>
      <c r="R823" s="2"/>
      <c r="S823" s="2"/>
      <c r="T823" s="2"/>
      <c r="U823" s="2"/>
      <c r="V823" s="18"/>
      <c r="W823" s="2"/>
      <c r="X823" s="2"/>
      <c r="Y823" s="2"/>
      <c r="Z823" s="2"/>
    </row>
    <row r="824" spans="1:26" ht="12.75" customHeight="1">
      <c r="A824" s="2"/>
      <c r="B824" s="2"/>
      <c r="C824" s="2"/>
      <c r="D824" s="2"/>
      <c r="E824" s="2"/>
      <c r="F824" s="2"/>
      <c r="G824" s="2"/>
      <c r="H824" s="2"/>
      <c r="I824" s="2"/>
      <c r="J824" s="2"/>
      <c r="K824" s="2"/>
      <c r="L824" s="2"/>
      <c r="M824" s="2"/>
      <c r="N824" s="2"/>
      <c r="O824" s="2"/>
      <c r="P824" s="2"/>
      <c r="Q824" s="2"/>
      <c r="R824" s="2"/>
      <c r="S824" s="2"/>
      <c r="T824" s="2"/>
      <c r="U824" s="2"/>
      <c r="V824" s="18"/>
      <c r="W824" s="2"/>
      <c r="X824" s="2"/>
      <c r="Y824" s="2"/>
      <c r="Z824" s="2"/>
    </row>
    <row r="825" spans="1:26" ht="12.75" customHeight="1">
      <c r="A825" s="2"/>
      <c r="B825" s="2"/>
      <c r="C825" s="2"/>
      <c r="D825" s="2"/>
      <c r="E825" s="2"/>
      <c r="F825" s="2"/>
      <c r="G825" s="2"/>
      <c r="H825" s="2"/>
      <c r="I825" s="2"/>
      <c r="J825" s="2"/>
      <c r="K825" s="2"/>
      <c r="L825" s="2"/>
      <c r="M825" s="2"/>
      <c r="N825" s="2"/>
      <c r="O825" s="2"/>
      <c r="P825" s="2"/>
      <c r="Q825" s="2"/>
      <c r="R825" s="2"/>
      <c r="S825" s="2"/>
      <c r="T825" s="2"/>
      <c r="U825" s="2"/>
      <c r="V825" s="18"/>
      <c r="W825" s="2"/>
      <c r="X825" s="2"/>
      <c r="Y825" s="2"/>
      <c r="Z825" s="2"/>
    </row>
    <row r="826" spans="1:26" ht="12.75" customHeight="1">
      <c r="A826" s="2"/>
      <c r="B826" s="2"/>
      <c r="C826" s="2"/>
      <c r="D826" s="2"/>
      <c r="E826" s="2"/>
      <c r="F826" s="2"/>
      <c r="G826" s="2"/>
      <c r="H826" s="2"/>
      <c r="I826" s="2"/>
      <c r="J826" s="2"/>
      <c r="K826" s="2"/>
      <c r="L826" s="2"/>
      <c r="M826" s="2"/>
      <c r="N826" s="2"/>
      <c r="O826" s="2"/>
      <c r="P826" s="2"/>
      <c r="Q826" s="2"/>
      <c r="R826" s="2"/>
      <c r="S826" s="2"/>
      <c r="T826" s="2"/>
      <c r="U826" s="2"/>
      <c r="V826" s="18"/>
      <c r="W826" s="2"/>
      <c r="X826" s="2"/>
      <c r="Y826" s="2"/>
      <c r="Z826" s="2"/>
    </row>
    <row r="827" spans="1:26" ht="12.75" customHeight="1">
      <c r="A827" s="2"/>
      <c r="B827" s="2"/>
      <c r="C827" s="2"/>
      <c r="D827" s="2"/>
      <c r="E827" s="2"/>
      <c r="F827" s="2"/>
      <c r="G827" s="2"/>
      <c r="H827" s="2"/>
      <c r="I827" s="2"/>
      <c r="J827" s="2"/>
      <c r="K827" s="2"/>
      <c r="L827" s="2"/>
      <c r="M827" s="2"/>
      <c r="N827" s="2"/>
      <c r="O827" s="2"/>
      <c r="P827" s="2"/>
      <c r="Q827" s="2"/>
      <c r="R827" s="2"/>
      <c r="S827" s="2"/>
      <c r="T827" s="2"/>
      <c r="U827" s="2"/>
      <c r="V827" s="18"/>
      <c r="W827" s="2"/>
      <c r="X827" s="2"/>
      <c r="Y827" s="2"/>
      <c r="Z827" s="2"/>
    </row>
    <row r="828" spans="1:26" ht="12.75" customHeight="1">
      <c r="A828" s="2"/>
      <c r="B828" s="2"/>
      <c r="C828" s="2"/>
      <c r="D828" s="2"/>
      <c r="E828" s="2"/>
      <c r="F828" s="2"/>
      <c r="G828" s="2"/>
      <c r="H828" s="2"/>
      <c r="I828" s="2"/>
      <c r="J828" s="2"/>
      <c r="K828" s="2"/>
      <c r="L828" s="2"/>
      <c r="M828" s="2"/>
      <c r="N828" s="2"/>
      <c r="O828" s="2"/>
      <c r="P828" s="2"/>
      <c r="Q828" s="2"/>
      <c r="R828" s="2"/>
      <c r="S828" s="2"/>
      <c r="T828" s="2"/>
      <c r="U828" s="2"/>
      <c r="V828" s="18"/>
      <c r="W828" s="2"/>
      <c r="X828" s="2"/>
      <c r="Y828" s="2"/>
      <c r="Z828" s="2"/>
    </row>
    <row r="829" spans="1:26" ht="12.75" customHeight="1">
      <c r="A829" s="2"/>
      <c r="B829" s="2"/>
      <c r="C829" s="2"/>
      <c r="D829" s="2"/>
      <c r="E829" s="2"/>
      <c r="F829" s="2"/>
      <c r="G829" s="2"/>
      <c r="H829" s="2"/>
      <c r="I829" s="2"/>
      <c r="J829" s="2"/>
      <c r="K829" s="2"/>
      <c r="L829" s="2"/>
      <c r="M829" s="2"/>
      <c r="N829" s="2"/>
      <c r="O829" s="2"/>
      <c r="P829" s="2"/>
      <c r="Q829" s="2"/>
      <c r="R829" s="2"/>
      <c r="S829" s="2"/>
      <c r="T829" s="2"/>
      <c r="U829" s="2"/>
      <c r="V829" s="18"/>
      <c r="W829" s="2"/>
      <c r="X829" s="2"/>
      <c r="Y829" s="2"/>
      <c r="Z829" s="2"/>
    </row>
    <row r="830" spans="1:26" ht="12.75" customHeight="1">
      <c r="A830" s="2"/>
      <c r="B830" s="2"/>
      <c r="C830" s="2"/>
      <c r="D830" s="2"/>
      <c r="E830" s="2"/>
      <c r="F830" s="2"/>
      <c r="G830" s="2"/>
      <c r="H830" s="2"/>
      <c r="I830" s="2"/>
      <c r="J830" s="2"/>
      <c r="K830" s="2"/>
      <c r="L830" s="2"/>
      <c r="M830" s="2"/>
      <c r="N830" s="2"/>
      <c r="O830" s="2"/>
      <c r="P830" s="2"/>
      <c r="Q830" s="2"/>
      <c r="R830" s="2"/>
      <c r="S830" s="2"/>
      <c r="T830" s="2"/>
      <c r="U830" s="2"/>
      <c r="V830" s="18"/>
      <c r="W830" s="2"/>
      <c r="X830" s="2"/>
      <c r="Y830" s="2"/>
      <c r="Z830" s="2"/>
    </row>
    <row r="831" spans="1:26" ht="12.75" customHeight="1">
      <c r="A831" s="2"/>
      <c r="B831" s="2"/>
      <c r="C831" s="2"/>
      <c r="D831" s="2"/>
      <c r="E831" s="2"/>
      <c r="F831" s="2"/>
      <c r="G831" s="2"/>
      <c r="H831" s="2"/>
      <c r="I831" s="2"/>
      <c r="J831" s="2"/>
      <c r="K831" s="2"/>
      <c r="L831" s="2"/>
      <c r="M831" s="2"/>
      <c r="N831" s="2"/>
      <c r="O831" s="2"/>
      <c r="P831" s="2"/>
      <c r="Q831" s="2"/>
      <c r="R831" s="2"/>
      <c r="S831" s="2"/>
      <c r="T831" s="2"/>
      <c r="U831" s="2"/>
      <c r="V831" s="18"/>
      <c r="W831" s="2"/>
      <c r="X831" s="2"/>
      <c r="Y831" s="2"/>
      <c r="Z831" s="2"/>
    </row>
    <row r="832" spans="1:26" ht="12.75" customHeight="1">
      <c r="A832" s="2"/>
      <c r="B832" s="2"/>
      <c r="C832" s="2"/>
      <c r="D832" s="2"/>
      <c r="E832" s="2"/>
      <c r="F832" s="2"/>
      <c r="G832" s="2"/>
      <c r="H832" s="2"/>
      <c r="I832" s="2"/>
      <c r="J832" s="2"/>
      <c r="K832" s="2"/>
      <c r="L832" s="2"/>
      <c r="M832" s="2"/>
      <c r="N832" s="2"/>
      <c r="O832" s="2"/>
      <c r="P832" s="2"/>
      <c r="Q832" s="2"/>
      <c r="R832" s="2"/>
      <c r="S832" s="2"/>
      <c r="T832" s="2"/>
      <c r="U832" s="2"/>
      <c r="V832" s="18"/>
      <c r="W832" s="2"/>
      <c r="X832" s="2"/>
      <c r="Y832" s="2"/>
      <c r="Z832" s="2"/>
    </row>
    <row r="833" spans="1:26" ht="12.75" customHeight="1">
      <c r="A833" s="2"/>
      <c r="B833" s="2"/>
      <c r="C833" s="2"/>
      <c r="D833" s="2"/>
      <c r="E833" s="2"/>
      <c r="F833" s="2"/>
      <c r="G833" s="2"/>
      <c r="H833" s="2"/>
      <c r="I833" s="2"/>
      <c r="J833" s="2"/>
      <c r="K833" s="2"/>
      <c r="L833" s="2"/>
      <c r="M833" s="2"/>
      <c r="N833" s="2"/>
      <c r="O833" s="2"/>
      <c r="P833" s="2"/>
      <c r="Q833" s="2"/>
      <c r="R833" s="2"/>
      <c r="S833" s="2"/>
      <c r="T833" s="2"/>
      <c r="U833" s="2"/>
      <c r="V833" s="18"/>
      <c r="W833" s="2"/>
      <c r="X833" s="2"/>
      <c r="Y833" s="2"/>
      <c r="Z833" s="2"/>
    </row>
    <row r="834" spans="1:26" ht="12.75" customHeight="1">
      <c r="A834" s="2"/>
      <c r="B834" s="2"/>
      <c r="C834" s="2"/>
      <c r="D834" s="2"/>
      <c r="E834" s="2"/>
      <c r="F834" s="2"/>
      <c r="G834" s="2"/>
      <c r="H834" s="2"/>
      <c r="I834" s="2"/>
      <c r="J834" s="2"/>
      <c r="K834" s="2"/>
      <c r="L834" s="2"/>
      <c r="M834" s="2"/>
      <c r="N834" s="2"/>
      <c r="O834" s="2"/>
      <c r="P834" s="2"/>
      <c r="Q834" s="2"/>
      <c r="R834" s="2"/>
      <c r="S834" s="2"/>
      <c r="T834" s="2"/>
      <c r="U834" s="2"/>
      <c r="V834" s="18"/>
      <c r="W834" s="2"/>
      <c r="X834" s="2"/>
      <c r="Y834" s="2"/>
      <c r="Z834" s="2"/>
    </row>
    <row r="835" spans="1:26" ht="12.75" customHeight="1">
      <c r="A835" s="2"/>
      <c r="B835" s="2"/>
      <c r="C835" s="2"/>
      <c r="D835" s="2"/>
      <c r="E835" s="2"/>
      <c r="F835" s="2"/>
      <c r="G835" s="2"/>
      <c r="H835" s="2"/>
      <c r="I835" s="2"/>
      <c r="J835" s="2"/>
      <c r="K835" s="2"/>
      <c r="L835" s="2"/>
      <c r="M835" s="2"/>
      <c r="N835" s="2"/>
      <c r="O835" s="2"/>
      <c r="P835" s="2"/>
      <c r="Q835" s="2"/>
      <c r="R835" s="2"/>
      <c r="S835" s="2"/>
      <c r="T835" s="2"/>
      <c r="U835" s="2"/>
      <c r="V835" s="18"/>
      <c r="W835" s="2"/>
      <c r="X835" s="2"/>
      <c r="Y835" s="2"/>
      <c r="Z835" s="2"/>
    </row>
    <row r="836" spans="1:26" ht="12.75" customHeight="1">
      <c r="A836" s="2"/>
      <c r="B836" s="2"/>
      <c r="C836" s="2"/>
      <c r="D836" s="2"/>
      <c r="E836" s="2"/>
      <c r="F836" s="2"/>
      <c r="G836" s="2"/>
      <c r="H836" s="2"/>
      <c r="I836" s="2"/>
      <c r="J836" s="2"/>
      <c r="K836" s="2"/>
      <c r="L836" s="2"/>
      <c r="M836" s="2"/>
      <c r="N836" s="2"/>
      <c r="O836" s="2"/>
      <c r="P836" s="2"/>
      <c r="Q836" s="2"/>
      <c r="R836" s="2"/>
      <c r="S836" s="2"/>
      <c r="T836" s="2"/>
      <c r="U836" s="2"/>
      <c r="V836" s="18"/>
      <c r="W836" s="2"/>
      <c r="X836" s="2"/>
      <c r="Y836" s="2"/>
      <c r="Z836" s="2"/>
    </row>
    <row r="837" spans="1:26" ht="12.75" customHeight="1">
      <c r="A837" s="2"/>
      <c r="B837" s="2"/>
      <c r="C837" s="2"/>
      <c r="D837" s="2"/>
      <c r="E837" s="2"/>
      <c r="F837" s="2"/>
      <c r="G837" s="2"/>
      <c r="H837" s="2"/>
      <c r="I837" s="2"/>
      <c r="J837" s="2"/>
      <c r="K837" s="2"/>
      <c r="L837" s="2"/>
      <c r="M837" s="2"/>
      <c r="N837" s="2"/>
      <c r="O837" s="2"/>
      <c r="P837" s="2"/>
      <c r="Q837" s="2"/>
      <c r="R837" s="2"/>
      <c r="S837" s="2"/>
      <c r="T837" s="2"/>
      <c r="U837" s="2"/>
      <c r="V837" s="18"/>
      <c r="W837" s="2"/>
      <c r="X837" s="2"/>
      <c r="Y837" s="2"/>
      <c r="Z837" s="2"/>
    </row>
    <row r="838" spans="1:26" ht="12.75" customHeight="1">
      <c r="A838" s="2"/>
      <c r="B838" s="2"/>
      <c r="C838" s="2"/>
      <c r="D838" s="2"/>
      <c r="E838" s="2"/>
      <c r="F838" s="2"/>
      <c r="G838" s="2"/>
      <c r="H838" s="2"/>
      <c r="I838" s="2"/>
      <c r="J838" s="2"/>
      <c r="K838" s="2"/>
      <c r="L838" s="2"/>
      <c r="M838" s="2"/>
      <c r="N838" s="2"/>
      <c r="O838" s="2"/>
      <c r="P838" s="2"/>
      <c r="Q838" s="2"/>
      <c r="R838" s="2"/>
      <c r="S838" s="2"/>
      <c r="T838" s="2"/>
      <c r="U838" s="2"/>
      <c r="V838" s="18"/>
      <c r="W838" s="2"/>
      <c r="X838" s="2"/>
      <c r="Y838" s="2"/>
      <c r="Z838" s="2"/>
    </row>
    <row r="839" spans="1:26" ht="12.75" customHeight="1">
      <c r="A839" s="2"/>
      <c r="B839" s="2"/>
      <c r="C839" s="2"/>
      <c r="D839" s="2"/>
      <c r="E839" s="2"/>
      <c r="F839" s="2"/>
      <c r="G839" s="2"/>
      <c r="H839" s="2"/>
      <c r="I839" s="2"/>
      <c r="J839" s="2"/>
      <c r="K839" s="2"/>
      <c r="L839" s="2"/>
      <c r="M839" s="2"/>
      <c r="N839" s="2"/>
      <c r="O839" s="2"/>
      <c r="P839" s="2"/>
      <c r="Q839" s="2"/>
      <c r="R839" s="2"/>
      <c r="S839" s="2"/>
      <c r="T839" s="2"/>
      <c r="U839" s="2"/>
      <c r="V839" s="18"/>
      <c r="W839" s="2"/>
      <c r="X839" s="2"/>
      <c r="Y839" s="2"/>
      <c r="Z839" s="2"/>
    </row>
    <row r="840" spans="1:26" ht="12.75" customHeight="1">
      <c r="A840" s="2"/>
      <c r="B840" s="2"/>
      <c r="C840" s="2"/>
      <c r="D840" s="2"/>
      <c r="E840" s="2"/>
      <c r="F840" s="2"/>
      <c r="G840" s="2"/>
      <c r="H840" s="2"/>
      <c r="I840" s="2"/>
      <c r="J840" s="2"/>
      <c r="K840" s="2"/>
      <c r="L840" s="2"/>
      <c r="M840" s="2"/>
      <c r="N840" s="2"/>
      <c r="O840" s="2"/>
      <c r="P840" s="2"/>
      <c r="Q840" s="2"/>
      <c r="R840" s="2"/>
      <c r="S840" s="2"/>
      <c r="T840" s="2"/>
      <c r="U840" s="2"/>
      <c r="V840" s="18"/>
      <c r="W840" s="2"/>
      <c r="X840" s="2"/>
      <c r="Y840" s="2"/>
      <c r="Z840" s="2"/>
    </row>
    <row r="841" spans="1:26" ht="12.75" customHeight="1">
      <c r="A841" s="2"/>
      <c r="B841" s="2"/>
      <c r="C841" s="2"/>
      <c r="D841" s="2"/>
      <c r="E841" s="2"/>
      <c r="F841" s="2"/>
      <c r="G841" s="2"/>
      <c r="H841" s="2"/>
      <c r="I841" s="2"/>
      <c r="J841" s="2"/>
      <c r="K841" s="2"/>
      <c r="L841" s="2"/>
      <c r="M841" s="2"/>
      <c r="N841" s="2"/>
      <c r="O841" s="2"/>
      <c r="P841" s="2"/>
      <c r="Q841" s="2"/>
      <c r="R841" s="2"/>
      <c r="S841" s="2"/>
      <c r="T841" s="2"/>
      <c r="U841" s="2"/>
      <c r="V841" s="18"/>
      <c r="W841" s="2"/>
      <c r="X841" s="2"/>
      <c r="Y841" s="2"/>
      <c r="Z841" s="2"/>
    </row>
    <row r="842" spans="1:26" ht="12.75" customHeight="1">
      <c r="A842" s="2"/>
      <c r="B842" s="2"/>
      <c r="C842" s="2"/>
      <c r="D842" s="2"/>
      <c r="E842" s="2"/>
      <c r="F842" s="2"/>
      <c r="G842" s="2"/>
      <c r="H842" s="2"/>
      <c r="I842" s="2"/>
      <c r="J842" s="2"/>
      <c r="K842" s="2"/>
      <c r="L842" s="2"/>
      <c r="M842" s="2"/>
      <c r="N842" s="2"/>
      <c r="O842" s="2"/>
      <c r="P842" s="2"/>
      <c r="Q842" s="2"/>
      <c r="R842" s="2"/>
      <c r="S842" s="2"/>
      <c r="T842" s="2"/>
      <c r="U842" s="2"/>
      <c r="V842" s="18"/>
      <c r="W842" s="2"/>
      <c r="X842" s="2"/>
      <c r="Y842" s="2"/>
      <c r="Z842" s="2"/>
    </row>
    <row r="843" spans="1:26" ht="12.75" customHeight="1">
      <c r="A843" s="2"/>
      <c r="B843" s="2"/>
      <c r="C843" s="2"/>
      <c r="D843" s="2"/>
      <c r="E843" s="2"/>
      <c r="F843" s="2"/>
      <c r="G843" s="2"/>
      <c r="H843" s="2"/>
      <c r="I843" s="2"/>
      <c r="J843" s="2"/>
      <c r="K843" s="2"/>
      <c r="L843" s="2"/>
      <c r="M843" s="2"/>
      <c r="N843" s="2"/>
      <c r="O843" s="2"/>
      <c r="P843" s="2"/>
      <c r="Q843" s="2"/>
      <c r="R843" s="2"/>
      <c r="S843" s="2"/>
      <c r="T843" s="2"/>
      <c r="U843" s="2"/>
      <c r="V843" s="18"/>
      <c r="W843" s="2"/>
      <c r="X843" s="2"/>
      <c r="Y843" s="2"/>
      <c r="Z843" s="2"/>
    </row>
    <row r="844" spans="1:26" ht="12.75" customHeight="1">
      <c r="A844" s="2"/>
      <c r="B844" s="2"/>
      <c r="C844" s="2"/>
      <c r="D844" s="2"/>
      <c r="E844" s="2"/>
      <c r="F844" s="2"/>
      <c r="G844" s="2"/>
      <c r="H844" s="2"/>
      <c r="I844" s="2"/>
      <c r="J844" s="2"/>
      <c r="K844" s="2"/>
      <c r="L844" s="2"/>
      <c r="M844" s="2"/>
      <c r="N844" s="2"/>
      <c r="O844" s="2"/>
      <c r="P844" s="2"/>
      <c r="Q844" s="2"/>
      <c r="R844" s="2"/>
      <c r="S844" s="2"/>
      <c r="T844" s="2"/>
      <c r="U844" s="2"/>
      <c r="V844" s="18"/>
      <c r="W844" s="2"/>
      <c r="X844" s="2"/>
      <c r="Y844" s="2"/>
      <c r="Z844" s="2"/>
    </row>
    <row r="845" spans="1:26" ht="12.75" customHeight="1">
      <c r="A845" s="2"/>
      <c r="B845" s="2"/>
      <c r="C845" s="2"/>
      <c r="D845" s="2"/>
      <c r="E845" s="2"/>
      <c r="F845" s="2"/>
      <c r="G845" s="2"/>
      <c r="H845" s="2"/>
      <c r="I845" s="2"/>
      <c r="J845" s="2"/>
      <c r="K845" s="2"/>
      <c r="L845" s="2"/>
      <c r="M845" s="2"/>
      <c r="N845" s="2"/>
      <c r="O845" s="2"/>
      <c r="P845" s="2"/>
      <c r="Q845" s="2"/>
      <c r="R845" s="2"/>
      <c r="S845" s="2"/>
      <c r="T845" s="2"/>
      <c r="U845" s="2"/>
      <c r="V845" s="18"/>
      <c r="W845" s="2"/>
      <c r="X845" s="2"/>
      <c r="Y845" s="2"/>
      <c r="Z845" s="2"/>
    </row>
    <row r="846" spans="1:26" ht="12.75" customHeight="1">
      <c r="A846" s="2"/>
      <c r="B846" s="2"/>
      <c r="C846" s="2"/>
      <c r="D846" s="2"/>
      <c r="E846" s="2"/>
      <c r="F846" s="2"/>
      <c r="G846" s="2"/>
      <c r="H846" s="2"/>
      <c r="I846" s="2"/>
      <c r="J846" s="2"/>
      <c r="K846" s="2"/>
      <c r="L846" s="2"/>
      <c r="M846" s="2"/>
      <c r="N846" s="2"/>
      <c r="O846" s="2"/>
      <c r="P846" s="2"/>
      <c r="Q846" s="2"/>
      <c r="R846" s="2"/>
      <c r="S846" s="2"/>
      <c r="T846" s="2"/>
      <c r="U846" s="2"/>
      <c r="V846" s="18"/>
      <c r="W846" s="2"/>
      <c r="X846" s="2"/>
      <c r="Y846" s="2"/>
      <c r="Z846" s="2"/>
    </row>
    <row r="847" spans="1:26" ht="12.75" customHeight="1">
      <c r="A847" s="2"/>
      <c r="B847" s="2"/>
      <c r="C847" s="2"/>
      <c r="D847" s="2"/>
      <c r="E847" s="2"/>
      <c r="F847" s="2"/>
      <c r="G847" s="2"/>
      <c r="H847" s="2"/>
      <c r="I847" s="2"/>
      <c r="J847" s="2"/>
      <c r="K847" s="2"/>
      <c r="L847" s="2"/>
      <c r="M847" s="2"/>
      <c r="N847" s="2"/>
      <c r="O847" s="2"/>
      <c r="P847" s="2"/>
      <c r="Q847" s="2"/>
      <c r="R847" s="2"/>
      <c r="S847" s="2"/>
      <c r="T847" s="2"/>
      <c r="U847" s="2"/>
      <c r="V847" s="18"/>
      <c r="W847" s="2"/>
      <c r="X847" s="2"/>
      <c r="Y847" s="2"/>
      <c r="Z847" s="2"/>
    </row>
    <row r="848" spans="1:26" ht="12.75" customHeight="1">
      <c r="A848" s="2"/>
      <c r="B848" s="2"/>
      <c r="C848" s="2"/>
      <c r="D848" s="2"/>
      <c r="E848" s="2"/>
      <c r="F848" s="2"/>
      <c r="G848" s="2"/>
      <c r="H848" s="2"/>
      <c r="I848" s="2"/>
      <c r="J848" s="2"/>
      <c r="K848" s="2"/>
      <c r="L848" s="2"/>
      <c r="M848" s="2"/>
      <c r="N848" s="2"/>
      <c r="O848" s="2"/>
      <c r="P848" s="2"/>
      <c r="Q848" s="2"/>
      <c r="R848" s="2"/>
      <c r="S848" s="2"/>
      <c r="T848" s="2"/>
      <c r="U848" s="2"/>
      <c r="V848" s="18"/>
      <c r="W848" s="2"/>
      <c r="X848" s="2"/>
      <c r="Y848" s="2"/>
      <c r="Z848" s="2"/>
    </row>
    <row r="849" spans="1:26" ht="12.75" customHeight="1">
      <c r="A849" s="2"/>
      <c r="B849" s="2"/>
      <c r="C849" s="2"/>
      <c r="D849" s="2"/>
      <c r="E849" s="2"/>
      <c r="F849" s="2"/>
      <c r="G849" s="2"/>
      <c r="H849" s="2"/>
      <c r="I849" s="2"/>
      <c r="J849" s="2"/>
      <c r="K849" s="2"/>
      <c r="L849" s="2"/>
      <c r="M849" s="2"/>
      <c r="N849" s="2"/>
      <c r="O849" s="2"/>
      <c r="P849" s="2"/>
      <c r="Q849" s="2"/>
      <c r="R849" s="2"/>
      <c r="S849" s="2"/>
      <c r="T849" s="2"/>
      <c r="U849" s="2"/>
      <c r="V849" s="18"/>
      <c r="W849" s="2"/>
      <c r="X849" s="2"/>
      <c r="Y849" s="2"/>
      <c r="Z849" s="2"/>
    </row>
    <row r="850" spans="1:26" ht="12.75" customHeight="1">
      <c r="A850" s="2"/>
      <c r="B850" s="2"/>
      <c r="C850" s="2"/>
      <c r="D850" s="2"/>
      <c r="E850" s="2"/>
      <c r="F850" s="2"/>
      <c r="G850" s="2"/>
      <c r="H850" s="2"/>
      <c r="I850" s="2"/>
      <c r="J850" s="2"/>
      <c r="K850" s="2"/>
      <c r="L850" s="2"/>
      <c r="M850" s="2"/>
      <c r="N850" s="2"/>
      <c r="O850" s="2"/>
      <c r="P850" s="2"/>
      <c r="Q850" s="2"/>
      <c r="R850" s="2"/>
      <c r="S850" s="2"/>
      <c r="T850" s="2"/>
      <c r="U850" s="2"/>
      <c r="V850" s="18"/>
      <c r="W850" s="2"/>
      <c r="X850" s="2"/>
      <c r="Y850" s="2"/>
      <c r="Z850" s="2"/>
    </row>
    <row r="851" spans="1:26" ht="12.75" customHeight="1">
      <c r="A851" s="2"/>
      <c r="B851" s="2"/>
      <c r="C851" s="2"/>
      <c r="D851" s="2"/>
      <c r="E851" s="2"/>
      <c r="F851" s="2"/>
      <c r="G851" s="2"/>
      <c r="H851" s="2"/>
      <c r="I851" s="2"/>
      <c r="J851" s="2"/>
      <c r="K851" s="2"/>
      <c r="L851" s="2"/>
      <c r="M851" s="2"/>
      <c r="N851" s="2"/>
      <c r="O851" s="2"/>
      <c r="P851" s="2"/>
      <c r="Q851" s="2"/>
      <c r="R851" s="2"/>
      <c r="S851" s="2"/>
      <c r="T851" s="2"/>
      <c r="U851" s="2"/>
      <c r="V851" s="18"/>
      <c r="W851" s="2"/>
      <c r="X851" s="2"/>
      <c r="Y851" s="2"/>
      <c r="Z851" s="2"/>
    </row>
    <row r="852" spans="1:26" ht="12.75" customHeight="1">
      <c r="A852" s="2"/>
      <c r="B852" s="2"/>
      <c r="C852" s="2"/>
      <c r="D852" s="2"/>
      <c r="E852" s="2"/>
      <c r="F852" s="2"/>
      <c r="G852" s="2"/>
      <c r="H852" s="2"/>
      <c r="I852" s="2"/>
      <c r="J852" s="2"/>
      <c r="K852" s="2"/>
      <c r="L852" s="2"/>
      <c r="M852" s="2"/>
      <c r="N852" s="2"/>
      <c r="O852" s="2"/>
      <c r="P852" s="2"/>
      <c r="Q852" s="2"/>
      <c r="R852" s="2"/>
      <c r="S852" s="2"/>
      <c r="T852" s="2"/>
      <c r="U852" s="2"/>
      <c r="V852" s="18"/>
      <c r="W852" s="2"/>
      <c r="X852" s="2"/>
      <c r="Y852" s="2"/>
      <c r="Z852" s="2"/>
    </row>
    <row r="853" spans="1:26" ht="12.75" customHeight="1">
      <c r="A853" s="2"/>
      <c r="B853" s="2"/>
      <c r="C853" s="2"/>
      <c r="D853" s="2"/>
      <c r="E853" s="2"/>
      <c r="F853" s="2"/>
      <c r="G853" s="2"/>
      <c r="H853" s="2"/>
      <c r="I853" s="2"/>
      <c r="J853" s="2"/>
      <c r="K853" s="2"/>
      <c r="L853" s="2"/>
      <c r="M853" s="2"/>
      <c r="N853" s="2"/>
      <c r="O853" s="2"/>
      <c r="P853" s="2"/>
      <c r="Q853" s="2"/>
      <c r="R853" s="2"/>
      <c r="S853" s="2"/>
      <c r="T853" s="2"/>
      <c r="U853" s="2"/>
      <c r="V853" s="18"/>
      <c r="W853" s="2"/>
      <c r="X853" s="2"/>
      <c r="Y853" s="2"/>
      <c r="Z853" s="2"/>
    </row>
    <row r="854" spans="1:26" ht="12.75" customHeight="1">
      <c r="A854" s="2"/>
      <c r="B854" s="2"/>
      <c r="C854" s="2"/>
      <c r="D854" s="2"/>
      <c r="E854" s="2"/>
      <c r="F854" s="2"/>
      <c r="G854" s="2"/>
      <c r="H854" s="2"/>
      <c r="I854" s="2"/>
      <c r="J854" s="2"/>
      <c r="K854" s="2"/>
      <c r="L854" s="2"/>
      <c r="M854" s="2"/>
      <c r="N854" s="2"/>
      <c r="O854" s="2"/>
      <c r="P854" s="2"/>
      <c r="Q854" s="2"/>
      <c r="R854" s="2"/>
      <c r="S854" s="2"/>
      <c r="T854" s="2"/>
      <c r="U854" s="2"/>
      <c r="V854" s="18"/>
      <c r="W854" s="2"/>
      <c r="X854" s="2"/>
      <c r="Y854" s="2"/>
      <c r="Z854" s="2"/>
    </row>
    <row r="855" spans="1:26" ht="12.75" customHeight="1">
      <c r="A855" s="2"/>
      <c r="B855" s="2"/>
      <c r="C855" s="2"/>
      <c r="D855" s="2"/>
      <c r="E855" s="2"/>
      <c r="F855" s="2"/>
      <c r="G855" s="2"/>
      <c r="H855" s="2"/>
      <c r="I855" s="2"/>
      <c r="J855" s="2"/>
      <c r="K855" s="2"/>
      <c r="L855" s="2"/>
      <c r="M855" s="2"/>
      <c r="N855" s="2"/>
      <c r="O855" s="2"/>
      <c r="P855" s="2"/>
      <c r="Q855" s="2"/>
      <c r="R855" s="2"/>
      <c r="S855" s="2"/>
      <c r="T855" s="2"/>
      <c r="U855" s="2"/>
      <c r="V855" s="18"/>
      <c r="W855" s="2"/>
      <c r="X855" s="2"/>
      <c r="Y855" s="2"/>
      <c r="Z855" s="2"/>
    </row>
    <row r="856" spans="1:26" ht="12.75" customHeight="1">
      <c r="A856" s="2"/>
      <c r="B856" s="2"/>
      <c r="C856" s="2"/>
      <c r="D856" s="2"/>
      <c r="E856" s="2"/>
      <c r="F856" s="2"/>
      <c r="G856" s="2"/>
      <c r="H856" s="2"/>
      <c r="I856" s="2"/>
      <c r="J856" s="2"/>
      <c r="K856" s="2"/>
      <c r="L856" s="2"/>
      <c r="M856" s="2"/>
      <c r="N856" s="2"/>
      <c r="O856" s="2"/>
      <c r="P856" s="2"/>
      <c r="Q856" s="2"/>
      <c r="R856" s="2"/>
      <c r="S856" s="2"/>
      <c r="T856" s="2"/>
      <c r="U856" s="2"/>
      <c r="V856" s="18"/>
      <c r="W856" s="2"/>
      <c r="X856" s="2"/>
      <c r="Y856" s="2"/>
      <c r="Z856" s="2"/>
    </row>
    <row r="857" spans="1:26" ht="12.75" customHeight="1">
      <c r="A857" s="2"/>
      <c r="B857" s="2"/>
      <c r="C857" s="2"/>
      <c r="D857" s="2"/>
      <c r="E857" s="2"/>
      <c r="F857" s="2"/>
      <c r="G857" s="2"/>
      <c r="H857" s="2"/>
      <c r="I857" s="2"/>
      <c r="J857" s="2"/>
      <c r="K857" s="2"/>
      <c r="L857" s="2"/>
      <c r="M857" s="2"/>
      <c r="N857" s="2"/>
      <c r="O857" s="2"/>
      <c r="P857" s="2"/>
      <c r="Q857" s="2"/>
      <c r="R857" s="2"/>
      <c r="S857" s="2"/>
      <c r="T857" s="2"/>
      <c r="U857" s="2"/>
      <c r="V857" s="18"/>
      <c r="W857" s="2"/>
      <c r="X857" s="2"/>
      <c r="Y857" s="2"/>
      <c r="Z857" s="2"/>
    </row>
    <row r="858" spans="1:26" ht="12.75" customHeight="1">
      <c r="A858" s="2"/>
      <c r="B858" s="2"/>
      <c r="C858" s="2"/>
      <c r="D858" s="2"/>
      <c r="E858" s="2"/>
      <c r="F858" s="2"/>
      <c r="G858" s="2"/>
      <c r="H858" s="2"/>
      <c r="I858" s="2"/>
      <c r="J858" s="2"/>
      <c r="K858" s="2"/>
      <c r="L858" s="2"/>
      <c r="M858" s="2"/>
      <c r="N858" s="2"/>
      <c r="O858" s="2"/>
      <c r="P858" s="2"/>
      <c r="Q858" s="2"/>
      <c r="R858" s="2"/>
      <c r="S858" s="2"/>
      <c r="T858" s="2"/>
      <c r="U858" s="2"/>
      <c r="V858" s="18"/>
      <c r="W858" s="2"/>
      <c r="X858" s="2"/>
      <c r="Y858" s="2"/>
      <c r="Z858" s="2"/>
    </row>
    <row r="859" spans="1:26" ht="12.75" customHeight="1">
      <c r="A859" s="2"/>
      <c r="B859" s="2"/>
      <c r="C859" s="2"/>
      <c r="D859" s="2"/>
      <c r="E859" s="2"/>
      <c r="F859" s="2"/>
      <c r="G859" s="2"/>
      <c r="H859" s="2"/>
      <c r="I859" s="2"/>
      <c r="J859" s="2"/>
      <c r="K859" s="2"/>
      <c r="L859" s="2"/>
      <c r="M859" s="2"/>
      <c r="N859" s="2"/>
      <c r="O859" s="2"/>
      <c r="P859" s="2"/>
      <c r="Q859" s="2"/>
      <c r="R859" s="2"/>
      <c r="S859" s="2"/>
      <c r="T859" s="2"/>
      <c r="U859" s="2"/>
      <c r="V859" s="18"/>
      <c r="W859" s="2"/>
      <c r="X859" s="2"/>
      <c r="Y859" s="2"/>
      <c r="Z859" s="2"/>
    </row>
    <row r="860" spans="1:26" ht="12.75" customHeight="1">
      <c r="A860" s="2"/>
      <c r="B860" s="2"/>
      <c r="C860" s="2"/>
      <c r="D860" s="2"/>
      <c r="E860" s="2"/>
      <c r="F860" s="2"/>
      <c r="G860" s="2"/>
      <c r="H860" s="2"/>
      <c r="I860" s="2"/>
      <c r="J860" s="2"/>
      <c r="K860" s="2"/>
      <c r="L860" s="2"/>
      <c r="M860" s="2"/>
      <c r="N860" s="2"/>
      <c r="O860" s="2"/>
      <c r="P860" s="2"/>
      <c r="Q860" s="2"/>
      <c r="R860" s="2"/>
      <c r="S860" s="2"/>
      <c r="T860" s="2"/>
      <c r="U860" s="2"/>
      <c r="V860" s="18"/>
      <c r="W860" s="2"/>
      <c r="X860" s="2"/>
      <c r="Y860" s="2"/>
      <c r="Z860" s="2"/>
    </row>
    <row r="861" spans="1:26" ht="12.75" customHeight="1">
      <c r="A861" s="2"/>
      <c r="B861" s="2"/>
      <c r="C861" s="2"/>
      <c r="D861" s="2"/>
      <c r="E861" s="2"/>
      <c r="F861" s="2"/>
      <c r="G861" s="2"/>
      <c r="H861" s="2"/>
      <c r="I861" s="2"/>
      <c r="J861" s="2"/>
      <c r="K861" s="2"/>
      <c r="L861" s="2"/>
      <c r="M861" s="2"/>
      <c r="N861" s="2"/>
      <c r="O861" s="2"/>
      <c r="P861" s="2"/>
      <c r="Q861" s="2"/>
      <c r="R861" s="2"/>
      <c r="S861" s="2"/>
      <c r="T861" s="2"/>
      <c r="U861" s="2"/>
      <c r="V861" s="18"/>
      <c r="W861" s="2"/>
      <c r="X861" s="2"/>
      <c r="Y861" s="2"/>
      <c r="Z861" s="2"/>
    </row>
    <row r="862" spans="1:26" ht="12.75" customHeight="1">
      <c r="A862" s="2"/>
      <c r="B862" s="2"/>
      <c r="C862" s="2"/>
      <c r="D862" s="2"/>
      <c r="E862" s="2"/>
      <c r="F862" s="2"/>
      <c r="G862" s="2"/>
      <c r="H862" s="2"/>
      <c r="I862" s="2"/>
      <c r="J862" s="2"/>
      <c r="K862" s="2"/>
      <c r="L862" s="2"/>
      <c r="M862" s="2"/>
      <c r="N862" s="2"/>
      <c r="O862" s="2"/>
      <c r="P862" s="2"/>
      <c r="Q862" s="2"/>
      <c r="R862" s="2"/>
      <c r="S862" s="2"/>
      <c r="T862" s="2"/>
      <c r="U862" s="2"/>
      <c r="V862" s="18"/>
      <c r="W862" s="2"/>
      <c r="X862" s="2"/>
      <c r="Y862" s="2"/>
      <c r="Z862" s="2"/>
    </row>
    <row r="863" spans="1:26" ht="12.75" customHeight="1">
      <c r="A863" s="2"/>
      <c r="B863" s="2"/>
      <c r="C863" s="2"/>
      <c r="D863" s="2"/>
      <c r="E863" s="2"/>
      <c r="F863" s="2"/>
      <c r="G863" s="2"/>
      <c r="H863" s="2"/>
      <c r="I863" s="2"/>
      <c r="J863" s="2"/>
      <c r="K863" s="2"/>
      <c r="L863" s="2"/>
      <c r="M863" s="2"/>
      <c r="N863" s="2"/>
      <c r="O863" s="2"/>
      <c r="P863" s="2"/>
      <c r="Q863" s="2"/>
      <c r="R863" s="2"/>
      <c r="S863" s="2"/>
      <c r="T863" s="2"/>
      <c r="U863" s="2"/>
      <c r="V863" s="18"/>
      <c r="W863" s="2"/>
      <c r="X863" s="2"/>
      <c r="Y863" s="2"/>
      <c r="Z863" s="2"/>
    </row>
    <row r="864" spans="1:26" ht="12.75" customHeight="1">
      <c r="A864" s="2"/>
      <c r="B864" s="2"/>
      <c r="C864" s="2"/>
      <c r="D864" s="2"/>
      <c r="E864" s="2"/>
      <c r="F864" s="2"/>
      <c r="G864" s="2"/>
      <c r="H864" s="2"/>
      <c r="I864" s="2"/>
      <c r="J864" s="2"/>
      <c r="K864" s="2"/>
      <c r="L864" s="2"/>
      <c r="M864" s="2"/>
      <c r="N864" s="2"/>
      <c r="O864" s="2"/>
      <c r="P864" s="2"/>
      <c r="Q864" s="2"/>
      <c r="R864" s="2"/>
      <c r="S864" s="2"/>
      <c r="T864" s="2"/>
      <c r="U864" s="2"/>
      <c r="V864" s="18"/>
      <c r="W864" s="2"/>
      <c r="X864" s="2"/>
      <c r="Y864" s="2"/>
      <c r="Z864" s="2"/>
    </row>
    <row r="865" spans="1:26" ht="12.75" customHeight="1">
      <c r="A865" s="2"/>
      <c r="B865" s="2"/>
      <c r="C865" s="2"/>
      <c r="D865" s="2"/>
      <c r="E865" s="2"/>
      <c r="F865" s="2"/>
      <c r="G865" s="2"/>
      <c r="H865" s="2"/>
      <c r="I865" s="2"/>
      <c r="J865" s="2"/>
      <c r="K865" s="2"/>
      <c r="L865" s="2"/>
      <c r="M865" s="2"/>
      <c r="N865" s="2"/>
      <c r="O865" s="2"/>
      <c r="P865" s="2"/>
      <c r="Q865" s="2"/>
      <c r="R865" s="2"/>
      <c r="S865" s="2"/>
      <c r="T865" s="2"/>
      <c r="U865" s="2"/>
      <c r="V865" s="18"/>
      <c r="W865" s="2"/>
      <c r="X865" s="2"/>
      <c r="Y865" s="2"/>
      <c r="Z865" s="2"/>
    </row>
    <row r="866" spans="1:26" ht="12.75" customHeight="1">
      <c r="A866" s="2"/>
      <c r="B866" s="2"/>
      <c r="C866" s="2"/>
      <c r="D866" s="2"/>
      <c r="E866" s="2"/>
      <c r="F866" s="2"/>
      <c r="G866" s="2"/>
      <c r="H866" s="2"/>
      <c r="I866" s="2"/>
      <c r="J866" s="2"/>
      <c r="K866" s="2"/>
      <c r="L866" s="2"/>
      <c r="M866" s="2"/>
      <c r="N866" s="2"/>
      <c r="O866" s="2"/>
      <c r="P866" s="2"/>
      <c r="Q866" s="2"/>
      <c r="R866" s="2"/>
      <c r="S866" s="2"/>
      <c r="T866" s="2"/>
      <c r="U866" s="2"/>
      <c r="V866" s="18"/>
      <c r="W866" s="2"/>
      <c r="X866" s="2"/>
      <c r="Y866" s="2"/>
      <c r="Z866" s="2"/>
    </row>
    <row r="867" spans="1:26" ht="12.75" customHeight="1">
      <c r="A867" s="2"/>
      <c r="B867" s="2"/>
      <c r="C867" s="2"/>
      <c r="D867" s="2"/>
      <c r="E867" s="2"/>
      <c r="F867" s="2"/>
      <c r="G867" s="2"/>
      <c r="H867" s="2"/>
      <c r="I867" s="2"/>
      <c r="J867" s="2"/>
      <c r="K867" s="2"/>
      <c r="L867" s="2"/>
      <c r="M867" s="2"/>
      <c r="N867" s="2"/>
      <c r="O867" s="2"/>
      <c r="P867" s="2"/>
      <c r="Q867" s="2"/>
      <c r="R867" s="2"/>
      <c r="S867" s="2"/>
      <c r="T867" s="2"/>
      <c r="U867" s="2"/>
      <c r="V867" s="18"/>
      <c r="W867" s="2"/>
      <c r="X867" s="2"/>
      <c r="Y867" s="2"/>
      <c r="Z867" s="2"/>
    </row>
    <row r="868" spans="1:26" ht="12.75" customHeight="1">
      <c r="A868" s="2"/>
      <c r="B868" s="2"/>
      <c r="C868" s="2"/>
      <c r="D868" s="2"/>
      <c r="E868" s="2"/>
      <c r="F868" s="2"/>
      <c r="G868" s="2"/>
      <c r="H868" s="2"/>
      <c r="I868" s="2"/>
      <c r="J868" s="2"/>
      <c r="K868" s="2"/>
      <c r="L868" s="2"/>
      <c r="M868" s="2"/>
      <c r="N868" s="2"/>
      <c r="O868" s="2"/>
      <c r="P868" s="2"/>
      <c r="Q868" s="2"/>
      <c r="R868" s="2"/>
      <c r="S868" s="2"/>
      <c r="T868" s="2"/>
      <c r="U868" s="2"/>
      <c r="V868" s="18"/>
      <c r="W868" s="2"/>
      <c r="X868" s="2"/>
      <c r="Y868" s="2"/>
      <c r="Z868" s="2"/>
    </row>
    <row r="869" spans="1:26" ht="12.75" customHeight="1">
      <c r="A869" s="2"/>
      <c r="B869" s="2"/>
      <c r="C869" s="2"/>
      <c r="D869" s="2"/>
      <c r="E869" s="2"/>
      <c r="F869" s="2"/>
      <c r="G869" s="2"/>
      <c r="H869" s="2"/>
      <c r="I869" s="2"/>
      <c r="J869" s="2"/>
      <c r="K869" s="2"/>
      <c r="L869" s="2"/>
      <c r="M869" s="2"/>
      <c r="N869" s="2"/>
      <c r="O869" s="2"/>
      <c r="P869" s="2"/>
      <c r="Q869" s="2"/>
      <c r="R869" s="2"/>
      <c r="S869" s="2"/>
      <c r="T869" s="2"/>
      <c r="U869" s="2"/>
      <c r="V869" s="18"/>
      <c r="W869" s="2"/>
      <c r="X869" s="2"/>
      <c r="Y869" s="2"/>
      <c r="Z869" s="2"/>
    </row>
    <row r="870" spans="1:26" ht="12.75" customHeight="1">
      <c r="A870" s="2"/>
      <c r="B870" s="2"/>
      <c r="C870" s="2"/>
      <c r="D870" s="2"/>
      <c r="E870" s="2"/>
      <c r="F870" s="2"/>
      <c r="G870" s="2"/>
      <c r="H870" s="2"/>
      <c r="I870" s="2"/>
      <c r="J870" s="2"/>
      <c r="K870" s="2"/>
      <c r="L870" s="2"/>
      <c r="M870" s="2"/>
      <c r="N870" s="2"/>
      <c r="O870" s="2"/>
      <c r="P870" s="2"/>
      <c r="Q870" s="2"/>
      <c r="R870" s="2"/>
      <c r="S870" s="2"/>
      <c r="T870" s="2"/>
      <c r="U870" s="2"/>
      <c r="V870" s="18"/>
      <c r="W870" s="2"/>
      <c r="X870" s="2"/>
      <c r="Y870" s="2"/>
      <c r="Z870" s="2"/>
    </row>
    <row r="871" spans="1:26" ht="12.75" customHeight="1">
      <c r="A871" s="2"/>
      <c r="B871" s="2"/>
      <c r="C871" s="2"/>
      <c r="D871" s="2"/>
      <c r="E871" s="2"/>
      <c r="F871" s="2"/>
      <c r="G871" s="2"/>
      <c r="H871" s="2"/>
      <c r="I871" s="2"/>
      <c r="J871" s="2"/>
      <c r="K871" s="2"/>
      <c r="L871" s="2"/>
      <c r="M871" s="2"/>
      <c r="N871" s="2"/>
      <c r="O871" s="2"/>
      <c r="P871" s="2"/>
      <c r="Q871" s="2"/>
      <c r="R871" s="2"/>
      <c r="S871" s="2"/>
      <c r="T871" s="2"/>
      <c r="U871" s="2"/>
      <c r="V871" s="18"/>
      <c r="W871" s="2"/>
      <c r="X871" s="2"/>
      <c r="Y871" s="2"/>
      <c r="Z871" s="2"/>
    </row>
    <row r="872" spans="1:26" ht="12.75" customHeight="1">
      <c r="A872" s="2"/>
      <c r="B872" s="2"/>
      <c r="C872" s="2"/>
      <c r="D872" s="2"/>
      <c r="E872" s="2"/>
      <c r="F872" s="2"/>
      <c r="G872" s="2"/>
      <c r="H872" s="2"/>
      <c r="I872" s="2"/>
      <c r="J872" s="2"/>
      <c r="K872" s="2"/>
      <c r="L872" s="2"/>
      <c r="M872" s="2"/>
      <c r="N872" s="2"/>
      <c r="O872" s="2"/>
      <c r="P872" s="2"/>
      <c r="Q872" s="2"/>
      <c r="R872" s="2"/>
      <c r="S872" s="2"/>
      <c r="T872" s="2"/>
      <c r="U872" s="2"/>
      <c r="V872" s="18"/>
      <c r="W872" s="2"/>
      <c r="X872" s="2"/>
      <c r="Y872" s="2"/>
      <c r="Z872" s="2"/>
    </row>
    <row r="873" spans="1:26" ht="12.75" customHeight="1">
      <c r="A873" s="2"/>
      <c r="B873" s="2"/>
      <c r="C873" s="2"/>
      <c r="D873" s="2"/>
      <c r="E873" s="2"/>
      <c r="F873" s="2"/>
      <c r="G873" s="2"/>
      <c r="H873" s="2"/>
      <c r="I873" s="2"/>
      <c r="J873" s="2"/>
      <c r="K873" s="2"/>
      <c r="L873" s="2"/>
      <c r="M873" s="2"/>
      <c r="N873" s="2"/>
      <c r="O873" s="2"/>
      <c r="P873" s="2"/>
      <c r="Q873" s="2"/>
      <c r="R873" s="2"/>
      <c r="S873" s="2"/>
      <c r="T873" s="2"/>
      <c r="U873" s="2"/>
      <c r="V873" s="18"/>
      <c r="W873" s="2"/>
      <c r="X873" s="2"/>
      <c r="Y873" s="2"/>
      <c r="Z873" s="2"/>
    </row>
    <row r="874" spans="1:26" ht="12.75" customHeight="1">
      <c r="A874" s="2"/>
      <c r="B874" s="2"/>
      <c r="C874" s="2"/>
      <c r="D874" s="2"/>
      <c r="E874" s="2"/>
      <c r="F874" s="2"/>
      <c r="G874" s="2"/>
      <c r="H874" s="2"/>
      <c r="I874" s="2"/>
      <c r="J874" s="2"/>
      <c r="K874" s="2"/>
      <c r="L874" s="2"/>
      <c r="M874" s="2"/>
      <c r="N874" s="2"/>
      <c r="O874" s="2"/>
      <c r="P874" s="2"/>
      <c r="Q874" s="2"/>
      <c r="R874" s="2"/>
      <c r="S874" s="2"/>
      <c r="T874" s="2"/>
      <c r="U874" s="2"/>
      <c r="V874" s="18"/>
      <c r="W874" s="2"/>
      <c r="X874" s="2"/>
      <c r="Y874" s="2"/>
      <c r="Z874" s="2"/>
    </row>
    <row r="875" spans="1:26" ht="12.75" customHeight="1">
      <c r="A875" s="2"/>
      <c r="B875" s="2"/>
      <c r="C875" s="2"/>
      <c r="D875" s="2"/>
      <c r="E875" s="2"/>
      <c r="F875" s="2"/>
      <c r="G875" s="2"/>
      <c r="H875" s="2"/>
      <c r="I875" s="2"/>
      <c r="J875" s="2"/>
      <c r="K875" s="2"/>
      <c r="L875" s="2"/>
      <c r="M875" s="2"/>
      <c r="N875" s="2"/>
      <c r="O875" s="2"/>
      <c r="P875" s="2"/>
      <c r="Q875" s="2"/>
      <c r="R875" s="2"/>
      <c r="S875" s="2"/>
      <c r="T875" s="2"/>
      <c r="U875" s="2"/>
      <c r="V875" s="18"/>
      <c r="W875" s="2"/>
      <c r="X875" s="2"/>
      <c r="Y875" s="2"/>
      <c r="Z875" s="2"/>
    </row>
    <row r="876" spans="1:26" ht="12.75" customHeight="1">
      <c r="A876" s="2"/>
      <c r="B876" s="2"/>
      <c r="C876" s="2"/>
      <c r="D876" s="2"/>
      <c r="E876" s="2"/>
      <c r="F876" s="2"/>
      <c r="G876" s="2"/>
      <c r="H876" s="2"/>
      <c r="I876" s="2"/>
      <c r="J876" s="2"/>
      <c r="K876" s="2"/>
      <c r="L876" s="2"/>
      <c r="M876" s="2"/>
      <c r="N876" s="2"/>
      <c r="O876" s="2"/>
      <c r="P876" s="2"/>
      <c r="Q876" s="2"/>
      <c r="R876" s="2"/>
      <c r="S876" s="2"/>
      <c r="T876" s="2"/>
      <c r="U876" s="2"/>
      <c r="V876" s="18"/>
      <c r="W876" s="2"/>
      <c r="X876" s="2"/>
      <c r="Y876" s="2"/>
      <c r="Z876" s="2"/>
    </row>
    <row r="877" spans="1:26" ht="12.75" customHeight="1">
      <c r="A877" s="2"/>
      <c r="B877" s="2"/>
      <c r="C877" s="2"/>
      <c r="D877" s="2"/>
      <c r="E877" s="2"/>
      <c r="F877" s="2"/>
      <c r="G877" s="2"/>
      <c r="H877" s="2"/>
      <c r="I877" s="2"/>
      <c r="J877" s="2"/>
      <c r="K877" s="2"/>
      <c r="L877" s="2"/>
      <c r="M877" s="2"/>
      <c r="N877" s="2"/>
      <c r="O877" s="2"/>
      <c r="P877" s="2"/>
      <c r="Q877" s="2"/>
      <c r="R877" s="2"/>
      <c r="S877" s="2"/>
      <c r="T877" s="2"/>
      <c r="U877" s="2"/>
      <c r="V877" s="18"/>
      <c r="W877" s="2"/>
      <c r="X877" s="2"/>
      <c r="Y877" s="2"/>
      <c r="Z877" s="2"/>
    </row>
    <row r="878" spans="1:26" ht="12.75" customHeight="1">
      <c r="A878" s="2"/>
      <c r="B878" s="2"/>
      <c r="C878" s="2"/>
      <c r="D878" s="2"/>
      <c r="E878" s="2"/>
      <c r="F878" s="2"/>
      <c r="G878" s="2"/>
      <c r="H878" s="2"/>
      <c r="I878" s="2"/>
      <c r="J878" s="2"/>
      <c r="K878" s="2"/>
      <c r="L878" s="2"/>
      <c r="M878" s="2"/>
      <c r="N878" s="2"/>
      <c r="O878" s="2"/>
      <c r="P878" s="2"/>
      <c r="Q878" s="2"/>
      <c r="R878" s="2"/>
      <c r="S878" s="2"/>
      <c r="T878" s="2"/>
      <c r="U878" s="2"/>
      <c r="V878" s="18"/>
      <c r="W878" s="2"/>
      <c r="X878" s="2"/>
      <c r="Y878" s="2"/>
      <c r="Z878" s="2"/>
    </row>
    <row r="879" spans="1:26" ht="12.75" customHeight="1">
      <c r="A879" s="2"/>
      <c r="B879" s="2"/>
      <c r="C879" s="2"/>
      <c r="D879" s="2"/>
      <c r="E879" s="2"/>
      <c r="F879" s="2"/>
      <c r="G879" s="2"/>
      <c r="H879" s="2"/>
      <c r="I879" s="2"/>
      <c r="J879" s="2"/>
      <c r="K879" s="2"/>
      <c r="L879" s="2"/>
      <c r="M879" s="2"/>
      <c r="N879" s="2"/>
      <c r="O879" s="2"/>
      <c r="P879" s="2"/>
      <c r="Q879" s="2"/>
      <c r="R879" s="2"/>
      <c r="S879" s="2"/>
      <c r="T879" s="2"/>
      <c r="U879" s="2"/>
      <c r="V879" s="18"/>
      <c r="W879" s="2"/>
      <c r="X879" s="2"/>
      <c r="Y879" s="2"/>
      <c r="Z879" s="2"/>
    </row>
    <row r="880" spans="1:26" ht="12.75" customHeight="1">
      <c r="A880" s="2"/>
      <c r="B880" s="2"/>
      <c r="C880" s="2"/>
      <c r="D880" s="2"/>
      <c r="E880" s="2"/>
      <c r="F880" s="2"/>
      <c r="G880" s="2"/>
      <c r="H880" s="2"/>
      <c r="I880" s="2"/>
      <c r="J880" s="2"/>
      <c r="K880" s="2"/>
      <c r="L880" s="2"/>
      <c r="M880" s="2"/>
      <c r="N880" s="2"/>
      <c r="O880" s="2"/>
      <c r="P880" s="2"/>
      <c r="Q880" s="2"/>
      <c r="R880" s="2"/>
      <c r="S880" s="2"/>
      <c r="T880" s="2"/>
      <c r="U880" s="2"/>
      <c r="V880" s="18"/>
      <c r="W880" s="2"/>
      <c r="X880" s="2"/>
      <c r="Y880" s="2"/>
      <c r="Z880" s="2"/>
    </row>
    <row r="881" spans="1:26" ht="12.75" customHeight="1">
      <c r="A881" s="2"/>
      <c r="B881" s="2"/>
      <c r="C881" s="2"/>
      <c r="D881" s="2"/>
      <c r="E881" s="2"/>
      <c r="F881" s="2"/>
      <c r="G881" s="2"/>
      <c r="H881" s="2"/>
      <c r="I881" s="2"/>
      <c r="J881" s="2"/>
      <c r="K881" s="2"/>
      <c r="L881" s="2"/>
      <c r="M881" s="2"/>
      <c r="N881" s="2"/>
      <c r="O881" s="2"/>
      <c r="P881" s="2"/>
      <c r="Q881" s="2"/>
      <c r="R881" s="2"/>
      <c r="S881" s="2"/>
      <c r="T881" s="2"/>
      <c r="U881" s="2"/>
      <c r="V881" s="18"/>
      <c r="W881" s="2"/>
      <c r="X881" s="2"/>
      <c r="Y881" s="2"/>
      <c r="Z881" s="2"/>
    </row>
    <row r="882" spans="1:26" ht="12.75" customHeight="1">
      <c r="A882" s="2"/>
      <c r="B882" s="2"/>
      <c r="C882" s="2"/>
      <c r="D882" s="2"/>
      <c r="E882" s="2"/>
      <c r="F882" s="2"/>
      <c r="G882" s="2"/>
      <c r="H882" s="2"/>
      <c r="I882" s="2"/>
      <c r="J882" s="2"/>
      <c r="K882" s="2"/>
      <c r="L882" s="2"/>
      <c r="M882" s="2"/>
      <c r="N882" s="2"/>
      <c r="O882" s="2"/>
      <c r="P882" s="2"/>
      <c r="Q882" s="2"/>
      <c r="R882" s="2"/>
      <c r="S882" s="2"/>
      <c r="T882" s="2"/>
      <c r="U882" s="2"/>
      <c r="V882" s="18"/>
      <c r="W882" s="2"/>
      <c r="X882" s="2"/>
      <c r="Y882" s="2"/>
      <c r="Z882" s="2"/>
    </row>
    <row r="883" spans="1:26" ht="12.75" customHeight="1">
      <c r="A883" s="2"/>
      <c r="B883" s="2"/>
      <c r="C883" s="2"/>
      <c r="D883" s="2"/>
      <c r="E883" s="2"/>
      <c r="F883" s="2"/>
      <c r="G883" s="2"/>
      <c r="H883" s="2"/>
      <c r="I883" s="2"/>
      <c r="J883" s="2"/>
      <c r="K883" s="2"/>
      <c r="L883" s="2"/>
      <c r="M883" s="2"/>
      <c r="N883" s="2"/>
      <c r="O883" s="2"/>
      <c r="P883" s="2"/>
      <c r="Q883" s="2"/>
      <c r="R883" s="2"/>
      <c r="S883" s="2"/>
      <c r="T883" s="2"/>
      <c r="U883" s="2"/>
      <c r="V883" s="18"/>
      <c r="W883" s="2"/>
      <c r="X883" s="2"/>
      <c r="Y883" s="2"/>
      <c r="Z883" s="2"/>
    </row>
    <row r="884" spans="1:26" ht="12.75" customHeight="1">
      <c r="A884" s="2"/>
      <c r="B884" s="2"/>
      <c r="C884" s="2"/>
      <c r="D884" s="2"/>
      <c r="E884" s="2"/>
      <c r="F884" s="2"/>
      <c r="G884" s="2"/>
      <c r="H884" s="2"/>
      <c r="I884" s="2"/>
      <c r="J884" s="2"/>
      <c r="K884" s="2"/>
      <c r="L884" s="2"/>
      <c r="M884" s="2"/>
      <c r="N884" s="2"/>
      <c r="O884" s="2"/>
      <c r="P884" s="2"/>
      <c r="Q884" s="2"/>
      <c r="R884" s="2"/>
      <c r="S884" s="2"/>
      <c r="T884" s="2"/>
      <c r="U884" s="2"/>
      <c r="V884" s="18"/>
      <c r="W884" s="2"/>
      <c r="X884" s="2"/>
      <c r="Y884" s="2"/>
      <c r="Z884" s="2"/>
    </row>
    <row r="885" spans="1:26" ht="12.75" customHeight="1">
      <c r="A885" s="2"/>
      <c r="B885" s="2"/>
      <c r="C885" s="2"/>
      <c r="D885" s="2"/>
      <c r="E885" s="2"/>
      <c r="F885" s="2"/>
      <c r="G885" s="2"/>
      <c r="H885" s="2"/>
      <c r="I885" s="2"/>
      <c r="J885" s="2"/>
      <c r="K885" s="2"/>
      <c r="L885" s="2"/>
      <c r="M885" s="2"/>
      <c r="N885" s="2"/>
      <c r="O885" s="2"/>
      <c r="P885" s="2"/>
      <c r="Q885" s="2"/>
      <c r="R885" s="2"/>
      <c r="S885" s="2"/>
      <c r="T885" s="2"/>
      <c r="U885" s="2"/>
      <c r="V885" s="18"/>
      <c r="W885" s="2"/>
      <c r="X885" s="2"/>
      <c r="Y885" s="2"/>
      <c r="Z885" s="2"/>
    </row>
    <row r="886" spans="1:26" ht="12.75" customHeight="1">
      <c r="A886" s="2"/>
      <c r="B886" s="2"/>
      <c r="C886" s="2"/>
      <c r="D886" s="2"/>
      <c r="E886" s="2"/>
      <c r="F886" s="2"/>
      <c r="G886" s="2"/>
      <c r="H886" s="2"/>
      <c r="I886" s="2"/>
      <c r="J886" s="2"/>
      <c r="K886" s="2"/>
      <c r="L886" s="2"/>
      <c r="M886" s="2"/>
      <c r="N886" s="2"/>
      <c r="O886" s="2"/>
      <c r="P886" s="2"/>
      <c r="Q886" s="2"/>
      <c r="R886" s="2"/>
      <c r="S886" s="2"/>
      <c r="T886" s="2"/>
      <c r="U886" s="2"/>
      <c r="V886" s="18"/>
      <c r="W886" s="2"/>
      <c r="X886" s="2"/>
      <c r="Y886" s="2"/>
      <c r="Z886" s="2"/>
    </row>
    <row r="887" spans="1:26" ht="12.75" customHeight="1">
      <c r="A887" s="2"/>
      <c r="B887" s="2"/>
      <c r="C887" s="2"/>
      <c r="D887" s="2"/>
      <c r="E887" s="2"/>
      <c r="F887" s="2"/>
      <c r="G887" s="2"/>
      <c r="H887" s="2"/>
      <c r="I887" s="2"/>
      <c r="J887" s="2"/>
      <c r="K887" s="2"/>
      <c r="L887" s="2"/>
      <c r="M887" s="2"/>
      <c r="N887" s="2"/>
      <c r="O887" s="2"/>
      <c r="P887" s="2"/>
      <c r="Q887" s="2"/>
      <c r="R887" s="2"/>
      <c r="S887" s="2"/>
      <c r="T887" s="2"/>
      <c r="U887" s="2"/>
      <c r="V887" s="18"/>
      <c r="W887" s="2"/>
      <c r="X887" s="2"/>
      <c r="Y887" s="2"/>
      <c r="Z887" s="2"/>
    </row>
    <row r="888" spans="1:26" ht="12.75" customHeight="1">
      <c r="A888" s="2"/>
      <c r="B888" s="2"/>
      <c r="C888" s="2"/>
      <c r="D888" s="2"/>
      <c r="E888" s="2"/>
      <c r="F888" s="2"/>
      <c r="G888" s="2"/>
      <c r="H888" s="2"/>
      <c r="I888" s="2"/>
      <c r="J888" s="2"/>
      <c r="K888" s="2"/>
      <c r="L888" s="2"/>
      <c r="M888" s="2"/>
      <c r="N888" s="2"/>
      <c r="O888" s="2"/>
      <c r="P888" s="2"/>
      <c r="Q888" s="2"/>
      <c r="R888" s="2"/>
      <c r="S888" s="2"/>
      <c r="T888" s="2"/>
      <c r="U888" s="2"/>
      <c r="V888" s="18"/>
      <c r="W888" s="2"/>
      <c r="X888" s="2"/>
      <c r="Y888" s="2"/>
      <c r="Z888" s="2"/>
    </row>
    <row r="889" spans="1:26" ht="12.75" customHeight="1">
      <c r="A889" s="2"/>
      <c r="B889" s="2"/>
      <c r="C889" s="2"/>
      <c r="D889" s="2"/>
      <c r="E889" s="2"/>
      <c r="F889" s="2"/>
      <c r="G889" s="2"/>
      <c r="H889" s="2"/>
      <c r="I889" s="2"/>
      <c r="J889" s="2"/>
      <c r="K889" s="2"/>
      <c r="L889" s="2"/>
      <c r="M889" s="2"/>
      <c r="N889" s="2"/>
      <c r="O889" s="2"/>
      <c r="P889" s="2"/>
      <c r="Q889" s="2"/>
      <c r="R889" s="2"/>
      <c r="S889" s="2"/>
      <c r="T889" s="2"/>
      <c r="U889" s="2"/>
      <c r="V889" s="18"/>
      <c r="W889" s="2"/>
      <c r="X889" s="2"/>
      <c r="Y889" s="2"/>
      <c r="Z889" s="2"/>
    </row>
    <row r="890" spans="1:26" ht="12.75" customHeight="1">
      <c r="A890" s="2"/>
      <c r="B890" s="2"/>
      <c r="C890" s="2"/>
      <c r="D890" s="2"/>
      <c r="E890" s="2"/>
      <c r="F890" s="2"/>
      <c r="G890" s="2"/>
      <c r="H890" s="2"/>
      <c r="I890" s="2"/>
      <c r="J890" s="2"/>
      <c r="K890" s="2"/>
      <c r="L890" s="2"/>
      <c r="M890" s="2"/>
      <c r="N890" s="2"/>
      <c r="O890" s="2"/>
      <c r="P890" s="2"/>
      <c r="Q890" s="2"/>
      <c r="R890" s="2"/>
      <c r="S890" s="2"/>
      <c r="T890" s="2"/>
      <c r="U890" s="2"/>
      <c r="V890" s="18"/>
      <c r="W890" s="2"/>
      <c r="X890" s="2"/>
      <c r="Y890" s="2"/>
      <c r="Z890" s="2"/>
    </row>
    <row r="891" spans="1:26" ht="12.75" customHeight="1">
      <c r="A891" s="2"/>
      <c r="B891" s="2"/>
      <c r="C891" s="2"/>
      <c r="D891" s="2"/>
      <c r="E891" s="2"/>
      <c r="F891" s="2"/>
      <c r="G891" s="2"/>
      <c r="H891" s="2"/>
      <c r="I891" s="2"/>
      <c r="J891" s="2"/>
      <c r="K891" s="2"/>
      <c r="L891" s="2"/>
      <c r="M891" s="2"/>
      <c r="N891" s="2"/>
      <c r="O891" s="2"/>
      <c r="P891" s="2"/>
      <c r="Q891" s="2"/>
      <c r="R891" s="2"/>
      <c r="S891" s="2"/>
      <c r="T891" s="2"/>
      <c r="U891" s="2"/>
      <c r="V891" s="18"/>
      <c r="W891" s="2"/>
      <c r="X891" s="2"/>
      <c r="Y891" s="2"/>
      <c r="Z891" s="2"/>
    </row>
    <row r="892" spans="1:26" ht="12.75" customHeight="1">
      <c r="A892" s="2"/>
      <c r="B892" s="2"/>
      <c r="C892" s="2"/>
      <c r="D892" s="2"/>
      <c r="E892" s="2"/>
      <c r="F892" s="2"/>
      <c r="G892" s="2"/>
      <c r="H892" s="2"/>
      <c r="I892" s="2"/>
      <c r="J892" s="2"/>
      <c r="K892" s="2"/>
      <c r="L892" s="2"/>
      <c r="M892" s="2"/>
      <c r="N892" s="2"/>
      <c r="O892" s="2"/>
      <c r="P892" s="2"/>
      <c r="Q892" s="2"/>
      <c r="R892" s="2"/>
      <c r="S892" s="2"/>
      <c r="T892" s="2"/>
      <c r="U892" s="2"/>
      <c r="V892" s="18"/>
      <c r="W892" s="2"/>
      <c r="X892" s="2"/>
      <c r="Y892" s="2"/>
      <c r="Z892" s="2"/>
    </row>
    <row r="893" spans="1:26" ht="12.75" customHeight="1">
      <c r="A893" s="2"/>
      <c r="B893" s="2"/>
      <c r="C893" s="2"/>
      <c r="D893" s="2"/>
      <c r="E893" s="2"/>
      <c r="F893" s="2"/>
      <c r="G893" s="2"/>
      <c r="H893" s="2"/>
      <c r="I893" s="2"/>
      <c r="J893" s="2"/>
      <c r="K893" s="2"/>
      <c r="L893" s="2"/>
      <c r="M893" s="2"/>
      <c r="N893" s="2"/>
      <c r="O893" s="2"/>
      <c r="P893" s="2"/>
      <c r="Q893" s="2"/>
      <c r="R893" s="2"/>
      <c r="S893" s="2"/>
      <c r="T893" s="2"/>
      <c r="U893" s="2"/>
      <c r="V893" s="18"/>
      <c r="W893" s="2"/>
      <c r="X893" s="2"/>
      <c r="Y893" s="2"/>
      <c r="Z893" s="2"/>
    </row>
    <row r="894" spans="1:26" ht="12.75" customHeight="1">
      <c r="A894" s="2"/>
      <c r="B894" s="2"/>
      <c r="C894" s="2"/>
      <c r="D894" s="2"/>
      <c r="E894" s="2"/>
      <c r="F894" s="2"/>
      <c r="G894" s="2"/>
      <c r="H894" s="2"/>
      <c r="I894" s="2"/>
      <c r="J894" s="2"/>
      <c r="K894" s="2"/>
      <c r="L894" s="2"/>
      <c r="M894" s="2"/>
      <c r="N894" s="2"/>
      <c r="O894" s="2"/>
      <c r="P894" s="2"/>
      <c r="Q894" s="2"/>
      <c r="R894" s="2"/>
      <c r="S894" s="2"/>
      <c r="T894" s="2"/>
      <c r="U894" s="2"/>
      <c r="V894" s="18"/>
      <c r="W894" s="2"/>
      <c r="X894" s="2"/>
      <c r="Y894" s="2"/>
      <c r="Z894" s="2"/>
    </row>
    <row r="895" spans="1:26" ht="12.75" customHeight="1">
      <c r="A895" s="2"/>
      <c r="B895" s="2"/>
      <c r="C895" s="2"/>
      <c r="D895" s="2"/>
      <c r="E895" s="2"/>
      <c r="F895" s="2"/>
      <c r="G895" s="2"/>
      <c r="H895" s="2"/>
      <c r="I895" s="2"/>
      <c r="J895" s="2"/>
      <c r="K895" s="2"/>
      <c r="L895" s="2"/>
      <c r="M895" s="2"/>
      <c r="N895" s="2"/>
      <c r="O895" s="2"/>
      <c r="P895" s="2"/>
      <c r="Q895" s="2"/>
      <c r="R895" s="2"/>
      <c r="S895" s="2"/>
      <c r="T895" s="2"/>
      <c r="U895" s="2"/>
      <c r="V895" s="18"/>
      <c r="W895" s="2"/>
      <c r="X895" s="2"/>
      <c r="Y895" s="2"/>
      <c r="Z895" s="2"/>
    </row>
    <row r="896" spans="1:26" ht="12.75" customHeight="1">
      <c r="A896" s="2"/>
      <c r="B896" s="2"/>
      <c r="C896" s="2"/>
      <c r="D896" s="2"/>
      <c r="E896" s="2"/>
      <c r="F896" s="2"/>
      <c r="G896" s="2"/>
      <c r="H896" s="2"/>
      <c r="I896" s="2"/>
      <c r="J896" s="2"/>
      <c r="K896" s="2"/>
      <c r="L896" s="2"/>
      <c r="M896" s="2"/>
      <c r="N896" s="2"/>
      <c r="O896" s="2"/>
      <c r="P896" s="2"/>
      <c r="Q896" s="2"/>
      <c r="R896" s="2"/>
      <c r="S896" s="2"/>
      <c r="T896" s="2"/>
      <c r="U896" s="2"/>
      <c r="V896" s="18"/>
      <c r="W896" s="2"/>
      <c r="X896" s="2"/>
      <c r="Y896" s="2"/>
      <c r="Z896" s="2"/>
    </row>
    <row r="897" spans="1:26" ht="12.75" customHeight="1">
      <c r="A897" s="2"/>
      <c r="B897" s="2"/>
      <c r="C897" s="2"/>
      <c r="D897" s="2"/>
      <c r="E897" s="2"/>
      <c r="F897" s="2"/>
      <c r="G897" s="2"/>
      <c r="H897" s="2"/>
      <c r="I897" s="2"/>
      <c r="J897" s="2"/>
      <c r="K897" s="2"/>
      <c r="L897" s="2"/>
      <c r="M897" s="2"/>
      <c r="N897" s="2"/>
      <c r="O897" s="2"/>
      <c r="P897" s="2"/>
      <c r="Q897" s="2"/>
      <c r="R897" s="2"/>
      <c r="S897" s="2"/>
      <c r="T897" s="2"/>
      <c r="U897" s="2"/>
      <c r="V897" s="18"/>
      <c r="W897" s="2"/>
      <c r="X897" s="2"/>
      <c r="Y897" s="2"/>
      <c r="Z897" s="2"/>
    </row>
    <row r="898" spans="1:26" ht="12.75" customHeight="1">
      <c r="A898" s="2"/>
      <c r="B898" s="2"/>
      <c r="C898" s="2"/>
      <c r="D898" s="2"/>
      <c r="E898" s="2"/>
      <c r="F898" s="2"/>
      <c r="G898" s="2"/>
      <c r="H898" s="2"/>
      <c r="I898" s="2"/>
      <c r="J898" s="2"/>
      <c r="K898" s="2"/>
      <c r="L898" s="2"/>
      <c r="M898" s="2"/>
      <c r="N898" s="2"/>
      <c r="O898" s="2"/>
      <c r="P898" s="2"/>
      <c r="Q898" s="2"/>
      <c r="R898" s="2"/>
      <c r="S898" s="2"/>
      <c r="T898" s="2"/>
      <c r="U898" s="2"/>
      <c r="V898" s="18"/>
      <c r="W898" s="2"/>
      <c r="X898" s="2"/>
      <c r="Y898" s="2"/>
      <c r="Z898" s="2"/>
    </row>
    <row r="899" spans="1:26" ht="12.75" customHeight="1">
      <c r="A899" s="2"/>
      <c r="B899" s="2"/>
      <c r="C899" s="2"/>
      <c r="D899" s="2"/>
      <c r="E899" s="2"/>
      <c r="F899" s="2"/>
      <c r="G899" s="2"/>
      <c r="H899" s="2"/>
      <c r="I899" s="2"/>
      <c r="J899" s="2"/>
      <c r="K899" s="2"/>
      <c r="L899" s="2"/>
      <c r="M899" s="2"/>
      <c r="N899" s="2"/>
      <c r="O899" s="2"/>
      <c r="P899" s="2"/>
      <c r="Q899" s="2"/>
      <c r="R899" s="2"/>
      <c r="S899" s="2"/>
      <c r="T899" s="2"/>
      <c r="U899" s="2"/>
      <c r="V899" s="18"/>
      <c r="W899" s="2"/>
      <c r="X899" s="2"/>
      <c r="Y899" s="2"/>
      <c r="Z899" s="2"/>
    </row>
    <row r="900" spans="1:26" ht="12.75" customHeight="1">
      <c r="A900" s="2"/>
      <c r="B900" s="2"/>
      <c r="C900" s="2"/>
      <c r="D900" s="2"/>
      <c r="E900" s="2"/>
      <c r="F900" s="2"/>
      <c r="G900" s="2"/>
      <c r="H900" s="2"/>
      <c r="I900" s="2"/>
      <c r="J900" s="2"/>
      <c r="K900" s="2"/>
      <c r="L900" s="2"/>
      <c r="M900" s="2"/>
      <c r="N900" s="2"/>
      <c r="O900" s="2"/>
      <c r="P900" s="2"/>
      <c r="Q900" s="2"/>
      <c r="R900" s="2"/>
      <c r="S900" s="2"/>
      <c r="T900" s="2"/>
      <c r="U900" s="2"/>
      <c r="V900" s="18"/>
      <c r="W900" s="2"/>
      <c r="X900" s="2"/>
      <c r="Y900" s="2"/>
      <c r="Z900" s="2"/>
    </row>
    <row r="901" spans="1:26" ht="12.75" customHeight="1">
      <c r="A901" s="2"/>
      <c r="B901" s="2"/>
      <c r="C901" s="2"/>
      <c r="D901" s="2"/>
      <c r="E901" s="2"/>
      <c r="F901" s="2"/>
      <c r="G901" s="2"/>
      <c r="H901" s="2"/>
      <c r="I901" s="2"/>
      <c r="J901" s="2"/>
      <c r="K901" s="2"/>
      <c r="L901" s="2"/>
      <c r="M901" s="2"/>
      <c r="N901" s="2"/>
      <c r="O901" s="2"/>
      <c r="P901" s="2"/>
      <c r="Q901" s="2"/>
      <c r="R901" s="2"/>
      <c r="S901" s="2"/>
      <c r="T901" s="2"/>
      <c r="U901" s="2"/>
      <c r="V901" s="18"/>
      <c r="W901" s="2"/>
      <c r="X901" s="2"/>
      <c r="Y901" s="2"/>
      <c r="Z901" s="2"/>
    </row>
    <row r="902" spans="1:26" ht="12.75" customHeight="1">
      <c r="A902" s="2"/>
      <c r="B902" s="2"/>
      <c r="C902" s="2"/>
      <c r="D902" s="2"/>
      <c r="E902" s="2"/>
      <c r="F902" s="2"/>
      <c r="G902" s="2"/>
      <c r="H902" s="2"/>
      <c r="I902" s="2"/>
      <c r="J902" s="2"/>
      <c r="K902" s="2"/>
      <c r="L902" s="2"/>
      <c r="M902" s="2"/>
      <c r="N902" s="2"/>
      <c r="O902" s="2"/>
      <c r="P902" s="2"/>
      <c r="Q902" s="2"/>
      <c r="R902" s="2"/>
      <c r="S902" s="2"/>
      <c r="T902" s="2"/>
      <c r="U902" s="2"/>
      <c r="V902" s="18"/>
      <c r="W902" s="2"/>
      <c r="X902" s="2"/>
      <c r="Y902" s="2"/>
      <c r="Z902" s="2"/>
    </row>
    <row r="903" spans="1:26" ht="12.75" customHeight="1">
      <c r="A903" s="2"/>
      <c r="B903" s="2"/>
      <c r="C903" s="2"/>
      <c r="D903" s="2"/>
      <c r="E903" s="2"/>
      <c r="F903" s="2"/>
      <c r="G903" s="2"/>
      <c r="H903" s="2"/>
      <c r="I903" s="2"/>
      <c r="J903" s="2"/>
      <c r="K903" s="2"/>
      <c r="L903" s="2"/>
      <c r="M903" s="2"/>
      <c r="N903" s="2"/>
      <c r="O903" s="2"/>
      <c r="P903" s="2"/>
      <c r="Q903" s="2"/>
      <c r="R903" s="2"/>
      <c r="S903" s="2"/>
      <c r="T903" s="2"/>
      <c r="U903" s="2"/>
      <c r="V903" s="18"/>
      <c r="W903" s="2"/>
      <c r="X903" s="2"/>
      <c r="Y903" s="2"/>
      <c r="Z903" s="2"/>
    </row>
    <row r="904" spans="1:26" ht="12.75" customHeight="1">
      <c r="A904" s="2"/>
      <c r="B904" s="2"/>
      <c r="C904" s="2"/>
      <c r="D904" s="2"/>
      <c r="E904" s="2"/>
      <c r="F904" s="2"/>
      <c r="G904" s="2"/>
      <c r="H904" s="2"/>
      <c r="I904" s="2"/>
      <c r="J904" s="2"/>
      <c r="K904" s="2"/>
      <c r="L904" s="2"/>
      <c r="M904" s="2"/>
      <c r="N904" s="2"/>
      <c r="O904" s="2"/>
      <c r="P904" s="2"/>
      <c r="Q904" s="2"/>
      <c r="R904" s="2"/>
      <c r="S904" s="2"/>
      <c r="T904" s="2"/>
      <c r="U904" s="2"/>
      <c r="V904" s="18"/>
      <c r="W904" s="2"/>
      <c r="X904" s="2"/>
      <c r="Y904" s="2"/>
      <c r="Z904" s="2"/>
    </row>
    <row r="905" spans="1:26" ht="12.75" customHeight="1">
      <c r="A905" s="2"/>
      <c r="B905" s="2"/>
      <c r="C905" s="2"/>
      <c r="D905" s="2"/>
      <c r="E905" s="2"/>
      <c r="F905" s="2"/>
      <c r="G905" s="2"/>
      <c r="H905" s="2"/>
      <c r="I905" s="2"/>
      <c r="J905" s="2"/>
      <c r="K905" s="2"/>
      <c r="L905" s="2"/>
      <c r="M905" s="2"/>
      <c r="N905" s="2"/>
      <c r="O905" s="2"/>
      <c r="P905" s="2"/>
      <c r="Q905" s="2"/>
      <c r="R905" s="2"/>
      <c r="S905" s="2"/>
      <c r="T905" s="2"/>
      <c r="U905" s="2"/>
      <c r="V905" s="18"/>
      <c r="W905" s="2"/>
      <c r="X905" s="2"/>
      <c r="Y905" s="2"/>
      <c r="Z905" s="2"/>
    </row>
    <row r="906" spans="1:26" ht="12.75" customHeight="1">
      <c r="A906" s="2"/>
      <c r="B906" s="2"/>
      <c r="C906" s="2"/>
      <c r="D906" s="2"/>
      <c r="E906" s="2"/>
      <c r="F906" s="2"/>
      <c r="G906" s="2"/>
      <c r="H906" s="2"/>
      <c r="I906" s="2"/>
      <c r="J906" s="2"/>
      <c r="K906" s="2"/>
      <c r="L906" s="2"/>
      <c r="M906" s="2"/>
      <c r="N906" s="2"/>
      <c r="O906" s="2"/>
      <c r="P906" s="2"/>
      <c r="Q906" s="2"/>
      <c r="R906" s="2"/>
      <c r="S906" s="2"/>
      <c r="T906" s="2"/>
      <c r="U906" s="2"/>
      <c r="V906" s="18"/>
      <c r="W906" s="2"/>
      <c r="X906" s="2"/>
      <c r="Y906" s="2"/>
      <c r="Z906" s="2"/>
    </row>
    <row r="907" spans="1:26" ht="12.75" customHeight="1">
      <c r="A907" s="2"/>
      <c r="B907" s="2"/>
      <c r="C907" s="2"/>
      <c r="D907" s="2"/>
      <c r="E907" s="2"/>
      <c r="F907" s="2"/>
      <c r="G907" s="2"/>
      <c r="H907" s="2"/>
      <c r="I907" s="2"/>
      <c r="J907" s="2"/>
      <c r="K907" s="2"/>
      <c r="L907" s="2"/>
      <c r="M907" s="2"/>
      <c r="N907" s="2"/>
      <c r="O907" s="2"/>
      <c r="P907" s="2"/>
      <c r="Q907" s="2"/>
      <c r="R907" s="2"/>
      <c r="S907" s="2"/>
      <c r="T907" s="2"/>
      <c r="U907" s="2"/>
      <c r="V907" s="18"/>
      <c r="W907" s="2"/>
      <c r="X907" s="2"/>
      <c r="Y907" s="2"/>
      <c r="Z907" s="2"/>
    </row>
    <row r="908" spans="1:26" ht="12.75" customHeight="1">
      <c r="A908" s="2"/>
      <c r="B908" s="2"/>
      <c r="C908" s="2"/>
      <c r="D908" s="2"/>
      <c r="E908" s="2"/>
      <c r="F908" s="2"/>
      <c r="G908" s="2"/>
      <c r="H908" s="2"/>
      <c r="I908" s="2"/>
      <c r="J908" s="2"/>
      <c r="K908" s="2"/>
      <c r="L908" s="2"/>
      <c r="M908" s="2"/>
      <c r="N908" s="2"/>
      <c r="O908" s="2"/>
      <c r="P908" s="2"/>
      <c r="Q908" s="2"/>
      <c r="R908" s="2"/>
      <c r="S908" s="2"/>
      <c r="T908" s="2"/>
      <c r="U908" s="2"/>
      <c r="V908" s="18"/>
      <c r="W908" s="2"/>
      <c r="X908" s="2"/>
      <c r="Y908" s="2"/>
      <c r="Z908" s="2"/>
    </row>
    <row r="909" spans="1:26" ht="12.75" customHeight="1">
      <c r="A909" s="2"/>
      <c r="B909" s="2"/>
      <c r="C909" s="2"/>
      <c r="D909" s="2"/>
      <c r="E909" s="2"/>
      <c r="F909" s="2"/>
      <c r="G909" s="2"/>
      <c r="H909" s="2"/>
      <c r="I909" s="2"/>
      <c r="J909" s="2"/>
      <c r="K909" s="2"/>
      <c r="L909" s="2"/>
      <c r="M909" s="2"/>
      <c r="N909" s="2"/>
      <c r="O909" s="2"/>
      <c r="P909" s="2"/>
      <c r="Q909" s="2"/>
      <c r="R909" s="2"/>
      <c r="S909" s="2"/>
      <c r="T909" s="2"/>
      <c r="U909" s="2"/>
      <c r="V909" s="18"/>
      <c r="W909" s="2"/>
      <c r="X909" s="2"/>
      <c r="Y909" s="2"/>
      <c r="Z909" s="2"/>
    </row>
    <row r="910" spans="1:26" ht="12.75" customHeight="1">
      <c r="A910" s="2"/>
      <c r="B910" s="2"/>
      <c r="C910" s="2"/>
      <c r="D910" s="2"/>
      <c r="E910" s="2"/>
      <c r="F910" s="2"/>
      <c r="G910" s="2"/>
      <c r="H910" s="2"/>
      <c r="I910" s="2"/>
      <c r="J910" s="2"/>
      <c r="K910" s="2"/>
      <c r="L910" s="2"/>
      <c r="M910" s="2"/>
      <c r="N910" s="2"/>
      <c r="O910" s="2"/>
      <c r="P910" s="2"/>
      <c r="Q910" s="2"/>
      <c r="R910" s="2"/>
      <c r="S910" s="2"/>
      <c r="T910" s="2"/>
      <c r="U910" s="2"/>
      <c r="V910" s="18"/>
      <c r="W910" s="2"/>
      <c r="X910" s="2"/>
      <c r="Y910" s="2"/>
      <c r="Z910" s="2"/>
    </row>
    <row r="911" spans="1:26" ht="12.75" customHeight="1">
      <c r="A911" s="2"/>
      <c r="B911" s="2"/>
      <c r="C911" s="2"/>
      <c r="D911" s="2"/>
      <c r="E911" s="2"/>
      <c r="F911" s="2"/>
      <c r="G911" s="2"/>
      <c r="H911" s="2"/>
      <c r="I911" s="2"/>
      <c r="J911" s="2"/>
      <c r="K911" s="2"/>
      <c r="L911" s="2"/>
      <c r="M911" s="2"/>
      <c r="N911" s="2"/>
      <c r="O911" s="2"/>
      <c r="P911" s="2"/>
      <c r="Q911" s="2"/>
      <c r="R911" s="2"/>
      <c r="S911" s="2"/>
      <c r="T911" s="2"/>
      <c r="U911" s="2"/>
      <c r="V911" s="18"/>
      <c r="W911" s="2"/>
      <c r="X911" s="2"/>
      <c r="Y911" s="2"/>
      <c r="Z911" s="2"/>
    </row>
    <row r="912" spans="1:26" ht="12.75" customHeight="1">
      <c r="A912" s="2"/>
      <c r="B912" s="2"/>
      <c r="C912" s="2"/>
      <c r="D912" s="2"/>
      <c r="E912" s="2"/>
      <c r="F912" s="2"/>
      <c r="G912" s="2"/>
      <c r="H912" s="2"/>
      <c r="I912" s="2"/>
      <c r="J912" s="2"/>
      <c r="K912" s="2"/>
      <c r="L912" s="2"/>
      <c r="M912" s="2"/>
      <c r="N912" s="2"/>
      <c r="O912" s="2"/>
      <c r="P912" s="2"/>
      <c r="Q912" s="2"/>
      <c r="R912" s="2"/>
      <c r="S912" s="2"/>
      <c r="T912" s="2"/>
      <c r="U912" s="2"/>
      <c r="V912" s="18"/>
      <c r="W912" s="2"/>
      <c r="X912" s="2"/>
      <c r="Y912" s="2"/>
      <c r="Z912" s="2"/>
    </row>
    <row r="913" spans="1:26" ht="12.75" customHeight="1">
      <c r="A913" s="2"/>
      <c r="B913" s="2"/>
      <c r="C913" s="2"/>
      <c r="D913" s="2"/>
      <c r="E913" s="2"/>
      <c r="F913" s="2"/>
      <c r="G913" s="2"/>
      <c r="H913" s="2"/>
      <c r="I913" s="2"/>
      <c r="J913" s="2"/>
      <c r="K913" s="2"/>
      <c r="L913" s="2"/>
      <c r="M913" s="2"/>
      <c r="N913" s="2"/>
      <c r="O913" s="2"/>
      <c r="P913" s="2"/>
      <c r="Q913" s="2"/>
      <c r="R913" s="2"/>
      <c r="S913" s="2"/>
      <c r="T913" s="2"/>
      <c r="U913" s="2"/>
      <c r="V913" s="18"/>
      <c r="W913" s="2"/>
      <c r="X913" s="2"/>
      <c r="Y913" s="2"/>
      <c r="Z913" s="2"/>
    </row>
    <row r="914" spans="1:26" ht="12.75" customHeight="1">
      <c r="A914" s="2"/>
      <c r="B914" s="2"/>
      <c r="C914" s="2"/>
      <c r="D914" s="2"/>
      <c r="E914" s="2"/>
      <c r="F914" s="2"/>
      <c r="G914" s="2"/>
      <c r="H914" s="2"/>
      <c r="I914" s="2"/>
      <c r="J914" s="2"/>
      <c r="K914" s="2"/>
      <c r="L914" s="2"/>
      <c r="M914" s="2"/>
      <c r="N914" s="2"/>
      <c r="O914" s="2"/>
      <c r="P914" s="2"/>
      <c r="Q914" s="2"/>
      <c r="R914" s="2"/>
      <c r="S914" s="2"/>
      <c r="T914" s="2"/>
      <c r="U914" s="2"/>
      <c r="V914" s="18"/>
      <c r="W914" s="2"/>
      <c r="X914" s="2"/>
      <c r="Y914" s="2"/>
      <c r="Z914" s="2"/>
    </row>
    <row r="915" spans="1:26" ht="12.75" customHeight="1">
      <c r="A915" s="2"/>
      <c r="B915" s="2"/>
      <c r="C915" s="2"/>
      <c r="D915" s="2"/>
      <c r="E915" s="2"/>
      <c r="F915" s="2"/>
      <c r="G915" s="2"/>
      <c r="H915" s="2"/>
      <c r="I915" s="2"/>
      <c r="J915" s="2"/>
      <c r="K915" s="2"/>
      <c r="L915" s="2"/>
      <c r="M915" s="2"/>
      <c r="N915" s="2"/>
      <c r="O915" s="2"/>
      <c r="P915" s="2"/>
      <c r="Q915" s="2"/>
      <c r="R915" s="2"/>
      <c r="S915" s="2"/>
      <c r="T915" s="2"/>
      <c r="U915" s="2"/>
      <c r="V915" s="18"/>
      <c r="W915" s="2"/>
      <c r="X915" s="2"/>
      <c r="Y915" s="2"/>
      <c r="Z915" s="2"/>
    </row>
    <row r="916" spans="1:26" ht="12.75" customHeight="1">
      <c r="A916" s="2"/>
      <c r="B916" s="2"/>
      <c r="C916" s="2"/>
      <c r="D916" s="2"/>
      <c r="E916" s="2"/>
      <c r="F916" s="2"/>
      <c r="G916" s="2"/>
      <c r="H916" s="2"/>
      <c r="I916" s="2"/>
      <c r="J916" s="2"/>
      <c r="K916" s="2"/>
      <c r="L916" s="2"/>
      <c r="M916" s="2"/>
      <c r="N916" s="2"/>
      <c r="O916" s="2"/>
      <c r="P916" s="2"/>
      <c r="Q916" s="2"/>
      <c r="R916" s="2"/>
      <c r="S916" s="2"/>
      <c r="T916" s="2"/>
      <c r="U916" s="2"/>
      <c r="V916" s="18"/>
      <c r="W916" s="2"/>
      <c r="X916" s="2"/>
      <c r="Y916" s="2"/>
      <c r="Z916" s="2"/>
    </row>
    <row r="917" spans="1:26" ht="12.75" customHeight="1">
      <c r="A917" s="2"/>
      <c r="B917" s="2"/>
      <c r="C917" s="2"/>
      <c r="D917" s="2"/>
      <c r="E917" s="2"/>
      <c r="F917" s="2"/>
      <c r="G917" s="2"/>
      <c r="H917" s="2"/>
      <c r="I917" s="2"/>
      <c r="J917" s="2"/>
      <c r="K917" s="2"/>
      <c r="L917" s="2"/>
      <c r="M917" s="2"/>
      <c r="N917" s="2"/>
      <c r="O917" s="2"/>
      <c r="P917" s="2"/>
      <c r="Q917" s="2"/>
      <c r="R917" s="2"/>
      <c r="S917" s="2"/>
      <c r="T917" s="2"/>
      <c r="U917" s="2"/>
      <c r="V917" s="18"/>
      <c r="W917" s="2"/>
      <c r="X917" s="2"/>
      <c r="Y917" s="2"/>
      <c r="Z917" s="2"/>
    </row>
    <row r="918" spans="1:26" ht="12.75" customHeight="1">
      <c r="A918" s="2"/>
      <c r="B918" s="2"/>
      <c r="C918" s="2"/>
      <c r="D918" s="2"/>
      <c r="E918" s="2"/>
      <c r="F918" s="2"/>
      <c r="G918" s="2"/>
      <c r="H918" s="2"/>
      <c r="I918" s="2"/>
      <c r="J918" s="2"/>
      <c r="K918" s="2"/>
      <c r="L918" s="2"/>
      <c r="M918" s="2"/>
      <c r="N918" s="2"/>
      <c r="O918" s="2"/>
      <c r="P918" s="2"/>
      <c r="Q918" s="2"/>
      <c r="R918" s="2"/>
      <c r="S918" s="2"/>
      <c r="T918" s="2"/>
      <c r="U918" s="2"/>
      <c r="V918" s="18"/>
      <c r="W918" s="2"/>
      <c r="X918" s="2"/>
      <c r="Y918" s="2"/>
      <c r="Z918" s="2"/>
    </row>
    <row r="919" spans="1:26" ht="12.75" customHeight="1">
      <c r="A919" s="2"/>
      <c r="B919" s="2"/>
      <c r="C919" s="2"/>
      <c r="D919" s="2"/>
      <c r="E919" s="2"/>
      <c r="F919" s="2"/>
      <c r="G919" s="2"/>
      <c r="H919" s="2"/>
      <c r="I919" s="2"/>
      <c r="J919" s="2"/>
      <c r="K919" s="2"/>
      <c r="L919" s="2"/>
      <c r="M919" s="2"/>
      <c r="N919" s="2"/>
      <c r="O919" s="2"/>
      <c r="P919" s="2"/>
      <c r="Q919" s="2"/>
      <c r="R919" s="2"/>
      <c r="S919" s="2"/>
      <c r="T919" s="2"/>
      <c r="U919" s="2"/>
      <c r="V919" s="18"/>
      <c r="W919" s="2"/>
      <c r="X919" s="2"/>
      <c r="Y919" s="2"/>
      <c r="Z919" s="2"/>
    </row>
    <row r="920" spans="1:26" ht="12.75" customHeight="1">
      <c r="A920" s="2"/>
      <c r="B920" s="2"/>
      <c r="C920" s="2"/>
      <c r="D920" s="2"/>
      <c r="E920" s="2"/>
      <c r="F920" s="2"/>
      <c r="G920" s="2"/>
      <c r="H920" s="2"/>
      <c r="I920" s="2"/>
      <c r="J920" s="2"/>
      <c r="K920" s="2"/>
      <c r="L920" s="2"/>
      <c r="M920" s="2"/>
      <c r="N920" s="2"/>
      <c r="O920" s="2"/>
      <c r="P920" s="2"/>
      <c r="Q920" s="2"/>
      <c r="R920" s="2"/>
      <c r="S920" s="2"/>
      <c r="T920" s="2"/>
      <c r="U920" s="2"/>
      <c r="V920" s="18"/>
      <c r="W920" s="2"/>
      <c r="X920" s="2"/>
      <c r="Y920" s="2"/>
      <c r="Z920" s="2"/>
    </row>
    <row r="921" spans="1:26" ht="12.75" customHeight="1">
      <c r="A921" s="2"/>
      <c r="B921" s="2"/>
      <c r="C921" s="2"/>
      <c r="D921" s="2"/>
      <c r="E921" s="2"/>
      <c r="F921" s="2"/>
      <c r="G921" s="2"/>
      <c r="H921" s="2"/>
      <c r="I921" s="2"/>
      <c r="J921" s="2"/>
      <c r="K921" s="2"/>
      <c r="L921" s="2"/>
      <c r="M921" s="2"/>
      <c r="N921" s="2"/>
      <c r="O921" s="2"/>
      <c r="P921" s="2"/>
      <c r="Q921" s="2"/>
      <c r="R921" s="2"/>
      <c r="S921" s="2"/>
      <c r="T921" s="2"/>
      <c r="U921" s="2"/>
      <c r="V921" s="18"/>
      <c r="W921" s="2"/>
      <c r="X921" s="2"/>
      <c r="Y921" s="2"/>
      <c r="Z921" s="2"/>
    </row>
    <row r="922" spans="1:26" ht="12.75" customHeight="1">
      <c r="A922" s="2"/>
      <c r="B922" s="2"/>
      <c r="C922" s="2"/>
      <c r="D922" s="2"/>
      <c r="E922" s="2"/>
      <c r="F922" s="2"/>
      <c r="G922" s="2"/>
      <c r="H922" s="2"/>
      <c r="I922" s="2"/>
      <c r="J922" s="2"/>
      <c r="K922" s="2"/>
      <c r="L922" s="2"/>
      <c r="M922" s="2"/>
      <c r="N922" s="2"/>
      <c r="O922" s="2"/>
      <c r="P922" s="2"/>
      <c r="Q922" s="2"/>
      <c r="R922" s="2"/>
      <c r="S922" s="2"/>
      <c r="T922" s="2"/>
      <c r="U922" s="2"/>
      <c r="V922" s="18"/>
      <c r="W922" s="2"/>
      <c r="X922" s="2"/>
      <c r="Y922" s="2"/>
      <c r="Z922" s="2"/>
    </row>
    <row r="923" spans="1:26" ht="12.75" customHeight="1">
      <c r="A923" s="2"/>
      <c r="B923" s="2"/>
      <c r="C923" s="2"/>
      <c r="D923" s="2"/>
      <c r="E923" s="2"/>
      <c r="F923" s="2"/>
      <c r="G923" s="2"/>
      <c r="H923" s="2"/>
      <c r="I923" s="2"/>
      <c r="J923" s="2"/>
      <c r="K923" s="2"/>
      <c r="L923" s="2"/>
      <c r="M923" s="2"/>
      <c r="N923" s="2"/>
      <c r="O923" s="2"/>
      <c r="P923" s="2"/>
      <c r="Q923" s="2"/>
      <c r="R923" s="2"/>
      <c r="S923" s="2"/>
      <c r="T923" s="2"/>
      <c r="U923" s="2"/>
      <c r="V923" s="18"/>
      <c r="W923" s="2"/>
      <c r="X923" s="2"/>
      <c r="Y923" s="2"/>
      <c r="Z923" s="2"/>
    </row>
    <row r="924" spans="1:26" ht="12.75" customHeight="1">
      <c r="A924" s="2"/>
      <c r="B924" s="2"/>
      <c r="C924" s="2"/>
      <c r="D924" s="2"/>
      <c r="E924" s="2"/>
      <c r="F924" s="2"/>
      <c r="G924" s="2"/>
      <c r="H924" s="2"/>
      <c r="I924" s="2"/>
      <c r="J924" s="2"/>
      <c r="K924" s="2"/>
      <c r="L924" s="2"/>
      <c r="M924" s="2"/>
      <c r="N924" s="2"/>
      <c r="O924" s="2"/>
      <c r="P924" s="2"/>
      <c r="Q924" s="2"/>
      <c r="R924" s="2"/>
      <c r="S924" s="2"/>
      <c r="T924" s="2"/>
      <c r="U924" s="2"/>
      <c r="V924" s="18"/>
      <c r="W924" s="2"/>
      <c r="X924" s="2"/>
      <c r="Y924" s="2"/>
      <c r="Z924" s="2"/>
    </row>
    <row r="925" spans="1:26" ht="12.75" customHeight="1">
      <c r="A925" s="2"/>
      <c r="B925" s="2"/>
      <c r="C925" s="2"/>
      <c r="D925" s="2"/>
      <c r="E925" s="2"/>
      <c r="F925" s="2"/>
      <c r="G925" s="2"/>
      <c r="H925" s="2"/>
      <c r="I925" s="2"/>
      <c r="J925" s="2"/>
      <c r="K925" s="2"/>
      <c r="L925" s="2"/>
      <c r="M925" s="2"/>
      <c r="N925" s="2"/>
      <c r="O925" s="2"/>
      <c r="P925" s="2"/>
      <c r="Q925" s="2"/>
      <c r="R925" s="2"/>
      <c r="S925" s="2"/>
      <c r="T925" s="2"/>
      <c r="U925" s="2"/>
      <c r="V925" s="18"/>
      <c r="W925" s="2"/>
      <c r="X925" s="2"/>
      <c r="Y925" s="2"/>
      <c r="Z925" s="2"/>
    </row>
    <row r="926" spans="1:26" ht="12.75" customHeight="1">
      <c r="A926" s="2"/>
      <c r="B926" s="2"/>
      <c r="C926" s="2"/>
      <c r="D926" s="2"/>
      <c r="E926" s="2"/>
      <c r="F926" s="2"/>
      <c r="G926" s="2"/>
      <c r="H926" s="2"/>
      <c r="I926" s="2"/>
      <c r="J926" s="2"/>
      <c r="K926" s="2"/>
      <c r="L926" s="2"/>
      <c r="M926" s="2"/>
      <c r="N926" s="2"/>
      <c r="O926" s="2"/>
      <c r="P926" s="2"/>
      <c r="Q926" s="2"/>
      <c r="R926" s="2"/>
      <c r="S926" s="2"/>
      <c r="T926" s="2"/>
      <c r="U926" s="2"/>
      <c r="V926" s="18"/>
      <c r="W926" s="2"/>
      <c r="X926" s="2"/>
      <c r="Y926" s="2"/>
      <c r="Z926" s="2"/>
    </row>
    <row r="927" spans="1:26" ht="12.75" customHeight="1">
      <c r="A927" s="2"/>
      <c r="B927" s="2"/>
      <c r="C927" s="2"/>
      <c r="D927" s="2"/>
      <c r="E927" s="2"/>
      <c r="F927" s="2"/>
      <c r="G927" s="2"/>
      <c r="H927" s="2"/>
      <c r="I927" s="2"/>
      <c r="J927" s="2"/>
      <c r="K927" s="2"/>
      <c r="L927" s="2"/>
      <c r="M927" s="2"/>
      <c r="N927" s="2"/>
      <c r="O927" s="2"/>
      <c r="P927" s="2"/>
      <c r="Q927" s="2"/>
      <c r="R927" s="2"/>
      <c r="S927" s="2"/>
      <c r="T927" s="2"/>
      <c r="U927" s="2"/>
      <c r="V927" s="18"/>
      <c r="W927" s="2"/>
      <c r="X927" s="2"/>
      <c r="Y927" s="2"/>
      <c r="Z927" s="2"/>
    </row>
    <row r="928" spans="1:26" ht="12.75" customHeight="1">
      <c r="A928" s="2"/>
      <c r="B928" s="2"/>
      <c r="C928" s="2"/>
      <c r="D928" s="2"/>
      <c r="E928" s="2"/>
      <c r="F928" s="2"/>
      <c r="G928" s="2"/>
      <c r="H928" s="2"/>
      <c r="I928" s="2"/>
      <c r="J928" s="2"/>
      <c r="K928" s="2"/>
      <c r="L928" s="2"/>
      <c r="M928" s="2"/>
      <c r="N928" s="2"/>
      <c r="O928" s="2"/>
      <c r="P928" s="2"/>
      <c r="Q928" s="2"/>
      <c r="R928" s="2"/>
      <c r="S928" s="2"/>
      <c r="T928" s="2"/>
      <c r="U928" s="2"/>
      <c r="V928" s="18"/>
      <c r="W928" s="2"/>
      <c r="X928" s="2"/>
      <c r="Y928" s="2"/>
      <c r="Z928" s="2"/>
    </row>
    <row r="929" spans="1:26" ht="12.75" customHeight="1">
      <c r="A929" s="2"/>
      <c r="B929" s="2"/>
      <c r="C929" s="2"/>
      <c r="D929" s="2"/>
      <c r="E929" s="2"/>
      <c r="F929" s="2"/>
      <c r="G929" s="2"/>
      <c r="H929" s="2"/>
      <c r="I929" s="2"/>
      <c r="J929" s="2"/>
      <c r="K929" s="2"/>
      <c r="L929" s="2"/>
      <c r="M929" s="2"/>
      <c r="N929" s="2"/>
      <c r="O929" s="2"/>
      <c r="P929" s="2"/>
      <c r="Q929" s="2"/>
      <c r="R929" s="2"/>
      <c r="S929" s="2"/>
      <c r="T929" s="2"/>
      <c r="U929" s="2"/>
      <c r="V929" s="18"/>
      <c r="W929" s="2"/>
      <c r="X929" s="2"/>
      <c r="Y929" s="2"/>
      <c r="Z929" s="2"/>
    </row>
    <row r="930" spans="1:26" ht="12.75" customHeight="1">
      <c r="A930" s="2"/>
      <c r="B930" s="2"/>
      <c r="C930" s="2"/>
      <c r="D930" s="2"/>
      <c r="E930" s="2"/>
      <c r="F930" s="2"/>
      <c r="G930" s="2"/>
      <c r="H930" s="2"/>
      <c r="I930" s="2"/>
      <c r="J930" s="2"/>
      <c r="K930" s="2"/>
      <c r="L930" s="2"/>
      <c r="M930" s="2"/>
      <c r="N930" s="2"/>
      <c r="O930" s="2"/>
      <c r="P930" s="2"/>
      <c r="Q930" s="2"/>
      <c r="R930" s="2"/>
      <c r="S930" s="2"/>
      <c r="T930" s="2"/>
      <c r="U930" s="2"/>
      <c r="V930" s="18"/>
      <c r="W930" s="2"/>
      <c r="X930" s="2"/>
      <c r="Y930" s="2"/>
      <c r="Z930" s="2"/>
    </row>
    <row r="931" spans="1:26" ht="12.75" customHeight="1">
      <c r="A931" s="2"/>
      <c r="B931" s="2"/>
      <c r="C931" s="2"/>
      <c r="D931" s="2"/>
      <c r="E931" s="2"/>
      <c r="F931" s="2"/>
      <c r="G931" s="2"/>
      <c r="H931" s="2"/>
      <c r="I931" s="2"/>
      <c r="J931" s="2"/>
      <c r="K931" s="2"/>
      <c r="L931" s="2"/>
      <c r="M931" s="2"/>
      <c r="N931" s="2"/>
      <c r="O931" s="2"/>
      <c r="P931" s="2"/>
      <c r="Q931" s="2"/>
      <c r="R931" s="2"/>
      <c r="S931" s="2"/>
      <c r="T931" s="2"/>
      <c r="U931" s="2"/>
      <c r="V931" s="18"/>
      <c r="W931" s="2"/>
      <c r="X931" s="2"/>
      <c r="Y931" s="2"/>
      <c r="Z931" s="2"/>
    </row>
    <row r="932" spans="1:26" ht="12.75" customHeight="1">
      <c r="A932" s="2"/>
      <c r="B932" s="2"/>
      <c r="C932" s="2"/>
      <c r="D932" s="2"/>
      <c r="E932" s="2"/>
      <c r="F932" s="2"/>
      <c r="G932" s="2"/>
      <c r="H932" s="2"/>
      <c r="I932" s="2"/>
      <c r="J932" s="2"/>
      <c r="K932" s="2"/>
      <c r="L932" s="2"/>
      <c r="M932" s="2"/>
      <c r="N932" s="2"/>
      <c r="O932" s="2"/>
      <c r="P932" s="2"/>
      <c r="Q932" s="2"/>
      <c r="R932" s="2"/>
      <c r="S932" s="2"/>
      <c r="T932" s="2"/>
      <c r="U932" s="2"/>
      <c r="V932" s="18"/>
      <c r="W932" s="2"/>
      <c r="X932" s="2"/>
      <c r="Y932" s="2"/>
      <c r="Z932" s="2"/>
    </row>
    <row r="933" spans="1:26" ht="12.75" customHeight="1">
      <c r="A933" s="2"/>
      <c r="B933" s="2"/>
      <c r="C933" s="2"/>
      <c r="D933" s="2"/>
      <c r="E933" s="2"/>
      <c r="F933" s="2"/>
      <c r="G933" s="2"/>
      <c r="H933" s="2"/>
      <c r="I933" s="2"/>
      <c r="J933" s="2"/>
      <c r="K933" s="2"/>
      <c r="L933" s="2"/>
      <c r="M933" s="2"/>
      <c r="N933" s="2"/>
      <c r="O933" s="2"/>
      <c r="P933" s="2"/>
      <c r="Q933" s="2"/>
      <c r="R933" s="2"/>
      <c r="S933" s="2"/>
      <c r="T933" s="2"/>
      <c r="U933" s="2"/>
      <c r="V933" s="18"/>
      <c r="W933" s="2"/>
      <c r="X933" s="2"/>
      <c r="Y933" s="2"/>
      <c r="Z933" s="2"/>
    </row>
    <row r="934" spans="1:26" ht="12.75" customHeight="1">
      <c r="A934" s="2"/>
      <c r="B934" s="2"/>
      <c r="C934" s="2"/>
      <c r="D934" s="2"/>
      <c r="E934" s="2"/>
      <c r="F934" s="2"/>
      <c r="G934" s="2"/>
      <c r="H934" s="2"/>
      <c r="I934" s="2"/>
      <c r="J934" s="2"/>
      <c r="K934" s="2"/>
      <c r="L934" s="2"/>
      <c r="M934" s="2"/>
      <c r="N934" s="2"/>
      <c r="O934" s="2"/>
      <c r="P934" s="2"/>
      <c r="Q934" s="2"/>
      <c r="R934" s="2"/>
      <c r="S934" s="2"/>
      <c r="T934" s="2"/>
      <c r="U934" s="2"/>
      <c r="V934" s="18"/>
      <c r="W934" s="2"/>
      <c r="X934" s="2"/>
      <c r="Y934" s="2"/>
      <c r="Z934" s="2"/>
    </row>
    <row r="935" spans="1:26" ht="12.75" customHeight="1">
      <c r="A935" s="2"/>
      <c r="B935" s="2"/>
      <c r="C935" s="2"/>
      <c r="D935" s="2"/>
      <c r="E935" s="2"/>
      <c r="F935" s="2"/>
      <c r="G935" s="2"/>
      <c r="H935" s="2"/>
      <c r="I935" s="2"/>
      <c r="J935" s="2"/>
      <c r="K935" s="2"/>
      <c r="L935" s="2"/>
      <c r="M935" s="2"/>
      <c r="N935" s="2"/>
      <c r="O935" s="2"/>
      <c r="P935" s="2"/>
      <c r="Q935" s="2"/>
      <c r="R935" s="2"/>
      <c r="S935" s="2"/>
      <c r="T935" s="2"/>
      <c r="U935" s="2"/>
      <c r="V935" s="18"/>
      <c r="W935" s="2"/>
      <c r="X935" s="2"/>
      <c r="Y935" s="2"/>
      <c r="Z935" s="2"/>
    </row>
    <row r="936" spans="1:26" ht="12.75" customHeight="1">
      <c r="A936" s="2"/>
      <c r="B936" s="2"/>
      <c r="C936" s="2"/>
      <c r="D936" s="2"/>
      <c r="E936" s="2"/>
      <c r="F936" s="2"/>
      <c r="G936" s="2"/>
      <c r="H936" s="2"/>
      <c r="I936" s="2"/>
      <c r="J936" s="2"/>
      <c r="K936" s="2"/>
      <c r="L936" s="2"/>
      <c r="M936" s="2"/>
      <c r="N936" s="2"/>
      <c r="O936" s="2"/>
      <c r="P936" s="2"/>
      <c r="Q936" s="2"/>
      <c r="R936" s="2"/>
      <c r="S936" s="2"/>
      <c r="T936" s="2"/>
      <c r="U936" s="2"/>
      <c r="V936" s="18"/>
      <c r="W936" s="2"/>
      <c r="X936" s="2"/>
      <c r="Y936" s="2"/>
      <c r="Z936" s="2"/>
    </row>
    <row r="937" spans="1:26" ht="12.75" customHeight="1">
      <c r="A937" s="2"/>
      <c r="B937" s="2"/>
      <c r="C937" s="2"/>
      <c r="D937" s="2"/>
      <c r="E937" s="2"/>
      <c r="F937" s="2"/>
      <c r="G937" s="2"/>
      <c r="H937" s="2"/>
      <c r="I937" s="2"/>
      <c r="J937" s="2"/>
      <c r="K937" s="2"/>
      <c r="L937" s="2"/>
      <c r="M937" s="2"/>
      <c r="N937" s="2"/>
      <c r="O937" s="2"/>
      <c r="P937" s="2"/>
      <c r="Q937" s="2"/>
      <c r="R937" s="2"/>
      <c r="S937" s="2"/>
      <c r="T937" s="2"/>
      <c r="U937" s="2"/>
      <c r="V937" s="18"/>
      <c r="W937" s="2"/>
      <c r="X937" s="2"/>
      <c r="Y937" s="2"/>
      <c r="Z937" s="2"/>
    </row>
    <row r="938" spans="1:26" ht="12.75" customHeight="1">
      <c r="A938" s="2"/>
      <c r="B938" s="2"/>
      <c r="C938" s="2"/>
      <c r="D938" s="2"/>
      <c r="E938" s="2"/>
      <c r="F938" s="2"/>
      <c r="G938" s="2"/>
      <c r="H938" s="2"/>
      <c r="I938" s="2"/>
      <c r="J938" s="2"/>
      <c r="K938" s="2"/>
      <c r="L938" s="2"/>
      <c r="M938" s="2"/>
      <c r="N938" s="2"/>
      <c r="O938" s="2"/>
      <c r="P938" s="2"/>
      <c r="Q938" s="2"/>
      <c r="R938" s="2"/>
      <c r="S938" s="2"/>
      <c r="T938" s="2"/>
      <c r="U938" s="2"/>
      <c r="V938" s="18"/>
      <c r="W938" s="2"/>
      <c r="X938" s="2"/>
      <c r="Y938" s="2"/>
      <c r="Z938" s="2"/>
    </row>
    <row r="939" spans="1:26" ht="12.75" customHeight="1">
      <c r="A939" s="2"/>
      <c r="B939" s="2"/>
      <c r="C939" s="2"/>
      <c r="D939" s="2"/>
      <c r="E939" s="2"/>
      <c r="F939" s="2"/>
      <c r="G939" s="2"/>
      <c r="H939" s="2"/>
      <c r="I939" s="2"/>
      <c r="J939" s="2"/>
      <c r="K939" s="2"/>
      <c r="L939" s="2"/>
      <c r="M939" s="2"/>
      <c r="N939" s="2"/>
      <c r="O939" s="2"/>
      <c r="P939" s="2"/>
      <c r="Q939" s="2"/>
      <c r="R939" s="2"/>
      <c r="S939" s="2"/>
      <c r="T939" s="2"/>
      <c r="U939" s="2"/>
      <c r="V939" s="18"/>
      <c r="W939" s="2"/>
      <c r="X939" s="2"/>
      <c r="Y939" s="2"/>
      <c r="Z939" s="2"/>
    </row>
    <row r="940" spans="1:26" ht="12.75" customHeight="1">
      <c r="A940" s="2"/>
      <c r="B940" s="2"/>
      <c r="C940" s="2"/>
      <c r="D940" s="2"/>
      <c r="E940" s="2"/>
      <c r="F940" s="2"/>
      <c r="G940" s="2"/>
      <c r="H940" s="2"/>
      <c r="I940" s="2"/>
      <c r="J940" s="2"/>
      <c r="K940" s="2"/>
      <c r="L940" s="2"/>
      <c r="M940" s="2"/>
      <c r="N940" s="2"/>
      <c r="O940" s="2"/>
      <c r="P940" s="2"/>
      <c r="Q940" s="2"/>
      <c r="R940" s="2"/>
      <c r="S940" s="2"/>
      <c r="T940" s="2"/>
      <c r="U940" s="2"/>
      <c r="V940" s="18"/>
      <c r="W940" s="2"/>
      <c r="X940" s="2"/>
      <c r="Y940" s="2"/>
      <c r="Z940" s="2"/>
    </row>
    <row r="941" spans="1:26" ht="12.75" customHeight="1">
      <c r="A941" s="2"/>
      <c r="B941" s="2"/>
      <c r="C941" s="2"/>
      <c r="D941" s="2"/>
      <c r="E941" s="2"/>
      <c r="F941" s="2"/>
      <c r="G941" s="2"/>
      <c r="H941" s="2"/>
      <c r="I941" s="2"/>
      <c r="J941" s="2"/>
      <c r="K941" s="2"/>
      <c r="L941" s="2"/>
      <c r="M941" s="2"/>
      <c r="N941" s="2"/>
      <c r="O941" s="2"/>
      <c r="P941" s="2"/>
      <c r="Q941" s="2"/>
      <c r="R941" s="2"/>
      <c r="S941" s="2"/>
      <c r="T941" s="2"/>
      <c r="U941" s="2"/>
      <c r="V941" s="18"/>
      <c r="W941" s="2"/>
      <c r="X941" s="2"/>
      <c r="Y941" s="2"/>
      <c r="Z941" s="2"/>
    </row>
    <row r="942" spans="1:26" ht="12.75" customHeight="1">
      <c r="A942" s="2"/>
      <c r="B942" s="2"/>
      <c r="C942" s="2"/>
      <c r="D942" s="2"/>
      <c r="E942" s="2"/>
      <c r="F942" s="2"/>
      <c r="G942" s="2"/>
      <c r="H942" s="2"/>
      <c r="I942" s="2"/>
      <c r="J942" s="2"/>
      <c r="K942" s="2"/>
      <c r="L942" s="2"/>
      <c r="M942" s="2"/>
      <c r="N942" s="2"/>
      <c r="O942" s="2"/>
      <c r="P942" s="2"/>
      <c r="Q942" s="2"/>
      <c r="R942" s="2"/>
      <c r="S942" s="2"/>
      <c r="T942" s="2"/>
      <c r="U942" s="2"/>
      <c r="V942" s="18"/>
      <c r="W942" s="2"/>
      <c r="X942" s="2"/>
      <c r="Y942" s="2"/>
      <c r="Z942" s="2"/>
    </row>
    <row r="943" spans="1:26" ht="12.75" customHeight="1">
      <c r="A943" s="2"/>
      <c r="B943" s="2"/>
      <c r="C943" s="2"/>
      <c r="D943" s="2"/>
      <c r="E943" s="2"/>
      <c r="F943" s="2"/>
      <c r="G943" s="2"/>
      <c r="H943" s="2"/>
      <c r="I943" s="2"/>
      <c r="J943" s="2"/>
      <c r="K943" s="2"/>
      <c r="L943" s="2"/>
      <c r="M943" s="2"/>
      <c r="N943" s="2"/>
      <c r="O943" s="2"/>
      <c r="P943" s="2"/>
      <c r="Q943" s="2"/>
      <c r="R943" s="2"/>
      <c r="S943" s="2"/>
      <c r="T943" s="2"/>
      <c r="U943" s="2"/>
      <c r="V943" s="18"/>
      <c r="W943" s="2"/>
      <c r="X943" s="2"/>
      <c r="Y943" s="2"/>
      <c r="Z943" s="2"/>
    </row>
    <row r="944" spans="1:26" ht="12.75" customHeight="1">
      <c r="A944" s="2"/>
      <c r="B944" s="2"/>
      <c r="C944" s="2"/>
      <c r="D944" s="2"/>
      <c r="E944" s="2"/>
      <c r="F944" s="2"/>
      <c r="G944" s="2"/>
      <c r="H944" s="2"/>
      <c r="I944" s="2"/>
      <c r="J944" s="2"/>
      <c r="K944" s="2"/>
      <c r="L944" s="2"/>
      <c r="M944" s="2"/>
      <c r="N944" s="2"/>
      <c r="O944" s="2"/>
      <c r="P944" s="2"/>
      <c r="Q944" s="2"/>
      <c r="R944" s="2"/>
      <c r="S944" s="2"/>
      <c r="T944" s="2"/>
      <c r="U944" s="2"/>
      <c r="V944" s="18"/>
      <c r="W944" s="2"/>
      <c r="X944" s="2"/>
      <c r="Y944" s="2"/>
      <c r="Z944" s="2"/>
    </row>
    <row r="945" spans="1:26" ht="12.75" customHeight="1">
      <c r="A945" s="2"/>
      <c r="B945" s="2"/>
      <c r="C945" s="2"/>
      <c r="D945" s="2"/>
      <c r="E945" s="2"/>
      <c r="F945" s="2"/>
      <c r="G945" s="2"/>
      <c r="H945" s="2"/>
      <c r="I945" s="2"/>
      <c r="J945" s="2"/>
      <c r="K945" s="2"/>
      <c r="L945" s="2"/>
      <c r="M945" s="2"/>
      <c r="N945" s="2"/>
      <c r="O945" s="2"/>
      <c r="P945" s="2"/>
      <c r="Q945" s="2"/>
      <c r="R945" s="2"/>
      <c r="S945" s="2"/>
      <c r="T945" s="2"/>
      <c r="U945" s="2"/>
      <c r="V945" s="18"/>
      <c r="W945" s="2"/>
      <c r="X945" s="2"/>
      <c r="Y945" s="2"/>
      <c r="Z945" s="2"/>
    </row>
    <row r="946" spans="1:26" ht="12.75" customHeight="1">
      <c r="A946" s="2"/>
      <c r="B946" s="2"/>
      <c r="C946" s="2"/>
      <c r="D946" s="2"/>
      <c r="E946" s="2"/>
      <c r="F946" s="2"/>
      <c r="G946" s="2"/>
      <c r="H946" s="2"/>
      <c r="I946" s="2"/>
      <c r="J946" s="2"/>
      <c r="K946" s="2"/>
      <c r="L946" s="2"/>
      <c r="M946" s="2"/>
      <c r="N946" s="2"/>
      <c r="O946" s="2"/>
      <c r="P946" s="2"/>
      <c r="Q946" s="2"/>
      <c r="R946" s="2"/>
      <c r="S946" s="2"/>
      <c r="T946" s="2"/>
      <c r="U946" s="2"/>
      <c r="V946" s="18"/>
      <c r="W946" s="2"/>
      <c r="X946" s="2"/>
      <c r="Y946" s="2"/>
      <c r="Z946" s="2"/>
    </row>
    <row r="947" spans="1:26" ht="12.75" customHeight="1">
      <c r="A947" s="2"/>
      <c r="B947" s="2"/>
      <c r="C947" s="2"/>
      <c r="D947" s="2"/>
      <c r="E947" s="2"/>
      <c r="F947" s="2"/>
      <c r="G947" s="2"/>
      <c r="H947" s="2"/>
      <c r="I947" s="2"/>
      <c r="J947" s="2"/>
      <c r="K947" s="2"/>
      <c r="L947" s="2"/>
      <c r="M947" s="2"/>
      <c r="N947" s="2"/>
      <c r="O947" s="2"/>
      <c r="P947" s="2"/>
      <c r="Q947" s="2"/>
      <c r="R947" s="2"/>
      <c r="S947" s="2"/>
      <c r="T947" s="2"/>
      <c r="U947" s="2"/>
      <c r="V947" s="18"/>
      <c r="W947" s="2"/>
      <c r="X947" s="2"/>
      <c r="Y947" s="2"/>
      <c r="Z947" s="2"/>
    </row>
    <row r="948" spans="1:26" ht="12.75" customHeight="1">
      <c r="A948" s="2"/>
      <c r="B948" s="2"/>
      <c r="C948" s="2"/>
      <c r="D948" s="2"/>
      <c r="E948" s="2"/>
      <c r="F948" s="2"/>
      <c r="G948" s="2"/>
      <c r="H948" s="2"/>
      <c r="I948" s="2"/>
      <c r="J948" s="2"/>
      <c r="K948" s="2"/>
      <c r="L948" s="2"/>
      <c r="M948" s="2"/>
      <c r="N948" s="2"/>
      <c r="O948" s="2"/>
      <c r="P948" s="2"/>
      <c r="Q948" s="2"/>
      <c r="R948" s="2"/>
      <c r="S948" s="2"/>
      <c r="T948" s="2"/>
      <c r="U948" s="2"/>
      <c r="V948" s="18"/>
      <c r="W948" s="2"/>
      <c r="X948" s="2"/>
      <c r="Y948" s="2"/>
      <c r="Z948" s="2"/>
    </row>
    <row r="949" spans="1:26" ht="12.75" customHeight="1">
      <c r="A949" s="2"/>
      <c r="B949" s="2"/>
      <c r="C949" s="2"/>
      <c r="D949" s="2"/>
      <c r="E949" s="2"/>
      <c r="F949" s="2"/>
      <c r="G949" s="2"/>
      <c r="H949" s="2"/>
      <c r="I949" s="2"/>
      <c r="J949" s="2"/>
      <c r="K949" s="2"/>
      <c r="L949" s="2"/>
      <c r="M949" s="2"/>
      <c r="N949" s="2"/>
      <c r="O949" s="2"/>
      <c r="P949" s="2"/>
      <c r="Q949" s="2"/>
      <c r="R949" s="2"/>
      <c r="S949" s="2"/>
      <c r="T949" s="2"/>
      <c r="U949" s="2"/>
      <c r="V949" s="18"/>
      <c r="W949" s="2"/>
      <c r="X949" s="2"/>
      <c r="Y949" s="2"/>
      <c r="Z949" s="2"/>
    </row>
    <row r="950" spans="1:26" ht="12.75" customHeight="1">
      <c r="A950" s="2"/>
      <c r="B950" s="2"/>
      <c r="C950" s="2"/>
      <c r="D950" s="2"/>
      <c r="E950" s="2"/>
      <c r="F950" s="2"/>
      <c r="G950" s="2"/>
      <c r="H950" s="2"/>
      <c r="I950" s="2"/>
      <c r="J950" s="2"/>
      <c r="K950" s="2"/>
      <c r="L950" s="2"/>
      <c r="M950" s="2"/>
      <c r="N950" s="2"/>
      <c r="O950" s="2"/>
      <c r="P950" s="2"/>
      <c r="Q950" s="2"/>
      <c r="R950" s="2"/>
      <c r="S950" s="2"/>
      <c r="T950" s="2"/>
      <c r="U950" s="2"/>
      <c r="V950" s="18"/>
      <c r="W950" s="2"/>
      <c r="X950" s="2"/>
      <c r="Y950" s="2"/>
      <c r="Z950" s="2"/>
    </row>
    <row r="951" spans="1:26" ht="12.75" customHeight="1">
      <c r="A951" s="2"/>
      <c r="B951" s="2"/>
      <c r="C951" s="2"/>
      <c r="D951" s="2"/>
      <c r="E951" s="2"/>
      <c r="F951" s="2"/>
      <c r="G951" s="2"/>
      <c r="H951" s="2"/>
      <c r="I951" s="2"/>
      <c r="J951" s="2"/>
      <c r="K951" s="2"/>
      <c r="L951" s="2"/>
      <c r="M951" s="2"/>
      <c r="N951" s="2"/>
      <c r="O951" s="2"/>
      <c r="P951" s="2"/>
      <c r="Q951" s="2"/>
      <c r="R951" s="2"/>
      <c r="S951" s="2"/>
      <c r="T951" s="2"/>
      <c r="U951" s="2"/>
      <c r="V951" s="18"/>
      <c r="W951" s="2"/>
      <c r="X951" s="2"/>
      <c r="Y951" s="2"/>
      <c r="Z951" s="2"/>
    </row>
    <row r="952" spans="1:26" ht="12.75" customHeight="1">
      <c r="A952" s="2"/>
      <c r="B952" s="2"/>
      <c r="C952" s="2"/>
      <c r="D952" s="2"/>
      <c r="E952" s="2"/>
      <c r="F952" s="2"/>
      <c r="G952" s="2"/>
      <c r="H952" s="2"/>
      <c r="I952" s="2"/>
      <c r="J952" s="2"/>
      <c r="K952" s="2"/>
      <c r="L952" s="2"/>
      <c r="M952" s="2"/>
      <c r="N952" s="2"/>
      <c r="O952" s="2"/>
      <c r="P952" s="2"/>
      <c r="Q952" s="2"/>
      <c r="R952" s="2"/>
      <c r="S952" s="2"/>
      <c r="T952" s="2"/>
      <c r="U952" s="2"/>
      <c r="V952" s="18"/>
      <c r="W952" s="2"/>
      <c r="X952" s="2"/>
      <c r="Y952" s="2"/>
      <c r="Z952" s="2"/>
    </row>
    <row r="953" spans="1:26" ht="12.75" customHeight="1">
      <c r="A953" s="2"/>
      <c r="B953" s="2"/>
      <c r="C953" s="2"/>
      <c r="D953" s="2"/>
      <c r="E953" s="2"/>
      <c r="F953" s="2"/>
      <c r="G953" s="2"/>
      <c r="H953" s="2"/>
      <c r="I953" s="2"/>
      <c r="J953" s="2"/>
      <c r="K953" s="2"/>
      <c r="L953" s="2"/>
      <c r="M953" s="2"/>
      <c r="N953" s="2"/>
      <c r="O953" s="2"/>
      <c r="P953" s="2"/>
      <c r="Q953" s="2"/>
      <c r="R953" s="2"/>
      <c r="S953" s="2"/>
      <c r="T953" s="2"/>
      <c r="U953" s="2"/>
      <c r="V953" s="18"/>
      <c r="W953" s="2"/>
      <c r="X953" s="2"/>
      <c r="Y953" s="2"/>
      <c r="Z953" s="2"/>
    </row>
    <row r="954" spans="1:26" ht="12.75" customHeight="1">
      <c r="A954" s="2"/>
      <c r="B954" s="2"/>
      <c r="C954" s="2"/>
      <c r="D954" s="2"/>
      <c r="E954" s="2"/>
      <c r="F954" s="2"/>
      <c r="G954" s="2"/>
      <c r="H954" s="2"/>
      <c r="I954" s="2"/>
      <c r="J954" s="2"/>
      <c r="K954" s="2"/>
      <c r="L954" s="2"/>
      <c r="M954" s="2"/>
      <c r="N954" s="2"/>
      <c r="O954" s="2"/>
      <c r="P954" s="2"/>
      <c r="Q954" s="2"/>
      <c r="R954" s="2"/>
      <c r="S954" s="2"/>
      <c r="T954" s="2"/>
      <c r="U954" s="2"/>
      <c r="V954" s="18"/>
      <c r="W954" s="2"/>
      <c r="X954" s="2"/>
      <c r="Y954" s="2"/>
      <c r="Z954" s="2"/>
    </row>
    <row r="955" spans="1:26" ht="12.75" customHeight="1">
      <c r="A955" s="2"/>
      <c r="B955" s="2"/>
      <c r="C955" s="2"/>
      <c r="D955" s="2"/>
      <c r="E955" s="2"/>
      <c r="F955" s="2"/>
      <c r="G955" s="2"/>
      <c r="H955" s="2"/>
      <c r="I955" s="2"/>
      <c r="J955" s="2"/>
      <c r="K955" s="2"/>
      <c r="L955" s="2"/>
      <c r="M955" s="2"/>
      <c r="N955" s="2"/>
      <c r="O955" s="2"/>
      <c r="P955" s="2"/>
      <c r="Q955" s="2"/>
      <c r="R955" s="2"/>
      <c r="S955" s="2"/>
      <c r="T955" s="2"/>
      <c r="U955" s="2"/>
      <c r="V955" s="18"/>
      <c r="W955" s="2"/>
      <c r="X955" s="2"/>
      <c r="Y955" s="2"/>
      <c r="Z955" s="2"/>
    </row>
    <row r="956" spans="1:26" ht="12.75" customHeight="1">
      <c r="A956" s="2"/>
      <c r="B956" s="2"/>
      <c r="C956" s="2"/>
      <c r="D956" s="2"/>
      <c r="E956" s="2"/>
      <c r="F956" s="2"/>
      <c r="G956" s="2"/>
      <c r="H956" s="2"/>
      <c r="I956" s="2"/>
      <c r="J956" s="2"/>
      <c r="K956" s="2"/>
      <c r="L956" s="2"/>
      <c r="M956" s="2"/>
      <c r="N956" s="2"/>
      <c r="O956" s="2"/>
      <c r="P956" s="2"/>
      <c r="Q956" s="2"/>
      <c r="R956" s="2"/>
      <c r="S956" s="2"/>
      <c r="T956" s="2"/>
      <c r="U956" s="2"/>
      <c r="V956" s="18"/>
      <c r="W956" s="2"/>
      <c r="X956" s="2"/>
      <c r="Y956" s="2"/>
      <c r="Z956" s="2"/>
    </row>
    <row r="957" spans="1:26" ht="12.75" customHeight="1">
      <c r="A957" s="2"/>
      <c r="B957" s="2"/>
      <c r="C957" s="2"/>
      <c r="D957" s="2"/>
      <c r="E957" s="2"/>
      <c r="F957" s="2"/>
      <c r="G957" s="2"/>
      <c r="H957" s="2"/>
      <c r="I957" s="2"/>
      <c r="J957" s="2"/>
      <c r="K957" s="2"/>
      <c r="L957" s="2"/>
      <c r="M957" s="2"/>
      <c r="N957" s="2"/>
      <c r="O957" s="2"/>
      <c r="P957" s="2"/>
      <c r="Q957" s="2"/>
      <c r="R957" s="2"/>
      <c r="S957" s="2"/>
      <c r="T957" s="2"/>
      <c r="U957" s="2"/>
      <c r="V957" s="18"/>
      <c r="W957" s="2"/>
      <c r="X957" s="2"/>
      <c r="Y957" s="2"/>
      <c r="Z957" s="2"/>
    </row>
    <row r="958" spans="1:26" ht="12.75" customHeight="1">
      <c r="A958" s="2"/>
      <c r="B958" s="2"/>
      <c r="C958" s="2"/>
      <c r="D958" s="2"/>
      <c r="E958" s="2"/>
      <c r="F958" s="2"/>
      <c r="G958" s="2"/>
      <c r="H958" s="2"/>
      <c r="I958" s="2"/>
      <c r="J958" s="2"/>
      <c r="K958" s="2"/>
      <c r="L958" s="2"/>
      <c r="M958" s="2"/>
      <c r="N958" s="2"/>
      <c r="O958" s="2"/>
      <c r="P958" s="2"/>
      <c r="Q958" s="2"/>
      <c r="R958" s="2"/>
      <c r="S958" s="2"/>
      <c r="T958" s="2"/>
      <c r="U958" s="2"/>
      <c r="V958" s="18"/>
      <c r="W958" s="2"/>
      <c r="X958" s="2"/>
      <c r="Y958" s="2"/>
      <c r="Z958" s="2"/>
    </row>
    <row r="959" spans="1:26" ht="12.75" customHeight="1">
      <c r="A959" s="2"/>
      <c r="B959" s="2"/>
      <c r="C959" s="2"/>
      <c r="D959" s="2"/>
      <c r="E959" s="2"/>
      <c r="F959" s="2"/>
      <c r="G959" s="2"/>
      <c r="H959" s="2"/>
      <c r="I959" s="2"/>
      <c r="J959" s="2"/>
      <c r="K959" s="2"/>
      <c r="L959" s="2"/>
      <c r="M959" s="2"/>
      <c r="N959" s="2"/>
      <c r="O959" s="2"/>
      <c r="P959" s="2"/>
      <c r="Q959" s="2"/>
      <c r="R959" s="2"/>
      <c r="S959" s="2"/>
      <c r="T959" s="2"/>
      <c r="U959" s="2"/>
      <c r="V959" s="18"/>
      <c r="W959" s="2"/>
      <c r="X959" s="2"/>
      <c r="Y959" s="2"/>
      <c r="Z959" s="2"/>
    </row>
    <row r="960" spans="1:26" ht="12.75" customHeight="1">
      <c r="A960" s="2"/>
      <c r="B960" s="2"/>
      <c r="C960" s="2"/>
      <c r="D960" s="2"/>
      <c r="E960" s="2"/>
      <c r="F960" s="2"/>
      <c r="G960" s="2"/>
      <c r="H960" s="2"/>
      <c r="I960" s="2"/>
      <c r="J960" s="2"/>
      <c r="K960" s="2"/>
      <c r="L960" s="2"/>
      <c r="M960" s="2"/>
      <c r="N960" s="2"/>
      <c r="O960" s="2"/>
      <c r="P960" s="2"/>
      <c r="Q960" s="2"/>
      <c r="R960" s="2"/>
      <c r="S960" s="2"/>
      <c r="T960" s="2"/>
      <c r="U960" s="2"/>
      <c r="V960" s="18"/>
      <c r="W960" s="2"/>
      <c r="X960" s="2"/>
      <c r="Y960" s="2"/>
      <c r="Z960" s="2"/>
    </row>
    <row r="961" spans="1:26" ht="12.75" customHeight="1">
      <c r="A961" s="2"/>
      <c r="B961" s="2"/>
      <c r="C961" s="2"/>
      <c r="D961" s="2"/>
      <c r="E961" s="2"/>
      <c r="F961" s="2"/>
      <c r="G961" s="2"/>
      <c r="H961" s="2"/>
      <c r="I961" s="2"/>
      <c r="J961" s="2"/>
      <c r="K961" s="2"/>
      <c r="L961" s="2"/>
      <c r="M961" s="2"/>
      <c r="N961" s="2"/>
      <c r="O961" s="2"/>
      <c r="P961" s="2"/>
      <c r="Q961" s="2"/>
      <c r="R961" s="2"/>
      <c r="S961" s="2"/>
      <c r="T961" s="2"/>
      <c r="U961" s="2"/>
      <c r="V961" s="18"/>
      <c r="W961" s="2"/>
      <c r="X961" s="2"/>
      <c r="Y961" s="2"/>
      <c r="Z961" s="2"/>
    </row>
    <row r="962" spans="1:26" ht="12.75" customHeight="1">
      <c r="A962" s="2"/>
      <c r="B962" s="2"/>
      <c r="C962" s="2"/>
      <c r="D962" s="2"/>
      <c r="E962" s="2"/>
      <c r="F962" s="2"/>
      <c r="G962" s="2"/>
      <c r="H962" s="2"/>
      <c r="I962" s="2"/>
      <c r="J962" s="2"/>
      <c r="K962" s="2"/>
      <c r="L962" s="2"/>
      <c r="M962" s="2"/>
      <c r="N962" s="2"/>
      <c r="O962" s="2"/>
      <c r="P962" s="2"/>
      <c r="Q962" s="2"/>
      <c r="R962" s="2"/>
      <c r="S962" s="2"/>
      <c r="T962" s="2"/>
      <c r="U962" s="2"/>
      <c r="V962" s="18"/>
      <c r="W962" s="2"/>
      <c r="X962" s="2"/>
      <c r="Y962" s="2"/>
      <c r="Z962" s="2"/>
    </row>
    <row r="963" spans="1:26" ht="12.75" customHeight="1">
      <c r="A963" s="2"/>
      <c r="B963" s="2"/>
      <c r="C963" s="2"/>
      <c r="D963" s="2"/>
      <c r="E963" s="2"/>
      <c r="F963" s="2"/>
      <c r="G963" s="2"/>
      <c r="H963" s="2"/>
      <c r="I963" s="2"/>
      <c r="J963" s="2"/>
      <c r="K963" s="2"/>
      <c r="L963" s="2"/>
      <c r="M963" s="2"/>
      <c r="N963" s="2"/>
      <c r="O963" s="2"/>
      <c r="P963" s="2"/>
      <c r="Q963" s="2"/>
      <c r="R963" s="2"/>
      <c r="S963" s="2"/>
      <c r="T963" s="2"/>
      <c r="U963" s="2"/>
      <c r="V963" s="18"/>
      <c r="W963" s="2"/>
      <c r="X963" s="2"/>
      <c r="Y963" s="2"/>
      <c r="Z963" s="2"/>
    </row>
    <row r="964" spans="1:26" ht="12.75" customHeight="1">
      <c r="A964" s="2"/>
      <c r="B964" s="2"/>
      <c r="C964" s="2"/>
      <c r="D964" s="2"/>
      <c r="E964" s="2"/>
      <c r="F964" s="2"/>
      <c r="G964" s="2"/>
      <c r="H964" s="2"/>
      <c r="I964" s="2"/>
      <c r="J964" s="2"/>
      <c r="K964" s="2"/>
      <c r="L964" s="2"/>
      <c r="M964" s="2"/>
      <c r="N964" s="2"/>
      <c r="O964" s="2"/>
      <c r="P964" s="2"/>
      <c r="Q964" s="2"/>
      <c r="R964" s="2"/>
      <c r="S964" s="2"/>
      <c r="T964" s="2"/>
      <c r="U964" s="2"/>
      <c r="V964" s="18"/>
      <c r="W964" s="2"/>
      <c r="X964" s="2"/>
      <c r="Y964" s="2"/>
      <c r="Z964" s="2"/>
    </row>
    <row r="965" spans="1:26" ht="12.75" customHeight="1">
      <c r="A965" s="2"/>
      <c r="B965" s="2"/>
      <c r="C965" s="2"/>
      <c r="D965" s="2"/>
      <c r="E965" s="2"/>
      <c r="F965" s="2"/>
      <c r="G965" s="2"/>
      <c r="H965" s="2"/>
      <c r="I965" s="2"/>
      <c r="J965" s="2"/>
      <c r="K965" s="2"/>
      <c r="L965" s="2"/>
      <c r="M965" s="2"/>
      <c r="N965" s="2"/>
      <c r="O965" s="2"/>
      <c r="P965" s="2"/>
      <c r="Q965" s="2"/>
      <c r="R965" s="2"/>
      <c r="S965" s="2"/>
      <c r="T965" s="2"/>
      <c r="U965" s="2"/>
      <c r="V965" s="18"/>
      <c r="W965" s="2"/>
      <c r="X965" s="2"/>
      <c r="Y965" s="2"/>
      <c r="Z965" s="2"/>
    </row>
    <row r="966" spans="1:26" ht="12.75" customHeight="1">
      <c r="A966" s="2"/>
      <c r="B966" s="2"/>
      <c r="C966" s="2"/>
      <c r="D966" s="2"/>
      <c r="E966" s="2"/>
      <c r="F966" s="2"/>
      <c r="G966" s="2"/>
      <c r="H966" s="2"/>
      <c r="I966" s="2"/>
      <c r="J966" s="2"/>
      <c r="K966" s="2"/>
      <c r="L966" s="2"/>
      <c r="M966" s="2"/>
      <c r="N966" s="2"/>
      <c r="O966" s="2"/>
      <c r="P966" s="2"/>
      <c r="Q966" s="2"/>
      <c r="R966" s="2"/>
      <c r="S966" s="2"/>
      <c r="T966" s="2"/>
      <c r="U966" s="2"/>
      <c r="V966" s="18"/>
      <c r="W966" s="2"/>
      <c r="X966" s="2"/>
      <c r="Y966" s="2"/>
      <c r="Z966" s="2"/>
    </row>
    <row r="967" spans="1:26" ht="12.75" customHeight="1">
      <c r="A967" s="2"/>
      <c r="B967" s="2"/>
      <c r="C967" s="2"/>
      <c r="D967" s="2"/>
      <c r="E967" s="2"/>
      <c r="F967" s="2"/>
      <c r="G967" s="2"/>
      <c r="H967" s="2"/>
      <c r="I967" s="2"/>
      <c r="J967" s="2"/>
      <c r="K967" s="2"/>
      <c r="L967" s="2"/>
      <c r="M967" s="2"/>
      <c r="N967" s="2"/>
      <c r="O967" s="2"/>
      <c r="P967" s="2"/>
      <c r="Q967" s="2"/>
      <c r="R967" s="2"/>
      <c r="S967" s="2"/>
      <c r="T967" s="2"/>
      <c r="U967" s="2"/>
      <c r="V967" s="18"/>
      <c r="W967" s="2"/>
      <c r="X967" s="2"/>
      <c r="Y967" s="2"/>
      <c r="Z967" s="2"/>
    </row>
    <row r="968" spans="1:26" ht="12.75" customHeight="1">
      <c r="A968" s="2"/>
      <c r="B968" s="2"/>
      <c r="C968" s="2"/>
      <c r="D968" s="2"/>
      <c r="E968" s="2"/>
      <c r="F968" s="2"/>
      <c r="G968" s="2"/>
      <c r="H968" s="2"/>
      <c r="I968" s="2"/>
      <c r="J968" s="2"/>
      <c r="K968" s="2"/>
      <c r="L968" s="2"/>
      <c r="M968" s="2"/>
      <c r="N968" s="2"/>
      <c r="O968" s="2"/>
      <c r="P968" s="2"/>
      <c r="Q968" s="2"/>
      <c r="R968" s="2"/>
      <c r="S968" s="2"/>
      <c r="T968" s="2"/>
      <c r="U968" s="2"/>
      <c r="V968" s="18"/>
      <c r="W968" s="2"/>
      <c r="X968" s="2"/>
      <c r="Y968" s="2"/>
      <c r="Z968" s="2"/>
    </row>
    <row r="969" spans="1:26" ht="12.75" customHeight="1">
      <c r="A969" s="2"/>
      <c r="B969" s="2"/>
      <c r="C969" s="2"/>
      <c r="D969" s="2"/>
      <c r="E969" s="2"/>
      <c r="F969" s="2"/>
      <c r="G969" s="2"/>
      <c r="H969" s="2"/>
      <c r="I969" s="2"/>
      <c r="J969" s="2"/>
      <c r="K969" s="2"/>
      <c r="L969" s="2"/>
      <c r="M969" s="2"/>
      <c r="N969" s="2"/>
      <c r="O969" s="2"/>
      <c r="P969" s="2"/>
      <c r="Q969" s="2"/>
      <c r="R969" s="2"/>
      <c r="S969" s="2"/>
      <c r="T969" s="2"/>
      <c r="U969" s="2"/>
      <c r="V969" s="18"/>
      <c r="W969" s="2"/>
      <c r="X969" s="2"/>
      <c r="Y969" s="2"/>
      <c r="Z969" s="2"/>
    </row>
    <row r="970" spans="1:26" ht="12.75" customHeight="1">
      <c r="A970" s="2"/>
      <c r="B970" s="2"/>
      <c r="C970" s="2"/>
      <c r="D970" s="2"/>
      <c r="E970" s="2"/>
      <c r="F970" s="2"/>
      <c r="G970" s="2"/>
      <c r="H970" s="2"/>
      <c r="I970" s="2"/>
      <c r="J970" s="2"/>
      <c r="K970" s="2"/>
      <c r="L970" s="2"/>
      <c r="M970" s="2"/>
      <c r="N970" s="2"/>
      <c r="O970" s="2"/>
      <c r="P970" s="2"/>
      <c r="Q970" s="2"/>
      <c r="R970" s="2"/>
      <c r="S970" s="2"/>
      <c r="T970" s="2"/>
      <c r="U970" s="2"/>
      <c r="V970" s="18"/>
      <c r="W970" s="2"/>
      <c r="X970" s="2"/>
      <c r="Y970" s="2"/>
      <c r="Z970" s="2"/>
    </row>
    <row r="971" spans="1:26" ht="12.75" customHeight="1">
      <c r="A971" s="2"/>
      <c r="B971" s="2"/>
      <c r="C971" s="2"/>
      <c r="D971" s="2"/>
      <c r="E971" s="2"/>
      <c r="F971" s="2"/>
      <c r="G971" s="2"/>
      <c r="H971" s="2"/>
      <c r="I971" s="2"/>
      <c r="J971" s="2"/>
      <c r="K971" s="2"/>
      <c r="L971" s="2"/>
      <c r="M971" s="2"/>
      <c r="N971" s="2"/>
      <c r="O971" s="2"/>
      <c r="P971" s="2"/>
      <c r="Q971" s="2"/>
      <c r="R971" s="2"/>
      <c r="S971" s="2"/>
      <c r="T971" s="2"/>
      <c r="U971" s="2"/>
      <c r="V971" s="18"/>
      <c r="W971" s="2"/>
      <c r="X971" s="2"/>
      <c r="Y971" s="2"/>
      <c r="Z971" s="2"/>
    </row>
    <row r="972" spans="1:26" ht="12.75" customHeight="1">
      <c r="A972" s="2"/>
      <c r="B972" s="2"/>
      <c r="C972" s="2"/>
      <c r="D972" s="2"/>
      <c r="E972" s="2"/>
      <c r="F972" s="2"/>
      <c r="G972" s="2"/>
      <c r="H972" s="2"/>
      <c r="I972" s="2"/>
      <c r="J972" s="2"/>
      <c r="K972" s="2"/>
      <c r="L972" s="2"/>
      <c r="M972" s="2"/>
      <c r="N972" s="2"/>
      <c r="O972" s="2"/>
      <c r="P972" s="2"/>
      <c r="Q972" s="2"/>
      <c r="R972" s="2"/>
      <c r="S972" s="2"/>
      <c r="T972" s="2"/>
      <c r="U972" s="2"/>
      <c r="V972" s="18"/>
      <c r="W972" s="2"/>
      <c r="X972" s="2"/>
      <c r="Y972" s="2"/>
      <c r="Z972" s="2"/>
    </row>
    <row r="973" spans="1:26" ht="12.75" customHeight="1">
      <c r="A973" s="2"/>
      <c r="B973" s="2"/>
      <c r="C973" s="2"/>
      <c r="D973" s="2"/>
      <c r="E973" s="2"/>
      <c r="F973" s="2"/>
      <c r="G973" s="2"/>
      <c r="H973" s="2"/>
      <c r="I973" s="2"/>
      <c r="J973" s="2"/>
      <c r="K973" s="2"/>
      <c r="L973" s="2"/>
      <c r="M973" s="2"/>
      <c r="N973" s="2"/>
      <c r="O973" s="2"/>
      <c r="P973" s="2"/>
      <c r="Q973" s="2"/>
      <c r="R973" s="2"/>
      <c r="S973" s="2"/>
      <c r="T973" s="2"/>
      <c r="U973" s="2"/>
      <c r="V973" s="18"/>
      <c r="W973" s="2"/>
      <c r="X973" s="2"/>
      <c r="Y973" s="2"/>
      <c r="Z973" s="2"/>
    </row>
    <row r="974" spans="1:26" ht="12.75" customHeight="1">
      <c r="A974" s="2"/>
      <c r="B974" s="2"/>
      <c r="C974" s="2"/>
      <c r="D974" s="2"/>
      <c r="E974" s="2"/>
      <c r="F974" s="2"/>
      <c r="G974" s="2"/>
      <c r="H974" s="2"/>
      <c r="I974" s="2"/>
      <c r="J974" s="2"/>
      <c r="K974" s="2"/>
      <c r="L974" s="2"/>
      <c r="M974" s="2"/>
      <c r="N974" s="2"/>
      <c r="O974" s="2"/>
      <c r="P974" s="2"/>
      <c r="Q974" s="2"/>
      <c r="R974" s="2"/>
      <c r="S974" s="2"/>
      <c r="T974" s="2"/>
      <c r="U974" s="2"/>
      <c r="V974" s="18"/>
      <c r="W974" s="2"/>
      <c r="X974" s="2"/>
      <c r="Y974" s="2"/>
      <c r="Z974" s="2"/>
    </row>
    <row r="975" spans="1:26" ht="12.75" customHeight="1">
      <c r="A975" s="2"/>
      <c r="B975" s="2"/>
      <c r="C975" s="2"/>
      <c r="D975" s="2"/>
      <c r="E975" s="2"/>
      <c r="F975" s="2"/>
      <c r="G975" s="2"/>
      <c r="H975" s="2"/>
      <c r="I975" s="2"/>
      <c r="J975" s="2"/>
      <c r="K975" s="2"/>
      <c r="L975" s="2"/>
      <c r="M975" s="2"/>
      <c r="N975" s="2"/>
      <c r="O975" s="2"/>
      <c r="P975" s="2"/>
      <c r="Q975" s="2"/>
      <c r="R975" s="2"/>
      <c r="S975" s="2"/>
      <c r="T975" s="2"/>
      <c r="U975" s="2"/>
      <c r="V975" s="18"/>
      <c r="W975" s="2"/>
      <c r="X975" s="2"/>
      <c r="Y975" s="2"/>
      <c r="Z975" s="2"/>
    </row>
    <row r="976" spans="1:26" ht="12.75" customHeight="1">
      <c r="A976" s="2"/>
      <c r="B976" s="2"/>
      <c r="C976" s="2"/>
      <c r="D976" s="2"/>
      <c r="E976" s="2"/>
      <c r="F976" s="2"/>
      <c r="G976" s="2"/>
      <c r="H976" s="2"/>
      <c r="I976" s="2"/>
      <c r="J976" s="2"/>
      <c r="K976" s="2"/>
      <c r="L976" s="2"/>
      <c r="M976" s="2"/>
      <c r="N976" s="2"/>
      <c r="O976" s="2"/>
      <c r="P976" s="2"/>
      <c r="Q976" s="2"/>
      <c r="R976" s="2"/>
      <c r="S976" s="2"/>
      <c r="T976" s="2"/>
      <c r="U976" s="2"/>
      <c r="V976" s="18"/>
      <c r="W976" s="2"/>
      <c r="X976" s="2"/>
      <c r="Y976" s="2"/>
      <c r="Z976" s="2"/>
    </row>
    <row r="977" spans="1:26" ht="12.75" customHeight="1">
      <c r="A977" s="2"/>
      <c r="B977" s="2"/>
      <c r="C977" s="2"/>
      <c r="D977" s="2"/>
      <c r="E977" s="2"/>
      <c r="F977" s="2"/>
      <c r="G977" s="2"/>
      <c r="H977" s="2"/>
      <c r="I977" s="2"/>
      <c r="J977" s="2"/>
      <c r="K977" s="2"/>
      <c r="L977" s="2"/>
      <c r="M977" s="2"/>
      <c r="N977" s="2"/>
      <c r="O977" s="2"/>
      <c r="P977" s="2"/>
      <c r="Q977" s="2"/>
      <c r="R977" s="2"/>
      <c r="S977" s="2"/>
      <c r="T977" s="2"/>
      <c r="U977" s="2"/>
      <c r="V977" s="18"/>
      <c r="W977" s="2"/>
      <c r="X977" s="2"/>
      <c r="Y977" s="2"/>
      <c r="Z977" s="2"/>
    </row>
    <row r="978" spans="1:26" ht="12.75" customHeight="1">
      <c r="A978" s="2"/>
      <c r="B978" s="2"/>
      <c r="C978" s="2"/>
      <c r="D978" s="2"/>
      <c r="E978" s="2"/>
      <c r="F978" s="2"/>
      <c r="G978" s="2"/>
      <c r="H978" s="2"/>
      <c r="I978" s="2"/>
      <c r="J978" s="2"/>
      <c r="K978" s="2"/>
      <c r="L978" s="2"/>
      <c r="M978" s="2"/>
      <c r="N978" s="2"/>
      <c r="O978" s="2"/>
      <c r="P978" s="2"/>
      <c r="Q978" s="2"/>
      <c r="R978" s="2"/>
      <c r="S978" s="2"/>
      <c r="T978" s="2"/>
      <c r="U978" s="2"/>
      <c r="V978" s="18"/>
      <c r="W978" s="2"/>
      <c r="X978" s="2"/>
      <c r="Y978" s="2"/>
      <c r="Z978" s="2"/>
    </row>
    <row r="979" spans="1:26" ht="12.75" customHeight="1">
      <c r="A979" s="2"/>
      <c r="B979" s="2"/>
      <c r="C979" s="2"/>
      <c r="D979" s="2"/>
      <c r="E979" s="2"/>
      <c r="F979" s="2"/>
      <c r="G979" s="2"/>
      <c r="H979" s="2"/>
      <c r="I979" s="2"/>
      <c r="J979" s="2"/>
      <c r="K979" s="2"/>
      <c r="L979" s="2"/>
      <c r="M979" s="2"/>
      <c r="N979" s="2"/>
      <c r="O979" s="2"/>
      <c r="P979" s="2"/>
      <c r="Q979" s="2"/>
      <c r="R979" s="2"/>
      <c r="S979" s="2"/>
      <c r="T979" s="2"/>
      <c r="U979" s="2"/>
      <c r="V979" s="18"/>
      <c r="W979" s="2"/>
      <c r="X979" s="2"/>
      <c r="Y979" s="2"/>
      <c r="Z979" s="2"/>
    </row>
    <row r="980" spans="1:26" ht="12.75" customHeight="1">
      <c r="A980" s="2"/>
      <c r="B980" s="2"/>
      <c r="C980" s="2"/>
      <c r="D980" s="2"/>
      <c r="E980" s="2"/>
      <c r="F980" s="2"/>
      <c r="G980" s="2"/>
      <c r="H980" s="2"/>
      <c r="I980" s="2"/>
      <c r="J980" s="2"/>
      <c r="K980" s="2"/>
      <c r="L980" s="2"/>
      <c r="M980" s="2"/>
      <c r="N980" s="2"/>
      <c r="O980" s="2"/>
      <c r="P980" s="2"/>
      <c r="Q980" s="2"/>
      <c r="R980" s="2"/>
      <c r="S980" s="2"/>
      <c r="T980" s="2"/>
      <c r="U980" s="2"/>
      <c r="V980" s="18"/>
      <c r="W980" s="2"/>
      <c r="X980" s="2"/>
      <c r="Y980" s="2"/>
      <c r="Z980" s="2"/>
    </row>
    <row r="981" spans="1:26" ht="12.75" customHeight="1">
      <c r="A981" s="2"/>
      <c r="B981" s="2"/>
      <c r="C981" s="2"/>
      <c r="D981" s="2"/>
      <c r="E981" s="2"/>
      <c r="F981" s="2"/>
      <c r="G981" s="2"/>
      <c r="H981" s="2"/>
      <c r="I981" s="2"/>
      <c r="J981" s="2"/>
      <c r="K981" s="2"/>
      <c r="L981" s="2"/>
      <c r="M981" s="2"/>
      <c r="N981" s="2"/>
      <c r="O981" s="2"/>
      <c r="P981" s="2"/>
      <c r="Q981" s="2"/>
      <c r="R981" s="2"/>
      <c r="S981" s="2"/>
      <c r="T981" s="2"/>
      <c r="U981" s="2"/>
      <c r="V981" s="18"/>
      <c r="W981" s="2"/>
      <c r="X981" s="2"/>
      <c r="Y981" s="2"/>
      <c r="Z981" s="2"/>
    </row>
    <row r="982" spans="1:26" ht="12.75" customHeight="1">
      <c r="A982" s="2"/>
      <c r="B982" s="2"/>
      <c r="C982" s="2"/>
      <c r="D982" s="2"/>
      <c r="E982" s="2"/>
      <c r="F982" s="2"/>
      <c r="G982" s="2"/>
      <c r="H982" s="2"/>
      <c r="I982" s="2"/>
      <c r="J982" s="2"/>
      <c r="K982" s="2"/>
      <c r="L982" s="2"/>
      <c r="M982" s="2"/>
      <c r="N982" s="2"/>
      <c r="O982" s="2"/>
      <c r="P982" s="2"/>
      <c r="Q982" s="2"/>
      <c r="R982" s="2"/>
      <c r="S982" s="2"/>
      <c r="T982" s="2"/>
      <c r="U982" s="2"/>
      <c r="V982" s="18"/>
      <c r="W982" s="2"/>
      <c r="X982" s="2"/>
      <c r="Y982" s="2"/>
      <c r="Z982" s="2"/>
    </row>
    <row r="983" spans="1:26" ht="12.75" customHeight="1">
      <c r="A983" s="2"/>
      <c r="B983" s="2"/>
      <c r="C983" s="2"/>
      <c r="D983" s="2"/>
      <c r="E983" s="2"/>
      <c r="F983" s="2"/>
      <c r="G983" s="2"/>
      <c r="H983" s="2"/>
      <c r="I983" s="2"/>
      <c r="J983" s="2"/>
      <c r="K983" s="2"/>
      <c r="L983" s="2"/>
      <c r="M983" s="2"/>
      <c r="N983" s="2"/>
      <c r="O983" s="2"/>
      <c r="P983" s="2"/>
      <c r="Q983" s="2"/>
      <c r="R983" s="2"/>
      <c r="S983" s="2"/>
      <c r="T983" s="2"/>
      <c r="U983" s="2"/>
      <c r="V983" s="18"/>
      <c r="W983" s="2"/>
      <c r="X983" s="2"/>
      <c r="Y983" s="2"/>
      <c r="Z983" s="2"/>
    </row>
    <row r="984" spans="1:26" ht="12.75" customHeight="1">
      <c r="A984" s="2"/>
      <c r="B984" s="2"/>
      <c r="C984" s="2"/>
      <c r="D984" s="2"/>
      <c r="E984" s="2"/>
      <c r="F984" s="2"/>
      <c r="G984" s="2"/>
      <c r="H984" s="2"/>
      <c r="I984" s="2"/>
      <c r="J984" s="2"/>
      <c r="K984" s="2"/>
      <c r="L984" s="2"/>
      <c r="M984" s="2"/>
      <c r="N984" s="2"/>
      <c r="O984" s="2"/>
      <c r="P984" s="2"/>
      <c r="Q984" s="2"/>
      <c r="R984" s="2"/>
      <c r="S984" s="2"/>
      <c r="T984" s="2"/>
      <c r="U984" s="2"/>
      <c r="V984" s="18"/>
      <c r="W984" s="2"/>
      <c r="X984" s="2"/>
      <c r="Y984" s="2"/>
      <c r="Z984" s="2"/>
    </row>
    <row r="985" spans="1:26" ht="12.75" customHeight="1">
      <c r="A985" s="2"/>
      <c r="B985" s="2"/>
      <c r="C985" s="2"/>
      <c r="D985" s="2"/>
      <c r="E985" s="2"/>
      <c r="F985" s="2"/>
      <c r="G985" s="2"/>
      <c r="H985" s="2"/>
      <c r="I985" s="2"/>
      <c r="J985" s="2"/>
      <c r="K985" s="2"/>
      <c r="L985" s="2"/>
      <c r="M985" s="2"/>
      <c r="N985" s="2"/>
      <c r="O985" s="2"/>
      <c r="P985" s="2"/>
      <c r="Q985" s="2"/>
      <c r="R985" s="2"/>
      <c r="S985" s="2"/>
      <c r="T985" s="2"/>
      <c r="U985" s="2"/>
      <c r="V985" s="18"/>
      <c r="W985" s="2"/>
      <c r="X985" s="2"/>
      <c r="Y985" s="2"/>
      <c r="Z985" s="2"/>
    </row>
    <row r="986" spans="1:26" ht="12.75" customHeight="1">
      <c r="A986" s="2"/>
      <c r="B986" s="2"/>
      <c r="C986" s="2"/>
      <c r="D986" s="2"/>
      <c r="E986" s="2"/>
      <c r="F986" s="2"/>
      <c r="G986" s="2"/>
      <c r="H986" s="2"/>
      <c r="I986" s="2"/>
      <c r="J986" s="2"/>
      <c r="K986" s="2"/>
      <c r="L986" s="2"/>
      <c r="M986" s="2"/>
      <c r="N986" s="2"/>
      <c r="O986" s="2"/>
      <c r="P986" s="2"/>
      <c r="Q986" s="2"/>
      <c r="R986" s="2"/>
      <c r="S986" s="2"/>
      <c r="T986" s="2"/>
      <c r="U986" s="2"/>
      <c r="V986" s="18"/>
      <c r="W986" s="2"/>
      <c r="X986" s="2"/>
      <c r="Y986" s="2"/>
      <c r="Z986" s="2"/>
    </row>
    <row r="987" spans="1:26" ht="12.75" customHeight="1">
      <c r="A987" s="2"/>
      <c r="B987" s="2"/>
      <c r="C987" s="2"/>
      <c r="D987" s="2"/>
      <c r="E987" s="2"/>
      <c r="F987" s="2"/>
      <c r="G987" s="2"/>
      <c r="H987" s="2"/>
      <c r="I987" s="2"/>
      <c r="J987" s="2"/>
      <c r="K987" s="2"/>
      <c r="L987" s="2"/>
      <c r="M987" s="2"/>
      <c r="N987" s="2"/>
      <c r="O987" s="2"/>
      <c r="P987" s="2"/>
      <c r="Q987" s="2"/>
      <c r="R987" s="2"/>
      <c r="S987" s="2"/>
      <c r="T987" s="2"/>
      <c r="U987" s="2"/>
      <c r="V987" s="18"/>
      <c r="W987" s="2"/>
      <c r="X987" s="2"/>
      <c r="Y987" s="2"/>
      <c r="Z987" s="2"/>
    </row>
    <row r="988" spans="1:26" ht="12.75" customHeight="1">
      <c r="A988" s="2"/>
      <c r="B988" s="2"/>
      <c r="C988" s="2"/>
      <c r="D988" s="2"/>
      <c r="E988" s="2"/>
      <c r="F988" s="2"/>
      <c r="G988" s="2"/>
      <c r="H988" s="2"/>
      <c r="I988" s="2"/>
      <c r="J988" s="2"/>
      <c r="K988" s="2"/>
      <c r="L988" s="2"/>
      <c r="M988" s="2"/>
      <c r="N988" s="2"/>
      <c r="O988" s="2"/>
      <c r="P988" s="2"/>
      <c r="Q988" s="2"/>
      <c r="R988" s="2"/>
      <c r="S988" s="2"/>
      <c r="T988" s="2"/>
      <c r="U988" s="2"/>
      <c r="V988" s="18"/>
      <c r="W988" s="2"/>
      <c r="X988" s="2"/>
      <c r="Y988" s="2"/>
      <c r="Z988" s="2"/>
    </row>
    <row r="989" spans="1:26" ht="12.75" customHeight="1">
      <c r="A989" s="2"/>
      <c r="B989" s="2"/>
      <c r="C989" s="2"/>
      <c r="D989" s="2"/>
      <c r="E989" s="2"/>
      <c r="F989" s="2"/>
      <c r="G989" s="2"/>
      <c r="H989" s="2"/>
      <c r="I989" s="2"/>
      <c r="J989" s="2"/>
      <c r="K989" s="2"/>
      <c r="L989" s="2"/>
      <c r="M989" s="2"/>
      <c r="N989" s="2"/>
      <c r="O989" s="2"/>
      <c r="P989" s="2"/>
      <c r="Q989" s="2"/>
      <c r="R989" s="2"/>
      <c r="S989" s="2"/>
      <c r="T989" s="2"/>
      <c r="U989" s="2"/>
      <c r="V989" s="18"/>
      <c r="W989" s="2"/>
      <c r="X989" s="2"/>
      <c r="Y989" s="2"/>
      <c r="Z989" s="2"/>
    </row>
    <row r="990" spans="1:26" ht="12.75" customHeight="1">
      <c r="A990" s="2"/>
      <c r="B990" s="2"/>
      <c r="C990" s="2"/>
      <c r="D990" s="2"/>
      <c r="E990" s="2"/>
      <c r="F990" s="2"/>
      <c r="G990" s="2"/>
      <c r="H990" s="2"/>
      <c r="I990" s="2"/>
      <c r="J990" s="2"/>
      <c r="K990" s="2"/>
      <c r="L990" s="2"/>
      <c r="M990" s="2"/>
      <c r="N990" s="2"/>
      <c r="O990" s="2"/>
      <c r="P990" s="2"/>
      <c r="Q990" s="2"/>
      <c r="R990" s="2"/>
      <c r="S990" s="2"/>
      <c r="T990" s="2"/>
      <c r="U990" s="2"/>
      <c r="V990" s="18"/>
      <c r="W990" s="2"/>
      <c r="X990" s="2"/>
      <c r="Y990" s="2"/>
      <c r="Z990" s="2"/>
    </row>
    <row r="991" spans="1:26" ht="12.75" customHeight="1">
      <c r="A991" s="2"/>
      <c r="B991" s="2"/>
      <c r="C991" s="2"/>
      <c r="D991" s="2"/>
      <c r="E991" s="2"/>
      <c r="F991" s="2"/>
      <c r="G991" s="2"/>
      <c r="H991" s="2"/>
      <c r="I991" s="2"/>
      <c r="J991" s="2"/>
      <c r="K991" s="2"/>
      <c r="L991" s="2"/>
      <c r="M991" s="2"/>
      <c r="N991" s="2"/>
      <c r="O991" s="2"/>
      <c r="P991" s="2"/>
      <c r="Q991" s="2"/>
      <c r="R991" s="2"/>
      <c r="S991" s="2"/>
      <c r="T991" s="2"/>
      <c r="U991" s="2"/>
      <c r="V991" s="18"/>
      <c r="W991" s="2"/>
      <c r="X991" s="2"/>
      <c r="Y991" s="2"/>
      <c r="Z991" s="2"/>
    </row>
    <row r="992" spans="1:26" ht="12.75" customHeight="1">
      <c r="A992" s="2"/>
      <c r="B992" s="2"/>
      <c r="C992" s="2"/>
      <c r="D992" s="2"/>
      <c r="E992" s="2"/>
      <c r="F992" s="2"/>
      <c r="G992" s="2"/>
      <c r="H992" s="2"/>
      <c r="I992" s="2"/>
      <c r="J992" s="2"/>
      <c r="K992" s="2"/>
      <c r="L992" s="2"/>
      <c r="M992" s="2"/>
      <c r="N992" s="2"/>
      <c r="O992" s="2"/>
      <c r="P992" s="2"/>
      <c r="Q992" s="2"/>
      <c r="R992" s="2"/>
      <c r="S992" s="2"/>
      <c r="T992" s="2"/>
      <c r="U992" s="2"/>
      <c r="V992" s="18"/>
      <c r="W992" s="2"/>
      <c r="X992" s="2"/>
      <c r="Y992" s="2"/>
      <c r="Z992" s="2"/>
    </row>
    <row r="993" spans="1:26" ht="12.75" customHeight="1">
      <c r="A993" s="2"/>
      <c r="B993" s="2"/>
      <c r="C993" s="2"/>
      <c r="D993" s="2"/>
      <c r="E993" s="2"/>
      <c r="F993" s="2"/>
      <c r="G993" s="2"/>
      <c r="H993" s="2"/>
      <c r="I993" s="2"/>
      <c r="J993" s="2"/>
      <c r="K993" s="2"/>
      <c r="L993" s="2"/>
      <c r="M993" s="2"/>
      <c r="N993" s="2"/>
      <c r="O993" s="2"/>
      <c r="P993" s="2"/>
      <c r="Q993" s="2"/>
      <c r="R993" s="2"/>
      <c r="S993" s="2"/>
      <c r="T993" s="2"/>
      <c r="U993" s="2"/>
      <c r="V993" s="18"/>
      <c r="W993" s="2"/>
      <c r="X993" s="2"/>
      <c r="Y993" s="2"/>
      <c r="Z993" s="2"/>
    </row>
    <row r="994" spans="1:26" ht="12.75" customHeight="1">
      <c r="A994" s="2"/>
      <c r="B994" s="2"/>
      <c r="C994" s="2"/>
      <c r="D994" s="2"/>
      <c r="E994" s="2"/>
      <c r="F994" s="2"/>
      <c r="G994" s="2"/>
      <c r="H994" s="2"/>
      <c r="I994" s="2"/>
      <c r="J994" s="2"/>
      <c r="K994" s="2"/>
      <c r="L994" s="2"/>
      <c r="M994" s="2"/>
      <c r="N994" s="2"/>
      <c r="O994" s="2"/>
      <c r="P994" s="2"/>
      <c r="Q994" s="2"/>
      <c r="R994" s="2"/>
      <c r="S994" s="2"/>
      <c r="T994" s="2"/>
      <c r="U994" s="2"/>
      <c r="V994" s="18"/>
      <c r="W994" s="2"/>
      <c r="X994" s="2"/>
      <c r="Y994" s="2"/>
      <c r="Z994" s="2"/>
    </row>
    <row r="995" spans="1:26" ht="12.75" customHeight="1">
      <c r="A995" s="2"/>
      <c r="B995" s="2"/>
      <c r="C995" s="2"/>
      <c r="D995" s="2"/>
      <c r="E995" s="2"/>
      <c r="F995" s="2"/>
      <c r="G995" s="2"/>
      <c r="H995" s="2"/>
      <c r="I995" s="2"/>
      <c r="J995" s="2"/>
      <c r="K995" s="2"/>
      <c r="L995" s="2"/>
      <c r="M995" s="2"/>
      <c r="N995" s="2"/>
      <c r="O995" s="2"/>
      <c r="P995" s="2"/>
      <c r="Q995" s="2"/>
      <c r="R995" s="2"/>
      <c r="S995" s="2"/>
      <c r="T995" s="2"/>
      <c r="U995" s="2"/>
      <c r="V995" s="18"/>
      <c r="W995" s="2"/>
      <c r="X995" s="2"/>
      <c r="Y995" s="2"/>
      <c r="Z995" s="2"/>
    </row>
    <row r="996" spans="1:26" ht="12.75" customHeight="1">
      <c r="A996" s="2"/>
      <c r="B996" s="2"/>
      <c r="C996" s="2"/>
      <c r="D996" s="2"/>
      <c r="E996" s="2"/>
      <c r="F996" s="2"/>
      <c r="G996" s="2"/>
      <c r="H996" s="2"/>
      <c r="I996" s="2"/>
      <c r="J996" s="2"/>
      <c r="K996" s="2"/>
      <c r="L996" s="2"/>
      <c r="M996" s="2"/>
      <c r="N996" s="2"/>
      <c r="O996" s="2"/>
      <c r="P996" s="2"/>
      <c r="Q996" s="2"/>
      <c r="R996" s="2"/>
      <c r="S996" s="2"/>
      <c r="T996" s="2"/>
      <c r="U996" s="2"/>
      <c r="V996" s="18"/>
      <c r="W996" s="2"/>
      <c r="X996" s="2"/>
      <c r="Y996" s="2"/>
      <c r="Z996" s="2"/>
    </row>
    <row r="997" spans="1:26" ht="12.75" customHeight="1">
      <c r="A997" s="2"/>
      <c r="B997" s="2"/>
      <c r="C997" s="2"/>
      <c r="D997" s="2"/>
      <c r="E997" s="2"/>
      <c r="F997" s="2"/>
      <c r="G997" s="2"/>
      <c r="H997" s="2"/>
      <c r="I997" s="2"/>
      <c r="J997" s="2"/>
      <c r="K997" s="2"/>
      <c r="L997" s="2"/>
      <c r="M997" s="2"/>
      <c r="N997" s="2"/>
      <c r="O997" s="2"/>
      <c r="P997" s="2"/>
      <c r="Q997" s="2"/>
      <c r="R997" s="2"/>
      <c r="S997" s="2"/>
      <c r="T997" s="2"/>
      <c r="U997" s="2"/>
      <c r="V997" s="18"/>
      <c r="W997" s="2"/>
      <c r="X997" s="2"/>
      <c r="Y997" s="2"/>
      <c r="Z997" s="2"/>
    </row>
    <row r="998" spans="1:26" ht="12.75" customHeight="1">
      <c r="A998" s="2"/>
      <c r="B998" s="2"/>
      <c r="C998" s="2"/>
      <c r="D998" s="2"/>
      <c r="E998" s="2"/>
      <c r="F998" s="2"/>
      <c r="G998" s="2"/>
      <c r="H998" s="2"/>
      <c r="I998" s="2"/>
      <c r="J998" s="2"/>
      <c r="K998" s="2"/>
      <c r="L998" s="2"/>
      <c r="M998" s="2"/>
      <c r="N998" s="2"/>
      <c r="O998" s="2"/>
      <c r="P998" s="2"/>
      <c r="Q998" s="2"/>
      <c r="R998" s="2"/>
      <c r="S998" s="2"/>
      <c r="T998" s="2"/>
      <c r="U998" s="2"/>
      <c r="V998" s="18"/>
      <c r="W998" s="2"/>
      <c r="X998" s="2"/>
      <c r="Y998" s="2"/>
      <c r="Z998" s="2"/>
    </row>
    <row r="999" spans="1:26" ht="12.75" customHeight="1">
      <c r="A999" s="2"/>
      <c r="B999" s="2"/>
      <c r="C999" s="2"/>
      <c r="D999" s="2"/>
      <c r="E999" s="2"/>
      <c r="F999" s="2"/>
      <c r="G999" s="2"/>
      <c r="H999" s="2"/>
      <c r="I999" s="2"/>
      <c r="J999" s="2"/>
      <c r="K999" s="2"/>
      <c r="L999" s="2"/>
      <c r="M999" s="2"/>
      <c r="N999" s="2"/>
      <c r="O999" s="2"/>
      <c r="P999" s="2"/>
      <c r="Q999" s="2"/>
      <c r="R999" s="2"/>
      <c r="S999" s="2"/>
      <c r="T999" s="2"/>
      <c r="U999" s="2"/>
      <c r="V999" s="18"/>
      <c r="W999" s="2"/>
      <c r="X999" s="2"/>
      <c r="Y999" s="2"/>
      <c r="Z999" s="2"/>
    </row>
    <row r="1000" spans="1:26" ht="12.75" customHeight="1">
      <c r="A1000" s="2"/>
      <c r="B1000" s="2"/>
      <c r="C1000" s="2"/>
      <c r="D1000" s="2"/>
      <c r="E1000" s="2"/>
      <c r="F1000" s="2"/>
      <c r="G1000" s="2"/>
      <c r="H1000" s="2"/>
      <c r="I1000" s="2"/>
      <c r="J1000" s="2"/>
      <c r="K1000" s="2"/>
      <c r="L1000" s="2"/>
      <c r="M1000" s="2"/>
      <c r="N1000" s="2"/>
      <c r="O1000" s="2"/>
      <c r="P1000" s="2"/>
      <c r="Q1000" s="2"/>
      <c r="R1000" s="2"/>
      <c r="S1000" s="2"/>
      <c r="T1000" s="2"/>
      <c r="U1000" s="2"/>
      <c r="V1000" s="18"/>
      <c r="W1000" s="2"/>
      <c r="X1000" s="2"/>
      <c r="Y1000" s="2"/>
      <c r="Z1000" s="2"/>
    </row>
  </sheetData>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000"/>
  <sheetViews>
    <sheetView workbookViewId="0"/>
  </sheetViews>
  <sheetFormatPr defaultColWidth="14.42578125" defaultRowHeight="15" customHeight="1"/>
  <cols>
    <col min="1" max="1" width="10.42578125" customWidth="1"/>
    <col min="2" max="4" width="8.7109375" customWidth="1"/>
    <col min="5" max="5" width="12.7109375" customWidth="1"/>
    <col min="6" max="6" width="14" customWidth="1"/>
    <col min="7" max="26" width="8.7109375" customWidth="1"/>
  </cols>
  <sheetData>
    <row r="1" spans="1:14">
      <c r="A1" s="28" t="s">
        <v>245</v>
      </c>
      <c r="B1" s="29" t="s">
        <v>246</v>
      </c>
      <c r="C1" s="29" t="s">
        <v>247</v>
      </c>
      <c r="D1" s="29" t="s">
        <v>248</v>
      </c>
      <c r="E1" s="29" t="s">
        <v>249</v>
      </c>
      <c r="F1" s="29" t="s">
        <v>250</v>
      </c>
      <c r="G1" s="29" t="s">
        <v>251</v>
      </c>
      <c r="H1" s="29" t="s">
        <v>252</v>
      </c>
      <c r="I1" s="29" t="s">
        <v>253</v>
      </c>
      <c r="J1" s="29" t="s">
        <v>254</v>
      </c>
      <c r="K1" s="29" t="s">
        <v>255</v>
      </c>
      <c r="L1" s="29" t="s">
        <v>256</v>
      </c>
      <c r="M1" s="29" t="s">
        <v>257</v>
      </c>
      <c r="N1" s="29" t="s">
        <v>258</v>
      </c>
    </row>
    <row r="2" spans="1:14">
      <c r="A2" s="28">
        <v>8250000</v>
      </c>
      <c r="B2" s="29">
        <v>1392609</v>
      </c>
      <c r="C2" s="29">
        <v>1214839</v>
      </c>
      <c r="D2" s="29">
        <v>544870</v>
      </c>
      <c r="E2" s="29">
        <v>519693</v>
      </c>
      <c r="F2" s="29">
        <v>272.5</v>
      </c>
      <c r="G2" s="29">
        <v>5110.21</v>
      </c>
      <c r="H2" s="29">
        <v>684215</v>
      </c>
      <c r="I2" s="29">
        <v>498360</v>
      </c>
      <c r="J2" s="29">
        <v>34750</v>
      </c>
      <c r="K2" s="29">
        <v>98510</v>
      </c>
      <c r="L2" s="29">
        <v>32025</v>
      </c>
      <c r="M2" s="29">
        <v>10285</v>
      </c>
      <c r="N2" s="29">
        <v>10290</v>
      </c>
    </row>
    <row r="3" spans="1:14">
      <c r="A3" s="28">
        <v>8250001.0099999998</v>
      </c>
      <c r="B3" s="29">
        <v>5232</v>
      </c>
      <c r="C3" s="29">
        <v>5299</v>
      </c>
      <c r="D3" s="29">
        <v>2156</v>
      </c>
      <c r="E3" s="29">
        <v>2104</v>
      </c>
      <c r="F3" s="29">
        <v>3038.5</v>
      </c>
      <c r="G3" s="29">
        <v>1.72</v>
      </c>
      <c r="H3" s="29">
        <v>2645</v>
      </c>
      <c r="I3" s="29">
        <v>1880</v>
      </c>
      <c r="J3" s="29">
        <v>130</v>
      </c>
      <c r="K3" s="29">
        <v>505</v>
      </c>
      <c r="L3" s="29">
        <v>75</v>
      </c>
      <c r="M3" s="29">
        <v>10</v>
      </c>
      <c r="N3" s="29">
        <v>50</v>
      </c>
    </row>
    <row r="4" spans="1:14">
      <c r="A4" s="28">
        <v>8250001.0199999996</v>
      </c>
      <c r="B4" s="29">
        <v>6517</v>
      </c>
      <c r="C4" s="29">
        <v>6620</v>
      </c>
      <c r="D4" s="29">
        <v>2619</v>
      </c>
      <c r="E4" s="29">
        <v>2571</v>
      </c>
      <c r="F4" s="29">
        <v>1796.4</v>
      </c>
      <c r="G4" s="29">
        <v>3.63</v>
      </c>
      <c r="H4" s="29">
        <v>2745</v>
      </c>
      <c r="I4" s="29">
        <v>2075</v>
      </c>
      <c r="J4" s="29">
        <v>110</v>
      </c>
      <c r="K4" s="29">
        <v>390</v>
      </c>
      <c r="L4" s="29">
        <v>110</v>
      </c>
      <c r="M4" s="29">
        <v>30</v>
      </c>
      <c r="N4" s="29">
        <v>30</v>
      </c>
    </row>
    <row r="5" spans="1:14">
      <c r="A5" s="28">
        <v>8250001.0300000003</v>
      </c>
      <c r="B5" s="29">
        <v>2205</v>
      </c>
      <c r="C5" s="29">
        <v>2234</v>
      </c>
      <c r="D5" s="29">
        <v>823</v>
      </c>
      <c r="E5" s="29">
        <v>820</v>
      </c>
      <c r="F5" s="29">
        <v>2102.8000000000002</v>
      </c>
      <c r="G5" s="29">
        <v>1.05</v>
      </c>
      <c r="H5" s="29">
        <v>1150</v>
      </c>
      <c r="I5" s="29">
        <v>950</v>
      </c>
      <c r="J5" s="29">
        <v>45</v>
      </c>
      <c r="K5" s="29">
        <v>130</v>
      </c>
      <c r="L5" s="29">
        <v>10</v>
      </c>
      <c r="M5" s="29">
        <v>0</v>
      </c>
      <c r="N5" s="29">
        <v>10</v>
      </c>
    </row>
    <row r="6" spans="1:14">
      <c r="A6" s="28">
        <v>8250001.04</v>
      </c>
      <c r="B6" s="29">
        <v>5942</v>
      </c>
      <c r="C6" s="29">
        <v>5924</v>
      </c>
      <c r="D6" s="29">
        <v>2325</v>
      </c>
      <c r="E6" s="29">
        <v>2293</v>
      </c>
      <c r="F6" s="29">
        <v>2319.6</v>
      </c>
      <c r="G6" s="29">
        <v>2.56</v>
      </c>
      <c r="H6" s="29">
        <v>3135</v>
      </c>
      <c r="I6" s="29">
        <v>2570</v>
      </c>
      <c r="J6" s="29">
        <v>155</v>
      </c>
      <c r="K6" s="29">
        <v>305</v>
      </c>
      <c r="L6" s="29">
        <v>45</v>
      </c>
      <c r="M6" s="29">
        <v>15</v>
      </c>
      <c r="N6" s="29">
        <v>45</v>
      </c>
    </row>
    <row r="7" spans="1:14">
      <c r="A7" s="28">
        <v>8250001.0499999998</v>
      </c>
      <c r="B7" s="29">
        <v>2905</v>
      </c>
      <c r="C7" s="29">
        <v>2894</v>
      </c>
      <c r="D7" s="29">
        <v>1045</v>
      </c>
      <c r="E7" s="29">
        <v>1042</v>
      </c>
      <c r="F7" s="29">
        <v>2523.5</v>
      </c>
      <c r="G7" s="29">
        <v>1.1499999999999999</v>
      </c>
      <c r="H7" s="29">
        <v>1310</v>
      </c>
      <c r="I7" s="29">
        <v>1045</v>
      </c>
      <c r="J7" s="29">
        <v>60</v>
      </c>
      <c r="K7" s="29">
        <v>135</v>
      </c>
      <c r="L7" s="29">
        <v>35</v>
      </c>
      <c r="M7" s="29">
        <v>15</v>
      </c>
      <c r="N7" s="29">
        <v>20</v>
      </c>
    </row>
    <row r="8" spans="1:14">
      <c r="A8" s="28">
        <v>8250001.0599999996</v>
      </c>
      <c r="B8" s="29">
        <v>3793</v>
      </c>
      <c r="C8" s="29">
        <v>3829</v>
      </c>
      <c r="D8" s="29">
        <v>1448</v>
      </c>
      <c r="E8" s="29">
        <v>1445</v>
      </c>
      <c r="F8" s="29">
        <v>1134.9000000000001</v>
      </c>
      <c r="G8" s="29">
        <v>3.34</v>
      </c>
      <c r="H8" s="29">
        <v>1505</v>
      </c>
      <c r="I8" s="29">
        <v>1250</v>
      </c>
      <c r="J8" s="29">
        <v>50</v>
      </c>
      <c r="K8" s="29">
        <v>150</v>
      </c>
      <c r="L8" s="29">
        <v>10</v>
      </c>
      <c r="M8" s="29">
        <v>15</v>
      </c>
      <c r="N8" s="29">
        <v>15</v>
      </c>
    </row>
    <row r="9" spans="1:14">
      <c r="A9" s="28">
        <v>8250001.0700000003</v>
      </c>
      <c r="B9" s="29">
        <v>6123</v>
      </c>
      <c r="C9" s="29">
        <v>6099</v>
      </c>
      <c r="D9" s="29">
        <v>2410</v>
      </c>
      <c r="E9" s="29">
        <v>2315</v>
      </c>
      <c r="F9" s="29">
        <v>2088.6</v>
      </c>
      <c r="G9" s="29">
        <v>2.93</v>
      </c>
      <c r="H9" s="29">
        <v>3075</v>
      </c>
      <c r="I9" s="29">
        <v>2430</v>
      </c>
      <c r="J9" s="29">
        <v>175</v>
      </c>
      <c r="K9" s="29">
        <v>390</v>
      </c>
      <c r="L9" s="29">
        <v>60</v>
      </c>
      <c r="M9" s="29">
        <v>0</v>
      </c>
      <c r="N9" s="29">
        <v>20</v>
      </c>
    </row>
    <row r="10" spans="1:14">
      <c r="A10" s="28">
        <v>8250001.0800000001</v>
      </c>
      <c r="B10" s="29">
        <v>5132</v>
      </c>
      <c r="C10" s="29">
        <v>4912</v>
      </c>
      <c r="D10" s="29">
        <v>2082</v>
      </c>
      <c r="E10" s="29">
        <v>2011</v>
      </c>
      <c r="F10" s="29">
        <v>1402.3</v>
      </c>
      <c r="G10" s="29">
        <v>3.66</v>
      </c>
      <c r="H10" s="29">
        <v>2540</v>
      </c>
      <c r="I10" s="29">
        <v>1950</v>
      </c>
      <c r="J10" s="29">
        <v>115</v>
      </c>
      <c r="K10" s="29">
        <v>360</v>
      </c>
      <c r="L10" s="29">
        <v>65</v>
      </c>
      <c r="M10" s="29">
        <v>10</v>
      </c>
      <c r="N10" s="29">
        <v>40</v>
      </c>
    </row>
    <row r="11" spans="1:14">
      <c r="A11" s="28">
        <v>8250001.0899999999</v>
      </c>
      <c r="B11" s="29">
        <v>6218</v>
      </c>
      <c r="C11" s="29">
        <v>6296</v>
      </c>
      <c r="D11" s="29">
        <v>2407</v>
      </c>
      <c r="E11" s="29">
        <v>2382</v>
      </c>
      <c r="F11" s="29">
        <v>1776.3</v>
      </c>
      <c r="G11" s="29">
        <v>3.5</v>
      </c>
      <c r="H11" s="29">
        <v>2755</v>
      </c>
      <c r="I11" s="29">
        <v>2065</v>
      </c>
      <c r="J11" s="29">
        <v>160</v>
      </c>
      <c r="K11" s="29">
        <v>445</v>
      </c>
      <c r="L11" s="29">
        <v>50</v>
      </c>
      <c r="M11" s="29">
        <v>15</v>
      </c>
      <c r="N11" s="29">
        <v>20</v>
      </c>
    </row>
    <row r="12" spans="1:14">
      <c r="A12" s="28">
        <v>8250001.0999999996</v>
      </c>
      <c r="B12" s="29">
        <v>2837</v>
      </c>
      <c r="C12" s="29">
        <v>2897</v>
      </c>
      <c r="D12" s="29">
        <v>1073</v>
      </c>
      <c r="E12" s="29">
        <v>1064</v>
      </c>
      <c r="F12" s="29">
        <v>1075.4000000000001</v>
      </c>
      <c r="G12" s="29">
        <v>2.64</v>
      </c>
      <c r="H12" s="29">
        <v>1415</v>
      </c>
      <c r="I12" s="29">
        <v>1205</v>
      </c>
      <c r="J12" s="29">
        <v>40</v>
      </c>
      <c r="K12" s="29">
        <v>130</v>
      </c>
      <c r="L12" s="29">
        <v>15</v>
      </c>
      <c r="M12" s="29">
        <v>0</v>
      </c>
      <c r="N12" s="29">
        <v>10</v>
      </c>
    </row>
    <row r="13" spans="1:14">
      <c r="A13" s="28">
        <v>8250001.1100000003</v>
      </c>
      <c r="B13" s="29">
        <v>5192</v>
      </c>
      <c r="C13" s="29">
        <v>5153</v>
      </c>
      <c r="D13" s="29">
        <v>1876</v>
      </c>
      <c r="E13" s="29">
        <v>1846</v>
      </c>
      <c r="F13" s="29">
        <v>634.29999999999995</v>
      </c>
      <c r="G13" s="29">
        <v>8.19</v>
      </c>
      <c r="H13" s="29">
        <v>2440</v>
      </c>
      <c r="I13" s="29">
        <v>1795</v>
      </c>
      <c r="J13" s="29">
        <v>140</v>
      </c>
      <c r="K13" s="29">
        <v>365</v>
      </c>
      <c r="L13" s="29">
        <v>105</v>
      </c>
      <c r="M13" s="29">
        <v>10</v>
      </c>
      <c r="N13" s="29">
        <v>35</v>
      </c>
    </row>
    <row r="14" spans="1:14">
      <c r="A14" s="28">
        <v>8250001.1299999999</v>
      </c>
      <c r="B14" s="29">
        <v>4671</v>
      </c>
      <c r="C14" s="29">
        <v>4691</v>
      </c>
      <c r="D14" s="29">
        <v>1746</v>
      </c>
      <c r="E14" s="29">
        <v>1737</v>
      </c>
      <c r="F14" s="29">
        <v>3215.2</v>
      </c>
      <c r="G14" s="29">
        <v>1.45</v>
      </c>
      <c r="H14" s="29">
        <v>2330</v>
      </c>
      <c r="I14" s="29">
        <v>1870</v>
      </c>
      <c r="J14" s="29">
        <v>90</v>
      </c>
      <c r="K14" s="29">
        <v>295</v>
      </c>
      <c r="L14" s="29">
        <v>20</v>
      </c>
      <c r="M14" s="29">
        <v>30</v>
      </c>
      <c r="N14" s="29">
        <v>25</v>
      </c>
    </row>
    <row r="15" spans="1:14">
      <c r="A15" s="28">
        <v>8250001.1399999997</v>
      </c>
      <c r="B15" s="29">
        <v>2614</v>
      </c>
      <c r="C15" s="29">
        <v>2661</v>
      </c>
      <c r="D15" s="29">
        <v>1056</v>
      </c>
      <c r="E15" s="29">
        <v>1040</v>
      </c>
      <c r="F15" s="29">
        <v>1309.4000000000001</v>
      </c>
      <c r="G15" s="29">
        <v>2</v>
      </c>
      <c r="H15" s="29">
        <v>1220</v>
      </c>
      <c r="I15" s="29">
        <v>925</v>
      </c>
      <c r="J15" s="29">
        <v>90</v>
      </c>
      <c r="K15" s="29">
        <v>160</v>
      </c>
      <c r="L15" s="29">
        <v>35</v>
      </c>
      <c r="M15" s="29">
        <v>0</v>
      </c>
      <c r="N15" s="29">
        <v>15</v>
      </c>
    </row>
    <row r="16" spans="1:14">
      <c r="A16" s="28">
        <v>8250001.1699999999</v>
      </c>
      <c r="B16" s="29">
        <v>4467</v>
      </c>
      <c r="C16" s="29">
        <v>4617</v>
      </c>
      <c r="D16" s="29">
        <v>1627</v>
      </c>
      <c r="E16" s="29">
        <v>1622</v>
      </c>
      <c r="F16" s="29">
        <v>1677.1</v>
      </c>
      <c r="G16" s="29">
        <v>2.66</v>
      </c>
      <c r="H16" s="29">
        <v>2135</v>
      </c>
      <c r="I16" s="29">
        <v>1715</v>
      </c>
      <c r="J16" s="29">
        <v>110</v>
      </c>
      <c r="K16" s="29">
        <v>240</v>
      </c>
      <c r="L16" s="29">
        <v>30</v>
      </c>
      <c r="M16" s="29">
        <v>15</v>
      </c>
      <c r="N16" s="29">
        <v>30</v>
      </c>
    </row>
    <row r="17" spans="1:14">
      <c r="A17" s="28">
        <v>8250001.2199999997</v>
      </c>
      <c r="B17" s="29">
        <v>4314</v>
      </c>
      <c r="C17" s="29">
        <v>4573</v>
      </c>
      <c r="D17" s="29">
        <v>1430</v>
      </c>
      <c r="E17" s="29">
        <v>1428</v>
      </c>
      <c r="F17" s="29">
        <v>1248.4000000000001</v>
      </c>
      <c r="G17" s="29">
        <v>3.46</v>
      </c>
      <c r="H17" s="29">
        <v>2160</v>
      </c>
      <c r="I17" s="29">
        <v>1740</v>
      </c>
      <c r="J17" s="29">
        <v>85</v>
      </c>
      <c r="K17" s="29">
        <v>290</v>
      </c>
      <c r="L17" s="29">
        <v>15</v>
      </c>
      <c r="M17" s="29">
        <v>10</v>
      </c>
      <c r="N17" s="29">
        <v>20</v>
      </c>
    </row>
    <row r="18" spans="1:14">
      <c r="A18" s="28">
        <v>8250001.2300000004</v>
      </c>
      <c r="B18" s="29">
        <v>3263</v>
      </c>
      <c r="C18" s="29">
        <v>3465</v>
      </c>
      <c r="D18" s="29">
        <v>1047</v>
      </c>
      <c r="E18" s="29">
        <v>1031</v>
      </c>
      <c r="F18" s="29">
        <v>2879.7</v>
      </c>
      <c r="G18" s="29">
        <v>1.1299999999999999</v>
      </c>
      <c r="H18" s="29">
        <v>1540</v>
      </c>
      <c r="I18" s="29">
        <v>1255</v>
      </c>
      <c r="J18" s="29">
        <v>50</v>
      </c>
      <c r="K18" s="29">
        <v>150</v>
      </c>
      <c r="L18" s="29">
        <v>35</v>
      </c>
      <c r="M18" s="29">
        <v>20</v>
      </c>
      <c r="N18" s="29">
        <v>25</v>
      </c>
    </row>
    <row r="19" spans="1:14">
      <c r="A19" s="28">
        <v>8250001.25</v>
      </c>
      <c r="B19" s="29">
        <v>6905</v>
      </c>
      <c r="C19" s="29">
        <v>6849</v>
      </c>
      <c r="D19" s="29">
        <v>2635</v>
      </c>
      <c r="E19" s="29">
        <v>2566</v>
      </c>
      <c r="F19" s="29">
        <v>4156.3999999999996</v>
      </c>
      <c r="G19" s="29">
        <v>1.66</v>
      </c>
      <c r="H19" s="29">
        <v>3550</v>
      </c>
      <c r="I19" s="29">
        <v>2435</v>
      </c>
      <c r="J19" s="29">
        <v>250</v>
      </c>
      <c r="K19" s="29">
        <v>750</v>
      </c>
      <c r="L19" s="29">
        <v>65</v>
      </c>
      <c r="M19" s="29">
        <v>10</v>
      </c>
      <c r="N19" s="29">
        <v>50</v>
      </c>
    </row>
    <row r="20" spans="1:14">
      <c r="A20" s="28">
        <v>8250001.2599999998</v>
      </c>
      <c r="B20" s="29">
        <v>5998</v>
      </c>
      <c r="C20" s="29">
        <v>5987</v>
      </c>
      <c r="D20" s="29">
        <v>2306</v>
      </c>
      <c r="E20" s="29">
        <v>2279</v>
      </c>
      <c r="F20" s="29">
        <v>1401.8</v>
      </c>
      <c r="G20" s="29">
        <v>4.28</v>
      </c>
      <c r="H20" s="29">
        <v>2575</v>
      </c>
      <c r="I20" s="29">
        <v>1990</v>
      </c>
      <c r="J20" s="29">
        <v>120</v>
      </c>
      <c r="K20" s="29">
        <v>380</v>
      </c>
      <c r="L20" s="29">
        <v>20</v>
      </c>
      <c r="M20" s="29">
        <v>25</v>
      </c>
      <c r="N20" s="29">
        <v>45</v>
      </c>
    </row>
    <row r="21" spans="1:14" ht="15.75" customHeight="1">
      <c r="A21" s="28">
        <v>8250001.2800000003</v>
      </c>
      <c r="B21" s="29">
        <v>4375</v>
      </c>
      <c r="C21" s="29">
        <v>4226</v>
      </c>
      <c r="D21" s="29">
        <v>1484</v>
      </c>
      <c r="E21" s="29">
        <v>1483</v>
      </c>
      <c r="F21" s="29">
        <v>3749.9</v>
      </c>
      <c r="G21" s="29">
        <v>1.17</v>
      </c>
      <c r="H21" s="29">
        <v>2310</v>
      </c>
      <c r="I21" s="29">
        <v>1580</v>
      </c>
      <c r="J21" s="29">
        <v>105</v>
      </c>
      <c r="K21" s="29">
        <v>510</v>
      </c>
      <c r="L21" s="29">
        <v>70</v>
      </c>
      <c r="M21" s="29">
        <v>15</v>
      </c>
      <c r="N21" s="29">
        <v>25</v>
      </c>
    </row>
    <row r="22" spans="1:14" ht="15.75" customHeight="1">
      <c r="A22" s="28">
        <v>8250001.29</v>
      </c>
      <c r="B22" s="29">
        <v>4706</v>
      </c>
      <c r="C22" s="29">
        <v>4668</v>
      </c>
      <c r="D22" s="29">
        <v>1573</v>
      </c>
      <c r="E22" s="29">
        <v>1568</v>
      </c>
      <c r="F22" s="29">
        <v>4171.6000000000004</v>
      </c>
      <c r="G22" s="29">
        <v>1.1299999999999999</v>
      </c>
      <c r="H22" s="29">
        <v>2525</v>
      </c>
      <c r="I22" s="29">
        <v>1840</v>
      </c>
      <c r="J22" s="29">
        <v>120</v>
      </c>
      <c r="K22" s="29">
        <v>505</v>
      </c>
      <c r="L22" s="29">
        <v>40</v>
      </c>
      <c r="M22" s="29">
        <v>0</v>
      </c>
      <c r="N22" s="29">
        <v>10</v>
      </c>
    </row>
    <row r="23" spans="1:14" ht="15.75" customHeight="1">
      <c r="A23" s="28">
        <v>8250001.2999999998</v>
      </c>
      <c r="B23" s="29">
        <v>6605</v>
      </c>
      <c r="C23" s="29">
        <v>6517</v>
      </c>
      <c r="D23" s="29">
        <v>2051</v>
      </c>
      <c r="E23" s="29">
        <v>2045</v>
      </c>
      <c r="F23" s="29">
        <v>3449.1</v>
      </c>
      <c r="G23" s="29">
        <v>1.92</v>
      </c>
      <c r="H23" s="29">
        <v>3185</v>
      </c>
      <c r="I23" s="29">
        <v>2190</v>
      </c>
      <c r="J23" s="29">
        <v>185</v>
      </c>
      <c r="K23" s="29">
        <v>705</v>
      </c>
      <c r="L23" s="29">
        <v>70</v>
      </c>
      <c r="M23" s="29">
        <v>0</v>
      </c>
      <c r="N23" s="29">
        <v>30</v>
      </c>
    </row>
    <row r="24" spans="1:14" ht="15.75" customHeight="1">
      <c r="A24" s="28">
        <v>8250001.3099999996</v>
      </c>
      <c r="B24" s="29">
        <v>9214</v>
      </c>
      <c r="C24" s="29">
        <v>6715</v>
      </c>
      <c r="D24" s="29">
        <v>3495</v>
      </c>
      <c r="E24" s="29">
        <v>3406</v>
      </c>
      <c r="F24" s="29">
        <v>773.8</v>
      </c>
      <c r="G24" s="29">
        <v>11.91</v>
      </c>
      <c r="H24" s="29">
        <v>4770</v>
      </c>
      <c r="I24" s="29">
        <v>3090</v>
      </c>
      <c r="J24" s="29">
        <v>225</v>
      </c>
      <c r="K24" s="29">
        <v>1270</v>
      </c>
      <c r="L24" s="29">
        <v>105</v>
      </c>
      <c r="M24" s="29">
        <v>15</v>
      </c>
      <c r="N24" s="29">
        <v>75</v>
      </c>
    </row>
    <row r="25" spans="1:14" ht="15.75" customHeight="1">
      <c r="A25" s="28">
        <v>8250001.3200000003</v>
      </c>
      <c r="B25" s="29">
        <v>6020</v>
      </c>
      <c r="C25" s="29">
        <v>5936</v>
      </c>
      <c r="D25" s="29">
        <v>1864</v>
      </c>
      <c r="E25" s="29">
        <v>1863</v>
      </c>
      <c r="F25" s="29">
        <v>3119.8</v>
      </c>
      <c r="G25" s="29">
        <v>1.93</v>
      </c>
      <c r="H25" s="29">
        <v>2710</v>
      </c>
      <c r="I25" s="29">
        <v>2230</v>
      </c>
      <c r="J25" s="29">
        <v>90</v>
      </c>
      <c r="K25" s="29">
        <v>320</v>
      </c>
      <c r="L25" s="29">
        <v>10</v>
      </c>
      <c r="M25" s="29">
        <v>25</v>
      </c>
      <c r="N25" s="29">
        <v>30</v>
      </c>
    </row>
    <row r="26" spans="1:14" ht="15.75" customHeight="1">
      <c r="A26" s="28">
        <v>8250001.3300000001</v>
      </c>
      <c r="B26" s="29">
        <v>3260</v>
      </c>
      <c r="C26" s="29">
        <v>3207</v>
      </c>
      <c r="D26" s="29">
        <v>883</v>
      </c>
      <c r="E26" s="29">
        <v>883</v>
      </c>
      <c r="F26" s="29">
        <v>3748.4</v>
      </c>
      <c r="G26" s="29">
        <v>0.87</v>
      </c>
      <c r="H26" s="29">
        <v>1420</v>
      </c>
      <c r="I26" s="29">
        <v>1205</v>
      </c>
      <c r="J26" s="29">
        <v>50</v>
      </c>
      <c r="K26" s="29">
        <v>135</v>
      </c>
      <c r="L26" s="29">
        <v>20</v>
      </c>
      <c r="M26" s="29">
        <v>0</v>
      </c>
      <c r="N26" s="29">
        <v>15</v>
      </c>
    </row>
    <row r="27" spans="1:14" ht="15.75" customHeight="1">
      <c r="A27" s="28">
        <v>8250001.3399999999</v>
      </c>
      <c r="B27" s="29">
        <v>10467</v>
      </c>
      <c r="C27" s="29">
        <v>2723</v>
      </c>
      <c r="D27" s="29">
        <v>4006</v>
      </c>
      <c r="E27" s="29">
        <v>3693</v>
      </c>
      <c r="F27" s="29">
        <v>724.6</v>
      </c>
      <c r="G27" s="29">
        <v>14.45</v>
      </c>
      <c r="H27" s="29">
        <v>5340</v>
      </c>
      <c r="I27" s="29">
        <v>4195</v>
      </c>
      <c r="J27" s="29">
        <v>240</v>
      </c>
      <c r="K27" s="29">
        <v>735</v>
      </c>
      <c r="L27" s="29">
        <v>95</v>
      </c>
      <c r="M27" s="29">
        <v>10</v>
      </c>
      <c r="N27" s="29">
        <v>70</v>
      </c>
    </row>
    <row r="28" spans="1:14" ht="15.75" customHeight="1">
      <c r="A28" s="28">
        <v>8250001.3499999996</v>
      </c>
      <c r="B28" s="29">
        <v>4739</v>
      </c>
      <c r="C28" s="29">
        <v>4156</v>
      </c>
      <c r="D28" s="29">
        <v>1412</v>
      </c>
      <c r="E28" s="29">
        <v>1410</v>
      </c>
      <c r="F28" s="29">
        <v>270.3</v>
      </c>
      <c r="G28" s="29">
        <v>17.53</v>
      </c>
      <c r="H28" s="29">
        <v>2360</v>
      </c>
      <c r="I28" s="29">
        <v>1575</v>
      </c>
      <c r="J28" s="29">
        <v>145</v>
      </c>
      <c r="K28" s="29">
        <v>525</v>
      </c>
      <c r="L28" s="29">
        <v>35</v>
      </c>
      <c r="M28" s="29">
        <v>15</v>
      </c>
      <c r="N28" s="29">
        <v>60</v>
      </c>
    </row>
    <row r="29" spans="1:14" ht="15.75" customHeight="1">
      <c r="A29" s="28">
        <v>8250001.3600000003</v>
      </c>
      <c r="B29" s="29">
        <v>7847</v>
      </c>
      <c r="C29" s="29">
        <v>6789</v>
      </c>
      <c r="D29" s="29">
        <v>2245</v>
      </c>
      <c r="E29" s="29">
        <v>2238</v>
      </c>
      <c r="F29" s="29">
        <v>4767.3</v>
      </c>
      <c r="G29" s="29">
        <v>1.65</v>
      </c>
      <c r="H29" s="29">
        <v>3640</v>
      </c>
      <c r="I29" s="29">
        <v>2590</v>
      </c>
      <c r="J29" s="29">
        <v>145</v>
      </c>
      <c r="K29" s="29">
        <v>840</v>
      </c>
      <c r="L29" s="29">
        <v>25</v>
      </c>
      <c r="M29" s="29">
        <v>10</v>
      </c>
      <c r="N29" s="29">
        <v>35</v>
      </c>
    </row>
    <row r="30" spans="1:14" ht="15.75" customHeight="1">
      <c r="A30" s="28">
        <v>8250001.3700000001</v>
      </c>
      <c r="B30" s="29">
        <v>4673</v>
      </c>
      <c r="C30" s="29">
        <v>4478</v>
      </c>
      <c r="D30" s="29">
        <v>1829</v>
      </c>
      <c r="E30" s="29">
        <v>1797</v>
      </c>
      <c r="F30" s="29">
        <v>6185.3</v>
      </c>
      <c r="G30" s="29">
        <v>0.76</v>
      </c>
      <c r="H30" s="29">
        <v>2315</v>
      </c>
      <c r="I30" s="29">
        <v>1660</v>
      </c>
      <c r="J30" s="29">
        <v>130</v>
      </c>
      <c r="K30" s="29">
        <v>450</v>
      </c>
      <c r="L30" s="29">
        <v>35</v>
      </c>
      <c r="M30" s="29">
        <v>0</v>
      </c>
      <c r="N30" s="29">
        <v>30</v>
      </c>
    </row>
    <row r="31" spans="1:14" ht="15.75" customHeight="1">
      <c r="A31" s="28">
        <v>8250001.3799999999</v>
      </c>
      <c r="B31" s="29">
        <v>5855</v>
      </c>
      <c r="C31" s="29">
        <v>5574</v>
      </c>
      <c r="D31" s="29">
        <v>1871</v>
      </c>
      <c r="E31" s="29">
        <v>1844</v>
      </c>
      <c r="F31" s="29">
        <v>4628.8</v>
      </c>
      <c r="G31" s="29">
        <v>1.26</v>
      </c>
      <c r="H31" s="29">
        <v>3040</v>
      </c>
      <c r="I31" s="29">
        <v>2155</v>
      </c>
      <c r="J31" s="29">
        <v>230</v>
      </c>
      <c r="K31" s="29">
        <v>555</v>
      </c>
      <c r="L31" s="29">
        <v>45</v>
      </c>
      <c r="M31" s="29">
        <v>10</v>
      </c>
      <c r="N31" s="29">
        <v>45</v>
      </c>
    </row>
    <row r="32" spans="1:14" ht="15.75" customHeight="1">
      <c r="A32" s="28">
        <v>8250001.3899999997</v>
      </c>
      <c r="B32" s="29">
        <v>6939</v>
      </c>
      <c r="C32" s="29">
        <v>6241</v>
      </c>
      <c r="D32" s="29">
        <v>2348</v>
      </c>
      <c r="E32" s="29">
        <v>2331</v>
      </c>
      <c r="F32" s="29">
        <v>1403.3</v>
      </c>
      <c r="G32" s="29">
        <v>4.9400000000000004</v>
      </c>
      <c r="H32" s="29">
        <v>3410</v>
      </c>
      <c r="I32" s="29">
        <v>2480</v>
      </c>
      <c r="J32" s="29">
        <v>190</v>
      </c>
      <c r="K32" s="29">
        <v>625</v>
      </c>
      <c r="L32" s="29">
        <v>60</v>
      </c>
      <c r="M32" s="29">
        <v>0</v>
      </c>
      <c r="N32" s="29">
        <v>50</v>
      </c>
    </row>
    <row r="33" spans="1:14" ht="15.75" customHeight="1">
      <c r="A33" s="28">
        <v>8250002.0199999996</v>
      </c>
      <c r="B33" s="29">
        <v>7227</v>
      </c>
      <c r="C33" s="29">
        <v>6966</v>
      </c>
      <c r="D33" s="29">
        <v>2525</v>
      </c>
      <c r="E33" s="29">
        <v>2450</v>
      </c>
      <c r="F33" s="29">
        <v>497.6</v>
      </c>
      <c r="G33" s="29">
        <v>14.52</v>
      </c>
      <c r="H33" s="29">
        <v>3680</v>
      </c>
      <c r="I33" s="29">
        <v>2795</v>
      </c>
      <c r="J33" s="29">
        <v>265</v>
      </c>
      <c r="K33" s="29">
        <v>495</v>
      </c>
      <c r="L33" s="29">
        <v>55</v>
      </c>
      <c r="M33" s="29">
        <v>15</v>
      </c>
      <c r="N33" s="29">
        <v>60</v>
      </c>
    </row>
    <row r="34" spans="1:14" ht="15.75" customHeight="1">
      <c r="A34" s="28">
        <v>8250002.04</v>
      </c>
      <c r="B34" s="29">
        <v>1196</v>
      </c>
      <c r="C34" s="29">
        <v>568</v>
      </c>
      <c r="D34" s="29">
        <v>469</v>
      </c>
      <c r="E34" s="29">
        <v>466</v>
      </c>
      <c r="F34" s="29">
        <v>27.1</v>
      </c>
      <c r="G34" s="29">
        <v>44.13</v>
      </c>
      <c r="H34" s="29">
        <v>535</v>
      </c>
      <c r="I34" s="29">
        <v>395</v>
      </c>
      <c r="J34" s="29">
        <v>30</v>
      </c>
      <c r="K34" s="29">
        <v>40</v>
      </c>
      <c r="L34" s="29">
        <v>65</v>
      </c>
      <c r="M34" s="29">
        <v>0</v>
      </c>
      <c r="N34" s="29">
        <v>10</v>
      </c>
    </row>
    <row r="35" spans="1:14" ht="15.75" customHeight="1">
      <c r="A35" s="28">
        <v>8250002.0599999996</v>
      </c>
      <c r="B35" s="29">
        <v>4080</v>
      </c>
      <c r="C35" s="29">
        <v>4190</v>
      </c>
      <c r="D35" s="29">
        <v>1449</v>
      </c>
      <c r="E35" s="29">
        <v>1447</v>
      </c>
      <c r="F35" s="29">
        <v>1970.9</v>
      </c>
      <c r="G35" s="29">
        <v>2.0699999999999998</v>
      </c>
      <c r="H35" s="29">
        <v>1940</v>
      </c>
      <c r="I35" s="29">
        <v>1515</v>
      </c>
      <c r="J35" s="29">
        <v>130</v>
      </c>
      <c r="K35" s="29">
        <v>205</v>
      </c>
      <c r="L35" s="29">
        <v>45</v>
      </c>
      <c r="M35" s="29">
        <v>30</v>
      </c>
      <c r="N35" s="29">
        <v>15</v>
      </c>
    </row>
    <row r="36" spans="1:14" ht="15.75" customHeight="1">
      <c r="A36" s="28">
        <v>8250002.0700000003</v>
      </c>
      <c r="B36" s="29">
        <v>5580</v>
      </c>
      <c r="C36" s="29">
        <v>5239</v>
      </c>
      <c r="D36" s="29">
        <v>2169</v>
      </c>
      <c r="E36" s="29">
        <v>2107</v>
      </c>
      <c r="F36" s="29">
        <v>2227.4</v>
      </c>
      <c r="G36" s="29">
        <v>2.5099999999999998</v>
      </c>
      <c r="H36" s="29">
        <v>3200</v>
      </c>
      <c r="I36" s="29">
        <v>2535</v>
      </c>
      <c r="J36" s="29">
        <v>165</v>
      </c>
      <c r="K36" s="29">
        <v>325</v>
      </c>
      <c r="L36" s="29">
        <v>95</v>
      </c>
      <c r="M36" s="29">
        <v>30</v>
      </c>
      <c r="N36" s="29">
        <v>40</v>
      </c>
    </row>
    <row r="37" spans="1:14" ht="15.75" customHeight="1">
      <c r="A37" s="28">
        <v>8250002.0800000001</v>
      </c>
      <c r="B37" s="29">
        <v>4664</v>
      </c>
      <c r="C37" s="29">
        <v>4792</v>
      </c>
      <c r="D37" s="29">
        <v>1639</v>
      </c>
      <c r="E37" s="29">
        <v>1631</v>
      </c>
      <c r="F37" s="29">
        <v>2574.6999999999998</v>
      </c>
      <c r="G37" s="29">
        <v>1.81</v>
      </c>
      <c r="H37" s="29">
        <v>2725</v>
      </c>
      <c r="I37" s="29">
        <v>2060</v>
      </c>
      <c r="J37" s="29">
        <v>180</v>
      </c>
      <c r="K37" s="29">
        <v>285</v>
      </c>
      <c r="L37" s="29">
        <v>95</v>
      </c>
      <c r="M37" s="29">
        <v>40</v>
      </c>
      <c r="N37" s="29">
        <v>60</v>
      </c>
    </row>
    <row r="38" spans="1:14" ht="15.75" customHeight="1">
      <c r="A38" s="28">
        <v>8250002.0899999999</v>
      </c>
      <c r="B38" s="29">
        <v>3761</v>
      </c>
      <c r="C38" s="29">
        <v>3765</v>
      </c>
      <c r="D38" s="29">
        <v>1385</v>
      </c>
      <c r="E38" s="29">
        <v>1383</v>
      </c>
      <c r="F38" s="29">
        <v>3329.8</v>
      </c>
      <c r="G38" s="29">
        <v>1.1299999999999999</v>
      </c>
      <c r="H38" s="29">
        <v>2090</v>
      </c>
      <c r="I38" s="29">
        <v>1720</v>
      </c>
      <c r="J38" s="29">
        <v>120</v>
      </c>
      <c r="K38" s="29">
        <v>195</v>
      </c>
      <c r="L38" s="29">
        <v>20</v>
      </c>
      <c r="M38" s="29">
        <v>10</v>
      </c>
      <c r="N38" s="29">
        <v>25</v>
      </c>
    </row>
    <row r="39" spans="1:14" ht="15.75" customHeight="1">
      <c r="A39" s="28">
        <v>8250002.0999999996</v>
      </c>
      <c r="B39" s="29">
        <v>4104</v>
      </c>
      <c r="C39" s="29">
        <v>4157</v>
      </c>
      <c r="D39" s="29">
        <v>1367</v>
      </c>
      <c r="E39" s="29">
        <v>1351</v>
      </c>
      <c r="F39" s="29">
        <v>2490</v>
      </c>
      <c r="G39" s="29">
        <v>1.65</v>
      </c>
      <c r="H39" s="29">
        <v>2190</v>
      </c>
      <c r="I39" s="29">
        <v>1720</v>
      </c>
      <c r="J39" s="29">
        <v>135</v>
      </c>
      <c r="K39" s="29">
        <v>250</v>
      </c>
      <c r="L39" s="29">
        <v>15</v>
      </c>
      <c r="M39" s="29">
        <v>30</v>
      </c>
      <c r="N39" s="29">
        <v>45</v>
      </c>
    </row>
    <row r="40" spans="1:14" ht="15.75" customHeight="1">
      <c r="A40" s="28">
        <v>8250002.1100000003</v>
      </c>
      <c r="B40" s="29">
        <v>4102</v>
      </c>
      <c r="C40" s="29">
        <v>4186</v>
      </c>
      <c r="D40" s="29">
        <v>1280</v>
      </c>
      <c r="E40" s="29">
        <v>1279</v>
      </c>
      <c r="F40" s="29">
        <v>1740.7</v>
      </c>
      <c r="G40" s="29">
        <v>2.36</v>
      </c>
      <c r="H40" s="29">
        <v>2005</v>
      </c>
      <c r="I40" s="29">
        <v>1710</v>
      </c>
      <c r="J40" s="29">
        <v>100</v>
      </c>
      <c r="K40" s="29">
        <v>130</v>
      </c>
      <c r="L40" s="29">
        <v>15</v>
      </c>
      <c r="M40" s="29">
        <v>30</v>
      </c>
      <c r="N40" s="29">
        <v>25</v>
      </c>
    </row>
    <row r="41" spans="1:14" ht="15.75" customHeight="1">
      <c r="A41" s="28">
        <v>8250002.1200000001</v>
      </c>
      <c r="B41" s="29">
        <v>1978</v>
      </c>
      <c r="C41" s="29">
        <v>2025</v>
      </c>
      <c r="D41" s="29">
        <v>636</v>
      </c>
      <c r="E41" s="29">
        <v>636</v>
      </c>
      <c r="F41" s="29">
        <v>3372</v>
      </c>
      <c r="G41" s="29">
        <v>0.59</v>
      </c>
      <c r="H41" s="29">
        <v>1035</v>
      </c>
      <c r="I41" s="29">
        <v>865</v>
      </c>
      <c r="J41" s="29">
        <v>40</v>
      </c>
      <c r="K41" s="29">
        <v>85</v>
      </c>
      <c r="L41" s="29">
        <v>25</v>
      </c>
      <c r="M41" s="29">
        <v>0</v>
      </c>
      <c r="N41" s="29">
        <v>15</v>
      </c>
    </row>
    <row r="42" spans="1:14" ht="15.75" customHeight="1">
      <c r="A42" s="28">
        <v>8250002.1399999997</v>
      </c>
      <c r="B42" s="29">
        <v>3762</v>
      </c>
      <c r="C42" s="29">
        <v>2911</v>
      </c>
      <c r="D42" s="29">
        <v>1404</v>
      </c>
      <c r="E42" s="29">
        <v>1356</v>
      </c>
      <c r="F42" s="29">
        <v>2636.5</v>
      </c>
      <c r="G42" s="29">
        <v>1.43</v>
      </c>
      <c r="H42" s="29">
        <v>1990</v>
      </c>
      <c r="I42" s="29">
        <v>1545</v>
      </c>
      <c r="J42" s="29">
        <v>120</v>
      </c>
      <c r="K42" s="29">
        <v>225</v>
      </c>
      <c r="L42" s="29">
        <v>55</v>
      </c>
      <c r="M42" s="29">
        <v>25</v>
      </c>
      <c r="N42" s="29">
        <v>15</v>
      </c>
    </row>
    <row r="43" spans="1:14" ht="15.75" customHeight="1">
      <c r="A43" s="28">
        <v>8250002.1500000004</v>
      </c>
      <c r="B43" s="29">
        <v>4429</v>
      </c>
      <c r="C43" s="29">
        <v>4562</v>
      </c>
      <c r="D43" s="29">
        <v>1526</v>
      </c>
      <c r="E43" s="29">
        <v>1523</v>
      </c>
      <c r="F43" s="29">
        <v>1224.4000000000001</v>
      </c>
      <c r="G43" s="29">
        <v>3.62</v>
      </c>
      <c r="H43" s="29">
        <v>2135</v>
      </c>
      <c r="I43" s="29">
        <v>1765</v>
      </c>
      <c r="J43" s="29">
        <v>145</v>
      </c>
      <c r="K43" s="29">
        <v>180</v>
      </c>
      <c r="L43" s="29">
        <v>15</v>
      </c>
      <c r="M43" s="29">
        <v>0</v>
      </c>
      <c r="N43" s="29">
        <v>30</v>
      </c>
    </row>
    <row r="44" spans="1:14" ht="15.75" customHeight="1">
      <c r="A44" s="28">
        <v>8250002.1600000001</v>
      </c>
      <c r="B44" s="29">
        <v>8118</v>
      </c>
      <c r="C44" s="29">
        <v>7976</v>
      </c>
      <c r="D44" s="29">
        <v>3170</v>
      </c>
      <c r="E44" s="29">
        <v>3128</v>
      </c>
      <c r="F44" s="29">
        <v>3975.3</v>
      </c>
      <c r="G44" s="29">
        <v>2.04</v>
      </c>
      <c r="H44" s="29">
        <v>4300</v>
      </c>
      <c r="I44" s="29">
        <v>3410</v>
      </c>
      <c r="J44" s="29">
        <v>180</v>
      </c>
      <c r="K44" s="29">
        <v>445</v>
      </c>
      <c r="L44" s="29">
        <v>195</v>
      </c>
      <c r="M44" s="29">
        <v>30</v>
      </c>
      <c r="N44" s="29">
        <v>45</v>
      </c>
    </row>
    <row r="45" spans="1:14" ht="15.75" customHeight="1">
      <c r="A45" s="28">
        <v>8250002.1699999999</v>
      </c>
      <c r="B45" s="29">
        <v>2702</v>
      </c>
      <c r="C45" s="29">
        <v>2641</v>
      </c>
      <c r="D45" s="29">
        <v>1034</v>
      </c>
      <c r="E45" s="29">
        <v>1015</v>
      </c>
      <c r="F45" s="29">
        <v>3283.5</v>
      </c>
      <c r="G45" s="29">
        <v>0.82</v>
      </c>
      <c r="H45" s="29">
        <v>1260</v>
      </c>
      <c r="I45" s="29">
        <v>985</v>
      </c>
      <c r="J45" s="29">
        <v>75</v>
      </c>
      <c r="K45" s="29">
        <v>120</v>
      </c>
      <c r="L45" s="29">
        <v>40</v>
      </c>
      <c r="M45" s="29">
        <v>20</v>
      </c>
      <c r="N45" s="29">
        <v>15</v>
      </c>
    </row>
    <row r="46" spans="1:14" ht="15.75" customHeight="1">
      <c r="A46" s="28">
        <v>8250002.1799999997</v>
      </c>
      <c r="B46" s="29">
        <v>6742</v>
      </c>
      <c r="C46" s="29">
        <v>4823</v>
      </c>
      <c r="D46" s="29">
        <v>2604</v>
      </c>
      <c r="E46" s="29">
        <v>2585</v>
      </c>
      <c r="F46" s="29">
        <v>3549.9</v>
      </c>
      <c r="G46" s="29">
        <v>1.9</v>
      </c>
      <c r="H46" s="29">
        <v>3575</v>
      </c>
      <c r="I46" s="29">
        <v>2995</v>
      </c>
      <c r="J46" s="29">
        <v>180</v>
      </c>
      <c r="K46" s="29">
        <v>295</v>
      </c>
      <c r="L46" s="29">
        <v>45</v>
      </c>
      <c r="M46" s="29">
        <v>25</v>
      </c>
      <c r="N46" s="29">
        <v>45</v>
      </c>
    </row>
    <row r="47" spans="1:14" ht="15.75" customHeight="1">
      <c r="A47" s="28">
        <v>8250002.1900000004</v>
      </c>
      <c r="B47" s="29">
        <v>12279</v>
      </c>
      <c r="C47" s="29">
        <v>7341</v>
      </c>
      <c r="D47" s="29">
        <v>4175</v>
      </c>
      <c r="E47" s="29">
        <v>4124</v>
      </c>
      <c r="F47" s="29">
        <v>4473.6000000000004</v>
      </c>
      <c r="G47" s="29">
        <v>2.74</v>
      </c>
      <c r="H47" s="29">
        <v>6735</v>
      </c>
      <c r="I47" s="29">
        <v>5500</v>
      </c>
      <c r="J47" s="29">
        <v>365</v>
      </c>
      <c r="K47" s="29">
        <v>610</v>
      </c>
      <c r="L47" s="29">
        <v>105</v>
      </c>
      <c r="M47" s="29">
        <v>35</v>
      </c>
      <c r="N47" s="29">
        <v>115</v>
      </c>
    </row>
    <row r="48" spans="1:14" ht="15.75" customHeight="1">
      <c r="A48" s="28">
        <v>8250002.2000000002</v>
      </c>
      <c r="B48" s="29">
        <v>12629</v>
      </c>
      <c r="C48" s="29">
        <v>7203</v>
      </c>
      <c r="D48" s="29">
        <v>4722</v>
      </c>
      <c r="E48" s="29">
        <v>4633</v>
      </c>
      <c r="F48" s="29">
        <v>2771.7</v>
      </c>
      <c r="G48" s="29">
        <v>4.5599999999999996</v>
      </c>
      <c r="H48" s="29">
        <v>6890</v>
      </c>
      <c r="I48" s="29">
        <v>5695</v>
      </c>
      <c r="J48" s="29">
        <v>400</v>
      </c>
      <c r="K48" s="29">
        <v>635</v>
      </c>
      <c r="L48" s="29">
        <v>45</v>
      </c>
      <c r="M48" s="29">
        <v>25</v>
      </c>
      <c r="N48" s="29">
        <v>85</v>
      </c>
    </row>
    <row r="49" spans="1:14" ht="15.75" customHeight="1">
      <c r="A49" s="28">
        <v>8250002.21</v>
      </c>
      <c r="B49" s="29">
        <v>22077</v>
      </c>
      <c r="C49" s="29">
        <v>6786</v>
      </c>
      <c r="D49" s="29">
        <v>7784</v>
      </c>
      <c r="E49" s="29">
        <v>7344</v>
      </c>
      <c r="F49" s="29">
        <v>854.5</v>
      </c>
      <c r="G49" s="29">
        <v>25.84</v>
      </c>
      <c r="H49" s="29">
        <v>11290</v>
      </c>
      <c r="I49" s="29">
        <v>9240</v>
      </c>
      <c r="J49" s="29">
        <v>420</v>
      </c>
      <c r="K49" s="29">
        <v>1010</v>
      </c>
      <c r="L49" s="29">
        <v>300</v>
      </c>
      <c r="M49" s="29">
        <v>40</v>
      </c>
      <c r="N49" s="29">
        <v>275</v>
      </c>
    </row>
    <row r="50" spans="1:14" ht="15.75" customHeight="1">
      <c r="A50" s="28">
        <v>8250002.2199999997</v>
      </c>
      <c r="B50" s="29">
        <v>5109</v>
      </c>
      <c r="C50" s="29">
        <v>4879</v>
      </c>
      <c r="D50" s="29">
        <v>1889</v>
      </c>
      <c r="E50" s="29">
        <v>1877</v>
      </c>
      <c r="F50" s="29">
        <v>2065.6999999999998</v>
      </c>
      <c r="G50" s="29">
        <v>2.4700000000000002</v>
      </c>
      <c r="H50" s="29">
        <v>2380</v>
      </c>
      <c r="I50" s="29">
        <v>2025</v>
      </c>
      <c r="J50" s="29">
        <v>40</v>
      </c>
      <c r="K50" s="29">
        <v>235</v>
      </c>
      <c r="L50" s="29">
        <v>20</v>
      </c>
      <c r="M50" s="29">
        <v>10</v>
      </c>
      <c r="N50" s="29">
        <v>45</v>
      </c>
    </row>
    <row r="51" spans="1:14" ht="15.75" customHeight="1">
      <c r="A51" s="28">
        <v>8250002.2300000004</v>
      </c>
      <c r="B51" s="29">
        <v>13080</v>
      </c>
      <c r="C51" s="29">
        <v>5964</v>
      </c>
      <c r="D51" s="29">
        <v>4529</v>
      </c>
      <c r="E51" s="29">
        <v>4461</v>
      </c>
      <c r="F51" s="29">
        <v>2234.1</v>
      </c>
      <c r="G51" s="29">
        <v>5.85</v>
      </c>
      <c r="H51" s="29">
        <v>6625</v>
      </c>
      <c r="I51" s="29">
        <v>5440</v>
      </c>
      <c r="J51" s="29">
        <v>290</v>
      </c>
      <c r="K51" s="29">
        <v>670</v>
      </c>
      <c r="L51" s="29">
        <v>85</v>
      </c>
      <c r="M51" s="29">
        <v>25</v>
      </c>
      <c r="N51" s="29">
        <v>110</v>
      </c>
    </row>
    <row r="52" spans="1:14" ht="15.75" customHeight="1">
      <c r="A52" s="28">
        <v>8250003</v>
      </c>
      <c r="B52" s="29">
        <v>3504</v>
      </c>
      <c r="C52" s="29">
        <v>3562</v>
      </c>
      <c r="D52" s="29">
        <v>1510</v>
      </c>
      <c r="E52" s="29">
        <v>1481</v>
      </c>
      <c r="F52" s="29">
        <v>346</v>
      </c>
      <c r="G52" s="29">
        <v>10.130000000000001</v>
      </c>
      <c r="H52" s="29">
        <v>1670</v>
      </c>
      <c r="I52" s="29">
        <v>1340</v>
      </c>
      <c r="J52" s="29">
        <v>85</v>
      </c>
      <c r="K52" s="29">
        <v>200</v>
      </c>
      <c r="L52" s="29">
        <v>0</v>
      </c>
      <c r="M52" s="29">
        <v>15</v>
      </c>
      <c r="N52" s="29">
        <v>25</v>
      </c>
    </row>
    <row r="53" spans="1:14" ht="15.75" customHeight="1">
      <c r="A53" s="28">
        <v>8250004</v>
      </c>
      <c r="B53" s="29">
        <v>3158</v>
      </c>
      <c r="C53" s="29">
        <v>3181</v>
      </c>
      <c r="D53" s="29">
        <v>1295</v>
      </c>
      <c r="E53" s="29">
        <v>1285</v>
      </c>
      <c r="F53" s="29">
        <v>1583.6</v>
      </c>
      <c r="G53" s="29">
        <v>1.99</v>
      </c>
      <c r="H53" s="29">
        <v>1390</v>
      </c>
      <c r="I53" s="29">
        <v>1095</v>
      </c>
      <c r="J53" s="29">
        <v>45</v>
      </c>
      <c r="K53" s="29">
        <v>165</v>
      </c>
      <c r="L53" s="29">
        <v>40</v>
      </c>
      <c r="M53" s="29">
        <v>30</v>
      </c>
      <c r="N53" s="29">
        <v>10</v>
      </c>
    </row>
    <row r="54" spans="1:14" ht="15.75" customHeight="1">
      <c r="A54" s="28">
        <v>8250005</v>
      </c>
      <c r="B54" s="29">
        <v>2273</v>
      </c>
      <c r="C54" s="29">
        <v>2229</v>
      </c>
      <c r="D54" s="29">
        <v>989</v>
      </c>
      <c r="E54" s="29">
        <v>968</v>
      </c>
      <c r="F54" s="29">
        <v>1276.4000000000001</v>
      </c>
      <c r="G54" s="29">
        <v>1.78</v>
      </c>
      <c r="H54" s="29">
        <v>1100</v>
      </c>
      <c r="I54" s="29">
        <v>770</v>
      </c>
      <c r="J54" s="29">
        <v>45</v>
      </c>
      <c r="K54" s="29">
        <v>170</v>
      </c>
      <c r="L54" s="29">
        <v>100</v>
      </c>
      <c r="M54" s="29">
        <v>10</v>
      </c>
      <c r="N54" s="29">
        <v>10</v>
      </c>
    </row>
    <row r="55" spans="1:14" ht="15.75" customHeight="1">
      <c r="A55" s="28">
        <v>8250006</v>
      </c>
      <c r="B55" s="29">
        <v>5626</v>
      </c>
      <c r="C55" s="29">
        <v>5437</v>
      </c>
      <c r="D55" s="29">
        <v>2416</v>
      </c>
      <c r="E55" s="29">
        <v>2309</v>
      </c>
      <c r="F55" s="29">
        <v>2823.9</v>
      </c>
      <c r="G55" s="29">
        <v>1.99</v>
      </c>
      <c r="H55" s="29">
        <v>3085</v>
      </c>
      <c r="I55" s="29">
        <v>2140</v>
      </c>
      <c r="J55" s="29">
        <v>115</v>
      </c>
      <c r="K55" s="29">
        <v>630</v>
      </c>
      <c r="L55" s="29">
        <v>140</v>
      </c>
      <c r="M55" s="29">
        <v>10</v>
      </c>
      <c r="N55" s="29">
        <v>40</v>
      </c>
    </row>
    <row r="56" spans="1:14" ht="15.75" customHeight="1">
      <c r="A56" s="28">
        <v>8250007.0099999998</v>
      </c>
      <c r="B56" s="29">
        <v>6067</v>
      </c>
      <c r="C56" s="29">
        <v>6005</v>
      </c>
      <c r="D56" s="29">
        <v>2564</v>
      </c>
      <c r="E56" s="29">
        <v>2537</v>
      </c>
      <c r="F56" s="29">
        <v>3100</v>
      </c>
      <c r="G56" s="29">
        <v>1.96</v>
      </c>
      <c r="H56" s="29">
        <v>3070</v>
      </c>
      <c r="I56" s="29">
        <v>2405</v>
      </c>
      <c r="J56" s="29">
        <v>170</v>
      </c>
      <c r="K56" s="29">
        <v>355</v>
      </c>
      <c r="L56" s="29">
        <v>75</v>
      </c>
      <c r="M56" s="29">
        <v>25</v>
      </c>
      <c r="N56" s="29">
        <v>45</v>
      </c>
    </row>
    <row r="57" spans="1:14" ht="15.75" customHeight="1">
      <c r="A57" s="28">
        <v>8250007.0199999996</v>
      </c>
      <c r="B57" s="29">
        <v>6354</v>
      </c>
      <c r="C57" s="29">
        <v>6343</v>
      </c>
      <c r="D57" s="29">
        <v>2652</v>
      </c>
      <c r="E57" s="29">
        <v>2618</v>
      </c>
      <c r="F57" s="29">
        <v>3063.1</v>
      </c>
      <c r="G57" s="29">
        <v>2.0699999999999998</v>
      </c>
      <c r="H57" s="29">
        <v>3230</v>
      </c>
      <c r="I57" s="29">
        <v>2515</v>
      </c>
      <c r="J57" s="29">
        <v>150</v>
      </c>
      <c r="K57" s="29">
        <v>465</v>
      </c>
      <c r="L57" s="29">
        <v>55</v>
      </c>
      <c r="M57" s="29">
        <v>25</v>
      </c>
      <c r="N57" s="29">
        <v>25</v>
      </c>
    </row>
    <row r="58" spans="1:14" ht="15.75" customHeight="1">
      <c r="A58" s="28">
        <v>8250007.0300000003</v>
      </c>
      <c r="B58" s="29">
        <v>5809</v>
      </c>
      <c r="C58" s="29">
        <v>5823</v>
      </c>
      <c r="D58" s="29">
        <v>2303</v>
      </c>
      <c r="E58" s="29">
        <v>2280</v>
      </c>
      <c r="F58" s="29">
        <v>1150.7</v>
      </c>
      <c r="G58" s="29">
        <v>5.05</v>
      </c>
      <c r="H58" s="29">
        <v>2570</v>
      </c>
      <c r="I58" s="29">
        <v>2025</v>
      </c>
      <c r="J58" s="29">
        <v>105</v>
      </c>
      <c r="K58" s="29">
        <v>285</v>
      </c>
      <c r="L58" s="29">
        <v>65</v>
      </c>
      <c r="M58" s="29">
        <v>55</v>
      </c>
      <c r="N58" s="29">
        <v>35</v>
      </c>
    </row>
    <row r="59" spans="1:14" ht="15.75" customHeight="1">
      <c r="A59" s="28">
        <v>8250007.04</v>
      </c>
      <c r="B59" s="29">
        <v>5961</v>
      </c>
      <c r="C59" s="29">
        <v>5677</v>
      </c>
      <c r="D59" s="29">
        <v>2647</v>
      </c>
      <c r="E59" s="29">
        <v>2538</v>
      </c>
      <c r="F59" s="29">
        <v>2139.6</v>
      </c>
      <c r="G59" s="29">
        <v>2.79</v>
      </c>
      <c r="H59" s="29">
        <v>2215</v>
      </c>
      <c r="I59" s="29">
        <v>1630</v>
      </c>
      <c r="J59" s="29">
        <v>135</v>
      </c>
      <c r="K59" s="29">
        <v>270</v>
      </c>
      <c r="L59" s="29">
        <v>110</v>
      </c>
      <c r="M59" s="29">
        <v>25</v>
      </c>
      <c r="N59" s="29">
        <v>40</v>
      </c>
    </row>
    <row r="60" spans="1:14" ht="15.75" customHeight="1">
      <c r="A60" s="28">
        <v>8250008</v>
      </c>
      <c r="B60" s="29">
        <v>3433</v>
      </c>
      <c r="C60" s="29">
        <v>3330</v>
      </c>
      <c r="D60" s="29">
        <v>1395</v>
      </c>
      <c r="E60" s="29">
        <v>1359</v>
      </c>
      <c r="F60" s="29">
        <v>2435.1</v>
      </c>
      <c r="G60" s="29">
        <v>1.41</v>
      </c>
      <c r="H60" s="29">
        <v>1720</v>
      </c>
      <c r="I60" s="29">
        <v>1255</v>
      </c>
      <c r="J60" s="29">
        <v>70</v>
      </c>
      <c r="K60" s="29">
        <v>260</v>
      </c>
      <c r="L60" s="29">
        <v>50</v>
      </c>
      <c r="M60" s="29">
        <v>60</v>
      </c>
      <c r="N60" s="29">
        <v>20</v>
      </c>
    </row>
    <row r="61" spans="1:14" ht="15.75" customHeight="1">
      <c r="A61" s="28">
        <v>8250009</v>
      </c>
      <c r="B61" s="29">
        <v>2689</v>
      </c>
      <c r="C61" s="29">
        <v>2574</v>
      </c>
      <c r="D61" s="29">
        <v>1327</v>
      </c>
      <c r="E61" s="29">
        <v>1261</v>
      </c>
      <c r="F61" s="29">
        <v>2576.6999999999998</v>
      </c>
      <c r="G61" s="29">
        <v>1.04</v>
      </c>
      <c r="H61" s="29">
        <v>1535</v>
      </c>
      <c r="I61" s="29">
        <v>995</v>
      </c>
      <c r="J61" s="29">
        <v>45</v>
      </c>
      <c r="K61" s="29">
        <v>405</v>
      </c>
      <c r="L61" s="29">
        <v>55</v>
      </c>
      <c r="M61" s="29">
        <v>15</v>
      </c>
      <c r="N61" s="29">
        <v>20</v>
      </c>
    </row>
    <row r="62" spans="1:14" ht="15.75" customHeight="1">
      <c r="A62" s="28">
        <v>8250010</v>
      </c>
      <c r="B62" s="29">
        <v>7451</v>
      </c>
      <c r="C62" s="29">
        <v>7164</v>
      </c>
      <c r="D62" s="29">
        <v>4095</v>
      </c>
      <c r="E62" s="29">
        <v>3758</v>
      </c>
      <c r="F62" s="29">
        <v>4014.1</v>
      </c>
      <c r="G62" s="29">
        <v>1.86</v>
      </c>
      <c r="H62" s="29">
        <v>3790</v>
      </c>
      <c r="I62" s="29">
        <v>2315</v>
      </c>
      <c r="J62" s="29">
        <v>175</v>
      </c>
      <c r="K62" s="29">
        <v>820</v>
      </c>
      <c r="L62" s="29">
        <v>350</v>
      </c>
      <c r="M62" s="29">
        <v>25</v>
      </c>
      <c r="N62" s="29">
        <v>100</v>
      </c>
    </row>
    <row r="63" spans="1:14" ht="15.75" customHeight="1">
      <c r="A63" s="28">
        <v>8250011</v>
      </c>
      <c r="B63" s="29">
        <v>3404</v>
      </c>
      <c r="C63" s="29">
        <v>3279</v>
      </c>
      <c r="D63" s="29">
        <v>1400</v>
      </c>
      <c r="E63" s="29">
        <v>1378</v>
      </c>
      <c r="F63" s="29">
        <v>2532.5</v>
      </c>
      <c r="G63" s="29">
        <v>1.34</v>
      </c>
      <c r="H63" s="29">
        <v>1745</v>
      </c>
      <c r="I63" s="29">
        <v>1360</v>
      </c>
      <c r="J63" s="29">
        <v>75</v>
      </c>
      <c r="K63" s="29">
        <v>190</v>
      </c>
      <c r="L63" s="29">
        <v>55</v>
      </c>
      <c r="M63" s="29">
        <v>35</v>
      </c>
      <c r="N63" s="29">
        <v>30</v>
      </c>
    </row>
    <row r="64" spans="1:14" ht="15.75" customHeight="1">
      <c r="A64" s="28">
        <v>8250012</v>
      </c>
      <c r="B64" s="29">
        <v>3905</v>
      </c>
      <c r="C64" s="29">
        <v>3640</v>
      </c>
      <c r="D64" s="29">
        <v>1625</v>
      </c>
      <c r="E64" s="29">
        <v>1587</v>
      </c>
      <c r="F64" s="29">
        <v>1813.7</v>
      </c>
      <c r="G64" s="29">
        <v>2.15</v>
      </c>
      <c r="H64" s="29">
        <v>2015</v>
      </c>
      <c r="I64" s="29">
        <v>1445</v>
      </c>
      <c r="J64" s="29">
        <v>90</v>
      </c>
      <c r="K64" s="29">
        <v>335</v>
      </c>
      <c r="L64" s="29">
        <v>70</v>
      </c>
      <c r="M64" s="29">
        <v>45</v>
      </c>
      <c r="N64" s="29">
        <v>35</v>
      </c>
    </row>
    <row r="65" spans="1:14" ht="15.75" customHeight="1">
      <c r="A65" s="28">
        <v>8250013</v>
      </c>
      <c r="B65" s="29">
        <v>4683</v>
      </c>
      <c r="C65" s="29">
        <v>4533</v>
      </c>
      <c r="D65" s="29">
        <v>2373</v>
      </c>
      <c r="E65" s="29">
        <v>2235</v>
      </c>
      <c r="F65" s="29">
        <v>3515</v>
      </c>
      <c r="G65" s="29">
        <v>1.33</v>
      </c>
      <c r="H65" s="29">
        <v>2540</v>
      </c>
      <c r="I65" s="29">
        <v>1625</v>
      </c>
      <c r="J65" s="29">
        <v>110</v>
      </c>
      <c r="K65" s="29">
        <v>480</v>
      </c>
      <c r="L65" s="29">
        <v>260</v>
      </c>
      <c r="M65" s="29">
        <v>55</v>
      </c>
      <c r="N65" s="29">
        <v>15</v>
      </c>
    </row>
    <row r="66" spans="1:14" ht="15.75" customHeight="1">
      <c r="A66" s="28">
        <v>8250014</v>
      </c>
      <c r="B66" s="29">
        <v>5463</v>
      </c>
      <c r="C66" s="29">
        <v>5540</v>
      </c>
      <c r="D66" s="29">
        <v>2008</v>
      </c>
      <c r="E66" s="29">
        <v>1918</v>
      </c>
      <c r="F66" s="29">
        <v>1476.7</v>
      </c>
      <c r="G66" s="29">
        <v>3.7</v>
      </c>
      <c r="H66" s="29">
        <v>2130</v>
      </c>
      <c r="I66" s="29">
        <v>1570</v>
      </c>
      <c r="J66" s="29">
        <v>95</v>
      </c>
      <c r="K66" s="29">
        <v>265</v>
      </c>
      <c r="L66" s="29">
        <v>100</v>
      </c>
      <c r="M66" s="29">
        <v>70</v>
      </c>
      <c r="N66" s="29">
        <v>20</v>
      </c>
    </row>
    <row r="67" spans="1:14" ht="15.75" customHeight="1">
      <c r="A67" s="28">
        <v>8250015</v>
      </c>
      <c r="B67" s="29">
        <v>3532</v>
      </c>
      <c r="C67" s="29">
        <v>3439</v>
      </c>
      <c r="D67" s="29">
        <v>1379</v>
      </c>
      <c r="E67" s="29">
        <v>1332</v>
      </c>
      <c r="F67" s="29">
        <v>884.5</v>
      </c>
      <c r="G67" s="29">
        <v>3.99</v>
      </c>
      <c r="H67" s="29">
        <v>1630</v>
      </c>
      <c r="I67" s="29">
        <v>1290</v>
      </c>
      <c r="J67" s="29">
        <v>70</v>
      </c>
      <c r="K67" s="29">
        <v>130</v>
      </c>
      <c r="L67" s="29">
        <v>65</v>
      </c>
      <c r="M67" s="29">
        <v>50</v>
      </c>
      <c r="N67" s="29">
        <v>20</v>
      </c>
    </row>
    <row r="68" spans="1:14" ht="15.75" customHeight="1">
      <c r="A68" s="28">
        <v>8250016</v>
      </c>
      <c r="B68" s="29">
        <v>4523</v>
      </c>
      <c r="C68" s="29">
        <v>4535</v>
      </c>
      <c r="D68" s="29">
        <v>2010</v>
      </c>
      <c r="E68" s="29">
        <v>1959</v>
      </c>
      <c r="F68" s="29">
        <v>2758.1</v>
      </c>
      <c r="G68" s="29">
        <v>1.64</v>
      </c>
      <c r="H68" s="29">
        <v>2020</v>
      </c>
      <c r="I68" s="29">
        <v>1465</v>
      </c>
      <c r="J68" s="29">
        <v>85</v>
      </c>
      <c r="K68" s="29">
        <v>240</v>
      </c>
      <c r="L68" s="29">
        <v>95</v>
      </c>
      <c r="M68" s="29">
        <v>90</v>
      </c>
      <c r="N68" s="29">
        <v>40</v>
      </c>
    </row>
    <row r="69" spans="1:14" ht="15.75" customHeight="1">
      <c r="A69" s="28">
        <v>8250017.0099999998</v>
      </c>
      <c r="B69" s="29">
        <v>5272</v>
      </c>
      <c r="C69" s="29">
        <v>5048</v>
      </c>
      <c r="D69" s="29">
        <v>2227</v>
      </c>
      <c r="E69" s="29">
        <v>2177</v>
      </c>
      <c r="F69" s="29">
        <v>3021.5</v>
      </c>
      <c r="G69" s="29">
        <v>1.74</v>
      </c>
      <c r="H69" s="29">
        <v>2465</v>
      </c>
      <c r="I69" s="29">
        <v>1635</v>
      </c>
      <c r="J69" s="29">
        <v>50</v>
      </c>
      <c r="K69" s="29">
        <v>500</v>
      </c>
      <c r="L69" s="29">
        <v>185</v>
      </c>
      <c r="M69" s="29">
        <v>35</v>
      </c>
      <c r="N69" s="29">
        <v>55</v>
      </c>
    </row>
    <row r="70" spans="1:14" ht="15.75" customHeight="1">
      <c r="A70" s="28">
        <v>8250017.0300000003</v>
      </c>
      <c r="B70" s="29">
        <v>3298</v>
      </c>
      <c r="C70" s="29">
        <v>3361</v>
      </c>
      <c r="D70" s="29">
        <v>1622</v>
      </c>
      <c r="E70" s="29">
        <v>1593</v>
      </c>
      <c r="F70" s="29">
        <v>4022.4</v>
      </c>
      <c r="G70" s="29">
        <v>0.82</v>
      </c>
      <c r="H70" s="29">
        <v>1785</v>
      </c>
      <c r="I70" s="29">
        <v>1275</v>
      </c>
      <c r="J70" s="29">
        <v>95</v>
      </c>
      <c r="K70" s="29">
        <v>255</v>
      </c>
      <c r="L70" s="29">
        <v>140</v>
      </c>
      <c r="M70" s="29">
        <v>10</v>
      </c>
      <c r="N70" s="29">
        <v>20</v>
      </c>
    </row>
    <row r="71" spans="1:14" ht="15.75" customHeight="1">
      <c r="A71" s="28">
        <v>8250017.04</v>
      </c>
      <c r="B71" s="29">
        <v>4681</v>
      </c>
      <c r="C71" s="29">
        <v>4634</v>
      </c>
      <c r="D71" s="29">
        <v>1968</v>
      </c>
      <c r="E71" s="29">
        <v>1952</v>
      </c>
      <c r="F71" s="29">
        <v>2240.9</v>
      </c>
      <c r="G71" s="29">
        <v>2.09</v>
      </c>
      <c r="H71" s="29">
        <v>2115</v>
      </c>
      <c r="I71" s="29">
        <v>1515</v>
      </c>
      <c r="J71" s="29">
        <v>90</v>
      </c>
      <c r="K71" s="29">
        <v>370</v>
      </c>
      <c r="L71" s="29">
        <v>70</v>
      </c>
      <c r="M71" s="29">
        <v>35</v>
      </c>
      <c r="N71" s="29">
        <v>30</v>
      </c>
    </row>
    <row r="72" spans="1:14" ht="15.75" customHeight="1">
      <c r="A72" s="28">
        <v>8250017.0499999998</v>
      </c>
      <c r="B72" s="29">
        <v>3747</v>
      </c>
      <c r="C72" s="29">
        <v>3675</v>
      </c>
      <c r="D72" s="29">
        <v>1399</v>
      </c>
      <c r="E72" s="29">
        <v>1390</v>
      </c>
      <c r="F72" s="29">
        <v>2176.6999999999998</v>
      </c>
      <c r="G72" s="29">
        <v>1.72</v>
      </c>
      <c r="H72" s="29">
        <v>1605</v>
      </c>
      <c r="I72" s="29">
        <v>1090</v>
      </c>
      <c r="J72" s="29">
        <v>105</v>
      </c>
      <c r="K72" s="29">
        <v>355</v>
      </c>
      <c r="L72" s="29">
        <v>25</v>
      </c>
      <c r="M72" s="29">
        <v>15</v>
      </c>
      <c r="N72" s="29">
        <v>20</v>
      </c>
    </row>
    <row r="73" spans="1:14" ht="15.75" customHeight="1">
      <c r="A73" s="28">
        <v>8250017.0599999996</v>
      </c>
      <c r="B73" s="29">
        <v>5487</v>
      </c>
      <c r="C73" s="29">
        <v>5868</v>
      </c>
      <c r="D73" s="29">
        <v>1848</v>
      </c>
      <c r="E73" s="29">
        <v>1830</v>
      </c>
      <c r="F73" s="29">
        <v>3306.2</v>
      </c>
      <c r="G73" s="29">
        <v>1.66</v>
      </c>
      <c r="H73" s="29">
        <v>2160</v>
      </c>
      <c r="I73" s="29">
        <v>1530</v>
      </c>
      <c r="J73" s="29">
        <v>145</v>
      </c>
      <c r="K73" s="29">
        <v>380</v>
      </c>
      <c r="L73" s="29">
        <v>35</v>
      </c>
      <c r="M73" s="29">
        <v>35</v>
      </c>
      <c r="N73" s="29">
        <v>30</v>
      </c>
    </row>
    <row r="74" spans="1:14" ht="15.75" customHeight="1">
      <c r="A74" s="28">
        <v>8250018</v>
      </c>
      <c r="B74" s="29">
        <v>5254</v>
      </c>
      <c r="C74" s="29">
        <v>5091</v>
      </c>
      <c r="D74" s="29">
        <v>2217</v>
      </c>
      <c r="E74" s="29">
        <v>2156</v>
      </c>
      <c r="F74" s="29">
        <v>3035.9</v>
      </c>
      <c r="G74" s="29">
        <v>1.73</v>
      </c>
      <c r="H74" s="29">
        <v>2560</v>
      </c>
      <c r="I74" s="29">
        <v>1845</v>
      </c>
      <c r="J74" s="29">
        <v>135</v>
      </c>
      <c r="K74" s="29">
        <v>355</v>
      </c>
      <c r="L74" s="29">
        <v>140</v>
      </c>
      <c r="M74" s="29">
        <v>40</v>
      </c>
      <c r="N74" s="29">
        <v>45</v>
      </c>
    </row>
    <row r="75" spans="1:14" ht="15.75" customHeight="1">
      <c r="A75" s="28">
        <v>8250019</v>
      </c>
      <c r="B75" s="29">
        <v>4930</v>
      </c>
      <c r="C75" s="29">
        <v>4769</v>
      </c>
      <c r="D75" s="29">
        <v>2228</v>
      </c>
      <c r="E75" s="29">
        <v>2108</v>
      </c>
      <c r="F75" s="29">
        <v>3204.8</v>
      </c>
      <c r="G75" s="29">
        <v>1.54</v>
      </c>
      <c r="H75" s="29">
        <v>2635</v>
      </c>
      <c r="I75" s="29">
        <v>1755</v>
      </c>
      <c r="J75" s="29">
        <v>130</v>
      </c>
      <c r="K75" s="29">
        <v>520</v>
      </c>
      <c r="L75" s="29">
        <v>90</v>
      </c>
      <c r="M75" s="29">
        <v>80</v>
      </c>
      <c r="N75" s="29">
        <v>65</v>
      </c>
    </row>
    <row r="76" spans="1:14" ht="15.75" customHeight="1">
      <c r="A76" s="28">
        <v>8250020</v>
      </c>
      <c r="B76" s="29">
        <v>4898</v>
      </c>
      <c r="C76" s="29">
        <v>4290</v>
      </c>
      <c r="D76" s="29">
        <v>2465</v>
      </c>
      <c r="E76" s="29">
        <v>2280</v>
      </c>
      <c r="F76" s="29">
        <v>3972.1</v>
      </c>
      <c r="G76" s="29">
        <v>1.23</v>
      </c>
      <c r="H76" s="29">
        <v>3020</v>
      </c>
      <c r="I76" s="29">
        <v>1935</v>
      </c>
      <c r="J76" s="29">
        <v>110</v>
      </c>
      <c r="K76" s="29">
        <v>690</v>
      </c>
      <c r="L76" s="29">
        <v>150</v>
      </c>
      <c r="M76" s="29">
        <v>75</v>
      </c>
      <c r="N76" s="29">
        <v>65</v>
      </c>
    </row>
    <row r="77" spans="1:14" ht="15.75" customHeight="1">
      <c r="A77" s="28">
        <v>8250021</v>
      </c>
      <c r="B77" s="29">
        <v>4519</v>
      </c>
      <c r="C77" s="29">
        <v>3946</v>
      </c>
      <c r="D77" s="29">
        <v>2240</v>
      </c>
      <c r="E77" s="29">
        <v>2076</v>
      </c>
      <c r="F77" s="29">
        <v>3719.6</v>
      </c>
      <c r="G77" s="29">
        <v>1.21</v>
      </c>
      <c r="H77" s="29">
        <v>2415</v>
      </c>
      <c r="I77" s="29">
        <v>1615</v>
      </c>
      <c r="J77" s="29">
        <v>115</v>
      </c>
      <c r="K77" s="29">
        <v>440</v>
      </c>
      <c r="L77" s="29">
        <v>75</v>
      </c>
      <c r="M77" s="29">
        <v>120</v>
      </c>
      <c r="N77" s="29">
        <v>45</v>
      </c>
    </row>
    <row r="78" spans="1:14" ht="15.75" customHeight="1">
      <c r="A78" s="28">
        <v>8250022</v>
      </c>
      <c r="B78" s="29">
        <v>8193</v>
      </c>
      <c r="C78" s="29">
        <v>7375</v>
      </c>
      <c r="D78" s="29">
        <v>3590</v>
      </c>
      <c r="E78" s="29">
        <v>3359</v>
      </c>
      <c r="F78" s="29">
        <v>2066.1</v>
      </c>
      <c r="G78" s="29">
        <v>3.97</v>
      </c>
      <c r="H78" s="29">
        <v>3555</v>
      </c>
      <c r="I78" s="29">
        <v>2615</v>
      </c>
      <c r="J78" s="29">
        <v>180</v>
      </c>
      <c r="K78" s="29">
        <v>425</v>
      </c>
      <c r="L78" s="29">
        <v>155</v>
      </c>
      <c r="M78" s="29">
        <v>145</v>
      </c>
      <c r="N78" s="29">
        <v>30</v>
      </c>
    </row>
    <row r="79" spans="1:14" ht="15.75" customHeight="1">
      <c r="A79" s="28">
        <v>8250023</v>
      </c>
      <c r="B79" s="29">
        <v>4842</v>
      </c>
      <c r="C79" s="29">
        <v>4091</v>
      </c>
      <c r="D79" s="29">
        <v>1948</v>
      </c>
      <c r="E79" s="29">
        <v>1800</v>
      </c>
      <c r="F79" s="29">
        <v>2578.1</v>
      </c>
      <c r="G79" s="29">
        <v>1.88</v>
      </c>
      <c r="H79" s="29">
        <v>2305</v>
      </c>
      <c r="I79" s="29">
        <v>1785</v>
      </c>
      <c r="J79" s="29">
        <v>125</v>
      </c>
      <c r="K79" s="29">
        <v>180</v>
      </c>
      <c r="L79" s="29">
        <v>100</v>
      </c>
      <c r="M79" s="29">
        <v>80</v>
      </c>
      <c r="N79" s="29">
        <v>35</v>
      </c>
    </row>
    <row r="80" spans="1:14" ht="15.75" customHeight="1">
      <c r="A80" s="28">
        <v>8250024</v>
      </c>
      <c r="B80" s="29">
        <v>6340</v>
      </c>
      <c r="C80" s="29">
        <v>5826</v>
      </c>
      <c r="D80" s="29">
        <v>3517</v>
      </c>
      <c r="E80" s="29">
        <v>3229</v>
      </c>
      <c r="F80" s="29">
        <v>4216</v>
      </c>
      <c r="G80" s="29">
        <v>1.5</v>
      </c>
      <c r="H80" s="29">
        <v>3900</v>
      </c>
      <c r="I80" s="29">
        <v>2610</v>
      </c>
      <c r="J80" s="29">
        <v>190</v>
      </c>
      <c r="K80" s="29">
        <v>685</v>
      </c>
      <c r="L80" s="29">
        <v>140</v>
      </c>
      <c r="M80" s="29">
        <v>180</v>
      </c>
      <c r="N80" s="29">
        <v>100</v>
      </c>
    </row>
    <row r="81" spans="1:14" ht="15.75" customHeight="1">
      <c r="A81" s="28">
        <v>8250025</v>
      </c>
      <c r="B81" s="29">
        <v>5270</v>
      </c>
      <c r="C81" s="29">
        <v>4700</v>
      </c>
      <c r="D81" s="29">
        <v>2947</v>
      </c>
      <c r="E81" s="29">
        <v>2693</v>
      </c>
      <c r="F81" s="29">
        <v>3952.9</v>
      </c>
      <c r="G81" s="29">
        <v>1.33</v>
      </c>
      <c r="H81" s="29">
        <v>3260</v>
      </c>
      <c r="I81" s="29">
        <v>2215</v>
      </c>
      <c r="J81" s="29">
        <v>130</v>
      </c>
      <c r="K81" s="29">
        <v>550</v>
      </c>
      <c r="L81" s="29">
        <v>170</v>
      </c>
      <c r="M81" s="29">
        <v>150</v>
      </c>
      <c r="N81" s="29">
        <v>45</v>
      </c>
    </row>
    <row r="82" spans="1:14" ht="15.75" customHeight="1">
      <c r="A82" s="28">
        <v>8250026</v>
      </c>
      <c r="B82" s="29">
        <v>3365</v>
      </c>
      <c r="C82" s="29">
        <v>3063</v>
      </c>
      <c r="D82" s="29">
        <v>2341</v>
      </c>
      <c r="E82" s="29">
        <v>2062</v>
      </c>
      <c r="F82" s="29">
        <v>8463.2999999999993</v>
      </c>
      <c r="G82" s="29">
        <v>0.4</v>
      </c>
      <c r="H82" s="29">
        <v>2170</v>
      </c>
      <c r="I82" s="29">
        <v>1355</v>
      </c>
      <c r="J82" s="29">
        <v>55</v>
      </c>
      <c r="K82" s="29">
        <v>365</v>
      </c>
      <c r="L82" s="29">
        <v>245</v>
      </c>
      <c r="M82" s="29">
        <v>115</v>
      </c>
      <c r="N82" s="29">
        <v>30</v>
      </c>
    </row>
    <row r="83" spans="1:14" ht="15.75" customHeight="1">
      <c r="A83" s="28">
        <v>8250027</v>
      </c>
      <c r="B83" s="29">
        <v>6792</v>
      </c>
      <c r="C83" s="29">
        <v>6415</v>
      </c>
      <c r="D83" s="29">
        <v>4484</v>
      </c>
      <c r="E83" s="29">
        <v>4071</v>
      </c>
      <c r="F83" s="29">
        <v>5109.8</v>
      </c>
      <c r="G83" s="29">
        <v>1.33</v>
      </c>
      <c r="H83" s="29">
        <v>4215</v>
      </c>
      <c r="I83" s="29">
        <v>1945</v>
      </c>
      <c r="J83" s="29">
        <v>140</v>
      </c>
      <c r="K83" s="29">
        <v>595</v>
      </c>
      <c r="L83" s="29">
        <v>1255</v>
      </c>
      <c r="M83" s="29">
        <v>220</v>
      </c>
      <c r="N83" s="29">
        <v>60</v>
      </c>
    </row>
    <row r="84" spans="1:14" ht="15.75" customHeight="1">
      <c r="A84" s="28">
        <v>8250028</v>
      </c>
      <c r="B84" s="29">
        <v>4133</v>
      </c>
      <c r="C84" s="29">
        <v>4233</v>
      </c>
      <c r="D84" s="29">
        <v>1592</v>
      </c>
      <c r="E84" s="29">
        <v>1504</v>
      </c>
      <c r="F84" s="29">
        <v>2160.5</v>
      </c>
      <c r="G84" s="29">
        <v>1.91</v>
      </c>
      <c r="H84" s="29">
        <v>1705</v>
      </c>
      <c r="I84" s="29">
        <v>1180</v>
      </c>
      <c r="J84" s="29">
        <v>105</v>
      </c>
      <c r="K84" s="29">
        <v>120</v>
      </c>
      <c r="L84" s="29">
        <v>170</v>
      </c>
      <c r="M84" s="29">
        <v>120</v>
      </c>
      <c r="N84" s="29">
        <v>20</v>
      </c>
    </row>
    <row r="85" spans="1:14" ht="15.75" customHeight="1">
      <c r="A85" s="28">
        <v>8250029</v>
      </c>
      <c r="B85" s="29">
        <v>7050</v>
      </c>
      <c r="C85" s="29">
        <v>6608</v>
      </c>
      <c r="D85" s="29">
        <v>3486</v>
      </c>
      <c r="E85" s="29">
        <v>3249</v>
      </c>
      <c r="F85" s="29">
        <v>2625.1</v>
      </c>
      <c r="G85" s="29">
        <v>2.69</v>
      </c>
      <c r="H85" s="29">
        <v>3570</v>
      </c>
      <c r="I85" s="29">
        <v>2245</v>
      </c>
      <c r="J85" s="29">
        <v>200</v>
      </c>
      <c r="K85" s="29">
        <v>620</v>
      </c>
      <c r="L85" s="29">
        <v>300</v>
      </c>
      <c r="M85" s="29">
        <v>135</v>
      </c>
      <c r="N85" s="29">
        <v>75</v>
      </c>
    </row>
    <row r="86" spans="1:14" ht="15.75" customHeight="1">
      <c r="A86" s="28">
        <v>8250030</v>
      </c>
      <c r="B86" s="29">
        <v>4594</v>
      </c>
      <c r="C86" s="29">
        <v>4201</v>
      </c>
      <c r="D86" s="29">
        <v>2508</v>
      </c>
      <c r="E86" s="29">
        <v>2284</v>
      </c>
      <c r="F86" s="29">
        <v>854.7</v>
      </c>
      <c r="G86" s="29">
        <v>5.38</v>
      </c>
      <c r="H86" s="29">
        <v>2470</v>
      </c>
      <c r="I86" s="29">
        <v>1475</v>
      </c>
      <c r="J86" s="29">
        <v>135</v>
      </c>
      <c r="K86" s="29">
        <v>450</v>
      </c>
      <c r="L86" s="29">
        <v>275</v>
      </c>
      <c r="M86" s="29">
        <v>90</v>
      </c>
      <c r="N86" s="29">
        <v>40</v>
      </c>
    </row>
    <row r="87" spans="1:14" ht="15.75" customHeight="1">
      <c r="A87" s="28">
        <v>8250031</v>
      </c>
      <c r="B87" s="29">
        <v>9260</v>
      </c>
      <c r="C87" s="29">
        <v>8222</v>
      </c>
      <c r="D87" s="29">
        <v>6931</v>
      </c>
      <c r="E87" s="29">
        <v>5974</v>
      </c>
      <c r="F87" s="29">
        <v>7455.1</v>
      </c>
      <c r="G87" s="29">
        <v>1.24</v>
      </c>
      <c r="H87" s="29">
        <v>6380</v>
      </c>
      <c r="I87" s="29">
        <v>2715</v>
      </c>
      <c r="J87" s="29">
        <v>200</v>
      </c>
      <c r="K87" s="29">
        <v>825</v>
      </c>
      <c r="L87" s="29">
        <v>2350</v>
      </c>
      <c r="M87" s="29">
        <v>175</v>
      </c>
      <c r="N87" s="29">
        <v>120</v>
      </c>
    </row>
    <row r="88" spans="1:14" ht="15.75" customHeight="1">
      <c r="A88" s="28">
        <v>8250032</v>
      </c>
      <c r="B88" s="29">
        <v>2118</v>
      </c>
      <c r="C88" s="29">
        <v>2088</v>
      </c>
      <c r="D88" s="29">
        <v>1109</v>
      </c>
      <c r="E88" s="29">
        <v>1028</v>
      </c>
      <c r="F88" s="29">
        <v>296.10000000000002</v>
      </c>
      <c r="G88" s="29">
        <v>7.15</v>
      </c>
      <c r="H88" s="29">
        <v>1175</v>
      </c>
      <c r="I88" s="29">
        <v>710</v>
      </c>
      <c r="J88" s="29">
        <v>70</v>
      </c>
      <c r="K88" s="29">
        <v>160</v>
      </c>
      <c r="L88" s="29">
        <v>135</v>
      </c>
      <c r="M88" s="29">
        <v>90</v>
      </c>
      <c r="N88" s="29">
        <v>15</v>
      </c>
    </row>
    <row r="89" spans="1:14" ht="15.75" customHeight="1">
      <c r="A89" s="28">
        <v>8250033.0099999998</v>
      </c>
      <c r="B89" s="29">
        <v>3275</v>
      </c>
      <c r="C89" s="29">
        <v>3297</v>
      </c>
      <c r="D89" s="29">
        <v>1540</v>
      </c>
      <c r="E89" s="29">
        <v>1480</v>
      </c>
      <c r="F89" s="29">
        <v>1566.2</v>
      </c>
      <c r="G89" s="29">
        <v>2.09</v>
      </c>
      <c r="H89" s="29">
        <v>1790</v>
      </c>
      <c r="I89" s="29">
        <v>1325</v>
      </c>
      <c r="J89" s="29">
        <v>135</v>
      </c>
      <c r="K89" s="29">
        <v>255</v>
      </c>
      <c r="L89" s="29">
        <v>35</v>
      </c>
      <c r="M89" s="29">
        <v>20</v>
      </c>
      <c r="N89" s="29">
        <v>30</v>
      </c>
    </row>
    <row r="90" spans="1:14" ht="15.75" customHeight="1">
      <c r="A90" s="28">
        <v>8250033.0199999996</v>
      </c>
      <c r="B90" s="29">
        <v>5442</v>
      </c>
      <c r="C90" s="29">
        <v>5311</v>
      </c>
      <c r="D90" s="29">
        <v>2430</v>
      </c>
      <c r="E90" s="29">
        <v>2283</v>
      </c>
      <c r="F90" s="29">
        <v>695.8</v>
      </c>
      <c r="G90" s="29">
        <v>7.82</v>
      </c>
      <c r="H90" s="29">
        <v>2680</v>
      </c>
      <c r="I90" s="29">
        <v>1995</v>
      </c>
      <c r="J90" s="29">
        <v>170</v>
      </c>
      <c r="K90" s="29">
        <v>385</v>
      </c>
      <c r="L90" s="29">
        <v>45</v>
      </c>
      <c r="M90" s="29">
        <v>45</v>
      </c>
      <c r="N90" s="29">
        <v>45</v>
      </c>
    </row>
    <row r="91" spans="1:14" ht="15.75" customHeight="1">
      <c r="A91" s="28">
        <v>8250034</v>
      </c>
      <c r="B91" s="29">
        <v>4078</v>
      </c>
      <c r="C91" s="29">
        <v>3565</v>
      </c>
      <c r="D91" s="29">
        <v>2234</v>
      </c>
      <c r="E91" s="29">
        <v>2060</v>
      </c>
      <c r="F91" s="29">
        <v>769.5</v>
      </c>
      <c r="G91" s="29">
        <v>5.3</v>
      </c>
      <c r="H91" s="29">
        <v>2365</v>
      </c>
      <c r="I91" s="29">
        <v>1565</v>
      </c>
      <c r="J91" s="29">
        <v>85</v>
      </c>
      <c r="K91" s="29">
        <v>275</v>
      </c>
      <c r="L91" s="29">
        <v>190</v>
      </c>
      <c r="M91" s="29">
        <v>225</v>
      </c>
      <c r="N91" s="29">
        <v>40</v>
      </c>
    </row>
    <row r="92" spans="1:14" ht="15.75" customHeight="1">
      <c r="A92" s="28">
        <v>8250035.0099999998</v>
      </c>
      <c r="B92" s="29">
        <v>5790</v>
      </c>
      <c r="C92" s="29">
        <v>5690</v>
      </c>
      <c r="D92" s="29">
        <v>2647</v>
      </c>
      <c r="E92" s="29">
        <v>2548</v>
      </c>
      <c r="F92" s="29">
        <v>2349</v>
      </c>
      <c r="G92" s="29">
        <v>2.46</v>
      </c>
      <c r="H92" s="29">
        <v>3020</v>
      </c>
      <c r="I92" s="29">
        <v>2370</v>
      </c>
      <c r="J92" s="29">
        <v>160</v>
      </c>
      <c r="K92" s="29">
        <v>425</v>
      </c>
      <c r="L92" s="29">
        <v>30</v>
      </c>
      <c r="M92" s="29">
        <v>10</v>
      </c>
      <c r="N92" s="29">
        <v>25</v>
      </c>
    </row>
    <row r="93" spans="1:14" ht="15.75" customHeight="1">
      <c r="A93" s="28">
        <v>8250035.0199999996</v>
      </c>
      <c r="B93" s="29">
        <v>3212</v>
      </c>
      <c r="C93" s="29">
        <v>3169</v>
      </c>
      <c r="D93" s="29">
        <v>1572</v>
      </c>
      <c r="E93" s="29">
        <v>1481</v>
      </c>
      <c r="F93" s="29">
        <v>2732.5</v>
      </c>
      <c r="G93" s="29">
        <v>1.18</v>
      </c>
      <c r="H93" s="29">
        <v>1315</v>
      </c>
      <c r="I93" s="29">
        <v>925</v>
      </c>
      <c r="J93" s="29">
        <v>65</v>
      </c>
      <c r="K93" s="29">
        <v>245</v>
      </c>
      <c r="L93" s="29">
        <v>60</v>
      </c>
      <c r="M93" s="29">
        <v>10</v>
      </c>
      <c r="N93" s="29">
        <v>20</v>
      </c>
    </row>
    <row r="94" spans="1:14" ht="15.75" customHeight="1">
      <c r="A94" s="28">
        <v>8250036.0099999998</v>
      </c>
      <c r="B94" s="29">
        <v>3707</v>
      </c>
      <c r="C94" s="29">
        <v>3603</v>
      </c>
      <c r="D94" s="29">
        <v>1565</v>
      </c>
      <c r="E94" s="29">
        <v>1431</v>
      </c>
      <c r="F94" s="29">
        <v>3993.3</v>
      </c>
      <c r="G94" s="29">
        <v>0.93</v>
      </c>
      <c r="H94" s="29">
        <v>1815</v>
      </c>
      <c r="I94" s="29">
        <v>1430</v>
      </c>
      <c r="J94" s="29">
        <v>90</v>
      </c>
      <c r="K94" s="29">
        <v>240</v>
      </c>
      <c r="L94" s="29">
        <v>30</v>
      </c>
      <c r="M94" s="29">
        <v>10</v>
      </c>
      <c r="N94" s="29">
        <v>15</v>
      </c>
    </row>
    <row r="95" spans="1:14" ht="15.75" customHeight="1">
      <c r="A95" s="28">
        <v>8250036.0199999996</v>
      </c>
      <c r="B95" s="29">
        <v>3479</v>
      </c>
      <c r="C95" s="29">
        <v>3330</v>
      </c>
      <c r="D95" s="29">
        <v>1647</v>
      </c>
      <c r="E95" s="29">
        <v>1403</v>
      </c>
      <c r="F95" s="29">
        <v>3559.1</v>
      </c>
      <c r="G95" s="29">
        <v>0.98</v>
      </c>
      <c r="H95" s="29">
        <v>1570</v>
      </c>
      <c r="I95" s="29">
        <v>1115</v>
      </c>
      <c r="J95" s="29">
        <v>115</v>
      </c>
      <c r="K95" s="29">
        <v>255</v>
      </c>
      <c r="L95" s="29">
        <v>75</v>
      </c>
      <c r="M95" s="29">
        <v>10</v>
      </c>
      <c r="N95" s="29">
        <v>15</v>
      </c>
    </row>
    <row r="96" spans="1:14" ht="15.75" customHeight="1">
      <c r="A96" s="28">
        <v>8250037</v>
      </c>
      <c r="B96" s="29">
        <v>4237</v>
      </c>
      <c r="C96" s="29">
        <v>3923</v>
      </c>
      <c r="D96" s="29">
        <v>1913</v>
      </c>
      <c r="E96" s="29">
        <v>1613</v>
      </c>
      <c r="F96" s="29">
        <v>3170.7</v>
      </c>
      <c r="G96" s="29">
        <v>1.34</v>
      </c>
      <c r="H96" s="29">
        <v>1765</v>
      </c>
      <c r="I96" s="29">
        <v>1140</v>
      </c>
      <c r="J96" s="29">
        <v>140</v>
      </c>
      <c r="K96" s="29">
        <v>385</v>
      </c>
      <c r="L96" s="29">
        <v>75</v>
      </c>
      <c r="M96" s="29">
        <v>0</v>
      </c>
      <c r="N96" s="29">
        <v>15</v>
      </c>
    </row>
    <row r="97" spans="1:14" ht="15.75" customHeight="1">
      <c r="A97" s="28">
        <v>8250038.0199999996</v>
      </c>
      <c r="B97" s="29">
        <v>4137</v>
      </c>
      <c r="C97" s="29">
        <v>3915</v>
      </c>
      <c r="D97" s="29">
        <v>1476</v>
      </c>
      <c r="E97" s="29">
        <v>1405</v>
      </c>
      <c r="F97" s="29">
        <v>3726</v>
      </c>
      <c r="G97" s="29">
        <v>1.1100000000000001</v>
      </c>
      <c r="H97" s="29">
        <v>1940</v>
      </c>
      <c r="I97" s="29">
        <v>1425</v>
      </c>
      <c r="J97" s="29">
        <v>195</v>
      </c>
      <c r="K97" s="29">
        <v>280</v>
      </c>
      <c r="L97" s="29">
        <v>30</v>
      </c>
      <c r="M97" s="29">
        <v>10</v>
      </c>
      <c r="N97" s="29">
        <v>10</v>
      </c>
    </row>
    <row r="98" spans="1:14" ht="15.75" customHeight="1">
      <c r="A98" s="28">
        <v>8250038.0300000003</v>
      </c>
      <c r="B98" s="29">
        <v>4478</v>
      </c>
      <c r="C98" s="29">
        <v>4141</v>
      </c>
      <c r="D98" s="29">
        <v>1659</v>
      </c>
      <c r="E98" s="29">
        <v>1566</v>
      </c>
      <c r="F98" s="29">
        <v>3482.7</v>
      </c>
      <c r="G98" s="29">
        <v>1.29</v>
      </c>
      <c r="H98" s="29">
        <v>1985</v>
      </c>
      <c r="I98" s="29">
        <v>1405</v>
      </c>
      <c r="J98" s="29">
        <v>115</v>
      </c>
      <c r="K98" s="29">
        <v>350</v>
      </c>
      <c r="L98" s="29">
        <v>85</v>
      </c>
      <c r="M98" s="29">
        <v>25</v>
      </c>
      <c r="N98" s="29">
        <v>10</v>
      </c>
    </row>
    <row r="99" spans="1:14" ht="15.75" customHeight="1">
      <c r="A99" s="28">
        <v>8250038.04</v>
      </c>
      <c r="B99" s="29">
        <v>6527</v>
      </c>
      <c r="C99" s="29">
        <v>6296</v>
      </c>
      <c r="D99" s="29">
        <v>2276</v>
      </c>
      <c r="E99" s="29">
        <v>2156</v>
      </c>
      <c r="F99" s="29">
        <v>4283.7</v>
      </c>
      <c r="G99" s="29">
        <v>1.52</v>
      </c>
      <c r="H99" s="29">
        <v>3045</v>
      </c>
      <c r="I99" s="29">
        <v>2005</v>
      </c>
      <c r="J99" s="29">
        <v>215</v>
      </c>
      <c r="K99" s="29">
        <v>680</v>
      </c>
      <c r="L99" s="29">
        <v>120</v>
      </c>
      <c r="M99" s="29">
        <v>15</v>
      </c>
      <c r="N99" s="29">
        <v>15</v>
      </c>
    </row>
    <row r="100" spans="1:14" ht="15.75" customHeight="1">
      <c r="A100" s="28">
        <v>8250038.0499999998</v>
      </c>
      <c r="B100" s="29">
        <v>5442</v>
      </c>
      <c r="C100" s="29">
        <v>5375</v>
      </c>
      <c r="D100" s="29">
        <v>1982</v>
      </c>
      <c r="E100" s="29">
        <v>1837</v>
      </c>
      <c r="F100" s="29">
        <v>4047.6</v>
      </c>
      <c r="G100" s="29">
        <v>1.34</v>
      </c>
      <c r="H100" s="29">
        <v>2550</v>
      </c>
      <c r="I100" s="29">
        <v>1890</v>
      </c>
      <c r="J100" s="29">
        <v>165</v>
      </c>
      <c r="K100" s="29">
        <v>405</v>
      </c>
      <c r="L100" s="29">
        <v>30</v>
      </c>
      <c r="M100" s="29">
        <v>10</v>
      </c>
      <c r="N100" s="29">
        <v>45</v>
      </c>
    </row>
    <row r="101" spans="1:14" ht="15.75" customHeight="1">
      <c r="A101" s="28">
        <v>8250038.0599999996</v>
      </c>
      <c r="B101" s="29">
        <v>6257</v>
      </c>
      <c r="C101" s="29">
        <v>6216</v>
      </c>
      <c r="D101" s="29">
        <v>2241</v>
      </c>
      <c r="E101" s="29">
        <v>2158</v>
      </c>
      <c r="F101" s="29">
        <v>3119.3</v>
      </c>
      <c r="G101" s="29">
        <v>2.0099999999999998</v>
      </c>
      <c r="H101" s="29">
        <v>3030</v>
      </c>
      <c r="I101" s="29">
        <v>2340</v>
      </c>
      <c r="J101" s="29">
        <v>210</v>
      </c>
      <c r="K101" s="29">
        <v>435</v>
      </c>
      <c r="L101" s="29">
        <v>35</v>
      </c>
      <c r="M101" s="29">
        <v>0</v>
      </c>
      <c r="N101" s="29">
        <v>20</v>
      </c>
    </row>
    <row r="102" spans="1:14" ht="15.75" customHeight="1">
      <c r="A102" s="28">
        <v>8250038.0700000003</v>
      </c>
      <c r="B102" s="29">
        <v>4819</v>
      </c>
      <c r="C102" s="29">
        <v>4639</v>
      </c>
      <c r="D102" s="29">
        <v>1693</v>
      </c>
      <c r="E102" s="29">
        <v>1625</v>
      </c>
      <c r="F102" s="29">
        <v>3471.2</v>
      </c>
      <c r="G102" s="29">
        <v>1.39</v>
      </c>
      <c r="H102" s="29">
        <v>2250</v>
      </c>
      <c r="I102" s="29">
        <v>1730</v>
      </c>
      <c r="J102" s="29">
        <v>145</v>
      </c>
      <c r="K102" s="29">
        <v>315</v>
      </c>
      <c r="L102" s="29">
        <v>20</v>
      </c>
      <c r="M102" s="29">
        <v>15</v>
      </c>
      <c r="N102" s="29">
        <v>20</v>
      </c>
    </row>
    <row r="103" spans="1:14" ht="15.75" customHeight="1">
      <c r="A103" s="28">
        <v>8250038.0800000001</v>
      </c>
      <c r="B103" s="29">
        <v>4789</v>
      </c>
      <c r="C103" s="29">
        <v>4555</v>
      </c>
      <c r="D103" s="29">
        <v>1673</v>
      </c>
      <c r="E103" s="29">
        <v>1589</v>
      </c>
      <c r="F103" s="29">
        <v>3517.7</v>
      </c>
      <c r="G103" s="29">
        <v>1.36</v>
      </c>
      <c r="H103" s="29">
        <v>2340</v>
      </c>
      <c r="I103" s="29">
        <v>1590</v>
      </c>
      <c r="J103" s="29">
        <v>140</v>
      </c>
      <c r="K103" s="29">
        <v>500</v>
      </c>
      <c r="L103" s="29">
        <v>60</v>
      </c>
      <c r="M103" s="29">
        <v>0</v>
      </c>
      <c r="N103" s="29">
        <v>50</v>
      </c>
    </row>
    <row r="104" spans="1:14" ht="15.75" customHeight="1">
      <c r="A104" s="28">
        <v>8250038.0999999996</v>
      </c>
      <c r="B104" s="29">
        <v>5589</v>
      </c>
      <c r="C104" s="29">
        <v>5503</v>
      </c>
      <c r="D104" s="29">
        <v>1826</v>
      </c>
      <c r="E104" s="29">
        <v>1711</v>
      </c>
      <c r="F104" s="29">
        <v>3764.1</v>
      </c>
      <c r="G104" s="29">
        <v>1.48</v>
      </c>
      <c r="H104" s="29">
        <v>2385</v>
      </c>
      <c r="I104" s="29">
        <v>1720</v>
      </c>
      <c r="J104" s="29">
        <v>175</v>
      </c>
      <c r="K104" s="29">
        <v>395</v>
      </c>
      <c r="L104" s="29">
        <v>80</v>
      </c>
      <c r="M104" s="29">
        <v>0</v>
      </c>
      <c r="N104" s="29">
        <v>20</v>
      </c>
    </row>
    <row r="105" spans="1:14" ht="15.75" customHeight="1">
      <c r="A105" s="28">
        <v>8250038.1100000003</v>
      </c>
      <c r="B105" s="29">
        <v>5677</v>
      </c>
      <c r="C105" s="29">
        <v>5890</v>
      </c>
      <c r="D105" s="29">
        <v>1888</v>
      </c>
      <c r="E105" s="29">
        <v>1793</v>
      </c>
      <c r="F105" s="29">
        <v>5015.8999999999996</v>
      </c>
      <c r="G105" s="29">
        <v>1.1299999999999999</v>
      </c>
      <c r="H105" s="29">
        <v>2545</v>
      </c>
      <c r="I105" s="29">
        <v>1520</v>
      </c>
      <c r="J105" s="29">
        <v>160</v>
      </c>
      <c r="K105" s="29">
        <v>755</v>
      </c>
      <c r="L105" s="29">
        <v>70</v>
      </c>
      <c r="M105" s="29">
        <v>10</v>
      </c>
      <c r="N105" s="29">
        <v>30</v>
      </c>
    </row>
    <row r="106" spans="1:14" ht="15.75" customHeight="1">
      <c r="A106" s="28">
        <v>8250038.1200000001</v>
      </c>
      <c r="B106" s="29">
        <v>5015</v>
      </c>
      <c r="C106" s="29">
        <v>4830</v>
      </c>
      <c r="D106" s="29">
        <v>2062</v>
      </c>
      <c r="E106" s="29">
        <v>1906</v>
      </c>
      <c r="F106" s="29">
        <v>3721.4</v>
      </c>
      <c r="G106" s="29">
        <v>1.35</v>
      </c>
      <c r="H106" s="29">
        <v>2255</v>
      </c>
      <c r="I106" s="29">
        <v>1595</v>
      </c>
      <c r="J106" s="29">
        <v>180</v>
      </c>
      <c r="K106" s="29">
        <v>420</v>
      </c>
      <c r="L106" s="29">
        <v>35</v>
      </c>
      <c r="M106" s="29">
        <v>10</v>
      </c>
      <c r="N106" s="29">
        <v>15</v>
      </c>
    </row>
    <row r="107" spans="1:14" ht="15.75" customHeight="1">
      <c r="A107" s="28">
        <v>8250038.1299999999</v>
      </c>
      <c r="B107" s="29">
        <v>5655</v>
      </c>
      <c r="C107" s="29">
        <v>5536</v>
      </c>
      <c r="D107" s="29">
        <v>1766</v>
      </c>
      <c r="E107" s="29">
        <v>1685</v>
      </c>
      <c r="F107" s="29">
        <v>4217.8999999999996</v>
      </c>
      <c r="G107" s="29">
        <v>1.34</v>
      </c>
      <c r="H107" s="29">
        <v>2645</v>
      </c>
      <c r="I107" s="29">
        <v>1760</v>
      </c>
      <c r="J107" s="29">
        <v>195</v>
      </c>
      <c r="K107" s="29">
        <v>545</v>
      </c>
      <c r="L107" s="29">
        <v>100</v>
      </c>
      <c r="M107" s="29">
        <v>10</v>
      </c>
      <c r="N107" s="29">
        <v>40</v>
      </c>
    </row>
    <row r="108" spans="1:14" ht="15.75" customHeight="1">
      <c r="A108" s="28">
        <v>8250038.1399999997</v>
      </c>
      <c r="B108" s="29">
        <v>6091</v>
      </c>
      <c r="C108" s="29">
        <v>5724</v>
      </c>
      <c r="D108" s="29">
        <v>2047</v>
      </c>
      <c r="E108" s="29">
        <v>1947</v>
      </c>
      <c r="F108" s="29">
        <v>4611.8999999999996</v>
      </c>
      <c r="G108" s="29">
        <v>1.32</v>
      </c>
      <c r="H108" s="29">
        <v>2890</v>
      </c>
      <c r="I108" s="29">
        <v>2055</v>
      </c>
      <c r="J108" s="29">
        <v>230</v>
      </c>
      <c r="K108" s="29">
        <v>535</v>
      </c>
      <c r="L108" s="29">
        <v>35</v>
      </c>
      <c r="M108" s="29">
        <v>15</v>
      </c>
      <c r="N108" s="29">
        <v>20</v>
      </c>
    </row>
    <row r="109" spans="1:14" ht="15.75" customHeight="1">
      <c r="A109" s="28">
        <v>8250038.1500000004</v>
      </c>
      <c r="B109" s="29">
        <v>6668</v>
      </c>
      <c r="C109" s="29">
        <v>6331</v>
      </c>
      <c r="D109" s="29">
        <v>2079</v>
      </c>
      <c r="E109" s="29">
        <v>1977</v>
      </c>
      <c r="F109" s="29">
        <v>5156.6000000000004</v>
      </c>
      <c r="G109" s="29">
        <v>1.29</v>
      </c>
      <c r="H109" s="29">
        <v>3130</v>
      </c>
      <c r="I109" s="29">
        <v>2095</v>
      </c>
      <c r="J109" s="29">
        <v>155</v>
      </c>
      <c r="K109" s="29">
        <v>790</v>
      </c>
      <c r="L109" s="29">
        <v>40</v>
      </c>
      <c r="M109" s="29">
        <v>15</v>
      </c>
      <c r="N109" s="29">
        <v>30</v>
      </c>
    </row>
    <row r="110" spans="1:14" ht="15.75" customHeight="1">
      <c r="A110" s="28">
        <v>8250038.1699999999</v>
      </c>
      <c r="B110" s="29">
        <v>6483</v>
      </c>
      <c r="C110" s="29">
        <v>6186</v>
      </c>
      <c r="D110" s="29">
        <v>2136</v>
      </c>
      <c r="E110" s="29">
        <v>2022</v>
      </c>
      <c r="F110" s="29">
        <v>4545.3</v>
      </c>
      <c r="G110" s="29">
        <v>1.43</v>
      </c>
      <c r="H110" s="29">
        <v>2955</v>
      </c>
      <c r="I110" s="29">
        <v>2090</v>
      </c>
      <c r="J110" s="29">
        <v>220</v>
      </c>
      <c r="K110" s="29">
        <v>570</v>
      </c>
      <c r="L110" s="29">
        <v>55</v>
      </c>
      <c r="M110" s="29">
        <v>10</v>
      </c>
      <c r="N110" s="29">
        <v>10</v>
      </c>
    </row>
    <row r="111" spans="1:14" ht="15.75" customHeight="1">
      <c r="A111" s="28">
        <v>8250038.1799999997</v>
      </c>
      <c r="B111" s="29">
        <v>6464</v>
      </c>
      <c r="C111" s="29">
        <v>6146</v>
      </c>
      <c r="D111" s="29">
        <v>2009</v>
      </c>
      <c r="E111" s="29">
        <v>1917</v>
      </c>
      <c r="F111" s="29">
        <v>5243.3</v>
      </c>
      <c r="G111" s="29">
        <v>1.23</v>
      </c>
      <c r="H111" s="29">
        <v>3100</v>
      </c>
      <c r="I111" s="29">
        <v>2120</v>
      </c>
      <c r="J111" s="29">
        <v>190</v>
      </c>
      <c r="K111" s="29">
        <v>665</v>
      </c>
      <c r="L111" s="29">
        <v>70</v>
      </c>
      <c r="M111" s="29">
        <v>10</v>
      </c>
      <c r="N111" s="29">
        <v>50</v>
      </c>
    </row>
    <row r="112" spans="1:14" ht="15.75" customHeight="1">
      <c r="A112" s="28">
        <v>8250038.2000000002</v>
      </c>
      <c r="B112" s="29">
        <v>6856</v>
      </c>
      <c r="C112" s="29">
        <v>6480</v>
      </c>
      <c r="D112" s="29">
        <v>2341</v>
      </c>
      <c r="E112" s="29">
        <v>2176</v>
      </c>
      <c r="F112" s="29">
        <v>2237.8000000000002</v>
      </c>
      <c r="G112" s="29">
        <v>3.06</v>
      </c>
      <c r="H112" s="29">
        <v>3630</v>
      </c>
      <c r="I112" s="29">
        <v>2650</v>
      </c>
      <c r="J112" s="29">
        <v>305</v>
      </c>
      <c r="K112" s="29">
        <v>605</v>
      </c>
      <c r="L112" s="29">
        <v>25</v>
      </c>
      <c r="M112" s="29">
        <v>0</v>
      </c>
      <c r="N112" s="29">
        <v>50</v>
      </c>
    </row>
    <row r="113" spans="1:14" ht="15.75" customHeight="1">
      <c r="A113" s="28">
        <v>8250038.21</v>
      </c>
      <c r="B113" s="29">
        <v>5414</v>
      </c>
      <c r="C113" s="29">
        <v>5145</v>
      </c>
      <c r="D113" s="29">
        <v>2431</v>
      </c>
      <c r="E113" s="29">
        <v>2268</v>
      </c>
      <c r="F113" s="29">
        <v>3862.5</v>
      </c>
      <c r="G113" s="29">
        <v>1.4</v>
      </c>
      <c r="H113" s="29">
        <v>2630</v>
      </c>
      <c r="I113" s="29">
        <v>1925</v>
      </c>
      <c r="J113" s="29">
        <v>135</v>
      </c>
      <c r="K113" s="29">
        <v>495</v>
      </c>
      <c r="L113" s="29">
        <v>40</v>
      </c>
      <c r="M113" s="29">
        <v>0</v>
      </c>
      <c r="N113" s="29">
        <v>45</v>
      </c>
    </row>
    <row r="114" spans="1:14" ht="15.75" customHeight="1">
      <c r="A114" s="28">
        <v>8250038.2199999997</v>
      </c>
      <c r="B114" s="29">
        <v>4729</v>
      </c>
      <c r="C114" s="29">
        <v>4783</v>
      </c>
      <c r="D114" s="29">
        <v>1532</v>
      </c>
      <c r="E114" s="29">
        <v>1503</v>
      </c>
      <c r="F114" s="29">
        <v>1812.9</v>
      </c>
      <c r="G114" s="29">
        <v>2.61</v>
      </c>
      <c r="H114" s="29">
        <v>2205</v>
      </c>
      <c r="I114" s="29">
        <v>1810</v>
      </c>
      <c r="J114" s="29">
        <v>175</v>
      </c>
      <c r="K114" s="29">
        <v>200</v>
      </c>
      <c r="L114" s="29">
        <v>10</v>
      </c>
      <c r="M114" s="29">
        <v>0</v>
      </c>
      <c r="N114" s="29">
        <v>10</v>
      </c>
    </row>
    <row r="115" spans="1:14" ht="15.75" customHeight="1">
      <c r="A115" s="28">
        <v>8250038.2300000004</v>
      </c>
      <c r="B115" s="29">
        <v>5227</v>
      </c>
      <c r="C115" s="29">
        <v>4926</v>
      </c>
      <c r="D115" s="29">
        <v>1938</v>
      </c>
      <c r="E115" s="29">
        <v>1861</v>
      </c>
      <c r="F115" s="29">
        <v>4094.1</v>
      </c>
      <c r="G115" s="29">
        <v>1.28</v>
      </c>
      <c r="H115" s="29">
        <v>2380</v>
      </c>
      <c r="I115" s="29">
        <v>1730</v>
      </c>
      <c r="J115" s="29">
        <v>125</v>
      </c>
      <c r="K115" s="29">
        <v>455</v>
      </c>
      <c r="L115" s="29">
        <v>40</v>
      </c>
      <c r="M115" s="29">
        <v>15</v>
      </c>
      <c r="N115" s="29">
        <v>25</v>
      </c>
    </row>
    <row r="116" spans="1:14" ht="15.75" customHeight="1">
      <c r="A116" s="28">
        <v>8250038.2400000002</v>
      </c>
      <c r="B116" s="29">
        <v>6174</v>
      </c>
      <c r="C116" s="29">
        <v>5835</v>
      </c>
      <c r="D116" s="29">
        <v>1704</v>
      </c>
      <c r="E116" s="29">
        <v>1646</v>
      </c>
      <c r="F116" s="29">
        <v>2341.1</v>
      </c>
      <c r="G116" s="29">
        <v>2.64</v>
      </c>
      <c r="H116" s="29">
        <v>3040</v>
      </c>
      <c r="I116" s="29">
        <v>2340</v>
      </c>
      <c r="J116" s="29">
        <v>165</v>
      </c>
      <c r="K116" s="29">
        <v>500</v>
      </c>
      <c r="L116" s="29">
        <v>15</v>
      </c>
      <c r="M116" s="29">
        <v>0</v>
      </c>
      <c r="N116" s="29">
        <v>20</v>
      </c>
    </row>
    <row r="117" spans="1:14" ht="15.75" customHeight="1">
      <c r="A117" s="28">
        <v>8250038.25</v>
      </c>
      <c r="B117" s="29">
        <v>5408</v>
      </c>
      <c r="C117" s="29">
        <v>5172</v>
      </c>
      <c r="D117" s="29">
        <v>1723</v>
      </c>
      <c r="E117" s="29">
        <v>1655</v>
      </c>
      <c r="F117" s="29">
        <v>4102.6000000000004</v>
      </c>
      <c r="G117" s="29">
        <v>1.32</v>
      </c>
      <c r="H117" s="29">
        <v>2505</v>
      </c>
      <c r="I117" s="29">
        <v>1930</v>
      </c>
      <c r="J117" s="29">
        <v>145</v>
      </c>
      <c r="K117" s="29">
        <v>335</v>
      </c>
      <c r="L117" s="29">
        <v>30</v>
      </c>
      <c r="M117" s="29">
        <v>15</v>
      </c>
      <c r="N117" s="29">
        <v>45</v>
      </c>
    </row>
    <row r="118" spans="1:14" ht="15.75" customHeight="1">
      <c r="A118" s="28">
        <v>8250038.2699999996</v>
      </c>
      <c r="B118" s="29">
        <v>5908</v>
      </c>
      <c r="C118" s="29">
        <v>5797</v>
      </c>
      <c r="D118" s="29">
        <v>1498</v>
      </c>
      <c r="E118" s="29">
        <v>1482</v>
      </c>
      <c r="F118" s="29">
        <v>4889.1000000000004</v>
      </c>
      <c r="G118" s="29">
        <v>1.21</v>
      </c>
      <c r="H118" s="29">
        <v>2920</v>
      </c>
      <c r="I118" s="29">
        <v>2255</v>
      </c>
      <c r="J118" s="29">
        <v>200</v>
      </c>
      <c r="K118" s="29">
        <v>425</v>
      </c>
      <c r="L118" s="29">
        <v>25</v>
      </c>
      <c r="M118" s="29">
        <v>10</v>
      </c>
      <c r="N118" s="29">
        <v>15</v>
      </c>
    </row>
    <row r="119" spans="1:14" ht="15.75" customHeight="1">
      <c r="A119" s="28">
        <v>8250038.2800000003</v>
      </c>
      <c r="B119" s="29">
        <v>4435</v>
      </c>
      <c r="C119" s="29">
        <v>4040</v>
      </c>
      <c r="D119" s="29">
        <v>1409</v>
      </c>
      <c r="E119" s="29">
        <v>1341</v>
      </c>
      <c r="F119" s="29">
        <v>6289</v>
      </c>
      <c r="G119" s="29">
        <v>0.71</v>
      </c>
      <c r="H119" s="29">
        <v>2180</v>
      </c>
      <c r="I119" s="29">
        <v>1580</v>
      </c>
      <c r="J119" s="29">
        <v>125</v>
      </c>
      <c r="K119" s="29">
        <v>400</v>
      </c>
      <c r="L119" s="29">
        <v>50</v>
      </c>
      <c r="M119" s="29">
        <v>0</v>
      </c>
      <c r="N119" s="29">
        <v>20</v>
      </c>
    </row>
    <row r="120" spans="1:14" ht="15.75" customHeight="1">
      <c r="A120" s="28">
        <v>8250038.29</v>
      </c>
      <c r="B120" s="29">
        <v>9338</v>
      </c>
      <c r="C120" s="29">
        <v>8067</v>
      </c>
      <c r="D120" s="29">
        <v>2457</v>
      </c>
      <c r="E120" s="29">
        <v>2390</v>
      </c>
      <c r="F120" s="29">
        <v>5256.1</v>
      </c>
      <c r="G120" s="29">
        <v>1.78</v>
      </c>
      <c r="H120" s="29">
        <v>4545</v>
      </c>
      <c r="I120" s="29">
        <v>3280</v>
      </c>
      <c r="J120" s="29">
        <v>335</v>
      </c>
      <c r="K120" s="29">
        <v>835</v>
      </c>
      <c r="L120" s="29">
        <v>40</v>
      </c>
      <c r="M120" s="29">
        <v>0</v>
      </c>
      <c r="N120" s="29">
        <v>45</v>
      </c>
    </row>
    <row r="121" spans="1:14" ht="15.75" customHeight="1">
      <c r="A121" s="28">
        <v>8250038.2999999998</v>
      </c>
      <c r="B121" s="29">
        <v>5693</v>
      </c>
      <c r="C121" s="29">
        <v>5199</v>
      </c>
      <c r="D121" s="29">
        <v>1601</v>
      </c>
      <c r="E121" s="29">
        <v>1553</v>
      </c>
      <c r="F121" s="29">
        <v>5943.8</v>
      </c>
      <c r="G121" s="29">
        <v>0.96</v>
      </c>
      <c r="H121" s="29">
        <v>2700</v>
      </c>
      <c r="I121" s="29">
        <v>1955</v>
      </c>
      <c r="J121" s="29">
        <v>170</v>
      </c>
      <c r="K121" s="29">
        <v>500</v>
      </c>
      <c r="L121" s="29">
        <v>20</v>
      </c>
      <c r="M121" s="29">
        <v>0</v>
      </c>
      <c r="N121" s="29">
        <v>45</v>
      </c>
    </row>
    <row r="122" spans="1:14" ht="15.75" customHeight="1">
      <c r="A122" s="28">
        <v>8250038.3099999996</v>
      </c>
      <c r="B122" s="29">
        <v>23798</v>
      </c>
      <c r="C122" s="29">
        <v>8158</v>
      </c>
      <c r="D122" s="29">
        <v>6922</v>
      </c>
      <c r="E122" s="29">
        <v>6574</v>
      </c>
      <c r="F122" s="29">
        <v>498.7</v>
      </c>
      <c r="G122" s="29">
        <v>47.72</v>
      </c>
      <c r="H122" s="29">
        <v>11865</v>
      </c>
      <c r="I122" s="29">
        <v>8815</v>
      </c>
      <c r="J122" s="29">
        <v>695</v>
      </c>
      <c r="K122" s="29">
        <v>2100</v>
      </c>
      <c r="L122" s="29">
        <v>70</v>
      </c>
      <c r="M122" s="29">
        <v>0</v>
      </c>
      <c r="N122" s="29">
        <v>180</v>
      </c>
    </row>
    <row r="123" spans="1:14" ht="15.75" customHeight="1">
      <c r="A123" s="28">
        <v>8250038.3200000003</v>
      </c>
      <c r="B123" s="29">
        <v>8443</v>
      </c>
      <c r="C123" s="29">
        <v>7493</v>
      </c>
      <c r="D123" s="29">
        <v>2096</v>
      </c>
      <c r="E123" s="29">
        <v>2038</v>
      </c>
      <c r="F123" s="29">
        <v>6135.5</v>
      </c>
      <c r="G123" s="29">
        <v>1.38</v>
      </c>
      <c r="H123" s="29">
        <v>4015</v>
      </c>
      <c r="I123" s="29">
        <v>3015</v>
      </c>
      <c r="J123" s="29">
        <v>230</v>
      </c>
      <c r="K123" s="29">
        <v>705</v>
      </c>
      <c r="L123" s="29">
        <v>30</v>
      </c>
      <c r="M123" s="29">
        <v>0</v>
      </c>
      <c r="N123" s="29">
        <v>25</v>
      </c>
    </row>
    <row r="124" spans="1:14" ht="15.75" customHeight="1">
      <c r="A124" s="28">
        <v>8250038.3300000001</v>
      </c>
      <c r="B124" s="29">
        <v>9444</v>
      </c>
      <c r="C124" s="29">
        <v>8419</v>
      </c>
      <c r="D124" s="29">
        <v>2362</v>
      </c>
      <c r="E124" s="29">
        <v>2328</v>
      </c>
      <c r="F124" s="29">
        <v>7626.6</v>
      </c>
      <c r="G124" s="29">
        <v>1.24</v>
      </c>
      <c r="H124" s="29">
        <v>4410</v>
      </c>
      <c r="I124" s="29">
        <v>3115</v>
      </c>
      <c r="J124" s="29">
        <v>305</v>
      </c>
      <c r="K124" s="29">
        <v>890</v>
      </c>
      <c r="L124" s="29">
        <v>65</v>
      </c>
      <c r="M124" s="29">
        <v>10</v>
      </c>
      <c r="N124" s="29">
        <v>35</v>
      </c>
    </row>
    <row r="125" spans="1:14" ht="15.75" customHeight="1">
      <c r="A125" s="28">
        <v>8250038.3399999999</v>
      </c>
      <c r="B125" s="29">
        <v>10117</v>
      </c>
      <c r="C125" s="29">
        <v>8084</v>
      </c>
      <c r="D125" s="29">
        <v>2470</v>
      </c>
      <c r="E125" s="29">
        <v>2421</v>
      </c>
      <c r="F125" s="29">
        <v>2661.8</v>
      </c>
      <c r="G125" s="29">
        <v>3.8</v>
      </c>
      <c r="H125" s="29">
        <v>4660</v>
      </c>
      <c r="I125" s="29">
        <v>3395</v>
      </c>
      <c r="J125" s="29">
        <v>315</v>
      </c>
      <c r="K125" s="29">
        <v>870</v>
      </c>
      <c r="L125" s="29">
        <v>20</v>
      </c>
      <c r="M125" s="29">
        <v>0</v>
      </c>
      <c r="N125" s="29">
        <v>65</v>
      </c>
    </row>
    <row r="126" spans="1:14" ht="15.75" customHeight="1">
      <c r="A126" s="28">
        <v>8250039</v>
      </c>
      <c r="B126" s="29">
        <v>6673</v>
      </c>
      <c r="C126" s="29">
        <v>6182</v>
      </c>
      <c r="D126" s="29">
        <v>2959</v>
      </c>
      <c r="E126" s="29">
        <v>2710</v>
      </c>
      <c r="F126" s="29">
        <v>1420</v>
      </c>
      <c r="G126" s="29">
        <v>4.7</v>
      </c>
      <c r="H126" s="29">
        <v>3340</v>
      </c>
      <c r="I126" s="29">
        <v>2195</v>
      </c>
      <c r="J126" s="29">
        <v>205</v>
      </c>
      <c r="K126" s="29">
        <v>750</v>
      </c>
      <c r="L126" s="29">
        <v>120</v>
      </c>
      <c r="M126" s="29">
        <v>35</v>
      </c>
      <c r="N126" s="29">
        <v>35</v>
      </c>
    </row>
    <row r="127" spans="1:14" ht="15.75" customHeight="1">
      <c r="A127" s="28">
        <v>8250040</v>
      </c>
      <c r="B127" s="29">
        <v>5950</v>
      </c>
      <c r="C127" s="29">
        <v>5890</v>
      </c>
      <c r="D127" s="29">
        <v>2822</v>
      </c>
      <c r="E127" s="29">
        <v>2676</v>
      </c>
      <c r="F127" s="29">
        <v>1504.4</v>
      </c>
      <c r="G127" s="29">
        <v>3.96</v>
      </c>
      <c r="H127" s="29">
        <v>3060</v>
      </c>
      <c r="I127" s="29">
        <v>2230</v>
      </c>
      <c r="J127" s="29">
        <v>195</v>
      </c>
      <c r="K127" s="29">
        <v>440</v>
      </c>
      <c r="L127" s="29">
        <v>85</v>
      </c>
      <c r="M127" s="29">
        <v>30</v>
      </c>
      <c r="N127" s="29">
        <v>80</v>
      </c>
    </row>
    <row r="128" spans="1:14" ht="15.75" customHeight="1">
      <c r="A128" s="28">
        <v>8250041</v>
      </c>
      <c r="B128" s="29">
        <v>6174</v>
      </c>
      <c r="C128" s="29">
        <v>5339</v>
      </c>
      <c r="D128" s="29">
        <v>3311</v>
      </c>
      <c r="E128" s="29">
        <v>3082</v>
      </c>
      <c r="F128" s="29">
        <v>2909.1</v>
      </c>
      <c r="G128" s="29">
        <v>2.12</v>
      </c>
      <c r="H128" s="29">
        <v>2995</v>
      </c>
      <c r="I128" s="29">
        <v>1625</v>
      </c>
      <c r="J128" s="29">
        <v>125</v>
      </c>
      <c r="K128" s="29">
        <v>510</v>
      </c>
      <c r="L128" s="29">
        <v>490</v>
      </c>
      <c r="M128" s="29">
        <v>185</v>
      </c>
      <c r="N128" s="29">
        <v>60</v>
      </c>
    </row>
    <row r="129" spans="1:14" ht="15.75" customHeight="1">
      <c r="A129" s="28">
        <v>8250042</v>
      </c>
      <c r="B129" s="29">
        <v>4960</v>
      </c>
      <c r="C129" s="29">
        <v>4254</v>
      </c>
      <c r="D129" s="29">
        <v>3021</v>
      </c>
      <c r="E129" s="29">
        <v>2493</v>
      </c>
      <c r="F129" s="29">
        <v>3575.3</v>
      </c>
      <c r="G129" s="29">
        <v>1.39</v>
      </c>
      <c r="H129" s="29">
        <v>1710</v>
      </c>
      <c r="I129" s="29">
        <v>670</v>
      </c>
      <c r="J129" s="29">
        <v>75</v>
      </c>
      <c r="K129" s="29">
        <v>375</v>
      </c>
      <c r="L129" s="29">
        <v>525</v>
      </c>
      <c r="M129" s="29">
        <v>40</v>
      </c>
      <c r="N129" s="29">
        <v>20</v>
      </c>
    </row>
    <row r="130" spans="1:14" ht="15.75" customHeight="1">
      <c r="A130" s="28">
        <v>8250043</v>
      </c>
      <c r="B130" s="29">
        <v>6193</v>
      </c>
      <c r="C130" s="29">
        <v>5169</v>
      </c>
      <c r="D130" s="29">
        <v>4635</v>
      </c>
      <c r="E130" s="29">
        <v>3719</v>
      </c>
      <c r="F130" s="29">
        <v>3782</v>
      </c>
      <c r="G130" s="29">
        <v>1.64</v>
      </c>
      <c r="H130" s="29">
        <v>3570</v>
      </c>
      <c r="I130" s="29">
        <v>890</v>
      </c>
      <c r="J130" s="29">
        <v>70</v>
      </c>
      <c r="K130" s="29">
        <v>965</v>
      </c>
      <c r="L130" s="29">
        <v>1510</v>
      </c>
      <c r="M130" s="29">
        <v>55</v>
      </c>
      <c r="N130" s="29">
        <v>85</v>
      </c>
    </row>
    <row r="131" spans="1:14" ht="15.75" customHeight="1">
      <c r="A131" s="28">
        <v>8250044</v>
      </c>
      <c r="B131" s="29">
        <v>7224</v>
      </c>
      <c r="C131" s="29">
        <v>6255</v>
      </c>
      <c r="D131" s="29">
        <v>5568</v>
      </c>
      <c r="E131" s="29">
        <v>4819</v>
      </c>
      <c r="F131" s="29">
        <v>9196.7000000000007</v>
      </c>
      <c r="G131" s="29">
        <v>0.79</v>
      </c>
      <c r="H131" s="29">
        <v>5000</v>
      </c>
      <c r="I131" s="29">
        <v>1660</v>
      </c>
      <c r="J131" s="29">
        <v>120</v>
      </c>
      <c r="K131" s="29">
        <v>645</v>
      </c>
      <c r="L131" s="29">
        <v>2295</v>
      </c>
      <c r="M131" s="29">
        <v>160</v>
      </c>
      <c r="N131" s="29">
        <v>125</v>
      </c>
    </row>
    <row r="132" spans="1:14" ht="15.75" customHeight="1">
      <c r="A132" s="28">
        <v>8250045</v>
      </c>
      <c r="B132" s="29">
        <v>8109</v>
      </c>
      <c r="C132" s="29">
        <v>7726</v>
      </c>
      <c r="D132" s="29">
        <v>5958</v>
      </c>
      <c r="E132" s="29">
        <v>4965</v>
      </c>
      <c r="F132" s="29">
        <v>14134.6</v>
      </c>
      <c r="G132" s="29">
        <v>0.56999999999999995</v>
      </c>
      <c r="H132" s="29">
        <v>5385</v>
      </c>
      <c r="I132" s="29">
        <v>2250</v>
      </c>
      <c r="J132" s="29">
        <v>180</v>
      </c>
      <c r="K132" s="29">
        <v>795</v>
      </c>
      <c r="L132" s="29">
        <v>1815</v>
      </c>
      <c r="M132" s="29">
        <v>245</v>
      </c>
      <c r="N132" s="29">
        <v>105</v>
      </c>
    </row>
    <row r="133" spans="1:14" ht="15.75" customHeight="1">
      <c r="A133" s="28">
        <v>8250046.0099999998</v>
      </c>
      <c r="B133" s="29">
        <v>6054</v>
      </c>
      <c r="C133" s="29">
        <v>6019</v>
      </c>
      <c r="D133" s="29">
        <v>4332</v>
      </c>
      <c r="E133" s="29">
        <v>3310</v>
      </c>
      <c r="F133" s="29">
        <v>10288.9</v>
      </c>
      <c r="G133" s="29">
        <v>0.59</v>
      </c>
      <c r="H133" s="29">
        <v>3745</v>
      </c>
      <c r="I133" s="29">
        <v>1070</v>
      </c>
      <c r="J133" s="29">
        <v>70</v>
      </c>
      <c r="K133" s="29">
        <v>1315</v>
      </c>
      <c r="L133" s="29">
        <v>1165</v>
      </c>
      <c r="M133" s="29">
        <v>80</v>
      </c>
      <c r="N133" s="29">
        <v>45</v>
      </c>
    </row>
    <row r="134" spans="1:14" ht="15.75" customHeight="1">
      <c r="A134" s="28">
        <v>8250046.0199999996</v>
      </c>
      <c r="B134" s="29">
        <v>4676</v>
      </c>
      <c r="C134" s="29">
        <v>4502</v>
      </c>
      <c r="D134" s="29">
        <v>2652</v>
      </c>
      <c r="E134" s="29">
        <v>2418</v>
      </c>
      <c r="F134" s="29">
        <v>2628.1</v>
      </c>
      <c r="G134" s="29">
        <v>1.78</v>
      </c>
      <c r="H134" s="29">
        <v>2905</v>
      </c>
      <c r="I134" s="29">
        <v>1535</v>
      </c>
      <c r="J134" s="29">
        <v>115</v>
      </c>
      <c r="K134" s="29">
        <v>640</v>
      </c>
      <c r="L134" s="29">
        <v>350</v>
      </c>
      <c r="M134" s="29">
        <v>210</v>
      </c>
      <c r="N134" s="29">
        <v>45</v>
      </c>
    </row>
    <row r="135" spans="1:14" ht="15.75" customHeight="1">
      <c r="A135" s="28">
        <v>8250047</v>
      </c>
      <c r="B135" s="29">
        <v>4982</v>
      </c>
      <c r="C135" s="29">
        <v>4618</v>
      </c>
      <c r="D135" s="29">
        <v>2461</v>
      </c>
      <c r="E135" s="29">
        <v>2178</v>
      </c>
      <c r="F135" s="29">
        <v>3207.2</v>
      </c>
      <c r="G135" s="29">
        <v>1.55</v>
      </c>
      <c r="H135" s="29">
        <v>2815</v>
      </c>
      <c r="I135" s="29">
        <v>1650</v>
      </c>
      <c r="J135" s="29">
        <v>105</v>
      </c>
      <c r="K135" s="29">
        <v>815</v>
      </c>
      <c r="L135" s="29">
        <v>155</v>
      </c>
      <c r="M135" s="29">
        <v>65</v>
      </c>
      <c r="N135" s="29">
        <v>35</v>
      </c>
    </row>
    <row r="136" spans="1:14" ht="15.75" customHeight="1">
      <c r="A136" s="28">
        <v>8250048</v>
      </c>
      <c r="B136" s="29">
        <v>6355</v>
      </c>
      <c r="C136" s="29">
        <v>5432</v>
      </c>
      <c r="D136" s="29">
        <v>3033</v>
      </c>
      <c r="E136" s="29">
        <v>2830</v>
      </c>
      <c r="F136" s="29">
        <v>2174.5</v>
      </c>
      <c r="G136" s="29">
        <v>2.92</v>
      </c>
      <c r="H136" s="29">
        <v>2995</v>
      </c>
      <c r="I136" s="29">
        <v>1950</v>
      </c>
      <c r="J136" s="29">
        <v>170</v>
      </c>
      <c r="K136" s="29">
        <v>635</v>
      </c>
      <c r="L136" s="29">
        <v>75</v>
      </c>
      <c r="M136" s="29">
        <v>110</v>
      </c>
      <c r="N136" s="29">
        <v>55</v>
      </c>
    </row>
    <row r="137" spans="1:14" ht="15.75" customHeight="1">
      <c r="A137" s="28">
        <v>8250049.0099999998</v>
      </c>
      <c r="B137" s="29">
        <v>4323</v>
      </c>
      <c r="C137" s="29">
        <v>4284</v>
      </c>
      <c r="D137" s="29">
        <v>1784</v>
      </c>
      <c r="E137" s="29">
        <v>1744</v>
      </c>
      <c r="F137" s="29">
        <v>1320.2</v>
      </c>
      <c r="G137" s="29">
        <v>3.27</v>
      </c>
      <c r="H137" s="29">
        <v>2345</v>
      </c>
      <c r="I137" s="29">
        <v>1705</v>
      </c>
      <c r="J137" s="29">
        <v>80</v>
      </c>
      <c r="K137" s="29">
        <v>435</v>
      </c>
      <c r="L137" s="29">
        <v>35</v>
      </c>
      <c r="M137" s="29">
        <v>80</v>
      </c>
      <c r="N137" s="29">
        <v>10</v>
      </c>
    </row>
    <row r="138" spans="1:14" ht="15.75" customHeight="1">
      <c r="A138" s="28">
        <v>8250049.0199999996</v>
      </c>
      <c r="B138" s="29">
        <v>6626</v>
      </c>
      <c r="C138" s="29">
        <v>6640</v>
      </c>
      <c r="D138" s="29">
        <v>2336</v>
      </c>
      <c r="E138" s="29">
        <v>2323</v>
      </c>
      <c r="F138" s="29">
        <v>2668</v>
      </c>
      <c r="G138" s="29">
        <v>2.48</v>
      </c>
      <c r="H138" s="29">
        <v>2660</v>
      </c>
      <c r="I138" s="29">
        <v>1780</v>
      </c>
      <c r="J138" s="29">
        <v>135</v>
      </c>
      <c r="K138" s="29">
        <v>580</v>
      </c>
      <c r="L138" s="29">
        <v>45</v>
      </c>
      <c r="M138" s="29">
        <v>75</v>
      </c>
      <c r="N138" s="29">
        <v>40</v>
      </c>
    </row>
    <row r="139" spans="1:14" ht="15.75" customHeight="1">
      <c r="A139" s="28">
        <v>8250049.0300000003</v>
      </c>
      <c r="B139" s="29">
        <v>7759</v>
      </c>
      <c r="C139" s="29">
        <v>7717</v>
      </c>
      <c r="D139" s="29">
        <v>3542</v>
      </c>
      <c r="E139" s="29">
        <v>3441</v>
      </c>
      <c r="F139" s="29">
        <v>2510.8000000000002</v>
      </c>
      <c r="G139" s="29">
        <v>3.09</v>
      </c>
      <c r="H139" s="29">
        <v>3780</v>
      </c>
      <c r="I139" s="29">
        <v>2820</v>
      </c>
      <c r="J139" s="29">
        <v>275</v>
      </c>
      <c r="K139" s="29">
        <v>465</v>
      </c>
      <c r="L139" s="29">
        <v>65</v>
      </c>
      <c r="M139" s="29">
        <v>75</v>
      </c>
      <c r="N139" s="29">
        <v>80</v>
      </c>
    </row>
    <row r="140" spans="1:14" ht="15.75" customHeight="1">
      <c r="A140" s="28">
        <v>8250050.0099999998</v>
      </c>
      <c r="B140" s="29">
        <v>4053</v>
      </c>
      <c r="C140" s="29">
        <v>4046</v>
      </c>
      <c r="D140" s="29">
        <v>1859</v>
      </c>
      <c r="E140" s="29">
        <v>1790</v>
      </c>
      <c r="F140" s="29">
        <v>2373.4</v>
      </c>
      <c r="G140" s="29">
        <v>1.71</v>
      </c>
      <c r="H140" s="29">
        <v>1935</v>
      </c>
      <c r="I140" s="29">
        <v>1410</v>
      </c>
      <c r="J140" s="29">
        <v>90</v>
      </c>
      <c r="K140" s="29">
        <v>270</v>
      </c>
      <c r="L140" s="29">
        <v>95</v>
      </c>
      <c r="M140" s="29">
        <v>35</v>
      </c>
      <c r="N140" s="29">
        <v>25</v>
      </c>
    </row>
    <row r="141" spans="1:14" ht="15.75" customHeight="1">
      <c r="A141" s="28">
        <v>8250050.0599999996</v>
      </c>
      <c r="B141" s="29">
        <v>7174</v>
      </c>
      <c r="C141" s="29">
        <v>6491</v>
      </c>
      <c r="D141" s="29">
        <v>2370</v>
      </c>
      <c r="E141" s="29">
        <v>2366</v>
      </c>
      <c r="F141" s="29">
        <v>1245.5</v>
      </c>
      <c r="G141" s="29">
        <v>5.76</v>
      </c>
      <c r="H141" s="29">
        <v>3075</v>
      </c>
      <c r="I141" s="29">
        <v>2480</v>
      </c>
      <c r="J141" s="29">
        <v>190</v>
      </c>
      <c r="K141" s="29">
        <v>310</v>
      </c>
      <c r="L141" s="29">
        <v>10</v>
      </c>
      <c r="M141" s="29">
        <v>45</v>
      </c>
      <c r="N141" s="29">
        <v>40</v>
      </c>
    </row>
    <row r="142" spans="1:14" ht="15.75" customHeight="1">
      <c r="A142" s="28">
        <v>8250050.0700000003</v>
      </c>
      <c r="B142" s="29">
        <v>2910</v>
      </c>
      <c r="C142" s="29">
        <v>2837</v>
      </c>
      <c r="D142" s="29">
        <v>1432</v>
      </c>
      <c r="E142" s="29">
        <v>1367</v>
      </c>
      <c r="F142" s="29">
        <v>1081.3</v>
      </c>
      <c r="G142" s="29">
        <v>2.69</v>
      </c>
      <c r="H142" s="29">
        <v>1435</v>
      </c>
      <c r="I142" s="29">
        <v>1120</v>
      </c>
      <c r="J142" s="29">
        <v>65</v>
      </c>
      <c r="K142" s="29">
        <v>140</v>
      </c>
      <c r="L142" s="29">
        <v>45</v>
      </c>
      <c r="M142" s="29">
        <v>50</v>
      </c>
      <c r="N142" s="29">
        <v>25</v>
      </c>
    </row>
    <row r="143" spans="1:14" ht="15.75" customHeight="1">
      <c r="A143" s="28">
        <v>8250050.0800000001</v>
      </c>
      <c r="B143" s="29">
        <v>7134</v>
      </c>
      <c r="C143" s="29">
        <v>5811</v>
      </c>
      <c r="D143" s="29">
        <v>2224</v>
      </c>
      <c r="E143" s="29">
        <v>2216</v>
      </c>
      <c r="F143" s="29">
        <v>1129.7</v>
      </c>
      <c r="G143" s="29">
        <v>6.32</v>
      </c>
      <c r="H143" s="29">
        <v>3235</v>
      </c>
      <c r="I143" s="29">
        <v>2470</v>
      </c>
      <c r="J143" s="29">
        <v>215</v>
      </c>
      <c r="K143" s="29">
        <v>415</v>
      </c>
      <c r="L143" s="29">
        <v>45</v>
      </c>
      <c r="M143" s="29">
        <v>40</v>
      </c>
      <c r="N143" s="29">
        <v>55</v>
      </c>
    </row>
    <row r="144" spans="1:14" ht="15.75" customHeight="1">
      <c r="A144" s="28">
        <v>8250050.0899999999</v>
      </c>
      <c r="B144" s="29">
        <v>9061</v>
      </c>
      <c r="C144" s="29">
        <v>5717</v>
      </c>
      <c r="D144" s="29">
        <v>2994</v>
      </c>
      <c r="E144" s="29">
        <v>2952</v>
      </c>
      <c r="F144" s="29">
        <v>1710.9</v>
      </c>
      <c r="G144" s="29">
        <v>5.3</v>
      </c>
      <c r="H144" s="29">
        <v>4050</v>
      </c>
      <c r="I144" s="29">
        <v>2895</v>
      </c>
      <c r="J144" s="29">
        <v>240</v>
      </c>
      <c r="K144" s="29">
        <v>735</v>
      </c>
      <c r="L144" s="29">
        <v>70</v>
      </c>
      <c r="M144" s="29">
        <v>45</v>
      </c>
      <c r="N144" s="29">
        <v>65</v>
      </c>
    </row>
    <row r="145" spans="1:14" ht="15.75" customHeight="1">
      <c r="A145" s="28">
        <v>8250050.0999999996</v>
      </c>
      <c r="B145" s="29">
        <v>6744</v>
      </c>
      <c r="C145" s="29">
        <v>5375</v>
      </c>
      <c r="D145" s="29">
        <v>2171</v>
      </c>
      <c r="E145" s="29">
        <v>2160</v>
      </c>
      <c r="F145" s="29">
        <v>2759.2</v>
      </c>
      <c r="G145" s="29">
        <v>2.44</v>
      </c>
      <c r="H145" s="29">
        <v>2925</v>
      </c>
      <c r="I145" s="29">
        <v>2220</v>
      </c>
      <c r="J145" s="29">
        <v>195</v>
      </c>
      <c r="K145" s="29">
        <v>370</v>
      </c>
      <c r="L145" s="29">
        <v>35</v>
      </c>
      <c r="M145" s="29">
        <v>55</v>
      </c>
      <c r="N145" s="29">
        <v>55</v>
      </c>
    </row>
    <row r="146" spans="1:14" ht="15.75" customHeight="1">
      <c r="A146" s="28">
        <v>8250050.1100000003</v>
      </c>
      <c r="B146" s="29">
        <v>5743</v>
      </c>
      <c r="C146" s="29">
        <v>3853</v>
      </c>
      <c r="D146" s="29">
        <v>1670</v>
      </c>
      <c r="E146" s="29">
        <v>1639</v>
      </c>
      <c r="F146" s="29">
        <v>2047.1</v>
      </c>
      <c r="G146" s="29">
        <v>2.81</v>
      </c>
      <c r="H146" s="29">
        <v>2330</v>
      </c>
      <c r="I146" s="29">
        <v>1705</v>
      </c>
      <c r="J146" s="29">
        <v>145</v>
      </c>
      <c r="K146" s="29">
        <v>370</v>
      </c>
      <c r="L146" s="29">
        <v>35</v>
      </c>
      <c r="M146" s="29">
        <v>30</v>
      </c>
      <c r="N146" s="29">
        <v>40</v>
      </c>
    </row>
    <row r="147" spans="1:14" ht="15.75" customHeight="1">
      <c r="A147" s="28">
        <v>8250050.1200000001</v>
      </c>
      <c r="B147" s="29">
        <v>6668</v>
      </c>
      <c r="C147" s="29">
        <v>5811</v>
      </c>
      <c r="D147" s="29">
        <v>2211</v>
      </c>
      <c r="E147" s="29">
        <v>2178</v>
      </c>
      <c r="F147" s="29">
        <v>1755.2</v>
      </c>
      <c r="G147" s="29">
        <v>3.8</v>
      </c>
      <c r="H147" s="29">
        <v>2850</v>
      </c>
      <c r="I147" s="29">
        <v>2230</v>
      </c>
      <c r="J147" s="29">
        <v>120</v>
      </c>
      <c r="K147" s="29">
        <v>425</v>
      </c>
      <c r="L147" s="29">
        <v>25</v>
      </c>
      <c r="M147" s="29">
        <v>20</v>
      </c>
      <c r="N147" s="29">
        <v>30</v>
      </c>
    </row>
    <row r="148" spans="1:14" ht="15.75" customHeight="1">
      <c r="A148" s="28">
        <v>8250050.1299999999</v>
      </c>
      <c r="B148" s="29">
        <v>3237</v>
      </c>
      <c r="C148" s="29">
        <v>2601</v>
      </c>
      <c r="D148" s="29">
        <v>1109</v>
      </c>
      <c r="E148" s="29">
        <v>1105</v>
      </c>
      <c r="F148" s="29">
        <v>1089.0999999999999</v>
      </c>
      <c r="G148" s="29">
        <v>2.97</v>
      </c>
      <c r="H148" s="29">
        <v>1395</v>
      </c>
      <c r="I148" s="29">
        <v>980</v>
      </c>
      <c r="J148" s="29">
        <v>80</v>
      </c>
      <c r="K148" s="29">
        <v>305</v>
      </c>
      <c r="L148" s="29">
        <v>0</v>
      </c>
      <c r="M148" s="29">
        <v>0</v>
      </c>
      <c r="N148" s="29">
        <v>20</v>
      </c>
    </row>
    <row r="149" spans="1:14" ht="15.75" customHeight="1">
      <c r="A149" s="28">
        <v>8250050.1399999997</v>
      </c>
      <c r="B149" s="29">
        <v>4412</v>
      </c>
      <c r="C149" s="29">
        <v>4398</v>
      </c>
      <c r="D149" s="29">
        <v>1655</v>
      </c>
      <c r="E149" s="29">
        <v>1617</v>
      </c>
      <c r="F149" s="29">
        <v>1268</v>
      </c>
      <c r="G149" s="29">
        <v>3.48</v>
      </c>
      <c r="H149" s="29">
        <v>1910</v>
      </c>
      <c r="I149" s="29">
        <v>1590</v>
      </c>
      <c r="J149" s="29">
        <v>50</v>
      </c>
      <c r="K149" s="29">
        <v>185</v>
      </c>
      <c r="L149" s="29">
        <v>30</v>
      </c>
      <c r="M149" s="29">
        <v>10</v>
      </c>
      <c r="N149" s="29">
        <v>45</v>
      </c>
    </row>
    <row r="150" spans="1:14" ht="15.75" customHeight="1">
      <c r="A150" s="28">
        <v>8250051</v>
      </c>
      <c r="B150" s="29">
        <v>5007</v>
      </c>
      <c r="C150" s="29">
        <v>4979</v>
      </c>
      <c r="D150" s="29">
        <v>2485</v>
      </c>
      <c r="E150" s="29">
        <v>2358</v>
      </c>
      <c r="F150" s="29">
        <v>2253.6999999999998</v>
      </c>
      <c r="G150" s="29">
        <v>2.2200000000000002</v>
      </c>
      <c r="H150" s="29">
        <v>2575</v>
      </c>
      <c r="I150" s="29">
        <v>1875</v>
      </c>
      <c r="J150" s="29">
        <v>125</v>
      </c>
      <c r="K150" s="29">
        <v>385</v>
      </c>
      <c r="L150" s="29">
        <v>95</v>
      </c>
      <c r="M150" s="29">
        <v>60</v>
      </c>
      <c r="N150" s="29">
        <v>45</v>
      </c>
    </row>
    <row r="151" spans="1:14" ht="15.75" customHeight="1">
      <c r="A151" s="28">
        <v>8250052.0099999998</v>
      </c>
      <c r="B151" s="29">
        <v>4069</v>
      </c>
      <c r="C151" s="29">
        <v>4066</v>
      </c>
      <c r="D151" s="29">
        <v>1687</v>
      </c>
      <c r="E151" s="29">
        <v>1653</v>
      </c>
      <c r="F151" s="29">
        <v>1924.8</v>
      </c>
      <c r="G151" s="29">
        <v>2.11</v>
      </c>
      <c r="H151" s="29">
        <v>1885</v>
      </c>
      <c r="I151" s="29">
        <v>1415</v>
      </c>
      <c r="J151" s="29">
        <v>85</v>
      </c>
      <c r="K151" s="29">
        <v>250</v>
      </c>
      <c r="L151" s="29">
        <v>60</v>
      </c>
      <c r="M151" s="29">
        <v>45</v>
      </c>
      <c r="N151" s="29">
        <v>30</v>
      </c>
    </row>
    <row r="152" spans="1:14" ht="15.75" customHeight="1">
      <c r="A152" s="28">
        <v>8250052.0199999996</v>
      </c>
      <c r="B152" s="29">
        <v>3672</v>
      </c>
      <c r="C152" s="29">
        <v>3786</v>
      </c>
      <c r="D152" s="29">
        <v>1392</v>
      </c>
      <c r="E152" s="29">
        <v>1383</v>
      </c>
      <c r="F152" s="29">
        <v>2242.6</v>
      </c>
      <c r="G152" s="29">
        <v>1.64</v>
      </c>
      <c r="H152" s="29">
        <v>1690</v>
      </c>
      <c r="I152" s="29">
        <v>1300</v>
      </c>
      <c r="J152" s="29">
        <v>60</v>
      </c>
      <c r="K152" s="29">
        <v>230</v>
      </c>
      <c r="L152" s="29">
        <v>30</v>
      </c>
      <c r="M152" s="29">
        <v>55</v>
      </c>
      <c r="N152" s="29">
        <v>20</v>
      </c>
    </row>
    <row r="153" spans="1:14" ht="15.75" customHeight="1">
      <c r="A153" s="28">
        <v>8250052.0300000003</v>
      </c>
      <c r="B153" s="29">
        <v>3657</v>
      </c>
      <c r="C153" s="29">
        <v>3632</v>
      </c>
      <c r="D153" s="29">
        <v>1467</v>
      </c>
      <c r="E153" s="29">
        <v>1452</v>
      </c>
      <c r="F153" s="29">
        <v>1061.3</v>
      </c>
      <c r="G153" s="29">
        <v>3.45</v>
      </c>
      <c r="H153" s="29">
        <v>1410</v>
      </c>
      <c r="I153" s="29">
        <v>1055</v>
      </c>
      <c r="J153" s="29">
        <v>50</v>
      </c>
      <c r="K153" s="29">
        <v>160</v>
      </c>
      <c r="L153" s="29">
        <v>45</v>
      </c>
      <c r="M153" s="29">
        <v>75</v>
      </c>
      <c r="N153" s="29">
        <v>25</v>
      </c>
    </row>
    <row r="154" spans="1:14" ht="15.75" customHeight="1">
      <c r="A154" s="28">
        <v>8250052.04</v>
      </c>
      <c r="B154" s="29">
        <v>4445</v>
      </c>
      <c r="C154" s="29">
        <v>4140</v>
      </c>
      <c r="D154" s="29">
        <v>2009</v>
      </c>
      <c r="E154" s="29">
        <v>1946</v>
      </c>
      <c r="F154" s="29">
        <v>2271.1</v>
      </c>
      <c r="G154" s="29">
        <v>1.96</v>
      </c>
      <c r="H154" s="29">
        <v>1970</v>
      </c>
      <c r="I154" s="29">
        <v>1320</v>
      </c>
      <c r="J154" s="29">
        <v>85</v>
      </c>
      <c r="K154" s="29">
        <v>360</v>
      </c>
      <c r="L154" s="29">
        <v>100</v>
      </c>
      <c r="M154" s="29">
        <v>75</v>
      </c>
      <c r="N154" s="29">
        <v>30</v>
      </c>
    </row>
    <row r="155" spans="1:14" ht="15.75" customHeight="1">
      <c r="A155" s="28">
        <v>8250052.0599999996</v>
      </c>
      <c r="B155" s="29">
        <v>4221</v>
      </c>
      <c r="C155" s="29">
        <v>4396</v>
      </c>
      <c r="D155" s="29">
        <v>1490</v>
      </c>
      <c r="E155" s="29">
        <v>1490</v>
      </c>
      <c r="F155" s="29">
        <v>1645.4</v>
      </c>
      <c r="G155" s="29">
        <v>2.57</v>
      </c>
      <c r="H155" s="29">
        <v>1950</v>
      </c>
      <c r="I155" s="29">
        <v>1440</v>
      </c>
      <c r="J155" s="29">
        <v>85</v>
      </c>
      <c r="K155" s="29">
        <v>340</v>
      </c>
      <c r="L155" s="29">
        <v>30</v>
      </c>
      <c r="M155" s="29">
        <v>15</v>
      </c>
      <c r="N155" s="29">
        <v>45</v>
      </c>
    </row>
    <row r="156" spans="1:14" ht="15.75" customHeight="1">
      <c r="A156" s="28">
        <v>8250052.0700000003</v>
      </c>
      <c r="B156" s="29">
        <v>4259</v>
      </c>
      <c r="C156" s="29">
        <v>4364</v>
      </c>
      <c r="D156" s="29">
        <v>1422</v>
      </c>
      <c r="E156" s="29">
        <v>1415</v>
      </c>
      <c r="F156" s="29">
        <v>2161.8000000000002</v>
      </c>
      <c r="G156" s="29">
        <v>1.97</v>
      </c>
      <c r="H156" s="29">
        <v>1985</v>
      </c>
      <c r="I156" s="29">
        <v>1440</v>
      </c>
      <c r="J156" s="29">
        <v>100</v>
      </c>
      <c r="K156" s="29">
        <v>350</v>
      </c>
      <c r="L156" s="29">
        <v>25</v>
      </c>
      <c r="M156" s="29">
        <v>45</v>
      </c>
      <c r="N156" s="29">
        <v>25</v>
      </c>
    </row>
    <row r="157" spans="1:14" ht="15.75" customHeight="1">
      <c r="A157" s="28">
        <v>8250052.0899999999</v>
      </c>
      <c r="B157" s="29">
        <v>5733</v>
      </c>
      <c r="C157" s="29">
        <v>5437</v>
      </c>
      <c r="D157" s="29">
        <v>1943</v>
      </c>
      <c r="E157" s="29">
        <v>1928</v>
      </c>
      <c r="F157" s="29">
        <v>4046.2</v>
      </c>
      <c r="G157" s="29">
        <v>1.42</v>
      </c>
      <c r="H157" s="29">
        <v>2880</v>
      </c>
      <c r="I157" s="29">
        <v>2130</v>
      </c>
      <c r="J157" s="29">
        <v>100</v>
      </c>
      <c r="K157" s="29">
        <v>510</v>
      </c>
      <c r="L157" s="29">
        <v>55</v>
      </c>
      <c r="M157" s="29">
        <v>35</v>
      </c>
      <c r="N157" s="29">
        <v>55</v>
      </c>
    </row>
    <row r="158" spans="1:14" ht="15.75" customHeight="1">
      <c r="A158" s="28">
        <v>8250052.0999999996</v>
      </c>
      <c r="B158" s="29">
        <v>4875</v>
      </c>
      <c r="C158" s="29">
        <v>4768</v>
      </c>
      <c r="D158" s="29">
        <v>1860</v>
      </c>
      <c r="E158" s="29">
        <v>1824</v>
      </c>
      <c r="F158" s="29">
        <v>3552.9</v>
      </c>
      <c r="G158" s="29">
        <v>1.37</v>
      </c>
      <c r="H158" s="29">
        <v>2240</v>
      </c>
      <c r="I158" s="29">
        <v>1660</v>
      </c>
      <c r="J158" s="29">
        <v>80</v>
      </c>
      <c r="K158" s="29">
        <v>455</v>
      </c>
      <c r="L158" s="29">
        <v>15</v>
      </c>
      <c r="M158" s="29">
        <v>10</v>
      </c>
      <c r="N158" s="29">
        <v>25</v>
      </c>
    </row>
    <row r="159" spans="1:14" ht="15.75" customHeight="1">
      <c r="A159" s="28">
        <v>8250052.1100000003</v>
      </c>
      <c r="B159" s="29">
        <v>5275</v>
      </c>
      <c r="C159" s="29">
        <v>5125</v>
      </c>
      <c r="D159" s="29">
        <v>1629</v>
      </c>
      <c r="E159" s="29">
        <v>1624</v>
      </c>
      <c r="F159" s="29">
        <v>2169.1999999999998</v>
      </c>
      <c r="G159" s="29">
        <v>2.4300000000000002</v>
      </c>
      <c r="H159" s="29">
        <v>2255</v>
      </c>
      <c r="I159" s="29">
        <v>1780</v>
      </c>
      <c r="J159" s="29">
        <v>75</v>
      </c>
      <c r="K159" s="29">
        <v>305</v>
      </c>
      <c r="L159" s="29">
        <v>10</v>
      </c>
      <c r="M159" s="29">
        <v>40</v>
      </c>
      <c r="N159" s="29">
        <v>35</v>
      </c>
    </row>
    <row r="160" spans="1:14" ht="15.75" customHeight="1">
      <c r="A160" s="28">
        <v>8250052.1200000001</v>
      </c>
      <c r="B160" s="29">
        <v>4261</v>
      </c>
      <c r="C160" s="29">
        <v>3954</v>
      </c>
      <c r="D160" s="29">
        <v>1226</v>
      </c>
      <c r="E160" s="29">
        <v>1223</v>
      </c>
      <c r="F160" s="29">
        <v>1055.0999999999999</v>
      </c>
      <c r="G160" s="29">
        <v>4.04</v>
      </c>
      <c r="H160" s="29">
        <v>1835</v>
      </c>
      <c r="I160" s="29">
        <v>1385</v>
      </c>
      <c r="J160" s="29">
        <v>90</v>
      </c>
      <c r="K160" s="29">
        <v>280</v>
      </c>
      <c r="L160" s="29">
        <v>25</v>
      </c>
      <c r="M160" s="29">
        <v>30</v>
      </c>
      <c r="N160" s="29">
        <v>20</v>
      </c>
    </row>
    <row r="161" spans="1:14" ht="15.75" customHeight="1">
      <c r="A161" s="28">
        <v>8250053</v>
      </c>
      <c r="B161" s="29">
        <v>6100</v>
      </c>
      <c r="C161" s="29">
        <v>5460</v>
      </c>
      <c r="D161" s="29">
        <v>2766</v>
      </c>
      <c r="E161" s="29">
        <v>2633</v>
      </c>
      <c r="F161" s="29">
        <v>1900.4</v>
      </c>
      <c r="G161" s="29">
        <v>3.21</v>
      </c>
      <c r="H161" s="29">
        <v>2695</v>
      </c>
      <c r="I161" s="29">
        <v>1840</v>
      </c>
      <c r="J161" s="29">
        <v>135</v>
      </c>
      <c r="K161" s="29">
        <v>360</v>
      </c>
      <c r="L161" s="29">
        <v>180</v>
      </c>
      <c r="M161" s="29">
        <v>155</v>
      </c>
      <c r="N161" s="29">
        <v>25</v>
      </c>
    </row>
    <row r="162" spans="1:14" ht="15.75" customHeight="1">
      <c r="A162" s="28">
        <v>8250054</v>
      </c>
      <c r="B162" s="29">
        <v>3610</v>
      </c>
      <c r="C162" s="29">
        <v>3278</v>
      </c>
      <c r="D162" s="29">
        <v>1842</v>
      </c>
      <c r="E162" s="29">
        <v>1657</v>
      </c>
      <c r="F162" s="29">
        <v>2787.6</v>
      </c>
      <c r="G162" s="29">
        <v>1.3</v>
      </c>
      <c r="H162" s="29">
        <v>1800</v>
      </c>
      <c r="I162" s="29">
        <v>1095</v>
      </c>
      <c r="J162" s="29">
        <v>90</v>
      </c>
      <c r="K162" s="29">
        <v>180</v>
      </c>
      <c r="L162" s="29">
        <v>230</v>
      </c>
      <c r="M162" s="29">
        <v>180</v>
      </c>
      <c r="N162" s="29">
        <v>15</v>
      </c>
    </row>
    <row r="163" spans="1:14" ht="15.75" customHeight="1">
      <c r="A163" s="28">
        <v>8250055</v>
      </c>
      <c r="B163" s="29">
        <v>3141</v>
      </c>
      <c r="C163" s="29">
        <v>2906</v>
      </c>
      <c r="D163" s="29">
        <v>1220</v>
      </c>
      <c r="E163" s="29">
        <v>1114</v>
      </c>
      <c r="F163" s="29">
        <v>1669.9</v>
      </c>
      <c r="G163" s="29">
        <v>1.88</v>
      </c>
      <c r="H163" s="29">
        <v>1360</v>
      </c>
      <c r="I163" s="29">
        <v>770</v>
      </c>
      <c r="J163" s="29">
        <v>30</v>
      </c>
      <c r="K163" s="29">
        <v>250</v>
      </c>
      <c r="L163" s="29">
        <v>200</v>
      </c>
      <c r="M163" s="29">
        <v>100</v>
      </c>
      <c r="N163" s="29">
        <v>10</v>
      </c>
    </row>
    <row r="164" spans="1:14" ht="15.75" customHeight="1">
      <c r="A164" s="28">
        <v>8250056</v>
      </c>
      <c r="B164" s="29">
        <v>5499</v>
      </c>
      <c r="C164" s="29">
        <v>4995</v>
      </c>
      <c r="D164" s="29">
        <v>2703</v>
      </c>
      <c r="E164" s="29">
        <v>2524</v>
      </c>
      <c r="F164" s="29">
        <v>3463.1</v>
      </c>
      <c r="G164" s="29">
        <v>1.59</v>
      </c>
      <c r="H164" s="29">
        <v>3020</v>
      </c>
      <c r="I164" s="29">
        <v>1725</v>
      </c>
      <c r="J164" s="29">
        <v>120</v>
      </c>
      <c r="K164" s="29">
        <v>425</v>
      </c>
      <c r="L164" s="29">
        <v>385</v>
      </c>
      <c r="M164" s="29">
        <v>325</v>
      </c>
      <c r="N164" s="29">
        <v>50</v>
      </c>
    </row>
    <row r="165" spans="1:14" ht="15.75" customHeight="1">
      <c r="A165" s="28">
        <v>8250057</v>
      </c>
      <c r="B165" s="29">
        <v>6415</v>
      </c>
      <c r="C165" s="29">
        <v>5583</v>
      </c>
      <c r="D165" s="29">
        <v>2977</v>
      </c>
      <c r="E165" s="29">
        <v>2715</v>
      </c>
      <c r="F165" s="29">
        <v>2783.2</v>
      </c>
      <c r="G165" s="29">
        <v>2.2999999999999998</v>
      </c>
      <c r="H165" s="29">
        <v>2810</v>
      </c>
      <c r="I165" s="29">
        <v>1400</v>
      </c>
      <c r="J165" s="29">
        <v>115</v>
      </c>
      <c r="K165" s="29">
        <v>540</v>
      </c>
      <c r="L165" s="29">
        <v>460</v>
      </c>
      <c r="M165" s="29">
        <v>250</v>
      </c>
      <c r="N165" s="29">
        <v>50</v>
      </c>
    </row>
    <row r="166" spans="1:14" ht="15.75" customHeight="1">
      <c r="A166" s="28">
        <v>8250058</v>
      </c>
      <c r="B166" s="29">
        <v>6543</v>
      </c>
      <c r="C166" s="29">
        <v>6335</v>
      </c>
      <c r="D166" s="29">
        <v>3682</v>
      </c>
      <c r="E166" s="29">
        <v>3396</v>
      </c>
      <c r="F166" s="29">
        <v>3327.9</v>
      </c>
      <c r="G166" s="29">
        <v>1.97</v>
      </c>
      <c r="H166" s="29">
        <v>3840</v>
      </c>
      <c r="I166" s="29">
        <v>1790</v>
      </c>
      <c r="J166" s="29">
        <v>80</v>
      </c>
      <c r="K166" s="29">
        <v>590</v>
      </c>
      <c r="L166" s="29">
        <v>985</v>
      </c>
      <c r="M166" s="29">
        <v>345</v>
      </c>
      <c r="N166" s="29">
        <v>50</v>
      </c>
    </row>
    <row r="167" spans="1:14" ht="15.75" customHeight="1">
      <c r="A167" s="28">
        <v>8250059</v>
      </c>
      <c r="B167" s="29">
        <v>6616</v>
      </c>
      <c r="C167" s="29">
        <v>6397</v>
      </c>
      <c r="D167" s="29">
        <v>3854</v>
      </c>
      <c r="E167" s="29">
        <v>3502</v>
      </c>
      <c r="F167" s="29">
        <v>4271.3999999999996</v>
      </c>
      <c r="G167" s="29">
        <v>1.55</v>
      </c>
      <c r="H167" s="29">
        <v>3995</v>
      </c>
      <c r="I167" s="29">
        <v>2170</v>
      </c>
      <c r="J167" s="29">
        <v>165</v>
      </c>
      <c r="K167" s="29">
        <v>570</v>
      </c>
      <c r="L167" s="29">
        <v>855</v>
      </c>
      <c r="M167" s="29">
        <v>180</v>
      </c>
      <c r="N167" s="29">
        <v>60</v>
      </c>
    </row>
    <row r="168" spans="1:14" ht="15.75" customHeight="1">
      <c r="A168" s="28">
        <v>8250060</v>
      </c>
      <c r="B168" s="29">
        <v>4970</v>
      </c>
      <c r="C168" s="29">
        <v>4315</v>
      </c>
      <c r="D168" s="29">
        <v>2660</v>
      </c>
      <c r="E168" s="29">
        <v>2503</v>
      </c>
      <c r="F168" s="29">
        <v>2464.5</v>
      </c>
      <c r="G168" s="29">
        <v>2.02</v>
      </c>
      <c r="H168" s="29">
        <v>2990</v>
      </c>
      <c r="I168" s="29">
        <v>1935</v>
      </c>
      <c r="J168" s="29">
        <v>100</v>
      </c>
      <c r="K168" s="29">
        <v>405</v>
      </c>
      <c r="L168" s="29">
        <v>305</v>
      </c>
      <c r="M168" s="29">
        <v>185</v>
      </c>
      <c r="N168" s="29">
        <v>55</v>
      </c>
    </row>
    <row r="169" spans="1:14" ht="15.75" customHeight="1">
      <c r="A169" s="28">
        <v>8250061</v>
      </c>
      <c r="B169" s="29">
        <v>3340</v>
      </c>
      <c r="C169" s="29">
        <v>3429</v>
      </c>
      <c r="D169" s="29">
        <v>1358</v>
      </c>
      <c r="E169" s="29">
        <v>1285</v>
      </c>
      <c r="F169" s="29">
        <v>87.9</v>
      </c>
      <c r="G169" s="29">
        <v>37.99</v>
      </c>
      <c r="H169" s="29">
        <v>1355</v>
      </c>
      <c r="I169" s="29">
        <v>960</v>
      </c>
      <c r="J169" s="29">
        <v>45</v>
      </c>
      <c r="K169" s="29">
        <v>200</v>
      </c>
      <c r="L169" s="29">
        <v>90</v>
      </c>
      <c r="M169" s="29">
        <v>35</v>
      </c>
      <c r="N169" s="29">
        <v>25</v>
      </c>
    </row>
    <row r="170" spans="1:14" ht="15.75" customHeight="1">
      <c r="A170" s="28">
        <v>8250062</v>
      </c>
      <c r="B170" s="29">
        <v>5130</v>
      </c>
      <c r="C170" s="29">
        <v>4707</v>
      </c>
      <c r="D170" s="29">
        <v>2609</v>
      </c>
      <c r="E170" s="29">
        <v>2415</v>
      </c>
      <c r="F170" s="29">
        <v>3467.9</v>
      </c>
      <c r="G170" s="29">
        <v>1.48</v>
      </c>
      <c r="H170" s="29">
        <v>3000</v>
      </c>
      <c r="I170" s="29">
        <v>1850</v>
      </c>
      <c r="J170" s="29">
        <v>210</v>
      </c>
      <c r="K170" s="29">
        <v>580</v>
      </c>
      <c r="L170" s="29">
        <v>180</v>
      </c>
      <c r="M170" s="29">
        <v>155</v>
      </c>
      <c r="N170" s="29">
        <v>40</v>
      </c>
    </row>
    <row r="171" spans="1:14" ht="15.75" customHeight="1">
      <c r="A171" s="28">
        <v>8250063</v>
      </c>
      <c r="B171" s="29">
        <v>4428</v>
      </c>
      <c r="C171" s="29">
        <v>3748</v>
      </c>
      <c r="D171" s="29">
        <v>2061</v>
      </c>
      <c r="E171" s="29">
        <v>1900</v>
      </c>
      <c r="F171" s="29">
        <v>3298.8</v>
      </c>
      <c r="G171" s="29">
        <v>1.34</v>
      </c>
      <c r="H171" s="29">
        <v>2315</v>
      </c>
      <c r="I171" s="29">
        <v>1400</v>
      </c>
      <c r="J171" s="29">
        <v>100</v>
      </c>
      <c r="K171" s="29">
        <v>375</v>
      </c>
      <c r="L171" s="29">
        <v>220</v>
      </c>
      <c r="M171" s="29">
        <v>180</v>
      </c>
      <c r="N171" s="29">
        <v>45</v>
      </c>
    </row>
    <row r="172" spans="1:14" ht="15.75" customHeight="1">
      <c r="A172" s="28">
        <v>8250064</v>
      </c>
      <c r="B172" s="29">
        <v>5916</v>
      </c>
      <c r="C172" s="29">
        <v>5534</v>
      </c>
      <c r="D172" s="29">
        <v>2931</v>
      </c>
      <c r="E172" s="29">
        <v>2670</v>
      </c>
      <c r="F172" s="29">
        <v>2877</v>
      </c>
      <c r="G172" s="29">
        <v>2.06</v>
      </c>
      <c r="H172" s="29">
        <v>3160</v>
      </c>
      <c r="I172" s="29">
        <v>1955</v>
      </c>
      <c r="J172" s="29">
        <v>150</v>
      </c>
      <c r="K172" s="29">
        <v>635</v>
      </c>
      <c r="L172" s="29">
        <v>225</v>
      </c>
      <c r="M172" s="29">
        <v>155</v>
      </c>
      <c r="N172" s="29">
        <v>45</v>
      </c>
    </row>
    <row r="173" spans="1:14" ht="15.75" customHeight="1">
      <c r="A173" s="28">
        <v>8250065</v>
      </c>
      <c r="B173" s="29">
        <v>3482</v>
      </c>
      <c r="C173" s="29">
        <v>3121</v>
      </c>
      <c r="D173" s="29">
        <v>1684</v>
      </c>
      <c r="E173" s="29">
        <v>1500</v>
      </c>
      <c r="F173" s="29">
        <v>2586</v>
      </c>
      <c r="G173" s="29">
        <v>1.35</v>
      </c>
      <c r="H173" s="29">
        <v>1945</v>
      </c>
      <c r="I173" s="29">
        <v>1035</v>
      </c>
      <c r="J173" s="29">
        <v>70</v>
      </c>
      <c r="K173" s="29">
        <v>515</v>
      </c>
      <c r="L173" s="29">
        <v>185</v>
      </c>
      <c r="M173" s="29">
        <v>95</v>
      </c>
      <c r="N173" s="29">
        <v>45</v>
      </c>
    </row>
    <row r="174" spans="1:14" ht="15.75" customHeight="1">
      <c r="A174" s="28">
        <v>8250066.0099999998</v>
      </c>
      <c r="B174" s="29">
        <v>4623</v>
      </c>
      <c r="C174" s="29">
        <v>3543</v>
      </c>
      <c r="D174" s="29">
        <v>1638</v>
      </c>
      <c r="E174" s="29">
        <v>1511</v>
      </c>
      <c r="F174" s="29">
        <v>1329.3</v>
      </c>
      <c r="G174" s="29">
        <v>3.48</v>
      </c>
      <c r="H174" s="29">
        <v>1555</v>
      </c>
      <c r="I174" s="29">
        <v>655</v>
      </c>
      <c r="J174" s="29">
        <v>70</v>
      </c>
      <c r="K174" s="29">
        <v>270</v>
      </c>
      <c r="L174" s="29">
        <v>465</v>
      </c>
      <c r="M174" s="29">
        <v>85</v>
      </c>
      <c r="N174" s="29">
        <v>10</v>
      </c>
    </row>
    <row r="175" spans="1:14" ht="15.75" customHeight="1">
      <c r="A175" s="28">
        <v>8250066.0199999996</v>
      </c>
      <c r="B175" s="29">
        <v>5554</v>
      </c>
      <c r="C175" s="29">
        <v>5336</v>
      </c>
      <c r="D175" s="29">
        <v>2714</v>
      </c>
      <c r="E175" s="29">
        <v>2575</v>
      </c>
      <c r="F175" s="29">
        <v>2556</v>
      </c>
      <c r="G175" s="29">
        <v>2.17</v>
      </c>
      <c r="H175" s="29">
        <v>2870</v>
      </c>
      <c r="I175" s="29">
        <v>1685</v>
      </c>
      <c r="J175" s="29">
        <v>115</v>
      </c>
      <c r="K175" s="29">
        <v>585</v>
      </c>
      <c r="L175" s="29">
        <v>330</v>
      </c>
      <c r="M175" s="29">
        <v>105</v>
      </c>
      <c r="N175" s="29">
        <v>45</v>
      </c>
    </row>
    <row r="176" spans="1:14" ht="15.75" customHeight="1">
      <c r="A176" s="28">
        <v>8250067</v>
      </c>
      <c r="B176" s="29">
        <v>3106</v>
      </c>
      <c r="C176" s="29">
        <v>1983</v>
      </c>
      <c r="D176" s="29">
        <v>1662</v>
      </c>
      <c r="E176" s="29">
        <v>1497</v>
      </c>
      <c r="F176" s="29">
        <v>3499.7</v>
      </c>
      <c r="G176" s="29">
        <v>0.89</v>
      </c>
      <c r="H176" s="29">
        <v>1485</v>
      </c>
      <c r="I176" s="29">
        <v>805</v>
      </c>
      <c r="J176" s="29">
        <v>35</v>
      </c>
      <c r="K176" s="29">
        <v>420</v>
      </c>
      <c r="L176" s="29">
        <v>175</v>
      </c>
      <c r="M176" s="29">
        <v>35</v>
      </c>
      <c r="N176" s="29">
        <v>10</v>
      </c>
    </row>
    <row r="177" spans="1:14" ht="15.75" customHeight="1">
      <c r="A177" s="28">
        <v>8250068</v>
      </c>
      <c r="B177" s="29">
        <v>2679</v>
      </c>
      <c r="C177" s="29">
        <v>2592</v>
      </c>
      <c r="D177" s="29">
        <v>1100</v>
      </c>
      <c r="E177" s="29">
        <v>1070</v>
      </c>
      <c r="F177" s="29">
        <v>2505.8000000000002</v>
      </c>
      <c r="G177" s="29">
        <v>1.07</v>
      </c>
      <c r="H177" s="29">
        <v>1130</v>
      </c>
      <c r="I177" s="29">
        <v>750</v>
      </c>
      <c r="J177" s="29">
        <v>90</v>
      </c>
      <c r="K177" s="29">
        <v>190</v>
      </c>
      <c r="L177" s="29">
        <v>40</v>
      </c>
      <c r="M177" s="29">
        <v>60</v>
      </c>
      <c r="N177" s="29">
        <v>0</v>
      </c>
    </row>
    <row r="178" spans="1:14" ht="15.75" customHeight="1">
      <c r="A178" s="28">
        <v>8250069</v>
      </c>
      <c r="B178" s="29">
        <v>2260</v>
      </c>
      <c r="C178" s="29">
        <v>2225</v>
      </c>
      <c r="D178" s="29">
        <v>958</v>
      </c>
      <c r="E178" s="29">
        <v>903</v>
      </c>
      <c r="F178" s="29">
        <v>2079.1</v>
      </c>
      <c r="G178" s="29">
        <v>1.0900000000000001</v>
      </c>
      <c r="H178" s="29">
        <v>1075</v>
      </c>
      <c r="I178" s="29">
        <v>695</v>
      </c>
      <c r="J178" s="29">
        <v>45</v>
      </c>
      <c r="K178" s="29">
        <v>180</v>
      </c>
      <c r="L178" s="29">
        <v>65</v>
      </c>
      <c r="M178" s="29">
        <v>55</v>
      </c>
      <c r="N178" s="29">
        <v>30</v>
      </c>
    </row>
    <row r="179" spans="1:14" ht="15.75" customHeight="1">
      <c r="A179" s="28">
        <v>8250070</v>
      </c>
      <c r="B179" s="29">
        <v>2353</v>
      </c>
      <c r="C179" s="29">
        <v>2279</v>
      </c>
      <c r="D179" s="29">
        <v>1053</v>
      </c>
      <c r="E179" s="29">
        <v>1011</v>
      </c>
      <c r="F179" s="29">
        <v>1433.5</v>
      </c>
      <c r="G179" s="29">
        <v>1.64</v>
      </c>
      <c r="H179" s="29">
        <v>1075</v>
      </c>
      <c r="I179" s="29">
        <v>670</v>
      </c>
      <c r="J179" s="29">
        <v>40</v>
      </c>
      <c r="K179" s="29">
        <v>230</v>
      </c>
      <c r="L179" s="29">
        <v>55</v>
      </c>
      <c r="M179" s="29">
        <v>70</v>
      </c>
      <c r="N179" s="29">
        <v>10</v>
      </c>
    </row>
    <row r="180" spans="1:14" ht="15.75" customHeight="1">
      <c r="A180" s="28">
        <v>8250071</v>
      </c>
      <c r="B180" s="29">
        <v>3276</v>
      </c>
      <c r="C180" s="29">
        <v>3067</v>
      </c>
      <c r="D180" s="29">
        <v>1449</v>
      </c>
      <c r="E180" s="29">
        <v>1362</v>
      </c>
      <c r="F180" s="29">
        <v>1755.5</v>
      </c>
      <c r="G180" s="29">
        <v>1.87</v>
      </c>
      <c r="H180" s="29">
        <v>1720</v>
      </c>
      <c r="I180" s="29">
        <v>1265</v>
      </c>
      <c r="J180" s="29">
        <v>75</v>
      </c>
      <c r="K180" s="29">
        <v>220</v>
      </c>
      <c r="L180" s="29">
        <v>50</v>
      </c>
      <c r="M180" s="29">
        <v>105</v>
      </c>
      <c r="N180" s="29">
        <v>10</v>
      </c>
    </row>
    <row r="181" spans="1:14" ht="15.75" customHeight="1">
      <c r="A181" s="28">
        <v>8250072</v>
      </c>
      <c r="B181" s="29">
        <v>6084</v>
      </c>
      <c r="C181" s="29">
        <v>5544</v>
      </c>
      <c r="D181" s="29">
        <v>3127</v>
      </c>
      <c r="E181" s="29">
        <v>2804</v>
      </c>
      <c r="F181" s="29">
        <v>2571.5</v>
      </c>
      <c r="G181" s="29">
        <v>2.37</v>
      </c>
      <c r="H181" s="29">
        <v>3265</v>
      </c>
      <c r="I181" s="29">
        <v>2160</v>
      </c>
      <c r="J181" s="29">
        <v>105</v>
      </c>
      <c r="K181" s="29">
        <v>710</v>
      </c>
      <c r="L181" s="29">
        <v>105</v>
      </c>
      <c r="M181" s="29">
        <v>135</v>
      </c>
      <c r="N181" s="29">
        <v>50</v>
      </c>
    </row>
    <row r="182" spans="1:14" ht="15.75" customHeight="1">
      <c r="A182" s="28">
        <v>8250073</v>
      </c>
      <c r="B182" s="29">
        <v>2307</v>
      </c>
      <c r="C182" s="29">
        <v>2096</v>
      </c>
      <c r="D182" s="29">
        <v>1323</v>
      </c>
      <c r="E182" s="29">
        <v>1182</v>
      </c>
      <c r="F182" s="29">
        <v>2000.2</v>
      </c>
      <c r="G182" s="29">
        <v>1.1499999999999999</v>
      </c>
      <c r="H182" s="29">
        <v>1090</v>
      </c>
      <c r="I182" s="29">
        <v>770</v>
      </c>
      <c r="J182" s="29">
        <v>35</v>
      </c>
      <c r="K182" s="29">
        <v>205</v>
      </c>
      <c r="L182" s="29">
        <v>25</v>
      </c>
      <c r="M182" s="29">
        <v>25</v>
      </c>
      <c r="N182" s="29">
        <v>20</v>
      </c>
    </row>
    <row r="183" spans="1:14" ht="15.75" customHeight="1">
      <c r="A183" s="28">
        <v>8250074</v>
      </c>
      <c r="B183" s="29">
        <v>3506</v>
      </c>
      <c r="C183" s="29">
        <v>3348</v>
      </c>
      <c r="D183" s="29">
        <v>1508</v>
      </c>
      <c r="E183" s="29">
        <v>1453</v>
      </c>
      <c r="F183" s="29">
        <v>2168.6999999999998</v>
      </c>
      <c r="G183" s="29">
        <v>1.62</v>
      </c>
      <c r="H183" s="29">
        <v>1700</v>
      </c>
      <c r="I183" s="29">
        <v>1285</v>
      </c>
      <c r="J183" s="29">
        <v>85</v>
      </c>
      <c r="K183" s="29">
        <v>190</v>
      </c>
      <c r="L183" s="29">
        <v>30</v>
      </c>
      <c r="M183" s="29">
        <v>80</v>
      </c>
      <c r="N183" s="29">
        <v>35</v>
      </c>
    </row>
    <row r="184" spans="1:14" ht="15.75" customHeight="1">
      <c r="A184" s="28">
        <v>8250075.0099999998</v>
      </c>
      <c r="B184" s="29">
        <v>3055</v>
      </c>
      <c r="C184" s="29">
        <v>2931</v>
      </c>
      <c r="D184" s="29">
        <v>1369</v>
      </c>
      <c r="E184" s="29">
        <v>1318</v>
      </c>
      <c r="F184" s="29">
        <v>2972.4</v>
      </c>
      <c r="G184" s="29">
        <v>1.03</v>
      </c>
      <c r="H184" s="29">
        <v>1655</v>
      </c>
      <c r="I184" s="29">
        <v>1155</v>
      </c>
      <c r="J184" s="29">
        <v>75</v>
      </c>
      <c r="K184" s="29">
        <v>300</v>
      </c>
      <c r="L184" s="29">
        <v>85</v>
      </c>
      <c r="M184" s="29">
        <v>20</v>
      </c>
      <c r="N184" s="29">
        <v>20</v>
      </c>
    </row>
    <row r="185" spans="1:14" ht="15.75" customHeight="1">
      <c r="A185" s="28">
        <v>8250075.0199999996</v>
      </c>
      <c r="B185" s="29">
        <v>4310</v>
      </c>
      <c r="C185" s="29">
        <v>4297</v>
      </c>
      <c r="D185" s="29">
        <v>1931</v>
      </c>
      <c r="E185" s="29">
        <v>1842</v>
      </c>
      <c r="F185" s="29">
        <v>3551.7</v>
      </c>
      <c r="G185" s="29">
        <v>1.21</v>
      </c>
      <c r="H185" s="29">
        <v>2140</v>
      </c>
      <c r="I185" s="29">
        <v>1460</v>
      </c>
      <c r="J185" s="29">
        <v>140</v>
      </c>
      <c r="K185" s="29">
        <v>440</v>
      </c>
      <c r="L185" s="29">
        <v>55</v>
      </c>
      <c r="M185" s="29">
        <v>20</v>
      </c>
      <c r="N185" s="29">
        <v>25</v>
      </c>
    </row>
    <row r="186" spans="1:14" ht="15.75" customHeight="1">
      <c r="A186" s="28">
        <v>8250076.0099999998</v>
      </c>
      <c r="B186" s="29">
        <v>2845</v>
      </c>
      <c r="C186" s="29">
        <v>2851</v>
      </c>
      <c r="D186" s="29">
        <v>1111</v>
      </c>
      <c r="E186" s="29">
        <v>1077</v>
      </c>
      <c r="F186" s="29">
        <v>3292.8</v>
      </c>
      <c r="G186" s="29">
        <v>0.86</v>
      </c>
      <c r="H186" s="29">
        <v>1310</v>
      </c>
      <c r="I186" s="29">
        <v>900</v>
      </c>
      <c r="J186" s="29">
        <v>75</v>
      </c>
      <c r="K186" s="29">
        <v>260</v>
      </c>
      <c r="L186" s="29">
        <v>45</v>
      </c>
      <c r="M186" s="29">
        <v>10</v>
      </c>
      <c r="N186" s="29">
        <v>20</v>
      </c>
    </row>
    <row r="187" spans="1:14" ht="15.75" customHeight="1">
      <c r="A187" s="28">
        <v>8250076.0199999996</v>
      </c>
      <c r="B187" s="29">
        <v>3268</v>
      </c>
      <c r="C187" s="29">
        <v>3167</v>
      </c>
      <c r="D187" s="29">
        <v>1374</v>
      </c>
      <c r="E187" s="29">
        <v>1336</v>
      </c>
      <c r="F187" s="29">
        <v>2949.7</v>
      </c>
      <c r="G187" s="29">
        <v>1.1100000000000001</v>
      </c>
      <c r="H187" s="29">
        <v>1485</v>
      </c>
      <c r="I187" s="29">
        <v>1080</v>
      </c>
      <c r="J187" s="29">
        <v>50</v>
      </c>
      <c r="K187" s="29">
        <v>280</v>
      </c>
      <c r="L187" s="29">
        <v>40</v>
      </c>
      <c r="M187" s="29">
        <v>10</v>
      </c>
      <c r="N187" s="29">
        <v>25</v>
      </c>
    </row>
    <row r="188" spans="1:14" ht="15.75" customHeight="1">
      <c r="A188" s="28">
        <v>8250076.0300000003</v>
      </c>
      <c r="B188" s="29">
        <v>4453</v>
      </c>
      <c r="C188" s="29">
        <v>4328</v>
      </c>
      <c r="D188" s="29">
        <v>1908</v>
      </c>
      <c r="E188" s="29">
        <v>1860</v>
      </c>
      <c r="F188" s="29">
        <v>2687.7</v>
      </c>
      <c r="G188" s="29">
        <v>1.66</v>
      </c>
      <c r="H188" s="29">
        <v>2005</v>
      </c>
      <c r="I188" s="29">
        <v>1570</v>
      </c>
      <c r="J188" s="29">
        <v>65</v>
      </c>
      <c r="K188" s="29">
        <v>275</v>
      </c>
      <c r="L188" s="29">
        <v>25</v>
      </c>
      <c r="M188" s="29">
        <v>55</v>
      </c>
      <c r="N188" s="29">
        <v>20</v>
      </c>
    </row>
    <row r="189" spans="1:14" ht="15.75" customHeight="1">
      <c r="A189" s="28">
        <v>8250076.04</v>
      </c>
      <c r="B189" s="29">
        <v>4381</v>
      </c>
      <c r="C189" s="29">
        <v>4219</v>
      </c>
      <c r="D189" s="29">
        <v>1777</v>
      </c>
      <c r="E189" s="29">
        <v>1725</v>
      </c>
      <c r="F189" s="29">
        <v>2818.1</v>
      </c>
      <c r="G189" s="29">
        <v>1.55</v>
      </c>
      <c r="H189" s="29">
        <v>2255</v>
      </c>
      <c r="I189" s="29">
        <v>1730</v>
      </c>
      <c r="J189" s="29">
        <v>135</v>
      </c>
      <c r="K189" s="29">
        <v>290</v>
      </c>
      <c r="L189" s="29">
        <v>50</v>
      </c>
      <c r="M189" s="29">
        <v>10</v>
      </c>
      <c r="N189" s="29">
        <v>40</v>
      </c>
    </row>
    <row r="190" spans="1:14" ht="15.75" customHeight="1">
      <c r="A190" s="28">
        <v>8250076.0499999998</v>
      </c>
      <c r="B190" s="29">
        <v>3435</v>
      </c>
      <c r="C190" s="29">
        <v>3278</v>
      </c>
      <c r="D190" s="29">
        <v>1373</v>
      </c>
      <c r="E190" s="29">
        <v>1332</v>
      </c>
      <c r="F190" s="29">
        <v>2946.7</v>
      </c>
      <c r="G190" s="29">
        <v>1.17</v>
      </c>
      <c r="H190" s="29">
        <v>1705</v>
      </c>
      <c r="I190" s="29">
        <v>1260</v>
      </c>
      <c r="J190" s="29">
        <v>100</v>
      </c>
      <c r="K190" s="29">
        <v>290</v>
      </c>
      <c r="L190" s="29">
        <v>35</v>
      </c>
      <c r="M190" s="29">
        <v>10</v>
      </c>
      <c r="N190" s="29">
        <v>20</v>
      </c>
    </row>
    <row r="191" spans="1:14" ht="15.75" customHeight="1">
      <c r="A191" s="28">
        <v>8250076.0599999996</v>
      </c>
      <c r="B191" s="29">
        <v>4662</v>
      </c>
      <c r="C191" s="29">
        <v>4541</v>
      </c>
      <c r="D191" s="29">
        <v>1723</v>
      </c>
      <c r="E191" s="29">
        <v>1699</v>
      </c>
      <c r="F191" s="29">
        <v>4265.7</v>
      </c>
      <c r="G191" s="29">
        <v>1.0900000000000001</v>
      </c>
      <c r="H191" s="29">
        <v>2130</v>
      </c>
      <c r="I191" s="29">
        <v>1535</v>
      </c>
      <c r="J191" s="29">
        <v>135</v>
      </c>
      <c r="K191" s="29">
        <v>385</v>
      </c>
      <c r="L191" s="29">
        <v>35</v>
      </c>
      <c r="M191" s="29">
        <v>10</v>
      </c>
      <c r="N191" s="29">
        <v>25</v>
      </c>
    </row>
    <row r="192" spans="1:14" ht="15.75" customHeight="1">
      <c r="A192" s="28">
        <v>8250076.0899999999</v>
      </c>
      <c r="B192" s="29">
        <v>4731</v>
      </c>
      <c r="C192" s="29">
        <v>4616</v>
      </c>
      <c r="D192" s="29">
        <v>1704</v>
      </c>
      <c r="E192" s="29">
        <v>1664</v>
      </c>
      <c r="F192" s="29">
        <v>3242.6</v>
      </c>
      <c r="G192" s="29">
        <v>1.46</v>
      </c>
      <c r="H192" s="29">
        <v>2475</v>
      </c>
      <c r="I192" s="29">
        <v>1715</v>
      </c>
      <c r="J192" s="29">
        <v>100</v>
      </c>
      <c r="K192" s="29">
        <v>530</v>
      </c>
      <c r="L192" s="29">
        <v>80</v>
      </c>
      <c r="M192" s="29">
        <v>15</v>
      </c>
      <c r="N192" s="29">
        <v>35</v>
      </c>
    </row>
    <row r="193" spans="1:14" ht="15.75" customHeight="1">
      <c r="A193" s="28">
        <v>8250076.1200000001</v>
      </c>
      <c r="B193" s="29">
        <v>7632</v>
      </c>
      <c r="C193" s="29">
        <v>7458</v>
      </c>
      <c r="D193" s="29">
        <v>2570</v>
      </c>
      <c r="E193" s="29">
        <v>2557</v>
      </c>
      <c r="F193" s="29">
        <v>1530.7</v>
      </c>
      <c r="G193" s="29">
        <v>4.99</v>
      </c>
      <c r="H193" s="29">
        <v>4085</v>
      </c>
      <c r="I193" s="29">
        <v>3190</v>
      </c>
      <c r="J193" s="29">
        <v>215</v>
      </c>
      <c r="K193" s="29">
        <v>495</v>
      </c>
      <c r="L193" s="29">
        <v>110</v>
      </c>
      <c r="M193" s="29">
        <v>20</v>
      </c>
      <c r="N193" s="29">
        <v>55</v>
      </c>
    </row>
    <row r="194" spans="1:14" ht="15.75" customHeight="1">
      <c r="A194" s="28">
        <v>8250076.1299999999</v>
      </c>
      <c r="B194" s="29">
        <v>7152</v>
      </c>
      <c r="C194" s="29">
        <v>6755</v>
      </c>
      <c r="D194" s="29">
        <v>2365</v>
      </c>
      <c r="E194" s="29">
        <v>2346</v>
      </c>
      <c r="F194" s="29">
        <v>2062.8000000000002</v>
      </c>
      <c r="G194" s="29">
        <v>3.47</v>
      </c>
      <c r="H194" s="29">
        <v>3585</v>
      </c>
      <c r="I194" s="29">
        <v>2940</v>
      </c>
      <c r="J194" s="29">
        <v>190</v>
      </c>
      <c r="K194" s="29">
        <v>385</v>
      </c>
      <c r="L194" s="29">
        <v>10</v>
      </c>
      <c r="M194" s="29">
        <v>20</v>
      </c>
      <c r="N194" s="29">
        <v>40</v>
      </c>
    </row>
    <row r="195" spans="1:14" ht="15.75" customHeight="1">
      <c r="A195" s="28">
        <v>8250076.1399999997</v>
      </c>
      <c r="B195" s="29">
        <v>6117</v>
      </c>
      <c r="C195" s="29">
        <v>6334</v>
      </c>
      <c r="D195" s="29">
        <v>2149</v>
      </c>
      <c r="E195" s="29">
        <v>2131</v>
      </c>
      <c r="F195" s="29">
        <v>3410.5</v>
      </c>
      <c r="G195" s="29">
        <v>1.79</v>
      </c>
      <c r="H195" s="29">
        <v>3175</v>
      </c>
      <c r="I195" s="29">
        <v>2410</v>
      </c>
      <c r="J195" s="29">
        <v>205</v>
      </c>
      <c r="K195" s="29">
        <v>485</v>
      </c>
      <c r="L195" s="29">
        <v>20</v>
      </c>
      <c r="M195" s="29">
        <v>15</v>
      </c>
      <c r="N195" s="29">
        <v>40</v>
      </c>
    </row>
    <row r="196" spans="1:14" ht="15.75" customHeight="1">
      <c r="A196" s="28">
        <v>8250076.1500000004</v>
      </c>
      <c r="B196" s="29">
        <v>2214</v>
      </c>
      <c r="C196" s="29">
        <v>2239</v>
      </c>
      <c r="D196" s="29">
        <v>850</v>
      </c>
      <c r="E196" s="29">
        <v>835</v>
      </c>
      <c r="F196" s="29">
        <v>3785.3</v>
      </c>
      <c r="G196" s="29">
        <v>0.57999999999999996</v>
      </c>
      <c r="H196" s="29">
        <v>1105</v>
      </c>
      <c r="I196" s="29">
        <v>800</v>
      </c>
      <c r="J196" s="29">
        <v>70</v>
      </c>
      <c r="K196" s="29">
        <v>200</v>
      </c>
      <c r="L196" s="29">
        <v>25</v>
      </c>
      <c r="M196" s="29">
        <v>0</v>
      </c>
      <c r="N196" s="29">
        <v>10</v>
      </c>
    </row>
    <row r="197" spans="1:14" ht="15.75" customHeight="1">
      <c r="A197" s="28">
        <v>8250076.1600000001</v>
      </c>
      <c r="B197" s="29">
        <v>14597</v>
      </c>
      <c r="C197" s="29">
        <v>5937</v>
      </c>
      <c r="D197" s="29">
        <v>4709</v>
      </c>
      <c r="E197" s="29">
        <v>4535</v>
      </c>
      <c r="F197" s="29">
        <v>2327.3000000000002</v>
      </c>
      <c r="G197" s="29">
        <v>6.27</v>
      </c>
      <c r="H197" s="29">
        <v>7285</v>
      </c>
      <c r="I197" s="29">
        <v>5980</v>
      </c>
      <c r="J197" s="29">
        <v>345</v>
      </c>
      <c r="K197" s="29">
        <v>675</v>
      </c>
      <c r="L197" s="29">
        <v>85</v>
      </c>
      <c r="M197" s="29">
        <v>10</v>
      </c>
      <c r="N197" s="29">
        <v>190</v>
      </c>
    </row>
    <row r="198" spans="1:14" ht="15.75" customHeight="1">
      <c r="A198" s="28">
        <v>8250076.1699999999</v>
      </c>
      <c r="B198" s="29">
        <v>14297</v>
      </c>
      <c r="C198" s="29">
        <v>8489</v>
      </c>
      <c r="D198" s="29">
        <v>4642</v>
      </c>
      <c r="E198" s="29">
        <v>4571</v>
      </c>
      <c r="F198" s="29">
        <v>4003.6</v>
      </c>
      <c r="G198" s="29">
        <v>3.57</v>
      </c>
      <c r="H198" s="29">
        <v>6930</v>
      </c>
      <c r="I198" s="29">
        <v>5315</v>
      </c>
      <c r="J198" s="29">
        <v>440</v>
      </c>
      <c r="K198" s="29">
        <v>965</v>
      </c>
      <c r="L198" s="29">
        <v>85</v>
      </c>
      <c r="M198" s="29">
        <v>10</v>
      </c>
      <c r="N198" s="29">
        <v>120</v>
      </c>
    </row>
    <row r="199" spans="1:14" ht="15.75" customHeight="1">
      <c r="A199" s="28">
        <v>8250076.1799999997</v>
      </c>
      <c r="B199" s="29">
        <v>8261</v>
      </c>
      <c r="C199" s="29">
        <v>7735</v>
      </c>
      <c r="D199" s="29">
        <v>2424</v>
      </c>
      <c r="E199" s="29">
        <v>2395</v>
      </c>
      <c r="F199" s="29">
        <v>5254.8</v>
      </c>
      <c r="G199" s="29">
        <v>1.57</v>
      </c>
      <c r="H199" s="29">
        <v>3950</v>
      </c>
      <c r="I199" s="29">
        <v>2975</v>
      </c>
      <c r="J199" s="29">
        <v>215</v>
      </c>
      <c r="K199" s="29">
        <v>625</v>
      </c>
      <c r="L199" s="29">
        <v>50</v>
      </c>
      <c r="M199" s="29">
        <v>15</v>
      </c>
      <c r="N199" s="29">
        <v>70</v>
      </c>
    </row>
    <row r="200" spans="1:14" ht="15.75" customHeight="1">
      <c r="A200" s="28">
        <v>8250076.1900000004</v>
      </c>
      <c r="B200" s="29">
        <v>3471</v>
      </c>
      <c r="C200" s="29">
        <v>3565</v>
      </c>
      <c r="D200" s="29">
        <v>1022</v>
      </c>
      <c r="E200" s="29">
        <v>1016</v>
      </c>
      <c r="F200" s="29">
        <v>2188.6999999999998</v>
      </c>
      <c r="G200" s="29">
        <v>1.59</v>
      </c>
      <c r="H200" s="29">
        <v>1690</v>
      </c>
      <c r="I200" s="29">
        <v>1380</v>
      </c>
      <c r="J200" s="29">
        <v>110</v>
      </c>
      <c r="K200" s="29">
        <v>150</v>
      </c>
      <c r="L200" s="29">
        <v>15</v>
      </c>
      <c r="M200" s="29">
        <v>0</v>
      </c>
      <c r="N200" s="29">
        <v>30</v>
      </c>
    </row>
    <row r="201" spans="1:14" ht="15.75" customHeight="1">
      <c r="A201" s="28">
        <v>8250076.2000000002</v>
      </c>
      <c r="B201" s="29">
        <v>3872</v>
      </c>
      <c r="C201" s="29">
        <v>3695</v>
      </c>
      <c r="D201" s="29">
        <v>1430</v>
      </c>
      <c r="E201" s="29">
        <v>1429</v>
      </c>
      <c r="F201" s="29">
        <v>2127.6999999999998</v>
      </c>
      <c r="G201" s="29">
        <v>1.82</v>
      </c>
      <c r="H201" s="29">
        <v>2065</v>
      </c>
      <c r="I201" s="29">
        <v>1450</v>
      </c>
      <c r="J201" s="29">
        <v>120</v>
      </c>
      <c r="K201" s="29">
        <v>325</v>
      </c>
      <c r="L201" s="29">
        <v>110</v>
      </c>
      <c r="M201" s="29">
        <v>30</v>
      </c>
      <c r="N201" s="29">
        <v>40</v>
      </c>
    </row>
    <row r="202" spans="1:14" ht="15.75" customHeight="1">
      <c r="A202" s="28">
        <v>8250076.21</v>
      </c>
      <c r="B202" s="29">
        <v>4775</v>
      </c>
      <c r="C202" s="29">
        <v>3915</v>
      </c>
      <c r="D202" s="29">
        <v>1511</v>
      </c>
      <c r="E202" s="29">
        <v>1493</v>
      </c>
      <c r="F202" s="29">
        <v>780.9</v>
      </c>
      <c r="G202" s="29">
        <v>6.11</v>
      </c>
      <c r="H202" s="29">
        <v>2485</v>
      </c>
      <c r="I202" s="29">
        <v>1980</v>
      </c>
      <c r="J202" s="29">
        <v>115</v>
      </c>
      <c r="K202" s="29">
        <v>325</v>
      </c>
      <c r="L202" s="29">
        <v>20</v>
      </c>
      <c r="M202" s="29">
        <v>0</v>
      </c>
      <c r="N202" s="29">
        <v>40</v>
      </c>
    </row>
    <row r="203" spans="1:14" ht="15.75" customHeight="1">
      <c r="A203" s="28">
        <v>8250076.2199999997</v>
      </c>
      <c r="B203" s="29">
        <v>5147</v>
      </c>
      <c r="C203" s="29">
        <v>4557</v>
      </c>
      <c r="D203" s="29">
        <v>2107</v>
      </c>
      <c r="E203" s="29">
        <v>2073</v>
      </c>
      <c r="F203" s="29">
        <v>3198.5</v>
      </c>
      <c r="G203" s="29">
        <v>1.61</v>
      </c>
      <c r="H203" s="29">
        <v>2500</v>
      </c>
      <c r="I203" s="29">
        <v>1885</v>
      </c>
      <c r="J203" s="29">
        <v>150</v>
      </c>
      <c r="K203" s="29">
        <v>375</v>
      </c>
      <c r="L203" s="29">
        <v>50</v>
      </c>
      <c r="M203" s="29">
        <v>10</v>
      </c>
      <c r="N203" s="29">
        <v>25</v>
      </c>
    </row>
    <row r="204" spans="1:14" ht="15.75" customHeight="1">
      <c r="A204" s="28">
        <v>8250076.2300000004</v>
      </c>
      <c r="B204" s="29">
        <v>4603</v>
      </c>
      <c r="C204" s="29">
        <v>4287</v>
      </c>
      <c r="D204" s="29">
        <v>1447</v>
      </c>
      <c r="E204" s="29">
        <v>1435</v>
      </c>
      <c r="F204" s="29">
        <v>5056.6000000000004</v>
      </c>
      <c r="G204" s="29">
        <v>0.91</v>
      </c>
      <c r="H204" s="29">
        <v>2310</v>
      </c>
      <c r="I204" s="29">
        <v>1910</v>
      </c>
      <c r="J204" s="29">
        <v>90</v>
      </c>
      <c r="K204" s="29">
        <v>235</v>
      </c>
      <c r="L204" s="29">
        <v>35</v>
      </c>
      <c r="M204" s="29">
        <v>15</v>
      </c>
      <c r="N204" s="29">
        <v>25</v>
      </c>
    </row>
    <row r="205" spans="1:14" ht="15.75" customHeight="1">
      <c r="A205" s="28">
        <v>8250076.2400000002</v>
      </c>
      <c r="B205" s="29">
        <v>5666</v>
      </c>
      <c r="C205" s="29">
        <v>5411</v>
      </c>
      <c r="D205" s="29">
        <v>1842</v>
      </c>
      <c r="E205" s="29">
        <v>1827</v>
      </c>
      <c r="F205" s="29">
        <v>3913.3</v>
      </c>
      <c r="G205" s="29">
        <v>1.45</v>
      </c>
      <c r="H205" s="29">
        <v>3145</v>
      </c>
      <c r="I205" s="29">
        <v>2495</v>
      </c>
      <c r="J205" s="29">
        <v>160</v>
      </c>
      <c r="K205" s="29">
        <v>390</v>
      </c>
      <c r="L205" s="29">
        <v>65</v>
      </c>
      <c r="M205" s="29">
        <v>10</v>
      </c>
      <c r="N205" s="29">
        <v>25</v>
      </c>
    </row>
    <row r="206" spans="1:14" ht="15.75" customHeight="1">
      <c r="A206" s="28">
        <v>8250077.0099999998</v>
      </c>
      <c r="B206" s="29">
        <v>2493</v>
      </c>
      <c r="C206" s="29">
        <v>2523</v>
      </c>
      <c r="D206" s="29">
        <v>956</v>
      </c>
      <c r="E206" s="29">
        <v>906</v>
      </c>
      <c r="F206" s="29">
        <v>1718</v>
      </c>
      <c r="G206" s="29">
        <v>1.45</v>
      </c>
      <c r="H206" s="29">
        <v>1000</v>
      </c>
      <c r="I206" s="29">
        <v>705</v>
      </c>
      <c r="J206" s="29">
        <v>50</v>
      </c>
      <c r="K206" s="29">
        <v>155</v>
      </c>
      <c r="L206" s="29">
        <v>60</v>
      </c>
      <c r="M206" s="29">
        <v>20</v>
      </c>
      <c r="N206" s="29">
        <v>15</v>
      </c>
    </row>
    <row r="207" spans="1:14" ht="15.75" customHeight="1">
      <c r="A207" s="28">
        <v>8250077.0199999996</v>
      </c>
      <c r="B207" s="29">
        <v>5816</v>
      </c>
      <c r="C207" s="29">
        <v>5739</v>
      </c>
      <c r="D207" s="29">
        <v>2539</v>
      </c>
      <c r="E207" s="29">
        <v>2413</v>
      </c>
      <c r="F207" s="29">
        <v>3109.5</v>
      </c>
      <c r="G207" s="29">
        <v>1.87</v>
      </c>
      <c r="H207" s="29">
        <v>2575</v>
      </c>
      <c r="I207" s="29">
        <v>1505</v>
      </c>
      <c r="J207" s="29">
        <v>110</v>
      </c>
      <c r="K207" s="29">
        <v>755</v>
      </c>
      <c r="L207" s="29">
        <v>155</v>
      </c>
      <c r="M207" s="29">
        <v>35</v>
      </c>
      <c r="N207" s="29">
        <v>25</v>
      </c>
    </row>
    <row r="208" spans="1:14" ht="15.75" customHeight="1">
      <c r="A208" s="28">
        <v>8250077.0300000003</v>
      </c>
      <c r="B208" s="29">
        <v>3203</v>
      </c>
      <c r="C208" s="29">
        <v>3175</v>
      </c>
      <c r="D208" s="29">
        <v>1195</v>
      </c>
      <c r="E208" s="29">
        <v>1168</v>
      </c>
      <c r="F208" s="29">
        <v>2178.8000000000002</v>
      </c>
      <c r="G208" s="29">
        <v>1.47</v>
      </c>
      <c r="H208" s="29">
        <v>1425</v>
      </c>
      <c r="I208" s="29">
        <v>1040</v>
      </c>
      <c r="J208" s="29">
        <v>40</v>
      </c>
      <c r="K208" s="29">
        <v>275</v>
      </c>
      <c r="L208" s="29">
        <v>25</v>
      </c>
      <c r="M208" s="29">
        <v>30</v>
      </c>
      <c r="N208" s="29">
        <v>10</v>
      </c>
    </row>
    <row r="209" spans="1:14" ht="15.75" customHeight="1">
      <c r="A209" s="28">
        <v>8250077.04</v>
      </c>
      <c r="B209" s="29">
        <v>5329</v>
      </c>
      <c r="C209" s="29">
        <v>5200</v>
      </c>
      <c r="D209" s="29">
        <v>2170</v>
      </c>
      <c r="E209" s="29">
        <v>2103</v>
      </c>
      <c r="F209" s="29">
        <v>3631.8</v>
      </c>
      <c r="G209" s="29">
        <v>1.47</v>
      </c>
      <c r="H209" s="29">
        <v>2740</v>
      </c>
      <c r="I209" s="29">
        <v>1920</v>
      </c>
      <c r="J209" s="29">
        <v>135</v>
      </c>
      <c r="K209" s="29">
        <v>560</v>
      </c>
      <c r="L209" s="29">
        <v>90</v>
      </c>
      <c r="M209" s="29">
        <v>20</v>
      </c>
      <c r="N209" s="29">
        <v>20</v>
      </c>
    </row>
    <row r="210" spans="1:14" ht="15.75" customHeight="1">
      <c r="A210" s="28">
        <v>8250077.0499999998</v>
      </c>
      <c r="B210" s="29">
        <v>4632</v>
      </c>
      <c r="C210" s="29">
        <v>4749</v>
      </c>
      <c r="D210" s="29">
        <v>1741</v>
      </c>
      <c r="E210" s="29">
        <v>1724</v>
      </c>
      <c r="F210" s="29">
        <v>2611.5</v>
      </c>
      <c r="G210" s="29">
        <v>1.77</v>
      </c>
      <c r="H210" s="29">
        <v>1940</v>
      </c>
      <c r="I210" s="29">
        <v>1480</v>
      </c>
      <c r="J210" s="29">
        <v>95</v>
      </c>
      <c r="K210" s="29">
        <v>275</v>
      </c>
      <c r="L210" s="29">
        <v>45</v>
      </c>
      <c r="M210" s="29">
        <v>25</v>
      </c>
      <c r="N210" s="29">
        <v>25</v>
      </c>
    </row>
    <row r="211" spans="1:14" ht="15.75" customHeight="1">
      <c r="A211" s="28">
        <v>8250077.0599999996</v>
      </c>
      <c r="B211" s="29">
        <v>4406</v>
      </c>
      <c r="C211" s="29">
        <v>4334</v>
      </c>
      <c r="D211" s="29">
        <v>1622</v>
      </c>
      <c r="E211" s="29">
        <v>1558</v>
      </c>
      <c r="F211" s="29">
        <v>1896.3</v>
      </c>
      <c r="G211" s="29">
        <v>2.3199999999999998</v>
      </c>
      <c r="H211" s="29">
        <v>1785</v>
      </c>
      <c r="I211" s="29">
        <v>1345</v>
      </c>
      <c r="J211" s="29">
        <v>120</v>
      </c>
      <c r="K211" s="29">
        <v>225</v>
      </c>
      <c r="L211" s="29">
        <v>45</v>
      </c>
      <c r="M211" s="29">
        <v>30</v>
      </c>
      <c r="N211" s="29">
        <v>20</v>
      </c>
    </row>
    <row r="212" spans="1:14" ht="15.75" customHeight="1">
      <c r="A212" s="28">
        <v>8250077.1299999999</v>
      </c>
      <c r="B212" s="29">
        <v>3604</v>
      </c>
      <c r="C212" s="29">
        <v>3726</v>
      </c>
      <c r="D212" s="29">
        <v>1181</v>
      </c>
      <c r="E212" s="29">
        <v>1179</v>
      </c>
      <c r="F212" s="29">
        <v>2885.3</v>
      </c>
      <c r="G212" s="29">
        <v>1.25</v>
      </c>
      <c r="H212" s="29">
        <v>1745</v>
      </c>
      <c r="I212" s="29">
        <v>1320</v>
      </c>
      <c r="J212" s="29">
        <v>130</v>
      </c>
      <c r="K212" s="29">
        <v>255</v>
      </c>
      <c r="L212" s="29">
        <v>10</v>
      </c>
      <c r="M212" s="29">
        <v>10</v>
      </c>
      <c r="N212" s="29">
        <v>25</v>
      </c>
    </row>
    <row r="213" spans="1:14" ht="15.75" customHeight="1">
      <c r="A213" s="28">
        <v>8250077.1399999997</v>
      </c>
      <c r="B213" s="29">
        <v>3981</v>
      </c>
      <c r="C213" s="29">
        <v>3976</v>
      </c>
      <c r="D213" s="29">
        <v>1299</v>
      </c>
      <c r="E213" s="29">
        <v>1292</v>
      </c>
      <c r="F213" s="29">
        <v>3874.8</v>
      </c>
      <c r="G213" s="29">
        <v>1.03</v>
      </c>
      <c r="H213" s="29">
        <v>1825</v>
      </c>
      <c r="I213" s="29">
        <v>1410</v>
      </c>
      <c r="J213" s="29">
        <v>35</v>
      </c>
      <c r="K213" s="29">
        <v>300</v>
      </c>
      <c r="L213" s="29">
        <v>50</v>
      </c>
      <c r="M213" s="29">
        <v>20</v>
      </c>
      <c r="N213" s="29">
        <v>15</v>
      </c>
    </row>
    <row r="214" spans="1:14" ht="15.75" customHeight="1">
      <c r="A214" s="28">
        <v>8250077.1600000001</v>
      </c>
      <c r="B214" s="29">
        <v>6532</v>
      </c>
      <c r="C214" s="29">
        <v>6716</v>
      </c>
      <c r="D214" s="29">
        <v>2076</v>
      </c>
      <c r="E214" s="29">
        <v>2058</v>
      </c>
      <c r="F214" s="29">
        <v>2647.2</v>
      </c>
      <c r="G214" s="29">
        <v>2.4700000000000002</v>
      </c>
      <c r="H214" s="29">
        <v>2730</v>
      </c>
      <c r="I214" s="29">
        <v>2075</v>
      </c>
      <c r="J214" s="29">
        <v>145</v>
      </c>
      <c r="K214" s="29">
        <v>440</v>
      </c>
      <c r="L214" s="29">
        <v>25</v>
      </c>
      <c r="M214" s="29">
        <v>10</v>
      </c>
      <c r="N214" s="29">
        <v>25</v>
      </c>
    </row>
    <row r="215" spans="1:14" ht="15.75" customHeight="1">
      <c r="A215" s="28">
        <v>8250077.1699999999</v>
      </c>
      <c r="B215" s="29">
        <v>5134</v>
      </c>
      <c r="C215" s="29">
        <v>5106</v>
      </c>
      <c r="D215" s="29">
        <v>1807</v>
      </c>
      <c r="E215" s="29">
        <v>1785</v>
      </c>
      <c r="F215" s="29">
        <v>2722.7</v>
      </c>
      <c r="G215" s="29">
        <v>1.89</v>
      </c>
      <c r="H215" s="29">
        <v>2205</v>
      </c>
      <c r="I215" s="29">
        <v>1600</v>
      </c>
      <c r="J215" s="29">
        <v>130</v>
      </c>
      <c r="K215" s="29">
        <v>375</v>
      </c>
      <c r="L215" s="29">
        <v>50</v>
      </c>
      <c r="M215" s="29">
        <v>25</v>
      </c>
      <c r="N215" s="29">
        <v>30</v>
      </c>
    </row>
    <row r="216" spans="1:14" ht="15.75" customHeight="1">
      <c r="A216" s="28">
        <v>8250077.1900000004</v>
      </c>
      <c r="B216" s="29">
        <v>5000</v>
      </c>
      <c r="C216" s="29">
        <v>5219</v>
      </c>
      <c r="D216" s="29">
        <v>1786</v>
      </c>
      <c r="E216" s="29">
        <v>1779</v>
      </c>
      <c r="F216" s="29">
        <v>385.3</v>
      </c>
      <c r="G216" s="29">
        <v>12.98</v>
      </c>
      <c r="H216" s="29">
        <v>2525</v>
      </c>
      <c r="I216" s="29">
        <v>1950</v>
      </c>
      <c r="J216" s="29">
        <v>115</v>
      </c>
      <c r="K216" s="29">
        <v>355</v>
      </c>
      <c r="L216" s="29">
        <v>45</v>
      </c>
      <c r="M216" s="29">
        <v>15</v>
      </c>
      <c r="N216" s="29">
        <v>35</v>
      </c>
    </row>
    <row r="217" spans="1:14" ht="15.75" customHeight="1">
      <c r="A217" s="28">
        <v>8250077.2000000002</v>
      </c>
      <c r="B217" s="29">
        <v>5432</v>
      </c>
      <c r="C217" s="29">
        <v>5405</v>
      </c>
      <c r="D217" s="29">
        <v>1725</v>
      </c>
      <c r="E217" s="29">
        <v>1712</v>
      </c>
      <c r="F217" s="29">
        <v>2842.5</v>
      </c>
      <c r="G217" s="29">
        <v>1.91</v>
      </c>
      <c r="H217" s="29">
        <v>2800</v>
      </c>
      <c r="I217" s="29">
        <v>2280</v>
      </c>
      <c r="J217" s="29">
        <v>125</v>
      </c>
      <c r="K217" s="29">
        <v>345</v>
      </c>
      <c r="L217" s="29">
        <v>30</v>
      </c>
      <c r="M217" s="29">
        <v>0</v>
      </c>
      <c r="N217" s="29">
        <v>10</v>
      </c>
    </row>
    <row r="218" spans="1:14" ht="15.75" customHeight="1">
      <c r="A218" s="28">
        <v>8250077.21</v>
      </c>
      <c r="B218" s="29">
        <v>5632</v>
      </c>
      <c r="C218" s="29">
        <v>5654</v>
      </c>
      <c r="D218" s="29">
        <v>2242</v>
      </c>
      <c r="E218" s="29">
        <v>2199</v>
      </c>
      <c r="F218" s="29">
        <v>1935.5</v>
      </c>
      <c r="G218" s="29">
        <v>2.91</v>
      </c>
      <c r="H218" s="29">
        <v>2505</v>
      </c>
      <c r="I218" s="29">
        <v>1650</v>
      </c>
      <c r="J218" s="29">
        <v>180</v>
      </c>
      <c r="K218" s="29">
        <v>565</v>
      </c>
      <c r="L218" s="29">
        <v>70</v>
      </c>
      <c r="M218" s="29">
        <v>0</v>
      </c>
      <c r="N218" s="29">
        <v>40</v>
      </c>
    </row>
    <row r="219" spans="1:14" ht="15.75" customHeight="1">
      <c r="A219" s="28">
        <v>8250077.2199999997</v>
      </c>
      <c r="B219" s="29">
        <v>5257</v>
      </c>
      <c r="C219" s="29">
        <v>5243</v>
      </c>
      <c r="D219" s="29">
        <v>1680</v>
      </c>
      <c r="E219" s="29">
        <v>1667</v>
      </c>
      <c r="F219" s="29">
        <v>2909.6</v>
      </c>
      <c r="G219" s="29">
        <v>1.81</v>
      </c>
      <c r="H219" s="29">
        <v>2395</v>
      </c>
      <c r="I219" s="29">
        <v>1745</v>
      </c>
      <c r="J219" s="29">
        <v>190</v>
      </c>
      <c r="K219" s="29">
        <v>380</v>
      </c>
      <c r="L219" s="29">
        <v>20</v>
      </c>
      <c r="M219" s="29">
        <v>35</v>
      </c>
      <c r="N219" s="29">
        <v>25</v>
      </c>
    </row>
    <row r="220" spans="1:14" ht="15.75" customHeight="1">
      <c r="A220" s="28">
        <v>8250077.2300000004</v>
      </c>
      <c r="B220" s="29">
        <v>5719</v>
      </c>
      <c r="C220" s="29">
        <v>5658</v>
      </c>
      <c r="D220" s="29">
        <v>1982</v>
      </c>
      <c r="E220" s="29">
        <v>1956</v>
      </c>
      <c r="F220" s="29">
        <v>2367.8000000000002</v>
      </c>
      <c r="G220" s="29">
        <v>2.42</v>
      </c>
      <c r="H220" s="29">
        <v>3020</v>
      </c>
      <c r="I220" s="29">
        <v>2230</v>
      </c>
      <c r="J220" s="29">
        <v>185</v>
      </c>
      <c r="K220" s="29">
        <v>510</v>
      </c>
      <c r="L220" s="29">
        <v>30</v>
      </c>
      <c r="M220" s="29">
        <v>15</v>
      </c>
      <c r="N220" s="29">
        <v>45</v>
      </c>
    </row>
    <row r="221" spans="1:14" ht="15.75" customHeight="1">
      <c r="A221" s="28">
        <v>8250077.2400000002</v>
      </c>
      <c r="B221" s="29">
        <v>4728</v>
      </c>
      <c r="C221" s="29">
        <v>4659</v>
      </c>
      <c r="D221" s="29">
        <v>1537</v>
      </c>
      <c r="E221" s="29">
        <v>1530</v>
      </c>
      <c r="F221" s="29">
        <v>3419.6</v>
      </c>
      <c r="G221" s="29">
        <v>1.38</v>
      </c>
      <c r="H221" s="29">
        <v>2325</v>
      </c>
      <c r="I221" s="29">
        <v>1780</v>
      </c>
      <c r="J221" s="29">
        <v>145</v>
      </c>
      <c r="K221" s="29">
        <v>345</v>
      </c>
      <c r="L221" s="29">
        <v>15</v>
      </c>
      <c r="M221" s="29">
        <v>10</v>
      </c>
      <c r="N221" s="29">
        <v>30</v>
      </c>
    </row>
    <row r="222" spans="1:14" ht="15.75" customHeight="1">
      <c r="A222" s="28">
        <v>8250077.25</v>
      </c>
      <c r="B222" s="29">
        <v>5977</v>
      </c>
      <c r="C222" s="29">
        <v>5462</v>
      </c>
      <c r="D222" s="29">
        <v>2217</v>
      </c>
      <c r="E222" s="29">
        <v>2157</v>
      </c>
      <c r="F222" s="29">
        <v>896.7</v>
      </c>
      <c r="G222" s="29">
        <v>6.67</v>
      </c>
      <c r="H222" s="29">
        <v>2860</v>
      </c>
      <c r="I222" s="29">
        <v>2045</v>
      </c>
      <c r="J222" s="29">
        <v>125</v>
      </c>
      <c r="K222" s="29">
        <v>535</v>
      </c>
      <c r="L222" s="29">
        <v>80</v>
      </c>
      <c r="M222" s="29">
        <v>20</v>
      </c>
      <c r="N222" s="29">
        <v>50</v>
      </c>
    </row>
    <row r="223" spans="1:14" ht="15.75" customHeight="1">
      <c r="A223" s="28">
        <v>8250077.2599999998</v>
      </c>
      <c r="B223" s="29">
        <v>5713</v>
      </c>
      <c r="C223" s="29">
        <v>5571</v>
      </c>
      <c r="D223" s="29">
        <v>1867</v>
      </c>
      <c r="E223" s="29">
        <v>1835</v>
      </c>
      <c r="F223" s="29">
        <v>3059.5</v>
      </c>
      <c r="G223" s="29">
        <v>1.87</v>
      </c>
      <c r="H223" s="29">
        <v>2715</v>
      </c>
      <c r="I223" s="29">
        <v>1840</v>
      </c>
      <c r="J223" s="29">
        <v>165</v>
      </c>
      <c r="K223" s="29">
        <v>605</v>
      </c>
      <c r="L223" s="29">
        <v>25</v>
      </c>
      <c r="M223" s="29">
        <v>10</v>
      </c>
      <c r="N223" s="29">
        <v>65</v>
      </c>
    </row>
    <row r="224" spans="1:14" ht="15.75" customHeight="1">
      <c r="A224" s="28">
        <v>8250077.2699999996</v>
      </c>
      <c r="B224" s="29">
        <v>4630</v>
      </c>
      <c r="C224" s="29">
        <v>4278</v>
      </c>
      <c r="D224" s="29">
        <v>1915</v>
      </c>
      <c r="E224" s="29">
        <v>1871</v>
      </c>
      <c r="F224" s="29">
        <v>3543.5</v>
      </c>
      <c r="G224" s="29">
        <v>1.31</v>
      </c>
      <c r="H224" s="29">
        <v>2020</v>
      </c>
      <c r="I224" s="29">
        <v>1460</v>
      </c>
      <c r="J224" s="29">
        <v>105</v>
      </c>
      <c r="K224" s="29">
        <v>385</v>
      </c>
      <c r="L224" s="29">
        <v>15</v>
      </c>
      <c r="M224" s="29">
        <v>15</v>
      </c>
      <c r="N224" s="29">
        <v>35</v>
      </c>
    </row>
    <row r="225" spans="1:14" ht="15.75" customHeight="1">
      <c r="A225" s="28">
        <v>8250077.2800000003</v>
      </c>
      <c r="B225" s="29">
        <v>3842</v>
      </c>
      <c r="C225" s="29">
        <v>3097</v>
      </c>
      <c r="D225" s="29">
        <v>1192</v>
      </c>
      <c r="E225" s="29">
        <v>1177</v>
      </c>
      <c r="F225" s="29">
        <v>2711</v>
      </c>
      <c r="G225" s="29">
        <v>1.42</v>
      </c>
      <c r="H225" s="29">
        <v>1770</v>
      </c>
      <c r="I225" s="29">
        <v>1325</v>
      </c>
      <c r="J225" s="29">
        <v>120</v>
      </c>
      <c r="K225" s="29">
        <v>240</v>
      </c>
      <c r="L225" s="29">
        <v>40</v>
      </c>
      <c r="M225" s="29">
        <v>10</v>
      </c>
      <c r="N225" s="29">
        <v>40</v>
      </c>
    </row>
    <row r="226" spans="1:14" ht="15.75" customHeight="1">
      <c r="A226" s="28">
        <v>8250077.29</v>
      </c>
      <c r="B226" s="29">
        <v>14758</v>
      </c>
      <c r="C226" s="29">
        <v>4220</v>
      </c>
      <c r="D226" s="29">
        <v>5116</v>
      </c>
      <c r="E226" s="29">
        <v>4789</v>
      </c>
      <c r="F226" s="29">
        <v>856.6</v>
      </c>
      <c r="G226" s="29">
        <v>17.23</v>
      </c>
      <c r="H226" s="29">
        <v>7500</v>
      </c>
      <c r="I226" s="29">
        <v>5845</v>
      </c>
      <c r="J226" s="29">
        <v>435</v>
      </c>
      <c r="K226" s="29">
        <v>935</v>
      </c>
      <c r="L226" s="29">
        <v>110</v>
      </c>
      <c r="M226" s="29">
        <v>20</v>
      </c>
      <c r="N226" s="29">
        <v>140</v>
      </c>
    </row>
    <row r="227" spans="1:14" ht="15.75" customHeight="1">
      <c r="A227" s="28">
        <v>8250077.2999999998</v>
      </c>
      <c r="B227" s="29">
        <v>5550</v>
      </c>
      <c r="C227" s="29">
        <v>4742</v>
      </c>
      <c r="D227" s="29">
        <v>1708</v>
      </c>
      <c r="E227" s="29">
        <v>1689</v>
      </c>
      <c r="F227" s="29">
        <v>2880.7</v>
      </c>
      <c r="G227" s="29">
        <v>1.93</v>
      </c>
      <c r="H227" s="29">
        <v>2580</v>
      </c>
      <c r="I227" s="29">
        <v>2060</v>
      </c>
      <c r="J227" s="29">
        <v>185</v>
      </c>
      <c r="K227" s="29">
        <v>235</v>
      </c>
      <c r="L227" s="29">
        <v>25</v>
      </c>
      <c r="M227" s="29">
        <v>0</v>
      </c>
      <c r="N227" s="29">
        <v>70</v>
      </c>
    </row>
    <row r="228" spans="1:14" ht="15.75" customHeight="1">
      <c r="A228" s="28">
        <v>8250077.3099999996</v>
      </c>
      <c r="B228" s="29">
        <v>3499</v>
      </c>
      <c r="C228" s="29">
        <v>3543</v>
      </c>
      <c r="D228" s="29">
        <v>1107</v>
      </c>
      <c r="E228" s="29">
        <v>1106</v>
      </c>
      <c r="F228" s="29">
        <v>1747.5</v>
      </c>
      <c r="G228" s="29">
        <v>2</v>
      </c>
      <c r="H228" s="29">
        <v>1590</v>
      </c>
      <c r="I228" s="29">
        <v>1225</v>
      </c>
      <c r="J228" s="29">
        <v>125</v>
      </c>
      <c r="K228" s="29">
        <v>190</v>
      </c>
      <c r="L228" s="29">
        <v>40</v>
      </c>
      <c r="M228" s="29">
        <v>10</v>
      </c>
      <c r="N228" s="29">
        <v>15</v>
      </c>
    </row>
    <row r="229" spans="1:14" ht="15.75" customHeight="1">
      <c r="A229" s="28">
        <v>8250077.3200000003</v>
      </c>
      <c r="B229" s="29">
        <v>4304</v>
      </c>
      <c r="C229" s="29">
        <v>4381</v>
      </c>
      <c r="D229" s="29">
        <v>1373</v>
      </c>
      <c r="E229" s="29">
        <v>1366</v>
      </c>
      <c r="F229" s="29">
        <v>2519.8000000000002</v>
      </c>
      <c r="G229" s="29">
        <v>1.71</v>
      </c>
      <c r="H229" s="29">
        <v>1805</v>
      </c>
      <c r="I229" s="29">
        <v>1360</v>
      </c>
      <c r="J229" s="29">
        <v>115</v>
      </c>
      <c r="K229" s="29">
        <v>255</v>
      </c>
      <c r="L229" s="29">
        <v>35</v>
      </c>
      <c r="M229" s="29">
        <v>0</v>
      </c>
      <c r="N229" s="29">
        <v>40</v>
      </c>
    </row>
    <row r="230" spans="1:14" ht="15.75" customHeight="1">
      <c r="A230" s="28">
        <v>8250200.0199999996</v>
      </c>
      <c r="B230" s="29">
        <v>1643</v>
      </c>
      <c r="C230" s="29">
        <v>1777</v>
      </c>
      <c r="D230" s="29">
        <v>742</v>
      </c>
      <c r="E230" s="29">
        <v>491</v>
      </c>
      <c r="F230" s="29">
        <v>5.8</v>
      </c>
      <c r="G230" s="29">
        <v>282.92</v>
      </c>
      <c r="H230" s="29">
        <v>645</v>
      </c>
      <c r="I230" s="29">
        <v>555</v>
      </c>
      <c r="J230" s="29">
        <v>40</v>
      </c>
      <c r="K230" s="29">
        <v>0</v>
      </c>
      <c r="L230" s="29">
        <v>15</v>
      </c>
      <c r="M230" s="29">
        <v>10</v>
      </c>
      <c r="N230" s="29">
        <v>15</v>
      </c>
    </row>
    <row r="231" spans="1:14" ht="15.75" customHeight="1">
      <c r="A231" s="28">
        <v>8250200.0300000003</v>
      </c>
      <c r="B231" s="29">
        <v>2550</v>
      </c>
      <c r="C231" s="29">
        <v>2448</v>
      </c>
      <c r="D231" s="29">
        <v>1021</v>
      </c>
      <c r="E231" s="29">
        <v>923</v>
      </c>
      <c r="F231" s="29">
        <v>6</v>
      </c>
      <c r="G231" s="29">
        <v>425.72</v>
      </c>
      <c r="H231" s="29">
        <v>1085</v>
      </c>
      <c r="I231" s="29">
        <v>980</v>
      </c>
      <c r="J231" s="29">
        <v>45</v>
      </c>
      <c r="K231" s="29">
        <v>10</v>
      </c>
      <c r="L231" s="29">
        <v>35</v>
      </c>
      <c r="M231" s="29">
        <v>0</v>
      </c>
      <c r="N231" s="29">
        <v>10</v>
      </c>
    </row>
    <row r="232" spans="1:14" ht="15.75" customHeight="1">
      <c r="A232" s="28">
        <v>8250200.0499999998</v>
      </c>
      <c r="B232" s="29">
        <v>4441</v>
      </c>
      <c r="C232" s="29">
        <v>4127</v>
      </c>
      <c r="D232" s="29">
        <v>1415</v>
      </c>
      <c r="E232" s="29">
        <v>1395</v>
      </c>
      <c r="F232" s="29">
        <v>40</v>
      </c>
      <c r="G232" s="29">
        <v>111.13</v>
      </c>
      <c r="H232" s="29">
        <v>1820</v>
      </c>
      <c r="I232" s="29">
        <v>1590</v>
      </c>
      <c r="J232" s="29">
        <v>75</v>
      </c>
      <c r="K232" s="29">
        <v>105</v>
      </c>
      <c r="L232" s="29">
        <v>20</v>
      </c>
      <c r="M232" s="29">
        <v>10</v>
      </c>
      <c r="N232" s="29">
        <v>15</v>
      </c>
    </row>
    <row r="233" spans="1:14" ht="15.75" customHeight="1">
      <c r="A233" s="28">
        <v>8250200.0599999996</v>
      </c>
      <c r="B233" s="29">
        <v>5064</v>
      </c>
      <c r="C233" s="29">
        <v>4840</v>
      </c>
      <c r="D233" s="29">
        <v>1685</v>
      </c>
      <c r="E233" s="29">
        <v>1644</v>
      </c>
      <c r="F233" s="29">
        <v>80.400000000000006</v>
      </c>
      <c r="G233" s="29">
        <v>62.96</v>
      </c>
      <c r="H233" s="29">
        <v>1850</v>
      </c>
      <c r="I233" s="29">
        <v>1650</v>
      </c>
      <c r="J233" s="29">
        <v>35</v>
      </c>
      <c r="K233" s="29">
        <v>120</v>
      </c>
      <c r="L233" s="29">
        <v>30</v>
      </c>
      <c r="M233" s="29">
        <v>0</v>
      </c>
      <c r="N233" s="29">
        <v>15</v>
      </c>
    </row>
    <row r="234" spans="1:14" ht="15.75" customHeight="1">
      <c r="A234" s="28">
        <v>8250201.0099999998</v>
      </c>
      <c r="B234" s="29">
        <v>6852</v>
      </c>
      <c r="C234" s="29">
        <v>6002</v>
      </c>
      <c r="D234" s="29">
        <v>2339</v>
      </c>
      <c r="E234" s="29">
        <v>2271</v>
      </c>
      <c r="F234" s="29">
        <v>26.5</v>
      </c>
      <c r="G234" s="29">
        <v>258.58</v>
      </c>
      <c r="H234" s="29">
        <v>2875</v>
      </c>
      <c r="I234" s="29">
        <v>2560</v>
      </c>
      <c r="J234" s="29">
        <v>75</v>
      </c>
      <c r="K234" s="29">
        <v>150</v>
      </c>
      <c r="L234" s="29">
        <v>30</v>
      </c>
      <c r="M234" s="29">
        <v>30</v>
      </c>
      <c r="N234" s="29">
        <v>35</v>
      </c>
    </row>
    <row r="235" spans="1:14" ht="15.75" customHeight="1">
      <c r="A235" s="28">
        <v>8250201.0199999996</v>
      </c>
      <c r="B235" s="29">
        <v>4116</v>
      </c>
      <c r="C235" s="29">
        <v>3593</v>
      </c>
      <c r="D235" s="29">
        <v>1666</v>
      </c>
      <c r="E235" s="29">
        <v>1508</v>
      </c>
      <c r="F235" s="29">
        <v>4.9000000000000004</v>
      </c>
      <c r="G235" s="29">
        <v>847.31</v>
      </c>
      <c r="H235" s="29">
        <v>1760</v>
      </c>
      <c r="I235" s="29">
        <v>1605</v>
      </c>
      <c r="J235" s="29">
        <v>80</v>
      </c>
      <c r="K235" s="29">
        <v>20</v>
      </c>
      <c r="L235" s="29">
        <v>25</v>
      </c>
      <c r="M235" s="29">
        <v>0</v>
      </c>
      <c r="N235" s="29">
        <v>30</v>
      </c>
    </row>
    <row r="236" spans="1:14" ht="15.75" customHeight="1">
      <c r="A236" s="28">
        <v>8250202</v>
      </c>
      <c r="B236" s="29">
        <v>6579</v>
      </c>
      <c r="C236" s="29">
        <v>6339</v>
      </c>
      <c r="D236" s="29">
        <v>2450</v>
      </c>
      <c r="E236" s="29">
        <v>2334</v>
      </c>
      <c r="F236" s="29">
        <v>11.8</v>
      </c>
      <c r="G236" s="29">
        <v>559.73</v>
      </c>
      <c r="H236" s="29">
        <v>2950</v>
      </c>
      <c r="I236" s="29">
        <v>2605</v>
      </c>
      <c r="J236" s="29">
        <v>130</v>
      </c>
      <c r="K236" s="29">
        <v>50</v>
      </c>
      <c r="L236" s="29">
        <v>120</v>
      </c>
      <c r="M236" s="29">
        <v>10</v>
      </c>
      <c r="N236" s="29">
        <v>35</v>
      </c>
    </row>
    <row r="237" spans="1:14" ht="15.75" customHeight="1">
      <c r="A237" s="28">
        <v>8250203</v>
      </c>
      <c r="B237" s="29">
        <v>4209</v>
      </c>
      <c r="C237" s="29">
        <v>3959</v>
      </c>
      <c r="D237" s="29">
        <v>1554</v>
      </c>
      <c r="E237" s="29">
        <v>1501</v>
      </c>
      <c r="F237" s="29">
        <v>4.4000000000000004</v>
      </c>
      <c r="G237" s="29">
        <v>961.06</v>
      </c>
      <c r="H237" s="29">
        <v>1765</v>
      </c>
      <c r="I237" s="29">
        <v>1560</v>
      </c>
      <c r="J237" s="29">
        <v>105</v>
      </c>
      <c r="K237" s="29">
        <v>15</v>
      </c>
      <c r="L237" s="29">
        <v>60</v>
      </c>
      <c r="M237" s="29">
        <v>0</v>
      </c>
      <c r="N237" s="29">
        <v>20</v>
      </c>
    </row>
    <row r="238" spans="1:14" ht="15.75" customHeight="1">
      <c r="A238" s="28">
        <v>8250204.0099999998</v>
      </c>
      <c r="B238" s="29">
        <v>6903</v>
      </c>
      <c r="C238" s="29">
        <v>5871</v>
      </c>
      <c r="D238" s="29">
        <v>2264</v>
      </c>
      <c r="E238" s="29">
        <v>2227</v>
      </c>
      <c r="F238" s="29">
        <v>20.2</v>
      </c>
      <c r="G238" s="29">
        <v>342.55</v>
      </c>
      <c r="H238" s="29">
        <v>3315</v>
      </c>
      <c r="I238" s="29">
        <v>2995</v>
      </c>
      <c r="J238" s="29">
        <v>120</v>
      </c>
      <c r="K238" s="29">
        <v>30</v>
      </c>
      <c r="L238" s="29">
        <v>80</v>
      </c>
      <c r="M238" s="29">
        <v>0</v>
      </c>
      <c r="N238" s="29">
        <v>85</v>
      </c>
    </row>
    <row r="239" spans="1:14" ht="15.75" customHeight="1">
      <c r="A239" s="28">
        <v>8250204.0300000003</v>
      </c>
      <c r="B239" s="29">
        <v>3931</v>
      </c>
      <c r="C239" s="29">
        <v>3448</v>
      </c>
      <c r="D239" s="29">
        <v>1271</v>
      </c>
      <c r="E239" s="29">
        <v>1192</v>
      </c>
      <c r="F239" s="29">
        <v>10.199999999999999</v>
      </c>
      <c r="G239" s="29">
        <v>386.14</v>
      </c>
      <c r="H239" s="29">
        <v>1840</v>
      </c>
      <c r="I239" s="29">
        <v>1635</v>
      </c>
      <c r="J239" s="29">
        <v>110</v>
      </c>
      <c r="K239" s="29">
        <v>35</v>
      </c>
      <c r="L239" s="29">
        <v>15</v>
      </c>
      <c r="M239" s="29">
        <v>0</v>
      </c>
      <c r="N239" s="29">
        <v>45</v>
      </c>
    </row>
    <row r="240" spans="1:14" ht="15.75" customHeight="1">
      <c r="A240" s="28">
        <v>8250204.04</v>
      </c>
      <c r="B240" s="29">
        <v>12041</v>
      </c>
      <c r="C240" s="29">
        <v>9397</v>
      </c>
      <c r="D240" s="29">
        <v>3919</v>
      </c>
      <c r="E240" s="29">
        <v>3801</v>
      </c>
      <c r="F240" s="29">
        <v>153.6</v>
      </c>
      <c r="G240" s="29">
        <v>78.37</v>
      </c>
      <c r="H240" s="29">
        <v>5570</v>
      </c>
      <c r="I240" s="29">
        <v>5050</v>
      </c>
      <c r="J240" s="29">
        <v>265</v>
      </c>
      <c r="K240" s="29">
        <v>130</v>
      </c>
      <c r="L240" s="29">
        <v>60</v>
      </c>
      <c r="M240" s="29">
        <v>20</v>
      </c>
      <c r="N240" s="29">
        <v>35</v>
      </c>
    </row>
    <row r="241" spans="1:14" ht="15.75" customHeight="1">
      <c r="A241" s="28">
        <v>8250204.0499999998</v>
      </c>
      <c r="B241" s="29">
        <v>9075</v>
      </c>
      <c r="C241" s="29">
        <v>6710</v>
      </c>
      <c r="D241" s="29">
        <v>2780</v>
      </c>
      <c r="E241" s="29">
        <v>2747</v>
      </c>
      <c r="F241" s="29">
        <v>2556.6</v>
      </c>
      <c r="G241" s="29">
        <v>3.55</v>
      </c>
      <c r="H241" s="29">
        <v>4465</v>
      </c>
      <c r="I241" s="29">
        <v>3935</v>
      </c>
      <c r="J241" s="29">
        <v>190</v>
      </c>
      <c r="K241" s="29">
        <v>100</v>
      </c>
      <c r="L241" s="29">
        <v>145</v>
      </c>
      <c r="M241" s="29">
        <v>20</v>
      </c>
      <c r="N241" s="29">
        <v>80</v>
      </c>
    </row>
    <row r="242" spans="1:14" ht="15.75" customHeight="1">
      <c r="A242" s="28">
        <v>8250205.0099999998</v>
      </c>
      <c r="B242" s="29">
        <v>8766</v>
      </c>
      <c r="C242" s="29">
        <v>6699</v>
      </c>
      <c r="D242" s="29">
        <v>3231</v>
      </c>
      <c r="E242" s="29">
        <v>3161</v>
      </c>
      <c r="F242" s="29">
        <v>1260.2</v>
      </c>
      <c r="G242" s="29">
        <v>6.96</v>
      </c>
      <c r="H242" s="29">
        <v>4390</v>
      </c>
      <c r="I242" s="29">
        <v>3745</v>
      </c>
      <c r="J242" s="29">
        <v>205</v>
      </c>
      <c r="K242" s="29">
        <v>120</v>
      </c>
      <c r="L242" s="29">
        <v>100</v>
      </c>
      <c r="M242" s="29">
        <v>70</v>
      </c>
      <c r="N242" s="29">
        <v>150</v>
      </c>
    </row>
    <row r="243" spans="1:14" ht="15.75" customHeight="1">
      <c r="A243" s="28">
        <v>8250205.0199999996</v>
      </c>
      <c r="B243" s="29">
        <v>3431</v>
      </c>
      <c r="C243" s="29">
        <v>3102</v>
      </c>
      <c r="D243" s="29">
        <v>1465</v>
      </c>
      <c r="E243" s="29">
        <v>1429</v>
      </c>
      <c r="F243" s="29">
        <v>1355.9</v>
      </c>
      <c r="G243" s="29">
        <v>2.5299999999999998</v>
      </c>
      <c r="H243" s="29">
        <v>1785</v>
      </c>
      <c r="I243" s="29">
        <v>1475</v>
      </c>
      <c r="J243" s="29">
        <v>85</v>
      </c>
      <c r="K243" s="29">
        <v>35</v>
      </c>
      <c r="L243" s="29">
        <v>120</v>
      </c>
      <c r="M243" s="29">
        <v>25</v>
      </c>
      <c r="N243" s="29">
        <v>45</v>
      </c>
    </row>
    <row r="244" spans="1:14" ht="15.75" customHeight="1">
      <c r="A244" s="28">
        <v>8250205.0300000003</v>
      </c>
      <c r="B244" s="29">
        <v>13656</v>
      </c>
      <c r="C244" s="29">
        <v>7779</v>
      </c>
      <c r="D244" s="29">
        <v>5529</v>
      </c>
      <c r="E244" s="29">
        <v>5167</v>
      </c>
      <c r="F244" s="29">
        <v>671.3</v>
      </c>
      <c r="G244" s="29">
        <v>20.34</v>
      </c>
      <c r="H244" s="29">
        <v>6605</v>
      </c>
      <c r="I244" s="29">
        <v>5805</v>
      </c>
      <c r="J244" s="29">
        <v>255</v>
      </c>
      <c r="K244" s="29">
        <v>200</v>
      </c>
      <c r="L244" s="29">
        <v>180</v>
      </c>
      <c r="M244" s="29">
        <v>25</v>
      </c>
      <c r="N244" s="29">
        <v>135</v>
      </c>
    </row>
    <row r="245" spans="1:14" ht="15.75" customHeight="1">
      <c r="A245" s="28">
        <v>8250206.0199999996</v>
      </c>
      <c r="B245" s="29">
        <v>3299</v>
      </c>
      <c r="C245" s="29">
        <v>3277</v>
      </c>
      <c r="D245" s="29">
        <v>1294</v>
      </c>
      <c r="E245" s="29">
        <v>1273</v>
      </c>
      <c r="F245" s="29">
        <v>2467.5</v>
      </c>
      <c r="G245" s="29">
        <v>1.34</v>
      </c>
      <c r="H245" s="29">
        <v>1710</v>
      </c>
      <c r="I245" s="29">
        <v>1430</v>
      </c>
      <c r="J245" s="29">
        <v>110</v>
      </c>
      <c r="K245" s="29">
        <v>50</v>
      </c>
      <c r="L245" s="29">
        <v>80</v>
      </c>
      <c r="M245" s="29">
        <v>15</v>
      </c>
      <c r="N245" s="29">
        <v>25</v>
      </c>
    </row>
    <row r="246" spans="1:14" ht="15.75" customHeight="1">
      <c r="A246" s="28">
        <v>8250206.0499999998</v>
      </c>
      <c r="B246" s="29">
        <v>7229</v>
      </c>
      <c r="C246" s="29">
        <v>5724</v>
      </c>
      <c r="D246" s="29">
        <v>3266</v>
      </c>
      <c r="E246" s="29">
        <v>3022</v>
      </c>
      <c r="F246" s="29">
        <v>2599.1</v>
      </c>
      <c r="G246" s="29">
        <v>2.78</v>
      </c>
      <c r="H246" s="29">
        <v>3790</v>
      </c>
      <c r="I246" s="29">
        <v>3280</v>
      </c>
      <c r="J246" s="29">
        <v>215</v>
      </c>
      <c r="K246" s="29">
        <v>95</v>
      </c>
      <c r="L246" s="29">
        <v>95</v>
      </c>
      <c r="M246" s="29">
        <v>15</v>
      </c>
      <c r="N246" s="29">
        <v>90</v>
      </c>
    </row>
    <row r="247" spans="1:14" ht="15.75" customHeight="1">
      <c r="A247" s="28">
        <v>8250206.0599999996</v>
      </c>
      <c r="B247" s="29">
        <v>4060</v>
      </c>
      <c r="C247" s="29">
        <v>2063</v>
      </c>
      <c r="D247" s="29">
        <v>1361</v>
      </c>
      <c r="E247" s="29">
        <v>1271</v>
      </c>
      <c r="F247" s="29">
        <v>1561.4</v>
      </c>
      <c r="G247" s="29">
        <v>2.6</v>
      </c>
      <c r="H247" s="29">
        <v>1990</v>
      </c>
      <c r="I247" s="29">
        <v>1700</v>
      </c>
      <c r="J247" s="29">
        <v>105</v>
      </c>
      <c r="K247" s="29">
        <v>90</v>
      </c>
      <c r="L247" s="29">
        <v>25</v>
      </c>
      <c r="M247" s="29">
        <v>20</v>
      </c>
      <c r="N247" s="29">
        <v>45</v>
      </c>
    </row>
    <row r="248" spans="1:14" ht="15.75" customHeight="1">
      <c r="A248" s="28">
        <v>8250206.0700000003</v>
      </c>
      <c r="B248" s="29">
        <v>6503</v>
      </c>
      <c r="C248" s="29">
        <v>6447</v>
      </c>
      <c r="D248" s="29">
        <v>2272</v>
      </c>
      <c r="E248" s="29">
        <v>2213</v>
      </c>
      <c r="F248" s="29">
        <v>2598</v>
      </c>
      <c r="G248" s="29">
        <v>2.5</v>
      </c>
      <c r="H248" s="29">
        <v>3145</v>
      </c>
      <c r="I248" s="29">
        <v>2660</v>
      </c>
      <c r="J248" s="29">
        <v>215</v>
      </c>
      <c r="K248" s="29">
        <v>75</v>
      </c>
      <c r="L248" s="29">
        <v>110</v>
      </c>
      <c r="M248" s="29">
        <v>15</v>
      </c>
      <c r="N248" s="29">
        <v>75</v>
      </c>
    </row>
    <row r="249" spans="1:14" ht="15.75" customHeight="1">
      <c r="A249" s="28">
        <v>8250206.0800000001</v>
      </c>
      <c r="B249" s="29">
        <v>6315</v>
      </c>
      <c r="C249" s="29">
        <v>3607</v>
      </c>
      <c r="D249" s="29">
        <v>1959</v>
      </c>
      <c r="E249" s="29">
        <v>1921</v>
      </c>
      <c r="F249" s="29">
        <v>1206.4000000000001</v>
      </c>
      <c r="G249" s="29">
        <v>5.23</v>
      </c>
      <c r="H249" s="29">
        <v>3065</v>
      </c>
      <c r="I249" s="29">
        <v>2705</v>
      </c>
      <c r="J249" s="29">
        <v>125</v>
      </c>
      <c r="K249" s="29">
        <v>85</v>
      </c>
      <c r="L249" s="29">
        <v>40</v>
      </c>
      <c r="M249" s="29">
        <v>20</v>
      </c>
      <c r="N249" s="29">
        <v>95</v>
      </c>
    </row>
    <row r="250" spans="1:14" ht="15.75" customHeight="1">
      <c r="A250" s="28">
        <v>8250206.0899999999</v>
      </c>
      <c r="B250" s="29">
        <v>5686</v>
      </c>
      <c r="C250" s="29">
        <v>1586</v>
      </c>
      <c r="D250" s="29">
        <v>2152</v>
      </c>
      <c r="E250" s="29">
        <v>2073</v>
      </c>
      <c r="F250" s="29">
        <v>1435.7</v>
      </c>
      <c r="G250" s="29">
        <v>3.96</v>
      </c>
      <c r="H250" s="29">
        <v>2910</v>
      </c>
      <c r="I250" s="29">
        <v>2510</v>
      </c>
      <c r="J250" s="29">
        <v>140</v>
      </c>
      <c r="K250" s="29">
        <v>120</v>
      </c>
      <c r="L250" s="29">
        <v>70</v>
      </c>
      <c r="M250" s="29">
        <v>0</v>
      </c>
      <c r="N250" s="29">
        <v>70</v>
      </c>
    </row>
    <row r="251" spans="1:14" ht="15.75" customHeight="1">
      <c r="A251" s="28">
        <v>8250206.0999999996</v>
      </c>
      <c r="B251" s="29">
        <v>6714</v>
      </c>
      <c r="C251" s="29">
        <v>3493</v>
      </c>
      <c r="D251" s="29">
        <v>2345</v>
      </c>
      <c r="E251" s="29">
        <v>2307</v>
      </c>
      <c r="F251" s="29">
        <v>3267.3</v>
      </c>
      <c r="G251" s="29">
        <v>2.0499999999999998</v>
      </c>
      <c r="H251" s="29">
        <v>3260</v>
      </c>
      <c r="I251" s="29">
        <v>2950</v>
      </c>
      <c r="J251" s="29">
        <v>155</v>
      </c>
      <c r="K251" s="29">
        <v>45</v>
      </c>
      <c r="L251" s="29">
        <v>25</v>
      </c>
      <c r="M251" s="29">
        <v>15</v>
      </c>
      <c r="N251" s="29">
        <v>70</v>
      </c>
    </row>
    <row r="252" spans="1:14" ht="15.75" customHeight="1">
      <c r="A252" s="28">
        <v>8250206.1100000003</v>
      </c>
      <c r="B252" s="29">
        <v>6437</v>
      </c>
      <c r="C252" s="29">
        <v>5734</v>
      </c>
      <c r="D252" s="29">
        <v>2120</v>
      </c>
      <c r="E252" s="29">
        <v>2101</v>
      </c>
      <c r="F252" s="29">
        <v>3347.7</v>
      </c>
      <c r="G252" s="29">
        <v>1.92</v>
      </c>
      <c r="H252" s="29">
        <v>2935</v>
      </c>
      <c r="I252" s="29">
        <v>2565</v>
      </c>
      <c r="J252" s="29">
        <v>115</v>
      </c>
      <c r="K252" s="29">
        <v>80</v>
      </c>
      <c r="L252" s="29">
        <v>75</v>
      </c>
      <c r="M252" s="29">
        <v>0</v>
      </c>
      <c r="N252" s="29">
        <v>90</v>
      </c>
    </row>
    <row r="253" spans="1:14" ht="15.75" customHeight="1">
      <c r="A253" s="28">
        <v>8250207.0099999998</v>
      </c>
      <c r="B253" s="29">
        <v>4888</v>
      </c>
      <c r="C253" s="29">
        <v>4877</v>
      </c>
      <c r="D253" s="29">
        <v>1720</v>
      </c>
      <c r="E253" s="29">
        <v>1714</v>
      </c>
      <c r="F253" s="29">
        <v>1401.9</v>
      </c>
      <c r="G253" s="29">
        <v>3.49</v>
      </c>
      <c r="H253" s="29">
        <v>2640</v>
      </c>
      <c r="I253" s="29">
        <v>2370</v>
      </c>
      <c r="J253" s="29">
        <v>95</v>
      </c>
      <c r="K253" s="29">
        <v>50</v>
      </c>
      <c r="L253" s="29">
        <v>65</v>
      </c>
      <c r="M253" s="29">
        <v>20</v>
      </c>
      <c r="N253" s="29">
        <v>45</v>
      </c>
    </row>
    <row r="254" spans="1:14" ht="15.75" customHeight="1">
      <c r="A254" s="28">
        <v>8250207.0300000003</v>
      </c>
      <c r="B254" s="29">
        <v>6399</v>
      </c>
      <c r="C254" s="29">
        <v>4640</v>
      </c>
      <c r="D254" s="29">
        <v>2536</v>
      </c>
      <c r="E254" s="29">
        <v>2442</v>
      </c>
      <c r="F254" s="29">
        <v>1184</v>
      </c>
      <c r="G254" s="29">
        <v>5.4</v>
      </c>
      <c r="H254" s="29">
        <v>3425</v>
      </c>
      <c r="I254" s="29">
        <v>2940</v>
      </c>
      <c r="J254" s="29">
        <v>170</v>
      </c>
      <c r="K254" s="29">
        <v>95</v>
      </c>
      <c r="L254" s="29">
        <v>125</v>
      </c>
      <c r="M254" s="29">
        <v>40</v>
      </c>
      <c r="N254" s="29">
        <v>60</v>
      </c>
    </row>
    <row r="255" spans="1:14" ht="15.75" customHeight="1">
      <c r="A255" s="28">
        <v>8250207.04</v>
      </c>
      <c r="B255" s="29">
        <v>3281</v>
      </c>
      <c r="C255" s="29">
        <v>1116</v>
      </c>
      <c r="D255" s="29">
        <v>1117</v>
      </c>
      <c r="E255" s="29">
        <v>1074</v>
      </c>
      <c r="F255" s="29">
        <v>1698.2</v>
      </c>
      <c r="G255" s="29">
        <v>1.93</v>
      </c>
      <c r="H255" s="29">
        <v>1650</v>
      </c>
      <c r="I255" s="29">
        <v>1460</v>
      </c>
      <c r="J255" s="29">
        <v>85</v>
      </c>
      <c r="K255" s="29">
        <v>35</v>
      </c>
      <c r="L255" s="29">
        <v>15</v>
      </c>
      <c r="M255" s="29">
        <v>15</v>
      </c>
      <c r="N255" s="29">
        <v>40</v>
      </c>
    </row>
    <row r="256" spans="1:14" ht="15.75" customHeight="1">
      <c r="A256" s="28"/>
    </row>
    <row r="257" spans="1:1" ht="15.75" customHeight="1">
      <c r="A257" s="28"/>
    </row>
    <row r="258" spans="1:1" ht="15.75" customHeight="1">
      <c r="A258" s="28"/>
    </row>
    <row r="259" spans="1:1" ht="15.75" customHeight="1">
      <c r="A259" s="28"/>
    </row>
    <row r="260" spans="1:1" ht="15.75" customHeight="1">
      <c r="A260" s="28"/>
    </row>
    <row r="261" spans="1:1" ht="15.75" customHeight="1">
      <c r="A261" s="28"/>
    </row>
    <row r="262" spans="1:1" ht="15.75" customHeight="1">
      <c r="A262" s="28"/>
    </row>
    <row r="263" spans="1:1" ht="15.75" customHeight="1">
      <c r="A263" s="28"/>
    </row>
    <row r="264" spans="1:1" ht="15.75" customHeight="1">
      <c r="A264" s="28"/>
    </row>
    <row r="265" spans="1:1" ht="15.75" customHeight="1">
      <c r="A265" s="28"/>
    </row>
    <row r="266" spans="1:1" ht="15.75" customHeight="1">
      <c r="A266" s="28"/>
    </row>
    <row r="267" spans="1:1" ht="15.75" customHeight="1">
      <c r="A267" s="28"/>
    </row>
    <row r="268" spans="1:1" ht="15.75" customHeight="1">
      <c r="A268" s="28"/>
    </row>
    <row r="269" spans="1:1" ht="15.75" customHeight="1">
      <c r="A269" s="28"/>
    </row>
    <row r="270" spans="1:1" ht="15.75" customHeight="1">
      <c r="A270" s="28"/>
    </row>
    <row r="271" spans="1:1" ht="15.75" customHeight="1">
      <c r="A271" s="28"/>
    </row>
    <row r="272" spans="1:1" ht="15.75" customHeight="1">
      <c r="A272" s="28"/>
    </row>
    <row r="273" spans="1:1" ht="15.75" customHeight="1">
      <c r="A273" s="28"/>
    </row>
    <row r="274" spans="1:1" ht="15.75" customHeight="1">
      <c r="A274" s="28"/>
    </row>
    <row r="275" spans="1:1" ht="15.75" customHeight="1">
      <c r="A275" s="28"/>
    </row>
    <row r="276" spans="1:1" ht="15.75" customHeight="1">
      <c r="A276" s="28"/>
    </row>
    <row r="277" spans="1:1" ht="15.75" customHeight="1">
      <c r="A277" s="28"/>
    </row>
    <row r="278" spans="1:1" ht="15.75" customHeight="1">
      <c r="A278" s="28"/>
    </row>
    <row r="279" spans="1:1" ht="15.75" customHeight="1">
      <c r="A279" s="28"/>
    </row>
    <row r="280" spans="1:1" ht="15.75" customHeight="1">
      <c r="A280" s="28"/>
    </row>
    <row r="281" spans="1:1" ht="15.75" customHeight="1">
      <c r="A281" s="28"/>
    </row>
    <row r="282" spans="1:1" ht="15.75" customHeight="1">
      <c r="A282" s="28"/>
    </row>
    <row r="283" spans="1:1" ht="15.75" customHeight="1">
      <c r="A283" s="28"/>
    </row>
    <row r="284" spans="1:1" ht="15.75" customHeight="1">
      <c r="A284" s="28"/>
    </row>
    <row r="285" spans="1:1" ht="15.75" customHeight="1">
      <c r="A285" s="28"/>
    </row>
    <row r="286" spans="1:1" ht="15.75" customHeight="1">
      <c r="A286" s="28"/>
    </row>
    <row r="287" spans="1:1" ht="15.75" customHeight="1">
      <c r="A287" s="28"/>
    </row>
    <row r="288" spans="1:1" ht="15.75" customHeight="1">
      <c r="A288" s="28"/>
    </row>
    <row r="289" spans="1:1" ht="15.75" customHeight="1">
      <c r="A289" s="28"/>
    </row>
    <row r="290" spans="1:1" ht="15.75" customHeight="1">
      <c r="A290" s="28"/>
    </row>
    <row r="291" spans="1:1" ht="15.75" customHeight="1">
      <c r="A291" s="28"/>
    </row>
    <row r="292" spans="1:1" ht="15.75" customHeight="1">
      <c r="A292" s="28"/>
    </row>
    <row r="293" spans="1:1" ht="15.75" customHeight="1">
      <c r="A293" s="28"/>
    </row>
    <row r="294" spans="1:1" ht="15.75" customHeight="1">
      <c r="A294" s="28"/>
    </row>
    <row r="295" spans="1:1" ht="15.75" customHeight="1">
      <c r="A295" s="28"/>
    </row>
    <row r="296" spans="1:1" ht="15.75" customHeight="1">
      <c r="A296" s="28"/>
    </row>
    <row r="297" spans="1:1" ht="15.75" customHeight="1">
      <c r="A297" s="28"/>
    </row>
    <row r="298" spans="1:1" ht="15.75" customHeight="1">
      <c r="A298" s="28"/>
    </row>
    <row r="299" spans="1:1" ht="15.75" customHeight="1">
      <c r="A299" s="28"/>
    </row>
    <row r="300" spans="1:1" ht="15.75" customHeight="1">
      <c r="A300" s="28"/>
    </row>
    <row r="301" spans="1:1" ht="15.75" customHeight="1">
      <c r="A301" s="28"/>
    </row>
    <row r="302" spans="1:1" ht="15.75" customHeight="1">
      <c r="A302" s="28"/>
    </row>
    <row r="303" spans="1:1" ht="15.75" customHeight="1">
      <c r="A303" s="28"/>
    </row>
    <row r="304" spans="1:1" ht="15.75" customHeight="1">
      <c r="A304" s="28"/>
    </row>
    <row r="305" spans="1:1" ht="15.75" customHeight="1">
      <c r="A305" s="28"/>
    </row>
    <row r="306" spans="1:1" ht="15.75" customHeight="1">
      <c r="A306" s="28"/>
    </row>
    <row r="307" spans="1:1" ht="15.75" customHeight="1">
      <c r="A307" s="28"/>
    </row>
    <row r="308" spans="1:1" ht="15.75" customHeight="1">
      <c r="A308" s="28"/>
    </row>
    <row r="309" spans="1:1" ht="15.75" customHeight="1">
      <c r="A309" s="28"/>
    </row>
    <row r="310" spans="1:1" ht="15.75" customHeight="1">
      <c r="A310" s="28"/>
    </row>
    <row r="311" spans="1:1" ht="15.75" customHeight="1">
      <c r="A311" s="28"/>
    </row>
    <row r="312" spans="1:1" ht="15.75" customHeight="1">
      <c r="A312" s="28"/>
    </row>
    <row r="313" spans="1:1" ht="15.75" customHeight="1">
      <c r="A313" s="28"/>
    </row>
    <row r="314" spans="1:1" ht="15.75" customHeight="1">
      <c r="A314" s="28"/>
    </row>
    <row r="315" spans="1:1" ht="15.75" customHeight="1">
      <c r="A315" s="28"/>
    </row>
    <row r="316" spans="1:1" ht="15.75" customHeight="1">
      <c r="A316" s="28"/>
    </row>
    <row r="317" spans="1:1" ht="15.75" customHeight="1">
      <c r="A317" s="28"/>
    </row>
    <row r="318" spans="1:1" ht="15.75" customHeight="1">
      <c r="A318" s="28"/>
    </row>
    <row r="319" spans="1:1" ht="15.75" customHeight="1">
      <c r="A319" s="28"/>
    </row>
    <row r="320" spans="1:1" ht="15.75" customHeight="1">
      <c r="A320" s="28"/>
    </row>
    <row r="321" spans="1:1" ht="15.75" customHeight="1">
      <c r="A321" s="28"/>
    </row>
    <row r="322" spans="1:1" ht="15.75" customHeight="1">
      <c r="A322" s="28"/>
    </row>
    <row r="323" spans="1:1" ht="15.75" customHeight="1">
      <c r="A323" s="28"/>
    </row>
    <row r="324" spans="1:1" ht="15.75" customHeight="1">
      <c r="A324" s="28"/>
    </row>
    <row r="325" spans="1:1" ht="15.75" customHeight="1">
      <c r="A325" s="28"/>
    </row>
    <row r="326" spans="1:1" ht="15.75" customHeight="1">
      <c r="A326" s="28"/>
    </row>
    <row r="327" spans="1:1" ht="15.75" customHeight="1">
      <c r="A327" s="28"/>
    </row>
    <row r="328" spans="1:1" ht="15.75" customHeight="1">
      <c r="A328" s="28"/>
    </row>
    <row r="329" spans="1:1" ht="15.75" customHeight="1">
      <c r="A329" s="28"/>
    </row>
    <row r="330" spans="1:1" ht="15.75" customHeight="1">
      <c r="A330" s="28"/>
    </row>
    <row r="331" spans="1:1" ht="15.75" customHeight="1">
      <c r="A331" s="28"/>
    </row>
    <row r="332" spans="1:1" ht="15.75" customHeight="1">
      <c r="A332" s="28"/>
    </row>
    <row r="333" spans="1:1" ht="15.75" customHeight="1">
      <c r="A333" s="28"/>
    </row>
    <row r="334" spans="1:1" ht="15.75" customHeight="1">
      <c r="A334" s="28"/>
    </row>
    <row r="335" spans="1:1" ht="15.75" customHeight="1">
      <c r="A335" s="28"/>
    </row>
    <row r="336" spans="1:1" ht="15.75" customHeight="1">
      <c r="A336" s="28"/>
    </row>
    <row r="337" spans="1:1" ht="15.75" customHeight="1">
      <c r="A337" s="28"/>
    </row>
    <row r="338" spans="1:1" ht="15.75" customHeight="1">
      <c r="A338" s="28"/>
    </row>
    <row r="339" spans="1:1" ht="15.75" customHeight="1">
      <c r="A339" s="28"/>
    </row>
    <row r="340" spans="1:1" ht="15.75" customHeight="1">
      <c r="A340" s="28"/>
    </row>
    <row r="341" spans="1:1" ht="15.75" customHeight="1">
      <c r="A341" s="28"/>
    </row>
    <row r="342" spans="1:1" ht="15.75" customHeight="1">
      <c r="A342" s="28"/>
    </row>
    <row r="343" spans="1:1" ht="15.75" customHeight="1">
      <c r="A343" s="28"/>
    </row>
    <row r="344" spans="1:1" ht="15.75" customHeight="1">
      <c r="A344" s="28"/>
    </row>
    <row r="345" spans="1:1" ht="15.75" customHeight="1">
      <c r="A345" s="28"/>
    </row>
    <row r="346" spans="1:1" ht="15.75" customHeight="1">
      <c r="A346" s="28"/>
    </row>
    <row r="347" spans="1:1" ht="15.75" customHeight="1">
      <c r="A347" s="28"/>
    </row>
    <row r="348" spans="1:1" ht="15.75" customHeight="1">
      <c r="A348" s="28"/>
    </row>
    <row r="349" spans="1:1" ht="15.75" customHeight="1">
      <c r="A349" s="28"/>
    </row>
    <row r="350" spans="1:1" ht="15.75" customHeight="1">
      <c r="A350" s="28"/>
    </row>
    <row r="351" spans="1:1" ht="15.75" customHeight="1">
      <c r="A351" s="28"/>
    </row>
    <row r="352" spans="1:1" ht="15.75" customHeight="1">
      <c r="A352" s="28"/>
    </row>
    <row r="353" spans="1:1" ht="15.75" customHeight="1">
      <c r="A353" s="28"/>
    </row>
    <row r="354" spans="1:1" ht="15.75" customHeight="1">
      <c r="A354" s="28"/>
    </row>
    <row r="355" spans="1:1" ht="15.75" customHeight="1">
      <c r="A355" s="28"/>
    </row>
    <row r="356" spans="1:1" ht="15.75" customHeight="1">
      <c r="A356" s="28"/>
    </row>
    <row r="357" spans="1:1" ht="15.75" customHeight="1">
      <c r="A357" s="28"/>
    </row>
    <row r="358" spans="1:1" ht="15.75" customHeight="1">
      <c r="A358" s="28"/>
    </row>
    <row r="359" spans="1:1" ht="15.75" customHeight="1">
      <c r="A359" s="28"/>
    </row>
    <row r="360" spans="1:1" ht="15.75" customHeight="1">
      <c r="A360" s="28"/>
    </row>
    <row r="361" spans="1:1" ht="15.75" customHeight="1">
      <c r="A361" s="28"/>
    </row>
    <row r="362" spans="1:1" ht="15.75" customHeight="1">
      <c r="A362" s="28"/>
    </row>
    <row r="363" spans="1:1" ht="15.75" customHeight="1">
      <c r="A363" s="28"/>
    </row>
    <row r="364" spans="1:1" ht="15.75" customHeight="1">
      <c r="A364" s="28"/>
    </row>
    <row r="365" spans="1:1" ht="15.75" customHeight="1">
      <c r="A365" s="28"/>
    </row>
    <row r="366" spans="1:1" ht="15.75" customHeight="1">
      <c r="A366" s="28"/>
    </row>
    <row r="367" spans="1:1" ht="15.75" customHeight="1">
      <c r="A367" s="28"/>
    </row>
    <row r="368" spans="1:1" ht="15.75" customHeight="1">
      <c r="A368" s="28"/>
    </row>
    <row r="369" spans="1:1" ht="15.75" customHeight="1">
      <c r="A369" s="28"/>
    </row>
    <row r="370" spans="1:1" ht="15.75" customHeight="1">
      <c r="A370" s="28"/>
    </row>
    <row r="371" spans="1:1" ht="15.75" customHeight="1">
      <c r="A371" s="28"/>
    </row>
    <row r="372" spans="1:1" ht="15.75" customHeight="1">
      <c r="A372" s="28"/>
    </row>
    <row r="373" spans="1:1" ht="15.75" customHeight="1">
      <c r="A373" s="28"/>
    </row>
    <row r="374" spans="1:1" ht="15.75" customHeight="1">
      <c r="A374" s="28"/>
    </row>
    <row r="375" spans="1:1" ht="15.75" customHeight="1">
      <c r="A375" s="28"/>
    </row>
    <row r="376" spans="1:1" ht="15.75" customHeight="1">
      <c r="A376" s="28"/>
    </row>
    <row r="377" spans="1:1" ht="15.75" customHeight="1">
      <c r="A377" s="28"/>
    </row>
    <row r="378" spans="1:1" ht="15.75" customHeight="1">
      <c r="A378" s="28"/>
    </row>
    <row r="379" spans="1:1" ht="15.75" customHeight="1">
      <c r="A379" s="28"/>
    </row>
    <row r="380" spans="1:1" ht="15.75" customHeight="1">
      <c r="A380" s="28"/>
    </row>
    <row r="381" spans="1:1" ht="15.75" customHeight="1">
      <c r="A381" s="28"/>
    </row>
    <row r="382" spans="1:1" ht="15.75" customHeight="1">
      <c r="A382" s="28"/>
    </row>
    <row r="383" spans="1:1" ht="15.75" customHeight="1">
      <c r="A383" s="28"/>
    </row>
    <row r="384" spans="1:1" ht="15.75" customHeight="1">
      <c r="A384" s="28"/>
    </row>
    <row r="385" spans="1:1" ht="15.75" customHeight="1">
      <c r="A385" s="28"/>
    </row>
    <row r="386" spans="1:1" ht="15.75" customHeight="1">
      <c r="A386" s="28"/>
    </row>
    <row r="387" spans="1:1" ht="15.75" customHeight="1">
      <c r="A387" s="28"/>
    </row>
    <row r="388" spans="1:1" ht="15.75" customHeight="1">
      <c r="A388" s="28"/>
    </row>
    <row r="389" spans="1:1" ht="15.75" customHeight="1">
      <c r="A389" s="28"/>
    </row>
    <row r="390" spans="1:1" ht="15.75" customHeight="1">
      <c r="A390" s="28"/>
    </row>
    <row r="391" spans="1:1" ht="15.75" customHeight="1">
      <c r="A391" s="28"/>
    </row>
    <row r="392" spans="1:1" ht="15.75" customHeight="1">
      <c r="A392" s="28"/>
    </row>
    <row r="393" spans="1:1" ht="15.75" customHeight="1">
      <c r="A393" s="28"/>
    </row>
    <row r="394" spans="1:1" ht="15.75" customHeight="1">
      <c r="A394" s="28"/>
    </row>
    <row r="395" spans="1:1" ht="15.75" customHeight="1">
      <c r="A395" s="28"/>
    </row>
    <row r="396" spans="1:1" ht="15.75" customHeight="1">
      <c r="A396" s="28"/>
    </row>
    <row r="397" spans="1:1" ht="15.75" customHeight="1">
      <c r="A397" s="28"/>
    </row>
    <row r="398" spans="1:1" ht="15.75" customHeight="1">
      <c r="A398" s="28"/>
    </row>
    <row r="399" spans="1:1" ht="15.75" customHeight="1">
      <c r="A399" s="28"/>
    </row>
    <row r="400" spans="1:1" ht="15.75" customHeight="1">
      <c r="A400" s="28"/>
    </row>
    <row r="401" spans="1:1" ht="15.75" customHeight="1">
      <c r="A401" s="28"/>
    </row>
    <row r="402" spans="1:1" ht="15.75" customHeight="1">
      <c r="A402" s="28"/>
    </row>
    <row r="403" spans="1:1" ht="15.75" customHeight="1">
      <c r="A403" s="28"/>
    </row>
    <row r="404" spans="1:1" ht="15.75" customHeight="1">
      <c r="A404" s="28"/>
    </row>
    <row r="405" spans="1:1" ht="15.75" customHeight="1">
      <c r="A405" s="28"/>
    </row>
    <row r="406" spans="1:1" ht="15.75" customHeight="1">
      <c r="A406" s="28"/>
    </row>
    <row r="407" spans="1:1" ht="15.75" customHeight="1">
      <c r="A407" s="28"/>
    </row>
    <row r="408" spans="1:1" ht="15.75" customHeight="1">
      <c r="A408" s="28"/>
    </row>
    <row r="409" spans="1:1" ht="15.75" customHeight="1">
      <c r="A409" s="28"/>
    </row>
    <row r="410" spans="1:1" ht="15.75" customHeight="1">
      <c r="A410" s="28"/>
    </row>
    <row r="411" spans="1:1" ht="15.75" customHeight="1">
      <c r="A411" s="28"/>
    </row>
    <row r="412" spans="1:1" ht="15.75" customHeight="1">
      <c r="A412" s="28"/>
    </row>
    <row r="413" spans="1:1" ht="15.75" customHeight="1">
      <c r="A413" s="28"/>
    </row>
    <row r="414" spans="1:1" ht="15.75" customHeight="1">
      <c r="A414" s="28"/>
    </row>
    <row r="415" spans="1:1" ht="15.75" customHeight="1">
      <c r="A415" s="28"/>
    </row>
    <row r="416" spans="1:1" ht="15.75" customHeight="1">
      <c r="A416" s="28"/>
    </row>
    <row r="417" spans="1:1" ht="15.75" customHeight="1">
      <c r="A417" s="28"/>
    </row>
    <row r="418" spans="1:1" ht="15.75" customHeight="1">
      <c r="A418" s="28"/>
    </row>
    <row r="419" spans="1:1" ht="15.75" customHeight="1">
      <c r="A419" s="28"/>
    </row>
    <row r="420" spans="1:1" ht="15.75" customHeight="1">
      <c r="A420" s="28"/>
    </row>
    <row r="421" spans="1:1" ht="15.75" customHeight="1">
      <c r="A421" s="28"/>
    </row>
    <row r="422" spans="1:1" ht="15.75" customHeight="1">
      <c r="A422" s="28"/>
    </row>
    <row r="423" spans="1:1" ht="15.75" customHeight="1">
      <c r="A423" s="28"/>
    </row>
    <row r="424" spans="1:1" ht="15.75" customHeight="1">
      <c r="A424" s="28"/>
    </row>
    <row r="425" spans="1:1" ht="15.75" customHeight="1">
      <c r="A425" s="28"/>
    </row>
    <row r="426" spans="1:1" ht="15.75" customHeight="1">
      <c r="A426" s="28"/>
    </row>
    <row r="427" spans="1:1" ht="15.75" customHeight="1">
      <c r="A427" s="28"/>
    </row>
    <row r="428" spans="1:1" ht="15.75" customHeight="1">
      <c r="A428" s="28"/>
    </row>
    <row r="429" spans="1:1" ht="15.75" customHeight="1">
      <c r="A429" s="28"/>
    </row>
    <row r="430" spans="1:1" ht="15.75" customHeight="1">
      <c r="A430" s="28"/>
    </row>
    <row r="431" spans="1:1" ht="15.75" customHeight="1">
      <c r="A431" s="28"/>
    </row>
    <row r="432" spans="1:1" ht="15.75" customHeight="1">
      <c r="A432" s="28"/>
    </row>
    <row r="433" spans="1:1" ht="15.75" customHeight="1">
      <c r="A433" s="28"/>
    </row>
    <row r="434" spans="1:1" ht="15.75" customHeight="1">
      <c r="A434" s="28"/>
    </row>
    <row r="435" spans="1:1" ht="15.75" customHeight="1">
      <c r="A435" s="28"/>
    </row>
    <row r="436" spans="1:1" ht="15.75" customHeight="1">
      <c r="A436" s="28"/>
    </row>
    <row r="437" spans="1:1" ht="15.75" customHeight="1">
      <c r="A437" s="28"/>
    </row>
    <row r="438" spans="1:1" ht="15.75" customHeight="1">
      <c r="A438" s="28"/>
    </row>
    <row r="439" spans="1:1" ht="15.75" customHeight="1">
      <c r="A439" s="28"/>
    </row>
    <row r="440" spans="1:1" ht="15.75" customHeight="1">
      <c r="A440" s="28"/>
    </row>
    <row r="441" spans="1:1" ht="15.75" customHeight="1">
      <c r="A441" s="28"/>
    </row>
    <row r="442" spans="1:1" ht="15.75" customHeight="1">
      <c r="A442" s="28"/>
    </row>
    <row r="443" spans="1:1" ht="15.75" customHeight="1">
      <c r="A443" s="28"/>
    </row>
    <row r="444" spans="1:1" ht="15.75" customHeight="1">
      <c r="A444" s="28"/>
    </row>
    <row r="445" spans="1:1" ht="15.75" customHeight="1">
      <c r="A445" s="28"/>
    </row>
    <row r="446" spans="1:1" ht="15.75" customHeight="1">
      <c r="A446" s="28"/>
    </row>
    <row r="447" spans="1:1" ht="15.75" customHeight="1">
      <c r="A447" s="28"/>
    </row>
    <row r="448" spans="1:1" ht="15.75" customHeight="1">
      <c r="A448" s="28"/>
    </row>
    <row r="449" spans="1:1" ht="15.75" customHeight="1">
      <c r="A449" s="28"/>
    </row>
    <row r="450" spans="1:1" ht="15.75" customHeight="1">
      <c r="A450" s="28"/>
    </row>
    <row r="451" spans="1:1" ht="15.75" customHeight="1">
      <c r="A451" s="28"/>
    </row>
    <row r="452" spans="1:1" ht="15.75" customHeight="1">
      <c r="A452" s="28"/>
    </row>
    <row r="453" spans="1:1" ht="15.75" customHeight="1">
      <c r="A453" s="28"/>
    </row>
    <row r="454" spans="1:1" ht="15.75" customHeight="1">
      <c r="A454" s="28"/>
    </row>
    <row r="455" spans="1:1" ht="15.75" customHeight="1">
      <c r="A455" s="28"/>
    </row>
    <row r="456" spans="1:1" ht="15.75" customHeight="1">
      <c r="A456" s="28"/>
    </row>
    <row r="457" spans="1:1" ht="15.75" customHeight="1">
      <c r="A457" s="28"/>
    </row>
    <row r="458" spans="1:1" ht="15.75" customHeight="1">
      <c r="A458" s="28"/>
    </row>
    <row r="459" spans="1:1" ht="15.75" customHeight="1">
      <c r="A459" s="28"/>
    </row>
    <row r="460" spans="1:1" ht="15.75" customHeight="1">
      <c r="A460" s="28"/>
    </row>
    <row r="461" spans="1:1" ht="15.75" customHeight="1">
      <c r="A461" s="28"/>
    </row>
    <row r="462" spans="1:1" ht="15.75" customHeight="1">
      <c r="A462" s="28"/>
    </row>
    <row r="463" spans="1:1" ht="15.75" customHeight="1">
      <c r="A463" s="28"/>
    </row>
    <row r="464" spans="1:1" ht="15.75" customHeight="1">
      <c r="A464" s="28"/>
    </row>
    <row r="465" spans="1:1" ht="15.75" customHeight="1">
      <c r="A465" s="28"/>
    </row>
    <row r="466" spans="1:1" ht="15.75" customHeight="1">
      <c r="A466" s="28"/>
    </row>
    <row r="467" spans="1:1" ht="15.75" customHeight="1">
      <c r="A467" s="28"/>
    </row>
    <row r="468" spans="1:1" ht="15.75" customHeight="1">
      <c r="A468" s="28"/>
    </row>
    <row r="469" spans="1:1" ht="15.75" customHeight="1">
      <c r="A469" s="28"/>
    </row>
    <row r="470" spans="1:1" ht="15.75" customHeight="1">
      <c r="A470" s="28"/>
    </row>
    <row r="471" spans="1:1" ht="15.75" customHeight="1">
      <c r="A471" s="28"/>
    </row>
    <row r="472" spans="1:1" ht="15.75" customHeight="1">
      <c r="A472" s="28"/>
    </row>
    <row r="473" spans="1:1" ht="15.75" customHeight="1">
      <c r="A473" s="28"/>
    </row>
    <row r="474" spans="1:1" ht="15.75" customHeight="1">
      <c r="A474" s="28"/>
    </row>
    <row r="475" spans="1:1" ht="15.75" customHeight="1">
      <c r="A475" s="28"/>
    </row>
    <row r="476" spans="1:1" ht="15.75" customHeight="1">
      <c r="A476" s="28"/>
    </row>
    <row r="477" spans="1:1" ht="15.75" customHeight="1">
      <c r="A477" s="28"/>
    </row>
    <row r="478" spans="1:1" ht="15.75" customHeight="1">
      <c r="A478" s="28"/>
    </row>
    <row r="479" spans="1:1" ht="15.75" customHeight="1">
      <c r="A479" s="28"/>
    </row>
    <row r="480" spans="1:1" ht="15.75" customHeight="1">
      <c r="A480" s="28"/>
    </row>
    <row r="481" spans="1:1" ht="15.75" customHeight="1">
      <c r="A481" s="28"/>
    </row>
    <row r="482" spans="1:1" ht="15.75" customHeight="1">
      <c r="A482" s="28"/>
    </row>
    <row r="483" spans="1:1" ht="15.75" customHeight="1">
      <c r="A483" s="28"/>
    </row>
    <row r="484" spans="1:1" ht="15.75" customHeight="1">
      <c r="A484" s="28"/>
    </row>
    <row r="485" spans="1:1" ht="15.75" customHeight="1">
      <c r="A485" s="28"/>
    </row>
    <row r="486" spans="1:1" ht="15.75" customHeight="1">
      <c r="A486" s="28"/>
    </row>
    <row r="487" spans="1:1" ht="15.75" customHeight="1">
      <c r="A487" s="28"/>
    </row>
    <row r="488" spans="1:1" ht="15.75" customHeight="1">
      <c r="A488" s="28"/>
    </row>
    <row r="489" spans="1:1" ht="15.75" customHeight="1">
      <c r="A489" s="28"/>
    </row>
    <row r="490" spans="1:1" ht="15.75" customHeight="1">
      <c r="A490" s="28"/>
    </row>
    <row r="491" spans="1:1" ht="15.75" customHeight="1">
      <c r="A491" s="28"/>
    </row>
    <row r="492" spans="1:1" ht="15.75" customHeight="1">
      <c r="A492" s="28"/>
    </row>
    <row r="493" spans="1:1" ht="15.75" customHeight="1">
      <c r="A493" s="28"/>
    </row>
    <row r="494" spans="1:1" ht="15.75" customHeight="1">
      <c r="A494" s="28"/>
    </row>
    <row r="495" spans="1:1" ht="15.75" customHeight="1">
      <c r="A495" s="28"/>
    </row>
    <row r="496" spans="1:1" ht="15.75" customHeight="1">
      <c r="A496" s="28"/>
    </row>
    <row r="497" spans="1:1" ht="15.75" customHeight="1">
      <c r="A497" s="28"/>
    </row>
    <row r="498" spans="1:1" ht="15.75" customHeight="1">
      <c r="A498" s="28"/>
    </row>
    <row r="499" spans="1:1" ht="15.75" customHeight="1">
      <c r="A499" s="28"/>
    </row>
    <row r="500" spans="1:1" ht="15.75" customHeight="1">
      <c r="A500" s="28"/>
    </row>
    <row r="501" spans="1:1" ht="15.75" customHeight="1">
      <c r="A501" s="28"/>
    </row>
    <row r="502" spans="1:1" ht="15.75" customHeight="1">
      <c r="A502" s="28"/>
    </row>
    <row r="503" spans="1:1" ht="15.75" customHeight="1">
      <c r="A503" s="28"/>
    </row>
    <row r="504" spans="1:1" ht="15.75" customHeight="1">
      <c r="A504" s="28"/>
    </row>
    <row r="505" spans="1:1" ht="15.75" customHeight="1">
      <c r="A505" s="28"/>
    </row>
    <row r="506" spans="1:1" ht="15.75" customHeight="1">
      <c r="A506" s="28"/>
    </row>
    <row r="507" spans="1:1" ht="15.75" customHeight="1">
      <c r="A507" s="28"/>
    </row>
    <row r="508" spans="1:1" ht="15.75" customHeight="1">
      <c r="A508" s="28"/>
    </row>
    <row r="509" spans="1:1" ht="15.75" customHeight="1">
      <c r="A509" s="28"/>
    </row>
    <row r="510" spans="1:1" ht="15.75" customHeight="1">
      <c r="A510" s="28"/>
    </row>
    <row r="511" spans="1:1" ht="15.75" customHeight="1">
      <c r="A511" s="28"/>
    </row>
    <row r="512" spans="1:1" ht="15.75" customHeight="1">
      <c r="A512" s="28"/>
    </row>
    <row r="513" spans="1:1" ht="15.75" customHeight="1">
      <c r="A513" s="28"/>
    </row>
    <row r="514" spans="1:1" ht="15.75" customHeight="1">
      <c r="A514" s="28"/>
    </row>
    <row r="515" spans="1:1" ht="15.75" customHeight="1">
      <c r="A515" s="28"/>
    </row>
    <row r="516" spans="1:1" ht="15.75" customHeight="1">
      <c r="A516" s="28"/>
    </row>
    <row r="517" spans="1:1" ht="15.75" customHeight="1">
      <c r="A517" s="28"/>
    </row>
    <row r="518" spans="1:1" ht="15.75" customHeight="1">
      <c r="A518" s="28"/>
    </row>
    <row r="519" spans="1:1" ht="15.75" customHeight="1">
      <c r="A519" s="28"/>
    </row>
    <row r="520" spans="1:1" ht="15.75" customHeight="1">
      <c r="A520" s="28"/>
    </row>
    <row r="521" spans="1:1" ht="15.75" customHeight="1">
      <c r="A521" s="28"/>
    </row>
    <row r="522" spans="1:1" ht="15.75" customHeight="1">
      <c r="A522" s="28"/>
    </row>
    <row r="523" spans="1:1" ht="15.75" customHeight="1">
      <c r="A523" s="28"/>
    </row>
    <row r="524" spans="1:1" ht="15.75" customHeight="1">
      <c r="A524" s="28"/>
    </row>
    <row r="525" spans="1:1" ht="15.75" customHeight="1">
      <c r="A525" s="28"/>
    </row>
    <row r="526" spans="1:1" ht="15.75" customHeight="1">
      <c r="A526" s="28"/>
    </row>
    <row r="527" spans="1:1" ht="15.75" customHeight="1">
      <c r="A527" s="28"/>
    </row>
    <row r="528" spans="1:1" ht="15.75" customHeight="1">
      <c r="A528" s="28"/>
    </row>
    <row r="529" spans="1:1" ht="15.75" customHeight="1">
      <c r="A529" s="28"/>
    </row>
    <row r="530" spans="1:1" ht="15.75" customHeight="1">
      <c r="A530" s="28"/>
    </row>
    <row r="531" spans="1:1" ht="15.75" customHeight="1">
      <c r="A531" s="28"/>
    </row>
    <row r="532" spans="1:1" ht="15.75" customHeight="1">
      <c r="A532" s="28"/>
    </row>
    <row r="533" spans="1:1" ht="15.75" customHeight="1">
      <c r="A533" s="28"/>
    </row>
    <row r="534" spans="1:1" ht="15.75" customHeight="1">
      <c r="A534" s="28"/>
    </row>
    <row r="535" spans="1:1" ht="15.75" customHeight="1">
      <c r="A535" s="28"/>
    </row>
    <row r="536" spans="1:1" ht="15.75" customHeight="1">
      <c r="A536" s="28"/>
    </row>
    <row r="537" spans="1:1" ht="15.75" customHeight="1">
      <c r="A537" s="28"/>
    </row>
    <row r="538" spans="1:1" ht="15.75" customHeight="1">
      <c r="A538" s="28"/>
    </row>
    <row r="539" spans="1:1" ht="15.75" customHeight="1">
      <c r="A539" s="28"/>
    </row>
    <row r="540" spans="1:1" ht="15.75" customHeight="1">
      <c r="A540" s="28"/>
    </row>
    <row r="541" spans="1:1" ht="15.75" customHeight="1">
      <c r="A541" s="28"/>
    </row>
    <row r="542" spans="1:1" ht="15.75" customHeight="1">
      <c r="A542" s="28"/>
    </row>
    <row r="543" spans="1:1" ht="15.75" customHeight="1">
      <c r="A543" s="28"/>
    </row>
    <row r="544" spans="1:1" ht="15.75" customHeight="1">
      <c r="A544" s="28"/>
    </row>
    <row r="545" spans="1:1" ht="15.75" customHeight="1">
      <c r="A545" s="28"/>
    </row>
    <row r="546" spans="1:1" ht="15.75" customHeight="1">
      <c r="A546" s="28"/>
    </row>
    <row r="547" spans="1:1" ht="15.75" customHeight="1">
      <c r="A547" s="28"/>
    </row>
    <row r="548" spans="1:1" ht="15.75" customHeight="1">
      <c r="A548" s="28"/>
    </row>
    <row r="549" spans="1:1" ht="15.75" customHeight="1">
      <c r="A549" s="28"/>
    </row>
    <row r="550" spans="1:1" ht="15.75" customHeight="1">
      <c r="A550" s="28"/>
    </row>
    <row r="551" spans="1:1" ht="15.75" customHeight="1">
      <c r="A551" s="28"/>
    </row>
    <row r="552" spans="1:1" ht="15.75" customHeight="1">
      <c r="A552" s="28"/>
    </row>
    <row r="553" spans="1:1" ht="15.75" customHeight="1">
      <c r="A553" s="28"/>
    </row>
    <row r="554" spans="1:1" ht="15.75" customHeight="1">
      <c r="A554" s="28"/>
    </row>
    <row r="555" spans="1:1" ht="15.75" customHeight="1">
      <c r="A555" s="28"/>
    </row>
    <row r="556" spans="1:1" ht="15.75" customHeight="1">
      <c r="A556" s="28"/>
    </row>
    <row r="557" spans="1:1" ht="15.75" customHeight="1">
      <c r="A557" s="28"/>
    </row>
    <row r="558" spans="1:1" ht="15.75" customHeight="1">
      <c r="A558" s="28"/>
    </row>
    <row r="559" spans="1:1" ht="15.75" customHeight="1">
      <c r="A559" s="28"/>
    </row>
    <row r="560" spans="1:1" ht="15.75" customHeight="1">
      <c r="A560" s="28"/>
    </row>
    <row r="561" spans="1:1" ht="15.75" customHeight="1">
      <c r="A561" s="28"/>
    </row>
    <row r="562" spans="1:1" ht="15.75" customHeight="1">
      <c r="A562" s="28"/>
    </row>
    <row r="563" spans="1:1" ht="15.75" customHeight="1">
      <c r="A563" s="28"/>
    </row>
    <row r="564" spans="1:1" ht="15.75" customHeight="1">
      <c r="A564" s="28"/>
    </row>
    <row r="565" spans="1:1" ht="15.75" customHeight="1">
      <c r="A565" s="28"/>
    </row>
    <row r="566" spans="1:1" ht="15.75" customHeight="1">
      <c r="A566" s="28"/>
    </row>
    <row r="567" spans="1:1" ht="15.75" customHeight="1">
      <c r="A567" s="28"/>
    </row>
    <row r="568" spans="1:1" ht="15.75" customHeight="1">
      <c r="A568" s="28"/>
    </row>
    <row r="569" spans="1:1" ht="15.75" customHeight="1">
      <c r="A569" s="28"/>
    </row>
    <row r="570" spans="1:1" ht="15.75" customHeight="1">
      <c r="A570" s="28"/>
    </row>
    <row r="571" spans="1:1" ht="15.75" customHeight="1">
      <c r="A571" s="28"/>
    </row>
    <row r="572" spans="1:1" ht="15.75" customHeight="1">
      <c r="A572" s="28"/>
    </row>
    <row r="573" spans="1:1" ht="15.75" customHeight="1">
      <c r="A573" s="28"/>
    </row>
    <row r="574" spans="1:1" ht="15.75" customHeight="1">
      <c r="A574" s="28"/>
    </row>
    <row r="575" spans="1:1" ht="15.75" customHeight="1">
      <c r="A575" s="28"/>
    </row>
    <row r="576" spans="1:1" ht="15.75" customHeight="1">
      <c r="A576" s="28"/>
    </row>
    <row r="577" spans="1:1" ht="15.75" customHeight="1">
      <c r="A577" s="28"/>
    </row>
    <row r="578" spans="1:1" ht="15.75" customHeight="1">
      <c r="A578" s="28"/>
    </row>
    <row r="579" spans="1:1" ht="15.75" customHeight="1">
      <c r="A579" s="28"/>
    </row>
    <row r="580" spans="1:1" ht="15.75" customHeight="1">
      <c r="A580" s="28"/>
    </row>
    <row r="581" spans="1:1" ht="15.75" customHeight="1">
      <c r="A581" s="28"/>
    </row>
    <row r="582" spans="1:1" ht="15.75" customHeight="1">
      <c r="A582" s="28"/>
    </row>
    <row r="583" spans="1:1" ht="15.75" customHeight="1">
      <c r="A583" s="28"/>
    </row>
    <row r="584" spans="1:1" ht="15.75" customHeight="1">
      <c r="A584" s="28"/>
    </row>
    <row r="585" spans="1:1" ht="15.75" customHeight="1">
      <c r="A585" s="28"/>
    </row>
    <row r="586" spans="1:1" ht="15.75" customHeight="1">
      <c r="A586" s="28"/>
    </row>
    <row r="587" spans="1:1" ht="15.75" customHeight="1">
      <c r="A587" s="28"/>
    </row>
    <row r="588" spans="1:1" ht="15.75" customHeight="1">
      <c r="A588" s="28"/>
    </row>
    <row r="589" spans="1:1" ht="15.75" customHeight="1">
      <c r="A589" s="28"/>
    </row>
    <row r="590" spans="1:1" ht="15.75" customHeight="1">
      <c r="A590" s="28"/>
    </row>
    <row r="591" spans="1:1" ht="15.75" customHeight="1">
      <c r="A591" s="28"/>
    </row>
    <row r="592" spans="1:1" ht="15.75" customHeight="1">
      <c r="A592" s="28"/>
    </row>
    <row r="593" spans="1:1" ht="15.75" customHeight="1">
      <c r="A593" s="28"/>
    </row>
    <row r="594" spans="1:1" ht="15.75" customHeight="1">
      <c r="A594" s="28"/>
    </row>
    <row r="595" spans="1:1" ht="15.75" customHeight="1">
      <c r="A595" s="28"/>
    </row>
    <row r="596" spans="1:1" ht="15.75" customHeight="1">
      <c r="A596" s="28"/>
    </row>
    <row r="597" spans="1:1" ht="15.75" customHeight="1">
      <c r="A597" s="28"/>
    </row>
    <row r="598" spans="1:1" ht="15.75" customHeight="1">
      <c r="A598" s="28"/>
    </row>
    <row r="599" spans="1:1" ht="15.75" customHeight="1">
      <c r="A599" s="28"/>
    </row>
    <row r="600" spans="1:1" ht="15.75" customHeight="1">
      <c r="A600" s="28"/>
    </row>
    <row r="601" spans="1:1" ht="15.75" customHeight="1">
      <c r="A601" s="28"/>
    </row>
    <row r="602" spans="1:1" ht="15.75" customHeight="1">
      <c r="A602" s="28"/>
    </row>
    <row r="603" spans="1:1" ht="15.75" customHeight="1">
      <c r="A603" s="28"/>
    </row>
    <row r="604" spans="1:1" ht="15.75" customHeight="1">
      <c r="A604" s="28"/>
    </row>
    <row r="605" spans="1:1" ht="15.75" customHeight="1">
      <c r="A605" s="28"/>
    </row>
    <row r="606" spans="1:1" ht="15.75" customHeight="1">
      <c r="A606" s="28"/>
    </row>
    <row r="607" spans="1:1" ht="15.75" customHeight="1">
      <c r="A607" s="28"/>
    </row>
    <row r="608" spans="1:1" ht="15.75" customHeight="1">
      <c r="A608" s="28"/>
    </row>
    <row r="609" spans="1:1" ht="15.75" customHeight="1">
      <c r="A609" s="28"/>
    </row>
    <row r="610" spans="1:1" ht="15.75" customHeight="1">
      <c r="A610" s="28"/>
    </row>
    <row r="611" spans="1:1" ht="15.75" customHeight="1">
      <c r="A611" s="28"/>
    </row>
    <row r="612" spans="1:1" ht="15.75" customHeight="1">
      <c r="A612" s="28"/>
    </row>
    <row r="613" spans="1:1" ht="15.75" customHeight="1">
      <c r="A613" s="28"/>
    </row>
    <row r="614" spans="1:1" ht="15.75" customHeight="1">
      <c r="A614" s="28"/>
    </row>
    <row r="615" spans="1:1" ht="15.75" customHeight="1">
      <c r="A615" s="28"/>
    </row>
    <row r="616" spans="1:1" ht="15.75" customHeight="1">
      <c r="A616" s="28"/>
    </row>
    <row r="617" spans="1:1" ht="15.75" customHeight="1">
      <c r="A617" s="28"/>
    </row>
    <row r="618" spans="1:1" ht="15.75" customHeight="1">
      <c r="A618" s="28"/>
    </row>
    <row r="619" spans="1:1" ht="15.75" customHeight="1">
      <c r="A619" s="28"/>
    </row>
    <row r="620" spans="1:1" ht="15.75" customHeight="1">
      <c r="A620" s="28"/>
    </row>
    <row r="621" spans="1:1" ht="15.75" customHeight="1">
      <c r="A621" s="28"/>
    </row>
    <row r="622" spans="1:1" ht="15.75" customHeight="1">
      <c r="A622" s="28"/>
    </row>
    <row r="623" spans="1:1" ht="15.75" customHeight="1">
      <c r="A623" s="28"/>
    </row>
    <row r="624" spans="1:1" ht="15.75" customHeight="1">
      <c r="A624" s="28"/>
    </row>
    <row r="625" spans="1:1" ht="15.75" customHeight="1">
      <c r="A625" s="28"/>
    </row>
    <row r="626" spans="1:1" ht="15.75" customHeight="1">
      <c r="A626" s="28"/>
    </row>
    <row r="627" spans="1:1" ht="15.75" customHeight="1">
      <c r="A627" s="28"/>
    </row>
    <row r="628" spans="1:1" ht="15.75" customHeight="1">
      <c r="A628" s="28"/>
    </row>
    <row r="629" spans="1:1" ht="15.75" customHeight="1">
      <c r="A629" s="28"/>
    </row>
    <row r="630" spans="1:1" ht="15.75" customHeight="1">
      <c r="A630" s="28"/>
    </row>
    <row r="631" spans="1:1" ht="15.75" customHeight="1">
      <c r="A631" s="28"/>
    </row>
    <row r="632" spans="1:1" ht="15.75" customHeight="1">
      <c r="A632" s="28"/>
    </row>
    <row r="633" spans="1:1" ht="15.75" customHeight="1">
      <c r="A633" s="28"/>
    </row>
    <row r="634" spans="1:1" ht="15.75" customHeight="1">
      <c r="A634" s="28"/>
    </row>
    <row r="635" spans="1:1" ht="15.75" customHeight="1">
      <c r="A635" s="28"/>
    </row>
    <row r="636" spans="1:1" ht="15.75" customHeight="1">
      <c r="A636" s="28"/>
    </row>
    <row r="637" spans="1:1" ht="15.75" customHeight="1">
      <c r="A637" s="28"/>
    </row>
    <row r="638" spans="1:1" ht="15.75" customHeight="1">
      <c r="A638" s="28"/>
    </row>
    <row r="639" spans="1:1" ht="15.75" customHeight="1">
      <c r="A639" s="28"/>
    </row>
    <row r="640" spans="1:1" ht="15.75" customHeight="1">
      <c r="A640" s="28"/>
    </row>
    <row r="641" spans="1:1" ht="15.75" customHeight="1">
      <c r="A641" s="28"/>
    </row>
    <row r="642" spans="1:1" ht="15.75" customHeight="1">
      <c r="A642" s="28"/>
    </row>
    <row r="643" spans="1:1" ht="15.75" customHeight="1">
      <c r="A643" s="28"/>
    </row>
    <row r="644" spans="1:1" ht="15.75" customHeight="1">
      <c r="A644" s="28"/>
    </row>
    <row r="645" spans="1:1" ht="15.75" customHeight="1">
      <c r="A645" s="28"/>
    </row>
    <row r="646" spans="1:1" ht="15.75" customHeight="1">
      <c r="A646" s="28"/>
    </row>
    <row r="647" spans="1:1" ht="15.75" customHeight="1">
      <c r="A647" s="28"/>
    </row>
    <row r="648" spans="1:1" ht="15.75" customHeight="1">
      <c r="A648" s="28"/>
    </row>
    <row r="649" spans="1:1" ht="15.75" customHeight="1">
      <c r="A649" s="28"/>
    </row>
    <row r="650" spans="1:1" ht="15.75" customHeight="1">
      <c r="A650" s="28"/>
    </row>
    <row r="651" spans="1:1" ht="15.75" customHeight="1">
      <c r="A651" s="28"/>
    </row>
    <row r="652" spans="1:1" ht="15.75" customHeight="1">
      <c r="A652" s="28"/>
    </row>
    <row r="653" spans="1:1" ht="15.75" customHeight="1">
      <c r="A653" s="28"/>
    </row>
    <row r="654" spans="1:1" ht="15.75" customHeight="1">
      <c r="A654" s="28"/>
    </row>
    <row r="655" spans="1:1" ht="15.75" customHeight="1">
      <c r="A655" s="28"/>
    </row>
    <row r="656" spans="1:1" ht="15.75" customHeight="1">
      <c r="A656" s="28"/>
    </row>
    <row r="657" spans="1:1" ht="15.75" customHeight="1">
      <c r="A657" s="28"/>
    </row>
    <row r="658" spans="1:1" ht="15.75" customHeight="1">
      <c r="A658" s="28"/>
    </row>
    <row r="659" spans="1:1" ht="15.75" customHeight="1">
      <c r="A659" s="28"/>
    </row>
    <row r="660" spans="1:1" ht="15.75" customHeight="1">
      <c r="A660" s="28"/>
    </row>
    <row r="661" spans="1:1" ht="15.75" customHeight="1">
      <c r="A661" s="28"/>
    </row>
    <row r="662" spans="1:1" ht="15.75" customHeight="1">
      <c r="A662" s="28"/>
    </row>
    <row r="663" spans="1:1" ht="15.75" customHeight="1">
      <c r="A663" s="28"/>
    </row>
    <row r="664" spans="1:1" ht="15.75" customHeight="1">
      <c r="A664" s="28"/>
    </row>
    <row r="665" spans="1:1" ht="15.75" customHeight="1">
      <c r="A665" s="28"/>
    </row>
    <row r="666" spans="1:1" ht="15.75" customHeight="1">
      <c r="A666" s="28"/>
    </row>
    <row r="667" spans="1:1" ht="15.75" customHeight="1">
      <c r="A667" s="28"/>
    </row>
    <row r="668" spans="1:1" ht="15.75" customHeight="1">
      <c r="A668" s="28"/>
    </row>
    <row r="669" spans="1:1" ht="15.75" customHeight="1">
      <c r="A669" s="28"/>
    </row>
    <row r="670" spans="1:1" ht="15.75" customHeight="1">
      <c r="A670" s="28"/>
    </row>
    <row r="671" spans="1:1" ht="15.75" customHeight="1">
      <c r="A671" s="28"/>
    </row>
    <row r="672" spans="1:1" ht="15.75" customHeight="1">
      <c r="A672" s="28"/>
    </row>
    <row r="673" spans="1:1" ht="15.75" customHeight="1">
      <c r="A673" s="28"/>
    </row>
    <row r="674" spans="1:1" ht="15.75" customHeight="1">
      <c r="A674" s="28"/>
    </row>
    <row r="675" spans="1:1" ht="15.75" customHeight="1">
      <c r="A675" s="28"/>
    </row>
    <row r="676" spans="1:1" ht="15.75" customHeight="1">
      <c r="A676" s="28"/>
    </row>
    <row r="677" spans="1:1" ht="15.75" customHeight="1">
      <c r="A677" s="28"/>
    </row>
    <row r="678" spans="1:1" ht="15.75" customHeight="1">
      <c r="A678" s="28"/>
    </row>
    <row r="679" spans="1:1" ht="15.75" customHeight="1">
      <c r="A679" s="28"/>
    </row>
    <row r="680" spans="1:1" ht="15.75" customHeight="1">
      <c r="A680" s="28"/>
    </row>
    <row r="681" spans="1:1" ht="15.75" customHeight="1">
      <c r="A681" s="28"/>
    </row>
    <row r="682" spans="1:1" ht="15.75" customHeight="1">
      <c r="A682" s="28"/>
    </row>
    <row r="683" spans="1:1" ht="15.75" customHeight="1">
      <c r="A683" s="28"/>
    </row>
    <row r="684" spans="1:1" ht="15.75" customHeight="1">
      <c r="A684" s="28"/>
    </row>
    <row r="685" spans="1:1" ht="15.75" customHeight="1">
      <c r="A685" s="28"/>
    </row>
    <row r="686" spans="1:1" ht="15.75" customHeight="1">
      <c r="A686" s="28"/>
    </row>
    <row r="687" spans="1:1" ht="15.75" customHeight="1">
      <c r="A687" s="28"/>
    </row>
    <row r="688" spans="1:1" ht="15.75" customHeight="1">
      <c r="A688" s="28"/>
    </row>
    <row r="689" spans="1:1" ht="15.75" customHeight="1">
      <c r="A689" s="28"/>
    </row>
    <row r="690" spans="1:1" ht="15.75" customHeight="1">
      <c r="A690" s="28"/>
    </row>
    <row r="691" spans="1:1" ht="15.75" customHeight="1">
      <c r="A691" s="28"/>
    </row>
    <row r="692" spans="1:1" ht="15.75" customHeight="1">
      <c r="A692" s="28"/>
    </row>
    <row r="693" spans="1:1" ht="15.75" customHeight="1">
      <c r="A693" s="28"/>
    </row>
    <row r="694" spans="1:1" ht="15.75" customHeight="1">
      <c r="A694" s="28"/>
    </row>
    <row r="695" spans="1:1" ht="15.75" customHeight="1">
      <c r="A695" s="28"/>
    </row>
    <row r="696" spans="1:1" ht="15.75" customHeight="1">
      <c r="A696" s="28"/>
    </row>
    <row r="697" spans="1:1" ht="15.75" customHeight="1">
      <c r="A697" s="28"/>
    </row>
    <row r="698" spans="1:1" ht="15.75" customHeight="1">
      <c r="A698" s="28"/>
    </row>
    <row r="699" spans="1:1" ht="15.75" customHeight="1">
      <c r="A699" s="28"/>
    </row>
    <row r="700" spans="1:1" ht="15.75" customHeight="1">
      <c r="A700" s="28"/>
    </row>
    <row r="701" spans="1:1" ht="15.75" customHeight="1">
      <c r="A701" s="28"/>
    </row>
    <row r="702" spans="1:1" ht="15.75" customHeight="1">
      <c r="A702" s="28"/>
    </row>
    <row r="703" spans="1:1" ht="15.75" customHeight="1">
      <c r="A703" s="28"/>
    </row>
    <row r="704" spans="1:1" ht="15.75" customHeight="1">
      <c r="A704" s="28"/>
    </row>
    <row r="705" spans="1:1" ht="15.75" customHeight="1">
      <c r="A705" s="28"/>
    </row>
    <row r="706" spans="1:1" ht="15.75" customHeight="1">
      <c r="A706" s="28"/>
    </row>
    <row r="707" spans="1:1" ht="15.75" customHeight="1">
      <c r="A707" s="28"/>
    </row>
    <row r="708" spans="1:1" ht="15.75" customHeight="1">
      <c r="A708" s="28"/>
    </row>
    <row r="709" spans="1:1" ht="15.75" customHeight="1">
      <c r="A709" s="28"/>
    </row>
    <row r="710" spans="1:1" ht="15.75" customHeight="1">
      <c r="A710" s="28"/>
    </row>
    <row r="711" spans="1:1" ht="15.75" customHeight="1">
      <c r="A711" s="28"/>
    </row>
    <row r="712" spans="1:1" ht="15.75" customHeight="1">
      <c r="A712" s="28"/>
    </row>
    <row r="713" spans="1:1" ht="15.75" customHeight="1">
      <c r="A713" s="28"/>
    </row>
    <row r="714" spans="1:1" ht="15.75" customHeight="1">
      <c r="A714" s="28"/>
    </row>
    <row r="715" spans="1:1" ht="15.75" customHeight="1">
      <c r="A715" s="28"/>
    </row>
    <row r="716" spans="1:1" ht="15.75" customHeight="1">
      <c r="A716" s="28"/>
    </row>
    <row r="717" spans="1:1" ht="15.75" customHeight="1">
      <c r="A717" s="28"/>
    </row>
    <row r="718" spans="1:1" ht="15.75" customHeight="1">
      <c r="A718" s="28"/>
    </row>
    <row r="719" spans="1:1" ht="15.75" customHeight="1">
      <c r="A719" s="28"/>
    </row>
    <row r="720" spans="1:1" ht="15.75" customHeight="1">
      <c r="A720" s="28"/>
    </row>
    <row r="721" spans="1:1" ht="15.75" customHeight="1">
      <c r="A721" s="28"/>
    </row>
    <row r="722" spans="1:1" ht="15.75" customHeight="1">
      <c r="A722" s="28"/>
    </row>
    <row r="723" spans="1:1" ht="15.75" customHeight="1">
      <c r="A723" s="28"/>
    </row>
    <row r="724" spans="1:1" ht="15.75" customHeight="1">
      <c r="A724" s="28"/>
    </row>
    <row r="725" spans="1:1" ht="15.75" customHeight="1">
      <c r="A725" s="28"/>
    </row>
    <row r="726" spans="1:1" ht="15.75" customHeight="1">
      <c r="A726" s="28"/>
    </row>
    <row r="727" spans="1:1" ht="15.75" customHeight="1">
      <c r="A727" s="28"/>
    </row>
    <row r="728" spans="1:1" ht="15.75" customHeight="1">
      <c r="A728" s="28"/>
    </row>
    <row r="729" spans="1:1" ht="15.75" customHeight="1">
      <c r="A729" s="28"/>
    </row>
    <row r="730" spans="1:1" ht="15.75" customHeight="1">
      <c r="A730" s="28"/>
    </row>
    <row r="731" spans="1:1" ht="15.75" customHeight="1">
      <c r="A731" s="28"/>
    </row>
    <row r="732" spans="1:1" ht="15.75" customHeight="1">
      <c r="A732" s="28"/>
    </row>
    <row r="733" spans="1:1" ht="15.75" customHeight="1">
      <c r="A733" s="28"/>
    </row>
    <row r="734" spans="1:1" ht="15.75" customHeight="1">
      <c r="A734" s="28"/>
    </row>
    <row r="735" spans="1:1" ht="15.75" customHeight="1">
      <c r="A735" s="28"/>
    </row>
    <row r="736" spans="1:1" ht="15.75" customHeight="1">
      <c r="A736" s="28"/>
    </row>
    <row r="737" spans="1:1" ht="15.75" customHeight="1">
      <c r="A737" s="28"/>
    </row>
    <row r="738" spans="1:1" ht="15.75" customHeight="1">
      <c r="A738" s="28"/>
    </row>
    <row r="739" spans="1:1" ht="15.75" customHeight="1">
      <c r="A739" s="28"/>
    </row>
    <row r="740" spans="1:1" ht="15.75" customHeight="1">
      <c r="A740" s="28"/>
    </row>
    <row r="741" spans="1:1" ht="15.75" customHeight="1">
      <c r="A741" s="28"/>
    </row>
    <row r="742" spans="1:1" ht="15.75" customHeight="1">
      <c r="A742" s="28"/>
    </row>
    <row r="743" spans="1:1" ht="15.75" customHeight="1">
      <c r="A743" s="28"/>
    </row>
    <row r="744" spans="1:1" ht="15.75" customHeight="1">
      <c r="A744" s="28"/>
    </row>
    <row r="745" spans="1:1" ht="15.75" customHeight="1">
      <c r="A745" s="28"/>
    </row>
    <row r="746" spans="1:1" ht="15.75" customHeight="1">
      <c r="A746" s="28"/>
    </row>
    <row r="747" spans="1:1" ht="15.75" customHeight="1">
      <c r="A747" s="28"/>
    </row>
    <row r="748" spans="1:1" ht="15.75" customHeight="1">
      <c r="A748" s="28"/>
    </row>
    <row r="749" spans="1:1" ht="15.75" customHeight="1">
      <c r="A749" s="28"/>
    </row>
    <row r="750" spans="1:1" ht="15.75" customHeight="1">
      <c r="A750" s="28"/>
    </row>
    <row r="751" spans="1:1" ht="15.75" customHeight="1">
      <c r="A751" s="28"/>
    </row>
    <row r="752" spans="1:1" ht="15.75" customHeight="1">
      <c r="A752" s="28"/>
    </row>
    <row r="753" spans="1:1" ht="15.75" customHeight="1">
      <c r="A753" s="28"/>
    </row>
    <row r="754" spans="1:1" ht="15.75" customHeight="1">
      <c r="A754" s="28"/>
    </row>
    <row r="755" spans="1:1" ht="15.75" customHeight="1">
      <c r="A755" s="28"/>
    </row>
    <row r="756" spans="1:1" ht="15.75" customHeight="1">
      <c r="A756" s="28"/>
    </row>
    <row r="757" spans="1:1" ht="15.75" customHeight="1">
      <c r="A757" s="28"/>
    </row>
    <row r="758" spans="1:1" ht="15.75" customHeight="1">
      <c r="A758" s="28"/>
    </row>
    <row r="759" spans="1:1" ht="15.75" customHeight="1">
      <c r="A759" s="28"/>
    </row>
    <row r="760" spans="1:1" ht="15.75" customHeight="1">
      <c r="A760" s="28"/>
    </row>
    <row r="761" spans="1:1" ht="15.75" customHeight="1">
      <c r="A761" s="28"/>
    </row>
    <row r="762" spans="1:1" ht="15.75" customHeight="1">
      <c r="A762" s="28"/>
    </row>
    <row r="763" spans="1:1" ht="15.75" customHeight="1">
      <c r="A763" s="28"/>
    </row>
    <row r="764" spans="1:1" ht="15.75" customHeight="1">
      <c r="A764" s="28"/>
    </row>
    <row r="765" spans="1:1" ht="15.75" customHeight="1">
      <c r="A765" s="28"/>
    </row>
    <row r="766" spans="1:1" ht="15.75" customHeight="1">
      <c r="A766" s="28"/>
    </row>
    <row r="767" spans="1:1" ht="15.75" customHeight="1">
      <c r="A767" s="28"/>
    </row>
    <row r="768" spans="1:1" ht="15.75" customHeight="1">
      <c r="A768" s="28"/>
    </row>
    <row r="769" spans="1:1" ht="15.75" customHeight="1">
      <c r="A769" s="28"/>
    </row>
    <row r="770" spans="1:1" ht="15.75" customHeight="1">
      <c r="A770" s="28"/>
    </row>
    <row r="771" spans="1:1" ht="15.75" customHeight="1">
      <c r="A771" s="28"/>
    </row>
    <row r="772" spans="1:1" ht="15.75" customHeight="1">
      <c r="A772" s="28"/>
    </row>
    <row r="773" spans="1:1" ht="15.75" customHeight="1">
      <c r="A773" s="28"/>
    </row>
    <row r="774" spans="1:1" ht="15.75" customHeight="1">
      <c r="A774" s="28"/>
    </row>
    <row r="775" spans="1:1" ht="15.75" customHeight="1">
      <c r="A775" s="28"/>
    </row>
    <row r="776" spans="1:1" ht="15.75" customHeight="1">
      <c r="A776" s="28"/>
    </row>
    <row r="777" spans="1:1" ht="15.75" customHeight="1">
      <c r="A777" s="28"/>
    </row>
    <row r="778" spans="1:1" ht="15.75" customHeight="1">
      <c r="A778" s="28"/>
    </row>
    <row r="779" spans="1:1" ht="15.75" customHeight="1">
      <c r="A779" s="28"/>
    </row>
    <row r="780" spans="1:1" ht="15.75" customHeight="1">
      <c r="A780" s="28"/>
    </row>
    <row r="781" spans="1:1" ht="15.75" customHeight="1">
      <c r="A781" s="28"/>
    </row>
    <row r="782" spans="1:1" ht="15.75" customHeight="1">
      <c r="A782" s="28"/>
    </row>
    <row r="783" spans="1:1" ht="15.75" customHeight="1">
      <c r="A783" s="28"/>
    </row>
    <row r="784" spans="1:1" ht="15.75" customHeight="1">
      <c r="A784" s="28"/>
    </row>
    <row r="785" spans="1:1" ht="15.75" customHeight="1">
      <c r="A785" s="28"/>
    </row>
    <row r="786" spans="1:1" ht="15.75" customHeight="1">
      <c r="A786" s="28"/>
    </row>
    <row r="787" spans="1:1" ht="15.75" customHeight="1">
      <c r="A787" s="28"/>
    </row>
    <row r="788" spans="1:1" ht="15.75" customHeight="1">
      <c r="A788" s="28"/>
    </row>
    <row r="789" spans="1:1" ht="15.75" customHeight="1">
      <c r="A789" s="28"/>
    </row>
    <row r="790" spans="1:1" ht="15.75" customHeight="1">
      <c r="A790" s="28"/>
    </row>
    <row r="791" spans="1:1" ht="15.75" customHeight="1">
      <c r="A791" s="28"/>
    </row>
    <row r="792" spans="1:1" ht="15.75" customHeight="1">
      <c r="A792" s="28"/>
    </row>
    <row r="793" spans="1:1" ht="15.75" customHeight="1">
      <c r="A793" s="28"/>
    </row>
    <row r="794" spans="1:1" ht="15.75" customHeight="1">
      <c r="A794" s="28"/>
    </row>
    <row r="795" spans="1:1" ht="15.75" customHeight="1">
      <c r="A795" s="28"/>
    </row>
    <row r="796" spans="1:1" ht="15.75" customHeight="1">
      <c r="A796" s="28"/>
    </row>
    <row r="797" spans="1:1" ht="15.75" customHeight="1">
      <c r="A797" s="28"/>
    </row>
    <row r="798" spans="1:1" ht="15.75" customHeight="1">
      <c r="A798" s="28"/>
    </row>
    <row r="799" spans="1:1" ht="15.75" customHeight="1">
      <c r="A799" s="28"/>
    </row>
    <row r="800" spans="1:1" ht="15.75" customHeight="1">
      <c r="A800" s="28"/>
    </row>
    <row r="801" spans="1:1" ht="15.75" customHeight="1">
      <c r="A801" s="28"/>
    </row>
    <row r="802" spans="1:1" ht="15.75" customHeight="1">
      <c r="A802" s="28"/>
    </row>
    <row r="803" spans="1:1" ht="15.75" customHeight="1">
      <c r="A803" s="28"/>
    </row>
    <row r="804" spans="1:1" ht="15.75" customHeight="1">
      <c r="A804" s="28"/>
    </row>
    <row r="805" spans="1:1" ht="15.75" customHeight="1">
      <c r="A805" s="28"/>
    </row>
    <row r="806" spans="1:1" ht="15.75" customHeight="1">
      <c r="A806" s="28"/>
    </row>
    <row r="807" spans="1:1" ht="15.75" customHeight="1">
      <c r="A807" s="28"/>
    </row>
    <row r="808" spans="1:1" ht="15.75" customHeight="1">
      <c r="A808" s="28"/>
    </row>
    <row r="809" spans="1:1" ht="15.75" customHeight="1">
      <c r="A809" s="28"/>
    </row>
    <row r="810" spans="1:1" ht="15.75" customHeight="1">
      <c r="A810" s="28"/>
    </row>
    <row r="811" spans="1:1" ht="15.75" customHeight="1">
      <c r="A811" s="28"/>
    </row>
    <row r="812" spans="1:1" ht="15.75" customHeight="1">
      <c r="A812" s="28"/>
    </row>
    <row r="813" spans="1:1" ht="15.75" customHeight="1">
      <c r="A813" s="28"/>
    </row>
    <row r="814" spans="1:1" ht="15.75" customHeight="1">
      <c r="A814" s="28"/>
    </row>
    <row r="815" spans="1:1" ht="15.75" customHeight="1">
      <c r="A815" s="28"/>
    </row>
    <row r="816" spans="1:1" ht="15.75" customHeight="1">
      <c r="A816" s="28"/>
    </row>
    <row r="817" spans="1:1" ht="15.75" customHeight="1">
      <c r="A817" s="28"/>
    </row>
    <row r="818" spans="1:1" ht="15.75" customHeight="1">
      <c r="A818" s="28"/>
    </row>
    <row r="819" spans="1:1" ht="15.75" customHeight="1">
      <c r="A819" s="28"/>
    </row>
    <row r="820" spans="1:1" ht="15.75" customHeight="1">
      <c r="A820" s="28"/>
    </row>
    <row r="821" spans="1:1" ht="15.75" customHeight="1">
      <c r="A821" s="28"/>
    </row>
    <row r="822" spans="1:1" ht="15.75" customHeight="1">
      <c r="A822" s="28"/>
    </row>
    <row r="823" spans="1:1" ht="15.75" customHeight="1">
      <c r="A823" s="28"/>
    </row>
    <row r="824" spans="1:1" ht="15.75" customHeight="1">
      <c r="A824" s="28"/>
    </row>
    <row r="825" spans="1:1" ht="15.75" customHeight="1">
      <c r="A825" s="28"/>
    </row>
    <row r="826" spans="1:1" ht="15.75" customHeight="1">
      <c r="A826" s="28"/>
    </row>
    <row r="827" spans="1:1" ht="15.75" customHeight="1">
      <c r="A827" s="28"/>
    </row>
    <row r="828" spans="1:1" ht="15.75" customHeight="1">
      <c r="A828" s="28"/>
    </row>
    <row r="829" spans="1:1" ht="15.75" customHeight="1">
      <c r="A829" s="28"/>
    </row>
    <row r="830" spans="1:1" ht="15.75" customHeight="1">
      <c r="A830" s="28"/>
    </row>
    <row r="831" spans="1:1" ht="15.75" customHeight="1">
      <c r="A831" s="28"/>
    </row>
    <row r="832" spans="1:1" ht="15.75" customHeight="1">
      <c r="A832" s="28"/>
    </row>
    <row r="833" spans="1:1" ht="15.75" customHeight="1">
      <c r="A833" s="28"/>
    </row>
    <row r="834" spans="1:1" ht="15.75" customHeight="1">
      <c r="A834" s="28"/>
    </row>
    <row r="835" spans="1:1" ht="15.75" customHeight="1">
      <c r="A835" s="28"/>
    </row>
    <row r="836" spans="1:1" ht="15.75" customHeight="1">
      <c r="A836" s="28"/>
    </row>
    <row r="837" spans="1:1" ht="15.75" customHeight="1">
      <c r="A837" s="28"/>
    </row>
    <row r="838" spans="1:1" ht="15.75" customHeight="1">
      <c r="A838" s="28"/>
    </row>
    <row r="839" spans="1:1" ht="15.75" customHeight="1">
      <c r="A839" s="28"/>
    </row>
    <row r="840" spans="1:1" ht="15.75" customHeight="1">
      <c r="A840" s="28"/>
    </row>
    <row r="841" spans="1:1" ht="15.75" customHeight="1">
      <c r="A841" s="28"/>
    </row>
    <row r="842" spans="1:1" ht="15.75" customHeight="1">
      <c r="A842" s="28"/>
    </row>
    <row r="843" spans="1:1" ht="15.75" customHeight="1">
      <c r="A843" s="28"/>
    </row>
    <row r="844" spans="1:1" ht="15.75" customHeight="1">
      <c r="A844" s="28"/>
    </row>
    <row r="845" spans="1:1" ht="15.75" customHeight="1">
      <c r="A845" s="28"/>
    </row>
    <row r="846" spans="1:1" ht="15.75" customHeight="1">
      <c r="A846" s="28"/>
    </row>
    <row r="847" spans="1:1" ht="15.75" customHeight="1">
      <c r="A847" s="28"/>
    </row>
    <row r="848" spans="1:1" ht="15.75" customHeight="1">
      <c r="A848" s="28"/>
    </row>
    <row r="849" spans="1:1" ht="15.75" customHeight="1">
      <c r="A849" s="28"/>
    </row>
    <row r="850" spans="1:1" ht="15.75" customHeight="1">
      <c r="A850" s="28"/>
    </row>
    <row r="851" spans="1:1" ht="15.75" customHeight="1">
      <c r="A851" s="28"/>
    </row>
    <row r="852" spans="1:1" ht="15.75" customHeight="1">
      <c r="A852" s="28"/>
    </row>
    <row r="853" spans="1:1" ht="15.75" customHeight="1">
      <c r="A853" s="28"/>
    </row>
    <row r="854" spans="1:1" ht="15.75" customHeight="1">
      <c r="A854" s="28"/>
    </row>
    <row r="855" spans="1:1" ht="15.75" customHeight="1">
      <c r="A855" s="28"/>
    </row>
    <row r="856" spans="1:1" ht="15.75" customHeight="1">
      <c r="A856" s="28"/>
    </row>
    <row r="857" spans="1:1" ht="15.75" customHeight="1">
      <c r="A857" s="28"/>
    </row>
    <row r="858" spans="1:1" ht="15.75" customHeight="1">
      <c r="A858" s="28"/>
    </row>
    <row r="859" spans="1:1" ht="15.75" customHeight="1">
      <c r="A859" s="28"/>
    </row>
    <row r="860" spans="1:1" ht="15.75" customHeight="1">
      <c r="A860" s="28"/>
    </row>
    <row r="861" spans="1:1" ht="15.75" customHeight="1">
      <c r="A861" s="28"/>
    </row>
    <row r="862" spans="1:1" ht="15.75" customHeight="1">
      <c r="A862" s="28"/>
    </row>
    <row r="863" spans="1:1" ht="15.75" customHeight="1">
      <c r="A863" s="28"/>
    </row>
    <row r="864" spans="1:1" ht="15.75" customHeight="1">
      <c r="A864" s="28"/>
    </row>
    <row r="865" spans="1:1" ht="15.75" customHeight="1">
      <c r="A865" s="28"/>
    </row>
    <row r="866" spans="1:1" ht="15.75" customHeight="1">
      <c r="A866" s="28"/>
    </row>
    <row r="867" spans="1:1" ht="15.75" customHeight="1">
      <c r="A867" s="28"/>
    </row>
    <row r="868" spans="1:1" ht="15.75" customHeight="1">
      <c r="A868" s="28"/>
    </row>
    <row r="869" spans="1:1" ht="15.75" customHeight="1">
      <c r="A869" s="28"/>
    </row>
    <row r="870" spans="1:1" ht="15.75" customHeight="1">
      <c r="A870" s="28"/>
    </row>
    <row r="871" spans="1:1" ht="15.75" customHeight="1">
      <c r="A871" s="28"/>
    </row>
    <row r="872" spans="1:1" ht="15.75" customHeight="1">
      <c r="A872" s="28"/>
    </row>
    <row r="873" spans="1:1" ht="15.75" customHeight="1">
      <c r="A873" s="28"/>
    </row>
    <row r="874" spans="1:1" ht="15.75" customHeight="1">
      <c r="A874" s="28"/>
    </row>
    <row r="875" spans="1:1" ht="15.75" customHeight="1">
      <c r="A875" s="28"/>
    </row>
    <row r="876" spans="1:1" ht="15.75" customHeight="1">
      <c r="A876" s="28"/>
    </row>
    <row r="877" spans="1:1" ht="15.75" customHeight="1">
      <c r="A877" s="28"/>
    </row>
    <row r="878" spans="1:1" ht="15.75" customHeight="1">
      <c r="A878" s="28"/>
    </row>
    <row r="879" spans="1:1" ht="15.75" customHeight="1">
      <c r="A879" s="28"/>
    </row>
    <row r="880" spans="1:1" ht="15.75" customHeight="1">
      <c r="A880" s="28"/>
    </row>
    <row r="881" spans="1:1" ht="15.75" customHeight="1">
      <c r="A881" s="28"/>
    </row>
    <row r="882" spans="1:1" ht="15.75" customHeight="1">
      <c r="A882" s="28"/>
    </row>
    <row r="883" spans="1:1" ht="15.75" customHeight="1">
      <c r="A883" s="28"/>
    </row>
    <row r="884" spans="1:1" ht="15.75" customHeight="1">
      <c r="A884" s="28"/>
    </row>
    <row r="885" spans="1:1" ht="15.75" customHeight="1">
      <c r="A885" s="28"/>
    </row>
    <row r="886" spans="1:1" ht="15.75" customHeight="1">
      <c r="A886" s="28"/>
    </row>
    <row r="887" spans="1:1" ht="15.75" customHeight="1">
      <c r="A887" s="28"/>
    </row>
    <row r="888" spans="1:1" ht="15.75" customHeight="1">
      <c r="A888" s="28"/>
    </row>
    <row r="889" spans="1:1" ht="15.75" customHeight="1">
      <c r="A889" s="28"/>
    </row>
    <row r="890" spans="1:1" ht="15.75" customHeight="1">
      <c r="A890" s="28"/>
    </row>
    <row r="891" spans="1:1" ht="15.75" customHeight="1">
      <c r="A891" s="28"/>
    </row>
    <row r="892" spans="1:1" ht="15.75" customHeight="1">
      <c r="A892" s="28"/>
    </row>
    <row r="893" spans="1:1" ht="15.75" customHeight="1">
      <c r="A893" s="28"/>
    </row>
    <row r="894" spans="1:1" ht="15.75" customHeight="1">
      <c r="A894" s="28"/>
    </row>
    <row r="895" spans="1:1" ht="15.75" customHeight="1">
      <c r="A895" s="28"/>
    </row>
    <row r="896" spans="1:1" ht="15.75" customHeight="1">
      <c r="A896" s="28"/>
    </row>
    <row r="897" spans="1:1" ht="15.75" customHeight="1">
      <c r="A897" s="28"/>
    </row>
    <row r="898" spans="1:1" ht="15.75" customHeight="1">
      <c r="A898" s="28"/>
    </row>
    <row r="899" spans="1:1" ht="15.75" customHeight="1">
      <c r="A899" s="28"/>
    </row>
    <row r="900" spans="1:1" ht="15.75" customHeight="1">
      <c r="A900" s="28"/>
    </row>
    <row r="901" spans="1:1" ht="15.75" customHeight="1">
      <c r="A901" s="28"/>
    </row>
    <row r="902" spans="1:1" ht="15.75" customHeight="1">
      <c r="A902" s="28"/>
    </row>
    <row r="903" spans="1:1" ht="15.75" customHeight="1">
      <c r="A903" s="28"/>
    </row>
    <row r="904" spans="1:1" ht="15.75" customHeight="1">
      <c r="A904" s="28"/>
    </row>
    <row r="905" spans="1:1" ht="15.75" customHeight="1">
      <c r="A905" s="28"/>
    </row>
    <row r="906" spans="1:1" ht="15.75" customHeight="1">
      <c r="A906" s="28"/>
    </row>
    <row r="907" spans="1:1" ht="15.75" customHeight="1">
      <c r="A907" s="28"/>
    </row>
    <row r="908" spans="1:1" ht="15.75" customHeight="1">
      <c r="A908" s="28"/>
    </row>
    <row r="909" spans="1:1" ht="15.75" customHeight="1">
      <c r="A909" s="28"/>
    </row>
    <row r="910" spans="1:1" ht="15.75" customHeight="1">
      <c r="A910" s="28"/>
    </row>
    <row r="911" spans="1:1" ht="15.75" customHeight="1">
      <c r="A911" s="28"/>
    </row>
    <row r="912" spans="1:1" ht="15.75" customHeight="1">
      <c r="A912" s="28"/>
    </row>
    <row r="913" spans="1:1" ht="15.75" customHeight="1">
      <c r="A913" s="28"/>
    </row>
    <row r="914" spans="1:1" ht="15.75" customHeight="1">
      <c r="A914" s="28"/>
    </row>
    <row r="915" spans="1:1" ht="15.75" customHeight="1">
      <c r="A915" s="28"/>
    </row>
    <row r="916" spans="1:1" ht="15.75" customHeight="1">
      <c r="A916" s="28"/>
    </row>
    <row r="917" spans="1:1" ht="15.75" customHeight="1">
      <c r="A917" s="28"/>
    </row>
    <row r="918" spans="1:1" ht="15.75" customHeight="1">
      <c r="A918" s="28"/>
    </row>
    <row r="919" spans="1:1" ht="15.75" customHeight="1">
      <c r="A919" s="28"/>
    </row>
    <row r="920" spans="1:1" ht="15.75" customHeight="1">
      <c r="A920" s="28"/>
    </row>
    <row r="921" spans="1:1" ht="15.75" customHeight="1">
      <c r="A921" s="28"/>
    </row>
    <row r="922" spans="1:1" ht="15.75" customHeight="1">
      <c r="A922" s="28"/>
    </row>
    <row r="923" spans="1:1" ht="15.75" customHeight="1">
      <c r="A923" s="28"/>
    </row>
    <row r="924" spans="1:1" ht="15.75" customHeight="1">
      <c r="A924" s="28"/>
    </row>
    <row r="925" spans="1:1" ht="15.75" customHeight="1">
      <c r="A925" s="28"/>
    </row>
    <row r="926" spans="1:1" ht="15.75" customHeight="1">
      <c r="A926" s="28"/>
    </row>
    <row r="927" spans="1:1" ht="15.75" customHeight="1">
      <c r="A927" s="28"/>
    </row>
    <row r="928" spans="1:1" ht="15.75" customHeight="1">
      <c r="A928" s="28"/>
    </row>
    <row r="929" spans="1:1" ht="15.75" customHeight="1">
      <c r="A929" s="28"/>
    </row>
    <row r="930" spans="1:1" ht="15.75" customHeight="1">
      <c r="A930" s="28"/>
    </row>
    <row r="931" spans="1:1" ht="15.75" customHeight="1">
      <c r="A931" s="28"/>
    </row>
    <row r="932" spans="1:1" ht="15.75" customHeight="1">
      <c r="A932" s="28"/>
    </row>
    <row r="933" spans="1:1" ht="15.75" customHeight="1">
      <c r="A933" s="28"/>
    </row>
    <row r="934" spans="1:1" ht="15.75" customHeight="1">
      <c r="A934" s="28"/>
    </row>
    <row r="935" spans="1:1" ht="15.75" customHeight="1">
      <c r="A935" s="28"/>
    </row>
    <row r="936" spans="1:1" ht="15.75" customHeight="1">
      <c r="A936" s="28"/>
    </row>
    <row r="937" spans="1:1" ht="15.75" customHeight="1">
      <c r="A937" s="28"/>
    </row>
    <row r="938" spans="1:1" ht="15.75" customHeight="1">
      <c r="A938" s="28"/>
    </row>
    <row r="939" spans="1:1" ht="15.75" customHeight="1">
      <c r="A939" s="28"/>
    </row>
    <row r="940" spans="1:1" ht="15.75" customHeight="1">
      <c r="A940" s="28"/>
    </row>
    <row r="941" spans="1:1" ht="15.75" customHeight="1">
      <c r="A941" s="28"/>
    </row>
    <row r="942" spans="1:1" ht="15.75" customHeight="1">
      <c r="A942" s="28"/>
    </row>
    <row r="943" spans="1:1" ht="15.75" customHeight="1">
      <c r="A943" s="28"/>
    </row>
    <row r="944" spans="1:1" ht="15.75" customHeight="1">
      <c r="A944" s="28"/>
    </row>
    <row r="945" spans="1:1" ht="15.75" customHeight="1">
      <c r="A945" s="28"/>
    </row>
    <row r="946" spans="1:1" ht="15.75" customHeight="1">
      <c r="A946" s="28"/>
    </row>
    <row r="947" spans="1:1" ht="15.75" customHeight="1">
      <c r="A947" s="28"/>
    </row>
    <row r="948" spans="1:1" ht="15.75" customHeight="1">
      <c r="A948" s="28"/>
    </row>
    <row r="949" spans="1:1" ht="15.75" customHeight="1">
      <c r="A949" s="28"/>
    </row>
    <row r="950" spans="1:1" ht="15.75" customHeight="1">
      <c r="A950" s="28"/>
    </row>
    <row r="951" spans="1:1" ht="15.75" customHeight="1">
      <c r="A951" s="28"/>
    </row>
    <row r="952" spans="1:1" ht="15.75" customHeight="1">
      <c r="A952" s="28"/>
    </row>
    <row r="953" spans="1:1" ht="15.75" customHeight="1">
      <c r="A953" s="28"/>
    </row>
    <row r="954" spans="1:1" ht="15.75" customHeight="1">
      <c r="A954" s="28"/>
    </row>
    <row r="955" spans="1:1" ht="15.75" customHeight="1">
      <c r="A955" s="28"/>
    </row>
    <row r="956" spans="1:1" ht="15.75" customHeight="1">
      <c r="A956" s="28"/>
    </row>
    <row r="957" spans="1:1" ht="15.75" customHeight="1">
      <c r="A957" s="28"/>
    </row>
    <row r="958" spans="1:1" ht="15.75" customHeight="1">
      <c r="A958" s="28"/>
    </row>
    <row r="959" spans="1:1" ht="15.75" customHeight="1">
      <c r="A959" s="28"/>
    </row>
    <row r="960" spans="1:1" ht="15.75" customHeight="1">
      <c r="A960" s="28"/>
    </row>
    <row r="961" spans="1:1" ht="15.75" customHeight="1">
      <c r="A961" s="28"/>
    </row>
    <row r="962" spans="1:1" ht="15.75" customHeight="1">
      <c r="A962" s="28"/>
    </row>
    <row r="963" spans="1:1" ht="15.75" customHeight="1">
      <c r="A963" s="28"/>
    </row>
    <row r="964" spans="1:1" ht="15.75" customHeight="1">
      <c r="A964" s="28"/>
    </row>
    <row r="965" spans="1:1" ht="15.75" customHeight="1">
      <c r="A965" s="28"/>
    </row>
    <row r="966" spans="1:1" ht="15.75" customHeight="1">
      <c r="A966" s="28"/>
    </row>
    <row r="967" spans="1:1" ht="15.75" customHeight="1">
      <c r="A967" s="28"/>
    </row>
    <row r="968" spans="1:1" ht="15.75" customHeight="1">
      <c r="A968" s="28"/>
    </row>
    <row r="969" spans="1:1" ht="15.75" customHeight="1">
      <c r="A969" s="28"/>
    </row>
    <row r="970" spans="1:1" ht="15.75" customHeight="1">
      <c r="A970" s="28"/>
    </row>
    <row r="971" spans="1:1" ht="15.75" customHeight="1">
      <c r="A971" s="28"/>
    </row>
    <row r="972" spans="1:1" ht="15.75" customHeight="1">
      <c r="A972" s="28"/>
    </row>
    <row r="973" spans="1:1" ht="15.75" customHeight="1">
      <c r="A973" s="28"/>
    </row>
    <row r="974" spans="1:1" ht="15.75" customHeight="1">
      <c r="A974" s="28"/>
    </row>
    <row r="975" spans="1:1" ht="15.75" customHeight="1">
      <c r="A975" s="28"/>
    </row>
    <row r="976" spans="1:1" ht="15.75" customHeight="1">
      <c r="A976" s="28"/>
    </row>
    <row r="977" spans="1:1" ht="15.75" customHeight="1">
      <c r="A977" s="28"/>
    </row>
    <row r="978" spans="1:1" ht="15.75" customHeight="1">
      <c r="A978" s="28"/>
    </row>
    <row r="979" spans="1:1" ht="15.75" customHeight="1">
      <c r="A979" s="28"/>
    </row>
    <row r="980" spans="1:1" ht="15.75" customHeight="1">
      <c r="A980" s="28"/>
    </row>
    <row r="981" spans="1:1" ht="15.75" customHeight="1">
      <c r="A981" s="28"/>
    </row>
    <row r="982" spans="1:1" ht="15.75" customHeight="1">
      <c r="A982" s="28"/>
    </row>
    <row r="983" spans="1:1" ht="15.75" customHeight="1">
      <c r="A983" s="28"/>
    </row>
    <row r="984" spans="1:1" ht="15.75" customHeight="1">
      <c r="A984" s="28"/>
    </row>
    <row r="985" spans="1:1" ht="15.75" customHeight="1">
      <c r="A985" s="28"/>
    </row>
    <row r="986" spans="1:1" ht="15.75" customHeight="1">
      <c r="A986" s="28"/>
    </row>
    <row r="987" spans="1:1" ht="15.75" customHeight="1">
      <c r="A987" s="28"/>
    </row>
    <row r="988" spans="1:1" ht="15.75" customHeight="1">
      <c r="A988" s="28"/>
    </row>
    <row r="989" spans="1:1" ht="15.75" customHeight="1">
      <c r="A989" s="28"/>
    </row>
    <row r="990" spans="1:1" ht="15.75" customHeight="1">
      <c r="A990" s="28"/>
    </row>
    <row r="991" spans="1:1" ht="15.75" customHeight="1">
      <c r="A991" s="28"/>
    </row>
    <row r="992" spans="1:1" ht="15.75" customHeight="1">
      <c r="A992" s="28"/>
    </row>
    <row r="993" spans="1:1" ht="15.75" customHeight="1">
      <c r="A993" s="28"/>
    </row>
    <row r="994" spans="1:1" ht="15.75" customHeight="1">
      <c r="A994" s="28"/>
    </row>
    <row r="995" spans="1:1" ht="15.75" customHeight="1">
      <c r="A995" s="28"/>
    </row>
    <row r="996" spans="1:1" ht="15.75" customHeight="1">
      <c r="A996" s="28"/>
    </row>
    <row r="997" spans="1:1" ht="15.75" customHeight="1">
      <c r="A997" s="28"/>
    </row>
    <row r="998" spans="1:1" ht="15.75" customHeight="1">
      <c r="A998" s="28"/>
    </row>
    <row r="999" spans="1:1" ht="15.75" customHeight="1">
      <c r="A999" s="28"/>
    </row>
    <row r="1000" spans="1:1" ht="15.75" customHeight="1">
      <c r="A1000" s="28"/>
    </row>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1000"/>
  <sheetViews>
    <sheetView workbookViewId="0"/>
  </sheetViews>
  <sheetFormatPr defaultColWidth="14.42578125" defaultRowHeight="15" customHeight="1"/>
  <cols>
    <col min="1" max="45" width="17" customWidth="1"/>
  </cols>
  <sheetData>
    <row r="1" spans="1:45" ht="78" customHeight="1">
      <c r="A1" s="30" t="s">
        <v>259</v>
      </c>
      <c r="B1" s="31" t="s">
        <v>260</v>
      </c>
      <c r="C1" s="32" t="s">
        <v>261</v>
      </c>
      <c r="D1" s="33" t="s">
        <v>262</v>
      </c>
      <c r="E1" s="34" t="s">
        <v>263</v>
      </c>
      <c r="F1" s="34" t="s">
        <v>264</v>
      </c>
      <c r="G1" s="34" t="s">
        <v>265</v>
      </c>
      <c r="H1" s="31" t="s">
        <v>266</v>
      </c>
      <c r="I1" s="35" t="s">
        <v>267</v>
      </c>
      <c r="J1" s="36" t="s">
        <v>268</v>
      </c>
      <c r="K1" s="37" t="s">
        <v>269</v>
      </c>
      <c r="L1" s="37" t="s">
        <v>270</v>
      </c>
      <c r="M1" s="37" t="s">
        <v>271</v>
      </c>
      <c r="N1" s="34" t="s">
        <v>272</v>
      </c>
      <c r="O1" s="37" t="s">
        <v>273</v>
      </c>
      <c r="P1" s="34" t="s">
        <v>274</v>
      </c>
      <c r="Q1" s="38" t="s">
        <v>275</v>
      </c>
      <c r="R1" s="37" t="s">
        <v>276</v>
      </c>
      <c r="S1" s="34" t="s">
        <v>277</v>
      </c>
      <c r="T1" s="37" t="s">
        <v>278</v>
      </c>
      <c r="U1" s="38" t="s">
        <v>279</v>
      </c>
      <c r="V1" s="37" t="s">
        <v>280</v>
      </c>
      <c r="W1" s="34" t="s">
        <v>281</v>
      </c>
      <c r="X1" s="33" t="s">
        <v>282</v>
      </c>
      <c r="Y1" s="39" t="s">
        <v>283</v>
      </c>
      <c r="Z1" s="34" t="s">
        <v>284</v>
      </c>
      <c r="AA1" s="40" t="s">
        <v>285</v>
      </c>
      <c r="AB1" s="34" t="s">
        <v>286</v>
      </c>
      <c r="AC1" s="34" t="s">
        <v>287</v>
      </c>
      <c r="AD1" s="33" t="s">
        <v>288</v>
      </c>
      <c r="AE1" s="41" t="s">
        <v>289</v>
      </c>
      <c r="AF1" s="40" t="s">
        <v>290</v>
      </c>
      <c r="AG1" s="33" t="s">
        <v>291</v>
      </c>
      <c r="AH1" s="41" t="s">
        <v>292</v>
      </c>
      <c r="AI1" s="34" t="s">
        <v>293</v>
      </c>
      <c r="AJ1" s="34" t="s">
        <v>294</v>
      </c>
      <c r="AK1" s="34" t="s">
        <v>295</v>
      </c>
      <c r="AL1" s="33" t="s">
        <v>296</v>
      </c>
      <c r="AM1" s="33" t="s">
        <v>297</v>
      </c>
      <c r="AN1" s="42" t="s">
        <v>298</v>
      </c>
      <c r="AO1" s="43" t="s">
        <v>299</v>
      </c>
      <c r="AP1" s="44" t="s">
        <v>300</v>
      </c>
      <c r="AQ1" s="30" t="s">
        <v>301</v>
      </c>
      <c r="AR1" s="45"/>
      <c r="AS1" s="45"/>
    </row>
    <row r="2" spans="1:45" ht="12.75" customHeight="1">
      <c r="A2" s="46"/>
      <c r="B2" s="47">
        <v>8250000</v>
      </c>
      <c r="C2" s="48"/>
      <c r="D2" s="48"/>
      <c r="E2" s="49"/>
      <c r="F2" s="49"/>
      <c r="G2" s="49"/>
      <c r="H2" s="50"/>
      <c r="I2" s="51">
        <v>5110.21</v>
      </c>
      <c r="J2" s="49">
        <f t="shared" ref="J2:J255" si="0">I2*100</f>
        <v>511021</v>
      </c>
      <c r="K2" s="52">
        <v>1392609</v>
      </c>
      <c r="L2" s="49">
        <v>1214839</v>
      </c>
      <c r="M2" s="53">
        <v>1079310</v>
      </c>
      <c r="N2" s="49">
        <f t="shared" ref="N2:N255" si="1">K2-M2</f>
        <v>313299</v>
      </c>
      <c r="O2" s="54">
        <f t="shared" ref="O2:O229" si="2">N2/M2</f>
        <v>0.29027712149428803</v>
      </c>
      <c r="P2" s="55">
        <v>272.5</v>
      </c>
      <c r="Q2" s="49">
        <v>544870</v>
      </c>
      <c r="R2" s="56">
        <v>433616</v>
      </c>
      <c r="S2" s="49">
        <f t="shared" ref="S2:S255" si="3">Q2-R2</f>
        <v>111254</v>
      </c>
      <c r="T2" s="54">
        <f t="shared" ref="T2:T229" si="4">S2/R2</f>
        <v>0.25657263569609978</v>
      </c>
      <c r="U2" s="52">
        <v>519693</v>
      </c>
      <c r="V2" s="56">
        <v>415794</v>
      </c>
      <c r="W2" s="49">
        <f t="shared" ref="W2:W255" si="5">U2-V2</f>
        <v>103899</v>
      </c>
      <c r="X2" s="57">
        <f t="shared" ref="X2:X229" si="6">W2/V2</f>
        <v>0.24988095066306873</v>
      </c>
      <c r="Y2" s="58">
        <f t="shared" ref="Y2:Y255" si="7">U2/J2</f>
        <v>1.0169699483974239</v>
      </c>
      <c r="Z2" s="59">
        <v>684215</v>
      </c>
      <c r="AA2" s="49">
        <v>498360</v>
      </c>
      <c r="AB2" s="49">
        <v>34750</v>
      </c>
      <c r="AC2" s="49">
        <f t="shared" ref="AC2:AC255" si="8">AA2+AB2</f>
        <v>533110</v>
      </c>
      <c r="AD2" s="54">
        <f t="shared" ref="AD2:AD255" si="9">AC2/Z2</f>
        <v>0.77915567475135739</v>
      </c>
      <c r="AE2" s="48">
        <f t="shared" ref="AE2:AE255" si="10">AD2/0.777136</f>
        <v>1.0025988691186065</v>
      </c>
      <c r="AF2" s="60">
        <v>98510</v>
      </c>
      <c r="AG2" s="54">
        <f t="shared" ref="AG2:AG255" si="11">AF2/Z2</f>
        <v>0.14397521246976461</v>
      </c>
      <c r="AH2" s="61">
        <f t="shared" ref="AH2:AH255" si="12">AG2/0.144</f>
        <v>0.99982786437336535</v>
      </c>
      <c r="AI2" s="49">
        <v>32025</v>
      </c>
      <c r="AJ2" s="49">
        <v>10285</v>
      </c>
      <c r="AK2" s="49">
        <f t="shared" ref="AK2:AK255" si="13">AI2+AJ2</f>
        <v>42310</v>
      </c>
      <c r="AL2" s="54">
        <f t="shared" ref="AL2:AL255" si="14">AK2/Z2</f>
        <v>6.1837287986963162E-2</v>
      </c>
      <c r="AM2" s="48">
        <f t="shared" ref="AM2:AM255" si="15">AL2/0.062</f>
        <v>0.99737561269295427</v>
      </c>
      <c r="AN2" s="62">
        <v>10290</v>
      </c>
      <c r="AO2" s="63" t="s">
        <v>302</v>
      </c>
      <c r="AP2" s="64" t="s">
        <v>302</v>
      </c>
      <c r="AQ2" s="65"/>
      <c r="AR2" s="66"/>
      <c r="AS2" s="18"/>
    </row>
    <row r="3" spans="1:45" ht="12.75" customHeight="1">
      <c r="A3" s="67"/>
      <c r="B3" s="68">
        <v>8250001.0099999998</v>
      </c>
      <c r="C3" s="69"/>
      <c r="D3" s="12"/>
      <c r="E3" s="70"/>
      <c r="F3" s="70"/>
      <c r="G3" s="70"/>
      <c r="H3" s="71" t="s">
        <v>35</v>
      </c>
      <c r="I3" s="12">
        <v>1.72</v>
      </c>
      <c r="J3" s="70">
        <f t="shared" si="0"/>
        <v>172</v>
      </c>
      <c r="K3" s="72">
        <v>5232</v>
      </c>
      <c r="L3" s="70">
        <v>5299</v>
      </c>
      <c r="M3" s="70">
        <v>5283</v>
      </c>
      <c r="N3" s="70">
        <f t="shared" si="1"/>
        <v>-51</v>
      </c>
      <c r="O3" s="73">
        <f t="shared" si="2"/>
        <v>-9.6536059057353782E-3</v>
      </c>
      <c r="P3" s="74">
        <v>3038.5</v>
      </c>
      <c r="Q3" s="70">
        <v>2156</v>
      </c>
      <c r="R3" s="70">
        <v>2136</v>
      </c>
      <c r="S3" s="70">
        <f t="shared" si="3"/>
        <v>20</v>
      </c>
      <c r="T3" s="73">
        <f t="shared" si="4"/>
        <v>9.3632958801498131E-3</v>
      </c>
      <c r="U3" s="72">
        <v>2104</v>
      </c>
      <c r="V3" s="70">
        <v>2078</v>
      </c>
      <c r="W3" s="70">
        <f t="shared" si="5"/>
        <v>26</v>
      </c>
      <c r="X3" s="75">
        <f t="shared" si="6"/>
        <v>1.2512030798845043E-2</v>
      </c>
      <c r="Y3" s="76">
        <f t="shared" si="7"/>
        <v>12.232558139534884</v>
      </c>
      <c r="Z3" s="77">
        <v>2645</v>
      </c>
      <c r="AA3" s="70">
        <v>1880</v>
      </c>
      <c r="AB3" s="70">
        <v>130</v>
      </c>
      <c r="AC3" s="70">
        <f t="shared" si="8"/>
        <v>2010</v>
      </c>
      <c r="AD3" s="78">
        <f t="shared" si="9"/>
        <v>0.75992438563327036</v>
      </c>
      <c r="AE3" s="69">
        <f t="shared" si="10"/>
        <v>0.97785250668257595</v>
      </c>
      <c r="AF3" s="79">
        <v>505</v>
      </c>
      <c r="AG3" s="78">
        <f t="shared" si="11"/>
        <v>0.19092627599243855</v>
      </c>
      <c r="AH3" s="80">
        <f t="shared" si="12"/>
        <v>1.3258769166141566</v>
      </c>
      <c r="AI3" s="70">
        <v>75</v>
      </c>
      <c r="AJ3" s="70">
        <v>10</v>
      </c>
      <c r="AK3" s="70">
        <f t="shared" si="13"/>
        <v>85</v>
      </c>
      <c r="AL3" s="78">
        <f t="shared" si="14"/>
        <v>3.2136105860113423E-2</v>
      </c>
      <c r="AM3" s="69">
        <f t="shared" si="15"/>
        <v>0.51832428806634556</v>
      </c>
      <c r="AN3" s="81">
        <v>50</v>
      </c>
      <c r="AO3" s="12" t="s">
        <v>38</v>
      </c>
      <c r="AP3" s="12" t="s">
        <v>38</v>
      </c>
      <c r="AQ3" s="82"/>
      <c r="AR3" s="66"/>
      <c r="AS3" s="18"/>
    </row>
    <row r="4" spans="1:45" ht="12.75" customHeight="1">
      <c r="A4" s="67"/>
      <c r="B4" s="68">
        <v>8250001.0199999996</v>
      </c>
      <c r="C4" s="69"/>
      <c r="D4" s="69"/>
      <c r="E4" s="70"/>
      <c r="F4" s="70"/>
      <c r="G4" s="70"/>
      <c r="H4" s="71" t="s">
        <v>39</v>
      </c>
      <c r="I4" s="12">
        <v>3.63</v>
      </c>
      <c r="J4" s="70">
        <f t="shared" si="0"/>
        <v>363</v>
      </c>
      <c r="K4" s="72">
        <v>6517</v>
      </c>
      <c r="L4" s="70">
        <v>6620</v>
      </c>
      <c r="M4" s="70">
        <v>6210</v>
      </c>
      <c r="N4" s="70">
        <f t="shared" si="1"/>
        <v>307</v>
      </c>
      <c r="O4" s="73">
        <f t="shared" si="2"/>
        <v>4.9436392914653786E-2</v>
      </c>
      <c r="P4" s="74">
        <v>1796.4</v>
      </c>
      <c r="Q4" s="70">
        <v>2619</v>
      </c>
      <c r="R4" s="70">
        <v>2395</v>
      </c>
      <c r="S4" s="70">
        <f t="shared" si="3"/>
        <v>224</v>
      </c>
      <c r="T4" s="73">
        <f t="shared" si="4"/>
        <v>9.3528183716075158E-2</v>
      </c>
      <c r="U4" s="72">
        <v>2571</v>
      </c>
      <c r="V4" s="70">
        <v>2340</v>
      </c>
      <c r="W4" s="70">
        <f t="shared" si="5"/>
        <v>231</v>
      </c>
      <c r="X4" s="75">
        <f t="shared" si="6"/>
        <v>9.8717948717948714E-2</v>
      </c>
      <c r="Y4" s="76">
        <f t="shared" si="7"/>
        <v>7.0826446280991737</v>
      </c>
      <c r="Z4" s="77">
        <v>2745</v>
      </c>
      <c r="AA4" s="70">
        <v>2075</v>
      </c>
      <c r="AB4" s="70">
        <v>110</v>
      </c>
      <c r="AC4" s="70">
        <f t="shared" si="8"/>
        <v>2185</v>
      </c>
      <c r="AD4" s="78">
        <f t="shared" si="9"/>
        <v>0.79599271402550087</v>
      </c>
      <c r="AE4" s="69">
        <f t="shared" si="10"/>
        <v>1.0242643681742973</v>
      </c>
      <c r="AF4" s="79">
        <v>390</v>
      </c>
      <c r="AG4" s="78">
        <f t="shared" si="11"/>
        <v>0.14207650273224043</v>
      </c>
      <c r="AH4" s="80">
        <f t="shared" si="12"/>
        <v>0.98664238008500305</v>
      </c>
      <c r="AI4" s="70">
        <v>110</v>
      </c>
      <c r="AJ4" s="70">
        <v>30</v>
      </c>
      <c r="AK4" s="70">
        <f t="shared" si="13"/>
        <v>140</v>
      </c>
      <c r="AL4" s="78">
        <f t="shared" si="14"/>
        <v>5.1001821493624776E-2</v>
      </c>
      <c r="AM4" s="69">
        <f t="shared" si="15"/>
        <v>0.82261002409072215</v>
      </c>
      <c r="AN4" s="81">
        <v>30</v>
      </c>
      <c r="AO4" s="12" t="s">
        <v>38</v>
      </c>
      <c r="AP4" s="12" t="s">
        <v>38</v>
      </c>
      <c r="AQ4" s="82"/>
      <c r="AR4" s="66"/>
      <c r="AS4" s="18"/>
    </row>
    <row r="5" spans="1:45" ht="12.75" customHeight="1">
      <c r="A5" s="67"/>
      <c r="B5" s="68">
        <v>8250001.0300000003</v>
      </c>
      <c r="C5" s="69"/>
      <c r="D5" s="69"/>
      <c r="E5" s="70"/>
      <c r="F5" s="70"/>
      <c r="G5" s="70"/>
      <c r="H5" s="71" t="s">
        <v>40</v>
      </c>
      <c r="I5" s="12">
        <v>1.05</v>
      </c>
      <c r="J5" s="70">
        <f t="shared" si="0"/>
        <v>105</v>
      </c>
      <c r="K5" s="72">
        <v>2205</v>
      </c>
      <c r="L5" s="70">
        <v>2234</v>
      </c>
      <c r="M5" s="70">
        <v>2317</v>
      </c>
      <c r="N5" s="70">
        <f t="shared" si="1"/>
        <v>-112</v>
      </c>
      <c r="O5" s="73">
        <f t="shared" si="2"/>
        <v>-4.8338368580060423E-2</v>
      </c>
      <c r="P5" s="74">
        <v>2102.8000000000002</v>
      </c>
      <c r="Q5" s="70">
        <v>823</v>
      </c>
      <c r="R5" s="70">
        <v>820</v>
      </c>
      <c r="S5" s="70">
        <f t="shared" si="3"/>
        <v>3</v>
      </c>
      <c r="T5" s="73">
        <f t="shared" si="4"/>
        <v>3.6585365853658539E-3</v>
      </c>
      <c r="U5" s="72">
        <v>820</v>
      </c>
      <c r="V5" s="70">
        <v>805</v>
      </c>
      <c r="W5" s="70">
        <f t="shared" si="5"/>
        <v>15</v>
      </c>
      <c r="X5" s="75">
        <f t="shared" si="6"/>
        <v>1.8633540372670808E-2</v>
      </c>
      <c r="Y5" s="76">
        <f t="shared" si="7"/>
        <v>7.8095238095238093</v>
      </c>
      <c r="Z5" s="77">
        <v>1150</v>
      </c>
      <c r="AA5" s="70">
        <v>950</v>
      </c>
      <c r="AB5" s="70">
        <v>45</v>
      </c>
      <c r="AC5" s="70">
        <f t="shared" si="8"/>
        <v>995</v>
      </c>
      <c r="AD5" s="78">
        <f t="shared" si="9"/>
        <v>0.86521739130434783</v>
      </c>
      <c r="AE5" s="69">
        <f t="shared" si="10"/>
        <v>1.1133410256433207</v>
      </c>
      <c r="AF5" s="79">
        <v>130</v>
      </c>
      <c r="AG5" s="78">
        <f t="shared" si="11"/>
        <v>0.11304347826086956</v>
      </c>
      <c r="AH5" s="80">
        <f t="shared" si="12"/>
        <v>0.78502415458937203</v>
      </c>
      <c r="AI5" s="70">
        <v>10</v>
      </c>
      <c r="AJ5" s="70">
        <v>0</v>
      </c>
      <c r="AK5" s="70">
        <f t="shared" si="13"/>
        <v>10</v>
      </c>
      <c r="AL5" s="78">
        <f t="shared" si="14"/>
        <v>8.6956521739130436E-3</v>
      </c>
      <c r="AM5" s="69">
        <f t="shared" si="15"/>
        <v>0.14025245441795231</v>
      </c>
      <c r="AN5" s="81">
        <v>10</v>
      </c>
      <c r="AO5" s="12" t="s">
        <v>38</v>
      </c>
      <c r="AP5" s="12" t="s">
        <v>38</v>
      </c>
      <c r="AQ5" s="82"/>
      <c r="AR5" s="66"/>
      <c r="AS5" s="18"/>
    </row>
    <row r="6" spans="1:45" ht="12.75" customHeight="1">
      <c r="A6" s="67"/>
      <c r="B6" s="68">
        <v>8250001.04</v>
      </c>
      <c r="C6" s="69"/>
      <c r="D6" s="69"/>
      <c r="E6" s="70"/>
      <c r="F6" s="70"/>
      <c r="G6" s="70"/>
      <c r="H6" s="71" t="s">
        <v>41</v>
      </c>
      <c r="I6" s="12">
        <v>2.56</v>
      </c>
      <c r="J6" s="70">
        <f t="shared" si="0"/>
        <v>256</v>
      </c>
      <c r="K6" s="72">
        <v>5942</v>
      </c>
      <c r="L6" s="70">
        <v>5924</v>
      </c>
      <c r="M6" s="70">
        <v>6381</v>
      </c>
      <c r="N6" s="70">
        <f t="shared" si="1"/>
        <v>-439</v>
      </c>
      <c r="O6" s="73">
        <f t="shared" si="2"/>
        <v>-6.8797994044820565E-2</v>
      </c>
      <c r="P6" s="74">
        <v>2319.6</v>
      </c>
      <c r="Q6" s="70">
        <v>2325</v>
      </c>
      <c r="R6" s="70">
        <v>2269</v>
      </c>
      <c r="S6" s="70">
        <f t="shared" si="3"/>
        <v>56</v>
      </c>
      <c r="T6" s="73">
        <f t="shared" si="4"/>
        <v>2.4680475980608199E-2</v>
      </c>
      <c r="U6" s="72">
        <v>2293</v>
      </c>
      <c r="V6" s="70">
        <v>2243</v>
      </c>
      <c r="W6" s="70">
        <f t="shared" si="5"/>
        <v>50</v>
      </c>
      <c r="X6" s="75">
        <f t="shared" si="6"/>
        <v>2.229157378510923E-2</v>
      </c>
      <c r="Y6" s="76">
        <f t="shared" si="7"/>
        <v>8.95703125</v>
      </c>
      <c r="Z6" s="77">
        <v>3135</v>
      </c>
      <c r="AA6" s="70">
        <v>2570</v>
      </c>
      <c r="AB6" s="70">
        <v>155</v>
      </c>
      <c r="AC6" s="70">
        <f t="shared" si="8"/>
        <v>2725</v>
      </c>
      <c r="AD6" s="78">
        <f t="shared" si="9"/>
        <v>0.86921850079744811</v>
      </c>
      <c r="AE6" s="69">
        <f t="shared" si="10"/>
        <v>1.1184895575516358</v>
      </c>
      <c r="AF6" s="79">
        <v>305</v>
      </c>
      <c r="AG6" s="78">
        <f t="shared" si="11"/>
        <v>9.7288676236044661E-2</v>
      </c>
      <c r="AH6" s="80">
        <f t="shared" si="12"/>
        <v>0.67561580719475467</v>
      </c>
      <c r="AI6" s="70">
        <v>45</v>
      </c>
      <c r="AJ6" s="70">
        <v>15</v>
      </c>
      <c r="AK6" s="70">
        <f t="shared" si="13"/>
        <v>60</v>
      </c>
      <c r="AL6" s="78">
        <f t="shared" si="14"/>
        <v>1.9138755980861243E-2</v>
      </c>
      <c r="AM6" s="69">
        <f t="shared" si="15"/>
        <v>0.3086896125945362</v>
      </c>
      <c r="AN6" s="81">
        <v>45</v>
      </c>
      <c r="AO6" s="12" t="s">
        <v>38</v>
      </c>
      <c r="AP6" s="12" t="s">
        <v>38</v>
      </c>
      <c r="AQ6" s="82"/>
      <c r="AR6" s="66"/>
      <c r="AS6" s="18"/>
    </row>
    <row r="7" spans="1:45" ht="12.75" customHeight="1">
      <c r="A7" s="67"/>
      <c r="B7" s="68">
        <v>8250001.0499999998</v>
      </c>
      <c r="C7" s="69"/>
      <c r="D7" s="69"/>
      <c r="E7" s="70"/>
      <c r="F7" s="70"/>
      <c r="G7" s="70"/>
      <c r="H7" s="71" t="s">
        <v>42</v>
      </c>
      <c r="I7" s="12">
        <v>1.1499999999999999</v>
      </c>
      <c r="J7" s="70">
        <f t="shared" si="0"/>
        <v>114.99999999999999</v>
      </c>
      <c r="K7" s="72">
        <v>2905</v>
      </c>
      <c r="L7" s="70">
        <v>2894</v>
      </c>
      <c r="M7" s="70">
        <v>3056</v>
      </c>
      <c r="N7" s="70">
        <f t="shared" si="1"/>
        <v>-151</v>
      </c>
      <c r="O7" s="73">
        <f t="shared" si="2"/>
        <v>-4.9410994764397906E-2</v>
      </c>
      <c r="P7" s="74">
        <v>2523.5</v>
      </c>
      <c r="Q7" s="70">
        <v>1045</v>
      </c>
      <c r="R7" s="70">
        <v>1039</v>
      </c>
      <c r="S7" s="70">
        <f t="shared" si="3"/>
        <v>6</v>
      </c>
      <c r="T7" s="73">
        <f t="shared" si="4"/>
        <v>5.7747834456207889E-3</v>
      </c>
      <c r="U7" s="72">
        <v>1042</v>
      </c>
      <c r="V7" s="70">
        <v>1031</v>
      </c>
      <c r="W7" s="70">
        <f t="shared" si="5"/>
        <v>11</v>
      </c>
      <c r="X7" s="75">
        <f t="shared" si="6"/>
        <v>1.066925315227934E-2</v>
      </c>
      <c r="Y7" s="76">
        <f t="shared" si="7"/>
        <v>9.0608695652173932</v>
      </c>
      <c r="Z7" s="77">
        <v>1310</v>
      </c>
      <c r="AA7" s="70">
        <v>1045</v>
      </c>
      <c r="AB7" s="70">
        <v>60</v>
      </c>
      <c r="AC7" s="70">
        <f t="shared" si="8"/>
        <v>1105</v>
      </c>
      <c r="AD7" s="78">
        <f t="shared" si="9"/>
        <v>0.84351145038167941</v>
      </c>
      <c r="AE7" s="69">
        <f t="shared" si="10"/>
        <v>1.085410340508842</v>
      </c>
      <c r="AF7" s="79">
        <v>135</v>
      </c>
      <c r="AG7" s="78">
        <f t="shared" si="11"/>
        <v>0.10305343511450382</v>
      </c>
      <c r="AH7" s="80">
        <f t="shared" si="12"/>
        <v>0.71564885496183217</v>
      </c>
      <c r="AI7" s="70">
        <v>35</v>
      </c>
      <c r="AJ7" s="70">
        <v>15</v>
      </c>
      <c r="AK7" s="70">
        <f t="shared" si="13"/>
        <v>50</v>
      </c>
      <c r="AL7" s="78">
        <f t="shared" si="14"/>
        <v>3.8167938931297711E-2</v>
      </c>
      <c r="AM7" s="69">
        <f t="shared" si="15"/>
        <v>0.61561191824673733</v>
      </c>
      <c r="AN7" s="81">
        <v>20</v>
      </c>
      <c r="AO7" s="12" t="s">
        <v>38</v>
      </c>
      <c r="AP7" s="12" t="s">
        <v>38</v>
      </c>
      <c r="AQ7" s="82"/>
      <c r="AR7" s="66"/>
      <c r="AS7" s="18"/>
    </row>
    <row r="8" spans="1:45" ht="12.75" customHeight="1">
      <c r="A8" s="67"/>
      <c r="B8" s="68">
        <v>8250001.0599999996</v>
      </c>
      <c r="C8" s="69"/>
      <c r="D8" s="69"/>
      <c r="E8" s="70"/>
      <c r="F8" s="70"/>
      <c r="G8" s="70"/>
      <c r="H8" s="71" t="s">
        <v>43</v>
      </c>
      <c r="I8" s="12">
        <v>3.34</v>
      </c>
      <c r="J8" s="70">
        <f t="shared" si="0"/>
        <v>334</v>
      </c>
      <c r="K8" s="72">
        <v>3793</v>
      </c>
      <c r="L8" s="70">
        <v>3829</v>
      </c>
      <c r="M8" s="70">
        <v>4039</v>
      </c>
      <c r="N8" s="70">
        <f t="shared" si="1"/>
        <v>-246</v>
      </c>
      <c r="O8" s="73">
        <f t="shared" si="2"/>
        <v>-6.0906164892300073E-2</v>
      </c>
      <c r="P8" s="74">
        <v>1134.9000000000001</v>
      </c>
      <c r="Q8" s="70">
        <v>1448</v>
      </c>
      <c r="R8" s="70">
        <v>1448</v>
      </c>
      <c r="S8" s="70">
        <f t="shared" si="3"/>
        <v>0</v>
      </c>
      <c r="T8" s="73">
        <f t="shared" si="4"/>
        <v>0</v>
      </c>
      <c r="U8" s="72">
        <v>1445</v>
      </c>
      <c r="V8" s="70">
        <v>1425</v>
      </c>
      <c r="W8" s="70">
        <f t="shared" si="5"/>
        <v>20</v>
      </c>
      <c r="X8" s="75">
        <f t="shared" si="6"/>
        <v>1.4035087719298246E-2</v>
      </c>
      <c r="Y8" s="76">
        <f t="shared" si="7"/>
        <v>4.3263473053892216</v>
      </c>
      <c r="Z8" s="77">
        <v>1505</v>
      </c>
      <c r="AA8" s="70">
        <v>1250</v>
      </c>
      <c r="AB8" s="70">
        <v>50</v>
      </c>
      <c r="AC8" s="70">
        <f t="shared" si="8"/>
        <v>1300</v>
      </c>
      <c r="AD8" s="78">
        <f t="shared" si="9"/>
        <v>0.86378737541528239</v>
      </c>
      <c r="AE8" s="69">
        <f t="shared" si="10"/>
        <v>1.1115009154321538</v>
      </c>
      <c r="AF8" s="79">
        <v>150</v>
      </c>
      <c r="AG8" s="78">
        <f t="shared" si="11"/>
        <v>9.9667774086378738E-2</v>
      </c>
      <c r="AH8" s="80">
        <f t="shared" si="12"/>
        <v>0.69213732004429684</v>
      </c>
      <c r="AI8" s="70">
        <v>10</v>
      </c>
      <c r="AJ8" s="70">
        <v>15</v>
      </c>
      <c r="AK8" s="70">
        <f t="shared" si="13"/>
        <v>25</v>
      </c>
      <c r="AL8" s="78">
        <f t="shared" si="14"/>
        <v>1.6611295681063124E-2</v>
      </c>
      <c r="AM8" s="69">
        <f t="shared" si="15"/>
        <v>0.26792412388811493</v>
      </c>
      <c r="AN8" s="81">
        <v>15</v>
      </c>
      <c r="AO8" s="12" t="s">
        <v>38</v>
      </c>
      <c r="AP8" s="12" t="s">
        <v>38</v>
      </c>
      <c r="AQ8" s="82"/>
      <c r="AR8" s="66"/>
      <c r="AS8" s="18"/>
    </row>
    <row r="9" spans="1:45" ht="12.75" customHeight="1">
      <c r="A9" s="67"/>
      <c r="B9" s="68">
        <v>8250001.0700000003</v>
      </c>
      <c r="C9" s="69"/>
      <c r="D9" s="69"/>
      <c r="E9" s="70"/>
      <c r="F9" s="70"/>
      <c r="G9" s="70"/>
      <c r="H9" s="71" t="s">
        <v>44</v>
      </c>
      <c r="I9" s="12">
        <v>2.93</v>
      </c>
      <c r="J9" s="70">
        <f t="shared" si="0"/>
        <v>293</v>
      </c>
      <c r="K9" s="72">
        <v>6123</v>
      </c>
      <c r="L9" s="70">
        <v>6099</v>
      </c>
      <c r="M9" s="70">
        <v>6628</v>
      </c>
      <c r="N9" s="70">
        <f t="shared" si="1"/>
        <v>-505</v>
      </c>
      <c r="O9" s="73">
        <f t="shared" si="2"/>
        <v>-7.6191913095956548E-2</v>
      </c>
      <c r="P9" s="74">
        <v>2088.6</v>
      </c>
      <c r="Q9" s="70">
        <v>2410</v>
      </c>
      <c r="R9" s="70">
        <v>2403</v>
      </c>
      <c r="S9" s="70">
        <f t="shared" si="3"/>
        <v>7</v>
      </c>
      <c r="T9" s="73">
        <f t="shared" si="4"/>
        <v>2.9130253849354972E-3</v>
      </c>
      <c r="U9" s="72">
        <v>2315</v>
      </c>
      <c r="V9" s="70">
        <v>2365</v>
      </c>
      <c r="W9" s="70">
        <f t="shared" si="5"/>
        <v>-50</v>
      </c>
      <c r="X9" s="75">
        <f t="shared" si="6"/>
        <v>-2.1141649048625793E-2</v>
      </c>
      <c r="Y9" s="76">
        <f t="shared" si="7"/>
        <v>7.901023890784983</v>
      </c>
      <c r="Z9" s="77">
        <v>3075</v>
      </c>
      <c r="AA9" s="70">
        <v>2430</v>
      </c>
      <c r="AB9" s="70">
        <v>175</v>
      </c>
      <c r="AC9" s="70">
        <f t="shared" si="8"/>
        <v>2605</v>
      </c>
      <c r="AD9" s="78">
        <f t="shared" si="9"/>
        <v>0.84715447154471546</v>
      </c>
      <c r="AE9" s="69">
        <f t="shared" si="10"/>
        <v>1.0900980929267405</v>
      </c>
      <c r="AF9" s="79">
        <v>390</v>
      </c>
      <c r="AG9" s="78">
        <f t="shared" si="11"/>
        <v>0.12682926829268293</v>
      </c>
      <c r="AH9" s="80">
        <f t="shared" si="12"/>
        <v>0.88075880758807601</v>
      </c>
      <c r="AI9" s="70">
        <v>60</v>
      </c>
      <c r="AJ9" s="70">
        <v>0</v>
      </c>
      <c r="AK9" s="70">
        <f t="shared" si="13"/>
        <v>60</v>
      </c>
      <c r="AL9" s="78">
        <f t="shared" si="14"/>
        <v>1.9512195121951219E-2</v>
      </c>
      <c r="AM9" s="69">
        <f t="shared" si="15"/>
        <v>0.3147128245476003</v>
      </c>
      <c r="AN9" s="81">
        <v>20</v>
      </c>
      <c r="AO9" s="12" t="s">
        <v>38</v>
      </c>
      <c r="AP9" s="12" t="s">
        <v>38</v>
      </c>
      <c r="AQ9" s="82"/>
      <c r="AR9" s="66"/>
      <c r="AS9" s="18"/>
    </row>
    <row r="10" spans="1:45" ht="12.75" customHeight="1">
      <c r="A10" s="67"/>
      <c r="B10" s="68">
        <v>8250001.0800000001</v>
      </c>
      <c r="C10" s="69"/>
      <c r="D10" s="69"/>
      <c r="E10" s="70"/>
      <c r="F10" s="70"/>
      <c r="G10" s="70"/>
      <c r="H10" s="71" t="s">
        <v>45</v>
      </c>
      <c r="I10" s="12">
        <v>3.66</v>
      </c>
      <c r="J10" s="70">
        <f t="shared" si="0"/>
        <v>366</v>
      </c>
      <c r="K10" s="72">
        <v>5132</v>
      </c>
      <c r="L10" s="70">
        <v>4912</v>
      </c>
      <c r="M10" s="70">
        <v>5028</v>
      </c>
      <c r="N10" s="70">
        <f t="shared" si="1"/>
        <v>104</v>
      </c>
      <c r="O10" s="73">
        <f t="shared" si="2"/>
        <v>2.0684168655529037E-2</v>
      </c>
      <c r="P10" s="74">
        <v>1402.3</v>
      </c>
      <c r="Q10" s="70">
        <v>2082</v>
      </c>
      <c r="R10" s="70">
        <v>1937</v>
      </c>
      <c r="S10" s="70">
        <f t="shared" si="3"/>
        <v>145</v>
      </c>
      <c r="T10" s="73">
        <f t="shared" si="4"/>
        <v>7.4858027878162106E-2</v>
      </c>
      <c r="U10" s="72">
        <v>2011</v>
      </c>
      <c r="V10" s="70">
        <v>1885</v>
      </c>
      <c r="W10" s="70">
        <f t="shared" si="5"/>
        <v>126</v>
      </c>
      <c r="X10" s="75">
        <f t="shared" si="6"/>
        <v>6.6843501326259949E-2</v>
      </c>
      <c r="Y10" s="76">
        <f t="shared" si="7"/>
        <v>5.4945355191256828</v>
      </c>
      <c r="Z10" s="77">
        <v>2540</v>
      </c>
      <c r="AA10" s="70">
        <v>1950</v>
      </c>
      <c r="AB10" s="70">
        <v>115</v>
      </c>
      <c r="AC10" s="70">
        <f t="shared" si="8"/>
        <v>2065</v>
      </c>
      <c r="AD10" s="78">
        <f t="shared" si="9"/>
        <v>0.81299212598425197</v>
      </c>
      <c r="AE10" s="69">
        <f t="shared" si="10"/>
        <v>1.0461388045133051</v>
      </c>
      <c r="AF10" s="79">
        <v>360</v>
      </c>
      <c r="AG10" s="78">
        <f t="shared" si="11"/>
        <v>0.14173228346456693</v>
      </c>
      <c r="AH10" s="80">
        <f t="shared" si="12"/>
        <v>0.98425196850393704</v>
      </c>
      <c r="AI10" s="70">
        <v>65</v>
      </c>
      <c r="AJ10" s="70">
        <v>10</v>
      </c>
      <c r="AK10" s="70">
        <f t="shared" si="13"/>
        <v>75</v>
      </c>
      <c r="AL10" s="78">
        <f t="shared" si="14"/>
        <v>2.952755905511811E-2</v>
      </c>
      <c r="AM10" s="69">
        <f t="shared" si="15"/>
        <v>0.47625095250190502</v>
      </c>
      <c r="AN10" s="81">
        <v>40</v>
      </c>
      <c r="AO10" s="12" t="s">
        <v>38</v>
      </c>
      <c r="AP10" s="12" t="s">
        <v>38</v>
      </c>
      <c r="AQ10" s="82"/>
      <c r="AR10" s="66"/>
      <c r="AS10" s="18"/>
    </row>
    <row r="11" spans="1:45" ht="12.75" customHeight="1">
      <c r="A11" s="67"/>
      <c r="B11" s="68">
        <v>8250001.0899999999</v>
      </c>
      <c r="C11" s="69"/>
      <c r="D11" s="69"/>
      <c r="E11" s="70"/>
      <c r="F11" s="70"/>
      <c r="G11" s="70"/>
      <c r="H11" s="71" t="s">
        <v>46</v>
      </c>
      <c r="I11" s="12">
        <v>3.5</v>
      </c>
      <c r="J11" s="70">
        <f t="shared" si="0"/>
        <v>350</v>
      </c>
      <c r="K11" s="72">
        <v>6218</v>
      </c>
      <c r="L11" s="70">
        <v>6296</v>
      </c>
      <c r="M11" s="70">
        <v>6536</v>
      </c>
      <c r="N11" s="70">
        <f t="shared" si="1"/>
        <v>-318</v>
      </c>
      <c r="O11" s="73">
        <f t="shared" si="2"/>
        <v>-4.8653610771113832E-2</v>
      </c>
      <c r="P11" s="74">
        <v>1776.3</v>
      </c>
      <c r="Q11" s="70">
        <v>2407</v>
      </c>
      <c r="R11" s="70">
        <v>2402</v>
      </c>
      <c r="S11" s="70">
        <f t="shared" si="3"/>
        <v>5</v>
      </c>
      <c r="T11" s="73">
        <f t="shared" si="4"/>
        <v>2.0815986677768525E-3</v>
      </c>
      <c r="U11" s="72">
        <v>2382</v>
      </c>
      <c r="V11" s="70">
        <v>2366</v>
      </c>
      <c r="W11" s="70">
        <f t="shared" si="5"/>
        <v>16</v>
      </c>
      <c r="X11" s="75">
        <f t="shared" si="6"/>
        <v>6.762468300929839E-3</v>
      </c>
      <c r="Y11" s="76">
        <f t="shared" si="7"/>
        <v>6.805714285714286</v>
      </c>
      <c r="Z11" s="77">
        <v>2755</v>
      </c>
      <c r="AA11" s="70">
        <v>2065</v>
      </c>
      <c r="AB11" s="70">
        <v>160</v>
      </c>
      <c r="AC11" s="70">
        <f t="shared" si="8"/>
        <v>2225</v>
      </c>
      <c r="AD11" s="78">
        <f t="shared" si="9"/>
        <v>0.80762250453720508</v>
      </c>
      <c r="AE11" s="69">
        <f t="shared" si="10"/>
        <v>1.0392293041851168</v>
      </c>
      <c r="AF11" s="79">
        <v>445</v>
      </c>
      <c r="AG11" s="78">
        <f t="shared" si="11"/>
        <v>0.16152450090744103</v>
      </c>
      <c r="AH11" s="80">
        <f t="shared" si="12"/>
        <v>1.1216979229683406</v>
      </c>
      <c r="AI11" s="70">
        <v>50</v>
      </c>
      <c r="AJ11" s="70">
        <v>15</v>
      </c>
      <c r="AK11" s="70">
        <f t="shared" si="13"/>
        <v>65</v>
      </c>
      <c r="AL11" s="78">
        <f t="shared" si="14"/>
        <v>2.3593466424682397E-2</v>
      </c>
      <c r="AM11" s="69">
        <f t="shared" si="15"/>
        <v>0.38053978104326447</v>
      </c>
      <c r="AN11" s="81">
        <v>20</v>
      </c>
      <c r="AO11" s="12" t="s">
        <v>38</v>
      </c>
      <c r="AP11" s="12" t="s">
        <v>38</v>
      </c>
      <c r="AQ11" s="82"/>
      <c r="AR11" s="66"/>
      <c r="AS11" s="18"/>
    </row>
    <row r="12" spans="1:45" ht="12.75" customHeight="1">
      <c r="A12" s="67"/>
      <c r="B12" s="68">
        <v>8250001.0999999996</v>
      </c>
      <c r="C12" s="69"/>
      <c r="D12" s="69"/>
      <c r="E12" s="70"/>
      <c r="F12" s="70"/>
      <c r="G12" s="70"/>
      <c r="H12" s="71" t="s">
        <v>47</v>
      </c>
      <c r="I12" s="12">
        <v>2.64</v>
      </c>
      <c r="J12" s="70">
        <f t="shared" si="0"/>
        <v>264</v>
      </c>
      <c r="K12" s="72">
        <v>2837</v>
      </c>
      <c r="L12" s="70">
        <v>2897</v>
      </c>
      <c r="M12" s="70">
        <v>3057</v>
      </c>
      <c r="N12" s="70">
        <f t="shared" si="1"/>
        <v>-220</v>
      </c>
      <c r="O12" s="73">
        <f t="shared" si="2"/>
        <v>-7.1965979718678449E-2</v>
      </c>
      <c r="P12" s="74">
        <v>1075.4000000000001</v>
      </c>
      <c r="Q12" s="70">
        <v>1073</v>
      </c>
      <c r="R12" s="70">
        <v>1062</v>
      </c>
      <c r="S12" s="70">
        <f t="shared" si="3"/>
        <v>11</v>
      </c>
      <c r="T12" s="73">
        <f t="shared" si="4"/>
        <v>1.0357815442561206E-2</v>
      </c>
      <c r="U12" s="72">
        <v>1064</v>
      </c>
      <c r="V12" s="70">
        <v>1050</v>
      </c>
      <c r="W12" s="70">
        <f t="shared" si="5"/>
        <v>14</v>
      </c>
      <c r="X12" s="75">
        <f t="shared" si="6"/>
        <v>1.3333333333333334E-2</v>
      </c>
      <c r="Y12" s="76">
        <f t="shared" si="7"/>
        <v>4.0303030303030303</v>
      </c>
      <c r="Z12" s="77">
        <v>1415</v>
      </c>
      <c r="AA12" s="70">
        <v>1205</v>
      </c>
      <c r="AB12" s="70">
        <v>40</v>
      </c>
      <c r="AC12" s="70">
        <f t="shared" si="8"/>
        <v>1245</v>
      </c>
      <c r="AD12" s="78">
        <f t="shared" si="9"/>
        <v>0.87985865724381629</v>
      </c>
      <c r="AE12" s="69">
        <f t="shared" si="10"/>
        <v>1.1321810561392294</v>
      </c>
      <c r="AF12" s="79">
        <v>130</v>
      </c>
      <c r="AG12" s="78">
        <f t="shared" si="11"/>
        <v>9.187279151943463E-2</v>
      </c>
      <c r="AH12" s="80">
        <f t="shared" si="12"/>
        <v>0.63800549666274053</v>
      </c>
      <c r="AI12" s="70">
        <v>15</v>
      </c>
      <c r="AJ12" s="70">
        <v>0</v>
      </c>
      <c r="AK12" s="70">
        <f t="shared" si="13"/>
        <v>15</v>
      </c>
      <c r="AL12" s="78">
        <f t="shared" si="14"/>
        <v>1.0600706713780919E-2</v>
      </c>
      <c r="AM12" s="69">
        <f t="shared" si="15"/>
        <v>0.17097914054485355</v>
      </c>
      <c r="AN12" s="81">
        <v>10</v>
      </c>
      <c r="AO12" s="12" t="s">
        <v>38</v>
      </c>
      <c r="AP12" s="12" t="s">
        <v>38</v>
      </c>
      <c r="AQ12" s="82"/>
      <c r="AR12" s="66"/>
      <c r="AS12" s="18"/>
    </row>
    <row r="13" spans="1:45" ht="12.75" customHeight="1">
      <c r="A13" s="67"/>
      <c r="B13" s="68">
        <v>8250001.1100000003</v>
      </c>
      <c r="C13" s="69"/>
      <c r="D13" s="69"/>
      <c r="E13" s="70"/>
      <c r="F13" s="70"/>
      <c r="G13" s="70"/>
      <c r="H13" s="71" t="s">
        <v>48</v>
      </c>
      <c r="I13" s="12">
        <v>8.19</v>
      </c>
      <c r="J13" s="70">
        <f t="shared" si="0"/>
        <v>819</v>
      </c>
      <c r="K13" s="72">
        <v>5192</v>
      </c>
      <c r="L13" s="70">
        <v>5153</v>
      </c>
      <c r="M13" s="70">
        <v>5422</v>
      </c>
      <c r="N13" s="70">
        <f t="shared" si="1"/>
        <v>-230</v>
      </c>
      <c r="O13" s="73">
        <f t="shared" si="2"/>
        <v>-4.2419771302102546E-2</v>
      </c>
      <c r="P13" s="74">
        <v>634.29999999999995</v>
      </c>
      <c r="Q13" s="70">
        <v>1876</v>
      </c>
      <c r="R13" s="70">
        <v>1920</v>
      </c>
      <c r="S13" s="70">
        <f t="shared" si="3"/>
        <v>-44</v>
      </c>
      <c r="T13" s="73">
        <f t="shared" si="4"/>
        <v>-2.2916666666666665E-2</v>
      </c>
      <c r="U13" s="72">
        <v>1846</v>
      </c>
      <c r="V13" s="70">
        <v>1892</v>
      </c>
      <c r="W13" s="70">
        <f t="shared" si="5"/>
        <v>-46</v>
      </c>
      <c r="X13" s="75">
        <f t="shared" si="6"/>
        <v>-2.4312896405919663E-2</v>
      </c>
      <c r="Y13" s="76">
        <f t="shared" si="7"/>
        <v>2.253968253968254</v>
      </c>
      <c r="Z13" s="77">
        <v>2440</v>
      </c>
      <c r="AA13" s="70">
        <v>1795</v>
      </c>
      <c r="AB13" s="70">
        <v>140</v>
      </c>
      <c r="AC13" s="70">
        <f t="shared" si="8"/>
        <v>1935</v>
      </c>
      <c r="AD13" s="78">
        <f t="shared" si="9"/>
        <v>0.79303278688524592</v>
      </c>
      <c r="AE13" s="69">
        <f t="shared" si="10"/>
        <v>1.0204556047914983</v>
      </c>
      <c r="AF13" s="79">
        <v>365</v>
      </c>
      <c r="AG13" s="78">
        <f t="shared" si="11"/>
        <v>0.14959016393442623</v>
      </c>
      <c r="AH13" s="80">
        <f t="shared" si="12"/>
        <v>1.03882058287796</v>
      </c>
      <c r="AI13" s="70">
        <v>105</v>
      </c>
      <c r="AJ13" s="70">
        <v>10</v>
      </c>
      <c r="AK13" s="70">
        <f t="shared" si="13"/>
        <v>115</v>
      </c>
      <c r="AL13" s="78">
        <f t="shared" si="14"/>
        <v>4.7131147540983603E-2</v>
      </c>
      <c r="AM13" s="69">
        <f t="shared" si="15"/>
        <v>0.76017979904812261</v>
      </c>
      <c r="AN13" s="81">
        <v>35</v>
      </c>
      <c r="AO13" s="12" t="s">
        <v>38</v>
      </c>
      <c r="AP13" s="12" t="s">
        <v>38</v>
      </c>
      <c r="AQ13" s="82"/>
      <c r="AR13" s="66"/>
      <c r="AS13" s="18"/>
    </row>
    <row r="14" spans="1:45" ht="12.75" customHeight="1">
      <c r="A14" s="67"/>
      <c r="B14" s="68">
        <v>8250001.1299999999</v>
      </c>
      <c r="C14" s="69"/>
      <c r="D14" s="69"/>
      <c r="E14" s="70"/>
      <c r="F14" s="70"/>
      <c r="G14" s="70"/>
      <c r="H14" s="71" t="s">
        <v>49</v>
      </c>
      <c r="I14" s="12">
        <v>1.45</v>
      </c>
      <c r="J14" s="70">
        <f t="shared" si="0"/>
        <v>145</v>
      </c>
      <c r="K14" s="72">
        <v>4671</v>
      </c>
      <c r="L14" s="70">
        <v>4691</v>
      </c>
      <c r="M14" s="70">
        <v>4942</v>
      </c>
      <c r="N14" s="70">
        <f t="shared" si="1"/>
        <v>-271</v>
      </c>
      <c r="O14" s="73">
        <f t="shared" si="2"/>
        <v>-5.483609874544719E-2</v>
      </c>
      <c r="P14" s="74">
        <v>3215.2</v>
      </c>
      <c r="Q14" s="70">
        <v>1746</v>
      </c>
      <c r="R14" s="70">
        <v>1740</v>
      </c>
      <c r="S14" s="70">
        <f t="shared" si="3"/>
        <v>6</v>
      </c>
      <c r="T14" s="73">
        <f t="shared" si="4"/>
        <v>3.4482758620689655E-3</v>
      </c>
      <c r="U14" s="72">
        <v>1737</v>
      </c>
      <c r="V14" s="70">
        <v>1696</v>
      </c>
      <c r="W14" s="70">
        <f t="shared" si="5"/>
        <v>41</v>
      </c>
      <c r="X14" s="75">
        <f t="shared" si="6"/>
        <v>2.4174528301886794E-2</v>
      </c>
      <c r="Y14" s="76">
        <f t="shared" si="7"/>
        <v>11.979310344827587</v>
      </c>
      <c r="Z14" s="77">
        <v>2330</v>
      </c>
      <c r="AA14" s="70">
        <v>1870</v>
      </c>
      <c r="AB14" s="70">
        <v>90</v>
      </c>
      <c r="AC14" s="70">
        <f t="shared" si="8"/>
        <v>1960</v>
      </c>
      <c r="AD14" s="78">
        <f t="shared" si="9"/>
        <v>0.84120171673819744</v>
      </c>
      <c r="AE14" s="69">
        <f t="shared" si="10"/>
        <v>1.0824382305519207</v>
      </c>
      <c r="AF14" s="79">
        <v>295</v>
      </c>
      <c r="AG14" s="78">
        <f t="shared" si="11"/>
        <v>0.12660944206008584</v>
      </c>
      <c r="AH14" s="80">
        <f t="shared" si="12"/>
        <v>0.87923223652837401</v>
      </c>
      <c r="AI14" s="70">
        <v>20</v>
      </c>
      <c r="AJ14" s="70">
        <v>30</v>
      </c>
      <c r="AK14" s="70">
        <f t="shared" si="13"/>
        <v>50</v>
      </c>
      <c r="AL14" s="78">
        <f t="shared" si="14"/>
        <v>2.1459227467811159E-2</v>
      </c>
      <c r="AM14" s="69">
        <f t="shared" si="15"/>
        <v>0.34611657206147028</v>
      </c>
      <c r="AN14" s="81">
        <v>25</v>
      </c>
      <c r="AO14" s="12" t="s">
        <v>38</v>
      </c>
      <c r="AP14" s="12" t="s">
        <v>38</v>
      </c>
      <c r="AQ14" s="82"/>
      <c r="AR14" s="66"/>
      <c r="AS14" s="18"/>
    </row>
    <row r="15" spans="1:45" ht="12.75" customHeight="1">
      <c r="A15" s="67"/>
      <c r="B15" s="68">
        <v>8250001.1399999997</v>
      </c>
      <c r="C15" s="69"/>
      <c r="D15" s="69"/>
      <c r="E15" s="70"/>
      <c r="F15" s="70"/>
      <c r="G15" s="70"/>
      <c r="H15" s="71" t="s">
        <v>50</v>
      </c>
      <c r="I15" s="12">
        <v>2</v>
      </c>
      <c r="J15" s="70">
        <f t="shared" si="0"/>
        <v>200</v>
      </c>
      <c r="K15" s="72">
        <v>2614</v>
      </c>
      <c r="L15" s="70">
        <v>2661</v>
      </c>
      <c r="M15" s="70">
        <v>2785</v>
      </c>
      <c r="N15" s="70">
        <f t="shared" si="1"/>
        <v>-171</v>
      </c>
      <c r="O15" s="73">
        <f t="shared" si="2"/>
        <v>-6.1400359066427289E-2</v>
      </c>
      <c r="P15" s="74">
        <v>1309.4000000000001</v>
      </c>
      <c r="Q15" s="70">
        <v>1056</v>
      </c>
      <c r="R15" s="70">
        <v>1058</v>
      </c>
      <c r="S15" s="70">
        <f t="shared" si="3"/>
        <v>-2</v>
      </c>
      <c r="T15" s="73">
        <f t="shared" si="4"/>
        <v>-1.890359168241966E-3</v>
      </c>
      <c r="U15" s="72">
        <v>1040</v>
      </c>
      <c r="V15" s="70">
        <v>1034</v>
      </c>
      <c r="W15" s="70">
        <f t="shared" si="5"/>
        <v>6</v>
      </c>
      <c r="X15" s="75">
        <f t="shared" si="6"/>
        <v>5.8027079303675051E-3</v>
      </c>
      <c r="Y15" s="76">
        <f t="shared" si="7"/>
        <v>5.2</v>
      </c>
      <c r="Z15" s="77">
        <v>1220</v>
      </c>
      <c r="AA15" s="70">
        <v>925</v>
      </c>
      <c r="AB15" s="70">
        <v>90</v>
      </c>
      <c r="AC15" s="70">
        <f t="shared" si="8"/>
        <v>1015</v>
      </c>
      <c r="AD15" s="78">
        <f t="shared" si="9"/>
        <v>0.83196721311475408</v>
      </c>
      <c r="AE15" s="69">
        <f t="shared" si="10"/>
        <v>1.0705554923652412</v>
      </c>
      <c r="AF15" s="79">
        <v>160</v>
      </c>
      <c r="AG15" s="78">
        <f t="shared" si="11"/>
        <v>0.13114754098360656</v>
      </c>
      <c r="AH15" s="80">
        <f t="shared" si="12"/>
        <v>0.91074681238615673</v>
      </c>
      <c r="AI15" s="70">
        <v>35</v>
      </c>
      <c r="AJ15" s="70">
        <v>0</v>
      </c>
      <c r="AK15" s="70">
        <f t="shared" si="13"/>
        <v>35</v>
      </c>
      <c r="AL15" s="78">
        <f t="shared" si="14"/>
        <v>2.8688524590163935E-2</v>
      </c>
      <c r="AM15" s="69">
        <f t="shared" si="15"/>
        <v>0.46271813855103122</v>
      </c>
      <c r="AN15" s="81">
        <v>15</v>
      </c>
      <c r="AO15" s="12" t="s">
        <v>38</v>
      </c>
      <c r="AP15" s="12" t="s">
        <v>38</v>
      </c>
      <c r="AQ15" s="82"/>
      <c r="AR15" s="66"/>
      <c r="AS15" s="18"/>
    </row>
    <row r="16" spans="1:45" ht="12.75" customHeight="1">
      <c r="A16" s="67"/>
      <c r="B16" s="68">
        <v>8250001.1699999999</v>
      </c>
      <c r="C16" s="69"/>
      <c r="D16" s="69"/>
      <c r="E16" s="70"/>
      <c r="F16" s="70"/>
      <c r="G16" s="70"/>
      <c r="H16" s="71" t="s">
        <v>51</v>
      </c>
      <c r="I16" s="12">
        <v>2.66</v>
      </c>
      <c r="J16" s="70">
        <f t="shared" si="0"/>
        <v>266</v>
      </c>
      <c r="K16" s="72">
        <v>4467</v>
      </c>
      <c r="L16" s="70">
        <v>4617</v>
      </c>
      <c r="M16" s="70">
        <v>5010</v>
      </c>
      <c r="N16" s="70">
        <f t="shared" si="1"/>
        <v>-543</v>
      </c>
      <c r="O16" s="73">
        <f t="shared" si="2"/>
        <v>-0.10838323353293414</v>
      </c>
      <c r="P16" s="74">
        <v>1677.1</v>
      </c>
      <c r="Q16" s="70">
        <v>1627</v>
      </c>
      <c r="R16" s="70">
        <v>1644</v>
      </c>
      <c r="S16" s="70">
        <f t="shared" si="3"/>
        <v>-17</v>
      </c>
      <c r="T16" s="73">
        <f t="shared" si="4"/>
        <v>-1.0340632603406326E-2</v>
      </c>
      <c r="U16" s="72">
        <v>1622</v>
      </c>
      <c r="V16" s="70">
        <v>1624</v>
      </c>
      <c r="W16" s="70">
        <f t="shared" si="5"/>
        <v>-2</v>
      </c>
      <c r="X16" s="75">
        <f t="shared" si="6"/>
        <v>-1.2315270935960591E-3</v>
      </c>
      <c r="Y16" s="76">
        <f t="shared" si="7"/>
        <v>6.0977443609022552</v>
      </c>
      <c r="Z16" s="77">
        <v>2135</v>
      </c>
      <c r="AA16" s="70">
        <v>1715</v>
      </c>
      <c r="AB16" s="70">
        <v>110</v>
      </c>
      <c r="AC16" s="70">
        <f t="shared" si="8"/>
        <v>1825</v>
      </c>
      <c r="AD16" s="78">
        <f t="shared" si="9"/>
        <v>0.85480093676814983</v>
      </c>
      <c r="AE16" s="69">
        <f t="shared" si="10"/>
        <v>1.0999373813182631</v>
      </c>
      <c r="AF16" s="79">
        <v>240</v>
      </c>
      <c r="AG16" s="78">
        <f t="shared" si="11"/>
        <v>0.11241217798594848</v>
      </c>
      <c r="AH16" s="80">
        <f t="shared" si="12"/>
        <v>0.78064012490242007</v>
      </c>
      <c r="AI16" s="70">
        <v>30</v>
      </c>
      <c r="AJ16" s="70">
        <v>15</v>
      </c>
      <c r="AK16" s="70">
        <f t="shared" si="13"/>
        <v>45</v>
      </c>
      <c r="AL16" s="78">
        <f t="shared" si="14"/>
        <v>2.1077283372365339E-2</v>
      </c>
      <c r="AM16" s="69">
        <f t="shared" si="15"/>
        <v>0.33995618342524742</v>
      </c>
      <c r="AN16" s="81">
        <v>30</v>
      </c>
      <c r="AO16" s="12" t="s">
        <v>38</v>
      </c>
      <c r="AP16" s="12" t="s">
        <v>38</v>
      </c>
      <c r="AQ16" s="82"/>
      <c r="AR16" s="66"/>
      <c r="AS16" s="18"/>
    </row>
    <row r="17" spans="1:45" ht="12.75" customHeight="1">
      <c r="A17" s="67"/>
      <c r="B17" s="68">
        <v>8250001.2199999997</v>
      </c>
      <c r="C17" s="69"/>
      <c r="D17" s="69"/>
      <c r="E17" s="70"/>
      <c r="F17" s="70"/>
      <c r="G17" s="70"/>
      <c r="H17" s="71" t="s">
        <v>53</v>
      </c>
      <c r="I17" s="12">
        <v>3.46</v>
      </c>
      <c r="J17" s="70">
        <f t="shared" si="0"/>
        <v>346</v>
      </c>
      <c r="K17" s="72">
        <v>4314</v>
      </c>
      <c r="L17" s="70">
        <v>4573</v>
      </c>
      <c r="M17" s="70">
        <v>4847</v>
      </c>
      <c r="N17" s="70">
        <f t="shared" si="1"/>
        <v>-533</v>
      </c>
      <c r="O17" s="73">
        <f t="shared" si="2"/>
        <v>-0.10996492675881989</v>
      </c>
      <c r="P17" s="74">
        <v>1248.4000000000001</v>
      </c>
      <c r="Q17" s="70">
        <v>1430</v>
      </c>
      <c r="R17" s="70">
        <v>1433</v>
      </c>
      <c r="S17" s="70">
        <f t="shared" si="3"/>
        <v>-3</v>
      </c>
      <c r="T17" s="73">
        <f t="shared" si="4"/>
        <v>-2.0935101186322401E-3</v>
      </c>
      <c r="U17" s="72">
        <v>1428</v>
      </c>
      <c r="V17" s="70">
        <v>1424</v>
      </c>
      <c r="W17" s="70">
        <f t="shared" si="5"/>
        <v>4</v>
      </c>
      <c r="X17" s="75">
        <f t="shared" si="6"/>
        <v>2.8089887640449437E-3</v>
      </c>
      <c r="Y17" s="76">
        <f t="shared" si="7"/>
        <v>4.1271676300578033</v>
      </c>
      <c r="Z17" s="77">
        <v>2160</v>
      </c>
      <c r="AA17" s="70">
        <v>1740</v>
      </c>
      <c r="AB17" s="70">
        <v>85</v>
      </c>
      <c r="AC17" s="70">
        <f t="shared" si="8"/>
        <v>1825</v>
      </c>
      <c r="AD17" s="78">
        <f t="shared" si="9"/>
        <v>0.84490740740740744</v>
      </c>
      <c r="AE17" s="69">
        <f t="shared" si="10"/>
        <v>1.0872066245900427</v>
      </c>
      <c r="AF17" s="79">
        <v>290</v>
      </c>
      <c r="AG17" s="78">
        <f t="shared" si="11"/>
        <v>0.13425925925925927</v>
      </c>
      <c r="AH17" s="80">
        <f t="shared" si="12"/>
        <v>0.93235596707818946</v>
      </c>
      <c r="AI17" s="70">
        <v>15</v>
      </c>
      <c r="AJ17" s="70">
        <v>10</v>
      </c>
      <c r="AK17" s="70">
        <f t="shared" si="13"/>
        <v>25</v>
      </c>
      <c r="AL17" s="78">
        <f t="shared" si="14"/>
        <v>1.1574074074074073E-2</v>
      </c>
      <c r="AM17" s="69">
        <f t="shared" si="15"/>
        <v>0.18667861409796893</v>
      </c>
      <c r="AN17" s="81">
        <v>20</v>
      </c>
      <c r="AO17" s="12" t="s">
        <v>38</v>
      </c>
      <c r="AP17" s="12" t="s">
        <v>38</v>
      </c>
      <c r="AQ17" s="82"/>
      <c r="AR17" s="66"/>
      <c r="AS17" s="18"/>
    </row>
    <row r="18" spans="1:45" ht="12.75" customHeight="1">
      <c r="A18" s="67"/>
      <c r="B18" s="68">
        <v>8250001.2300000004</v>
      </c>
      <c r="C18" s="69"/>
      <c r="D18" s="69"/>
      <c r="E18" s="70"/>
      <c r="F18" s="70"/>
      <c r="G18" s="70"/>
      <c r="H18" s="71" t="s">
        <v>54</v>
      </c>
      <c r="I18" s="12">
        <v>1.1299999999999999</v>
      </c>
      <c r="J18" s="70">
        <f t="shared" si="0"/>
        <v>112.99999999999999</v>
      </c>
      <c r="K18" s="72">
        <v>3263</v>
      </c>
      <c r="L18" s="70">
        <v>3465</v>
      </c>
      <c r="M18" s="70">
        <v>3641</v>
      </c>
      <c r="N18" s="70">
        <f t="shared" si="1"/>
        <v>-378</v>
      </c>
      <c r="O18" s="73">
        <f t="shared" si="2"/>
        <v>-0.10381763251853886</v>
      </c>
      <c r="P18" s="74">
        <v>2879.7</v>
      </c>
      <c r="Q18" s="70">
        <v>1047</v>
      </c>
      <c r="R18" s="70">
        <v>1033</v>
      </c>
      <c r="S18" s="70">
        <f t="shared" si="3"/>
        <v>14</v>
      </c>
      <c r="T18" s="73">
        <f t="shared" si="4"/>
        <v>1.3552758954501452E-2</v>
      </c>
      <c r="U18" s="72">
        <v>1031</v>
      </c>
      <c r="V18" s="70">
        <v>1027</v>
      </c>
      <c r="W18" s="70">
        <f t="shared" si="5"/>
        <v>4</v>
      </c>
      <c r="X18" s="75">
        <f t="shared" si="6"/>
        <v>3.8948393378773127E-3</v>
      </c>
      <c r="Y18" s="76">
        <f t="shared" si="7"/>
        <v>9.123893805309736</v>
      </c>
      <c r="Z18" s="77">
        <v>1540</v>
      </c>
      <c r="AA18" s="70">
        <v>1255</v>
      </c>
      <c r="AB18" s="70">
        <v>50</v>
      </c>
      <c r="AC18" s="70">
        <f t="shared" si="8"/>
        <v>1305</v>
      </c>
      <c r="AD18" s="78">
        <f t="shared" si="9"/>
        <v>0.84740259740259738</v>
      </c>
      <c r="AE18" s="69">
        <f t="shared" si="10"/>
        <v>1.0904173753404776</v>
      </c>
      <c r="AF18" s="79">
        <v>150</v>
      </c>
      <c r="AG18" s="78">
        <f t="shared" si="11"/>
        <v>9.7402597402597407E-2</v>
      </c>
      <c r="AH18" s="80">
        <f t="shared" si="12"/>
        <v>0.67640692640692646</v>
      </c>
      <c r="AI18" s="70">
        <v>35</v>
      </c>
      <c r="AJ18" s="70">
        <v>20</v>
      </c>
      <c r="AK18" s="70">
        <f t="shared" si="13"/>
        <v>55</v>
      </c>
      <c r="AL18" s="78">
        <f t="shared" si="14"/>
        <v>3.5714285714285712E-2</v>
      </c>
      <c r="AM18" s="69">
        <f t="shared" si="15"/>
        <v>0.57603686635944695</v>
      </c>
      <c r="AN18" s="81">
        <v>25</v>
      </c>
      <c r="AO18" s="12" t="s">
        <v>38</v>
      </c>
      <c r="AP18" s="12" t="s">
        <v>38</v>
      </c>
      <c r="AQ18" s="82"/>
      <c r="AR18" s="66"/>
      <c r="AS18" s="18"/>
    </row>
    <row r="19" spans="1:45" ht="12.75" customHeight="1">
      <c r="A19" s="67" t="s">
        <v>303</v>
      </c>
      <c r="B19" s="68">
        <v>8250001.25</v>
      </c>
      <c r="C19" s="69"/>
      <c r="D19" s="69"/>
      <c r="E19" s="70"/>
      <c r="F19" s="70"/>
      <c r="G19" s="70"/>
      <c r="H19" s="71" t="s">
        <v>55</v>
      </c>
      <c r="I19" s="12">
        <v>1.66</v>
      </c>
      <c r="J19" s="70">
        <f t="shared" si="0"/>
        <v>166</v>
      </c>
      <c r="K19" s="72">
        <v>6905</v>
      </c>
      <c r="L19" s="70">
        <v>6849</v>
      </c>
      <c r="M19" s="70">
        <v>16076</v>
      </c>
      <c r="N19" s="70">
        <f t="shared" si="1"/>
        <v>-9171</v>
      </c>
      <c r="O19" s="73">
        <f t="shared" si="2"/>
        <v>-0.57047773077880071</v>
      </c>
      <c r="P19" s="74">
        <v>4156.3999999999996</v>
      </c>
      <c r="Q19" s="70">
        <v>2635</v>
      </c>
      <c r="R19" s="70">
        <v>6289</v>
      </c>
      <c r="S19" s="70">
        <f t="shared" si="3"/>
        <v>-3654</v>
      </c>
      <c r="T19" s="73">
        <f t="shared" si="4"/>
        <v>-0.58101446970901571</v>
      </c>
      <c r="U19" s="72">
        <v>2566</v>
      </c>
      <c r="V19" s="70">
        <v>5995</v>
      </c>
      <c r="W19" s="70">
        <f t="shared" si="5"/>
        <v>-3429</v>
      </c>
      <c r="X19" s="75">
        <f t="shared" si="6"/>
        <v>-0.57197664720600505</v>
      </c>
      <c r="Y19" s="76">
        <f t="shared" si="7"/>
        <v>15.457831325301205</v>
      </c>
      <c r="Z19" s="77">
        <v>3550</v>
      </c>
      <c r="AA19" s="70">
        <v>2435</v>
      </c>
      <c r="AB19" s="70">
        <v>250</v>
      </c>
      <c r="AC19" s="70">
        <f t="shared" si="8"/>
        <v>2685</v>
      </c>
      <c r="AD19" s="78">
        <f t="shared" si="9"/>
        <v>0.75633802816901408</v>
      </c>
      <c r="AE19" s="69">
        <f t="shared" si="10"/>
        <v>0.97323766775572618</v>
      </c>
      <c r="AF19" s="79">
        <v>750</v>
      </c>
      <c r="AG19" s="78">
        <f t="shared" si="11"/>
        <v>0.21126760563380281</v>
      </c>
      <c r="AH19" s="80">
        <f t="shared" si="12"/>
        <v>1.467136150234742</v>
      </c>
      <c r="AI19" s="70">
        <v>65</v>
      </c>
      <c r="AJ19" s="70">
        <v>10</v>
      </c>
      <c r="AK19" s="70">
        <f t="shared" si="13"/>
        <v>75</v>
      </c>
      <c r="AL19" s="78">
        <f t="shared" si="14"/>
        <v>2.1126760563380281E-2</v>
      </c>
      <c r="AM19" s="69">
        <f t="shared" si="15"/>
        <v>0.34075420263516581</v>
      </c>
      <c r="AN19" s="81">
        <v>50</v>
      </c>
      <c r="AO19" s="12" t="s">
        <v>38</v>
      </c>
      <c r="AP19" s="12" t="s">
        <v>38</v>
      </c>
      <c r="AQ19" s="82"/>
      <c r="AR19" s="66"/>
      <c r="AS19" s="18"/>
    </row>
    <row r="20" spans="1:45" ht="12.75" customHeight="1">
      <c r="A20" s="67"/>
      <c r="B20" s="68">
        <v>8250001.2599999998</v>
      </c>
      <c r="C20" s="69"/>
      <c r="D20" s="69"/>
      <c r="E20" s="70"/>
      <c r="F20" s="70"/>
      <c r="G20" s="70"/>
      <c r="H20" s="71" t="s">
        <v>57</v>
      </c>
      <c r="I20" s="12">
        <v>4.28</v>
      </c>
      <c r="J20" s="70">
        <f t="shared" si="0"/>
        <v>428</v>
      </c>
      <c r="K20" s="72">
        <v>5998</v>
      </c>
      <c r="L20" s="70">
        <v>5987</v>
      </c>
      <c r="M20" s="70">
        <v>5549</v>
      </c>
      <c r="N20" s="70">
        <f t="shared" si="1"/>
        <v>449</v>
      </c>
      <c r="O20" s="73">
        <f t="shared" si="2"/>
        <v>8.0915480266714718E-2</v>
      </c>
      <c r="P20" s="74">
        <v>1401.8</v>
      </c>
      <c r="Q20" s="70">
        <v>2306</v>
      </c>
      <c r="R20" s="70">
        <v>1926</v>
      </c>
      <c r="S20" s="70">
        <f t="shared" si="3"/>
        <v>380</v>
      </c>
      <c r="T20" s="73">
        <f t="shared" si="4"/>
        <v>0.19730010384215993</v>
      </c>
      <c r="U20" s="72">
        <v>2279</v>
      </c>
      <c r="V20" s="70">
        <v>1884</v>
      </c>
      <c r="W20" s="70">
        <f t="shared" si="5"/>
        <v>395</v>
      </c>
      <c r="X20" s="75">
        <f t="shared" si="6"/>
        <v>0.20966029723991508</v>
      </c>
      <c r="Y20" s="76">
        <f t="shared" si="7"/>
        <v>5.3247663551401869</v>
      </c>
      <c r="Z20" s="77">
        <v>2575</v>
      </c>
      <c r="AA20" s="70">
        <v>1990</v>
      </c>
      <c r="AB20" s="70">
        <v>120</v>
      </c>
      <c r="AC20" s="70">
        <f t="shared" si="8"/>
        <v>2110</v>
      </c>
      <c r="AD20" s="78">
        <f t="shared" si="9"/>
        <v>0.81941747572815538</v>
      </c>
      <c r="AE20" s="69">
        <f t="shared" si="10"/>
        <v>1.05440679073953</v>
      </c>
      <c r="AF20" s="79">
        <v>380</v>
      </c>
      <c r="AG20" s="78">
        <f t="shared" si="11"/>
        <v>0.14757281553398058</v>
      </c>
      <c r="AH20" s="80">
        <f t="shared" si="12"/>
        <v>1.0248112189859764</v>
      </c>
      <c r="AI20" s="70">
        <v>20</v>
      </c>
      <c r="AJ20" s="70">
        <v>25</v>
      </c>
      <c r="AK20" s="70">
        <f t="shared" si="13"/>
        <v>45</v>
      </c>
      <c r="AL20" s="78">
        <f t="shared" si="14"/>
        <v>1.7475728155339806E-2</v>
      </c>
      <c r="AM20" s="69">
        <f t="shared" si="15"/>
        <v>0.28186658315064206</v>
      </c>
      <c r="AN20" s="81">
        <v>45</v>
      </c>
      <c r="AO20" s="12" t="s">
        <v>38</v>
      </c>
      <c r="AP20" s="12" t="s">
        <v>38</v>
      </c>
      <c r="AQ20" s="82"/>
      <c r="AR20" s="66"/>
      <c r="AS20" s="18"/>
    </row>
    <row r="21" spans="1:45" ht="12.75" customHeight="1">
      <c r="A21" s="83"/>
      <c r="B21" s="84">
        <v>8250001.2800000003</v>
      </c>
      <c r="C21" s="85"/>
      <c r="D21" s="85"/>
      <c r="E21" s="86"/>
      <c r="F21" s="86"/>
      <c r="G21" s="86"/>
      <c r="H21" s="84"/>
      <c r="I21" s="16">
        <v>1.17</v>
      </c>
      <c r="J21" s="86">
        <f t="shared" si="0"/>
        <v>117</v>
      </c>
      <c r="K21" s="87">
        <v>4375</v>
      </c>
      <c r="L21" s="86">
        <v>4226</v>
      </c>
      <c r="M21" s="86">
        <v>4220</v>
      </c>
      <c r="N21" s="86">
        <f t="shared" si="1"/>
        <v>155</v>
      </c>
      <c r="O21" s="88">
        <f t="shared" si="2"/>
        <v>3.6729857819905211E-2</v>
      </c>
      <c r="P21" s="89">
        <v>3749.9</v>
      </c>
      <c r="Q21" s="86">
        <v>1484</v>
      </c>
      <c r="R21" s="86">
        <v>1460</v>
      </c>
      <c r="S21" s="86">
        <f t="shared" si="3"/>
        <v>24</v>
      </c>
      <c r="T21" s="88">
        <f t="shared" si="4"/>
        <v>1.643835616438356E-2</v>
      </c>
      <c r="U21" s="87">
        <v>1483</v>
      </c>
      <c r="V21" s="86">
        <v>1435</v>
      </c>
      <c r="W21" s="86">
        <f t="shared" si="5"/>
        <v>48</v>
      </c>
      <c r="X21" s="90">
        <f t="shared" si="6"/>
        <v>3.3449477351916376E-2</v>
      </c>
      <c r="Y21" s="91">
        <f t="shared" si="7"/>
        <v>12.675213675213675</v>
      </c>
      <c r="Z21" s="92">
        <v>2310</v>
      </c>
      <c r="AA21" s="86">
        <v>1580</v>
      </c>
      <c r="AB21" s="86">
        <v>105</v>
      </c>
      <c r="AC21" s="86">
        <f t="shared" si="8"/>
        <v>1685</v>
      </c>
      <c r="AD21" s="93">
        <f t="shared" si="9"/>
        <v>0.72943722943722944</v>
      </c>
      <c r="AE21" s="85">
        <f t="shared" si="10"/>
        <v>0.93862236395846976</v>
      </c>
      <c r="AF21" s="94">
        <v>510</v>
      </c>
      <c r="AG21" s="93">
        <f t="shared" si="11"/>
        <v>0.22077922077922077</v>
      </c>
      <c r="AH21" s="95">
        <f t="shared" si="12"/>
        <v>1.5331890331890332</v>
      </c>
      <c r="AI21" s="86">
        <v>70</v>
      </c>
      <c r="AJ21" s="86">
        <v>15</v>
      </c>
      <c r="AK21" s="86">
        <f t="shared" si="13"/>
        <v>85</v>
      </c>
      <c r="AL21" s="93">
        <f t="shared" si="14"/>
        <v>3.67965367965368E-2</v>
      </c>
      <c r="AM21" s="85">
        <f t="shared" si="15"/>
        <v>0.59349252897640004</v>
      </c>
      <c r="AN21" s="96">
        <v>25</v>
      </c>
      <c r="AO21" s="16" t="s">
        <v>59</v>
      </c>
      <c r="AP21" s="12" t="s">
        <v>38</v>
      </c>
      <c r="AQ21" s="82"/>
      <c r="AR21" s="66"/>
      <c r="AS21" s="18"/>
    </row>
    <row r="22" spans="1:45" ht="12.75" customHeight="1">
      <c r="A22" s="67"/>
      <c r="B22" s="68">
        <v>8250001.29</v>
      </c>
      <c r="C22" s="69"/>
      <c r="D22" s="69"/>
      <c r="E22" s="70"/>
      <c r="F22" s="70"/>
      <c r="G22" s="70"/>
      <c r="H22" s="71" t="s">
        <v>61</v>
      </c>
      <c r="I22" s="12">
        <v>1.1299999999999999</v>
      </c>
      <c r="J22" s="70">
        <f t="shared" si="0"/>
        <v>112.99999999999999</v>
      </c>
      <c r="K22" s="72">
        <v>4706</v>
      </c>
      <c r="L22" s="70">
        <v>4668</v>
      </c>
      <c r="M22" s="70">
        <v>4873</v>
      </c>
      <c r="N22" s="70">
        <f t="shared" si="1"/>
        <v>-167</v>
      </c>
      <c r="O22" s="73">
        <f t="shared" si="2"/>
        <v>-3.4270469936384156E-2</v>
      </c>
      <c r="P22" s="74">
        <v>4171.6000000000004</v>
      </c>
      <c r="Q22" s="70">
        <v>1573</v>
      </c>
      <c r="R22" s="70">
        <v>1633</v>
      </c>
      <c r="S22" s="70">
        <f t="shared" si="3"/>
        <v>-60</v>
      </c>
      <c r="T22" s="73">
        <f t="shared" si="4"/>
        <v>-3.6742192284139621E-2</v>
      </c>
      <c r="U22" s="72">
        <v>1568</v>
      </c>
      <c r="V22" s="70">
        <v>1621</v>
      </c>
      <c r="W22" s="70">
        <f t="shared" si="5"/>
        <v>-53</v>
      </c>
      <c r="X22" s="75">
        <f t="shared" si="6"/>
        <v>-3.2695866748920423E-2</v>
      </c>
      <c r="Y22" s="76">
        <f t="shared" si="7"/>
        <v>13.876106194690268</v>
      </c>
      <c r="Z22" s="77">
        <v>2525</v>
      </c>
      <c r="AA22" s="70">
        <v>1840</v>
      </c>
      <c r="AB22" s="70">
        <v>120</v>
      </c>
      <c r="AC22" s="70">
        <f t="shared" si="8"/>
        <v>1960</v>
      </c>
      <c r="AD22" s="78">
        <f t="shared" si="9"/>
        <v>0.77623762376237626</v>
      </c>
      <c r="AE22" s="69">
        <f t="shared" si="10"/>
        <v>0.99884399096474263</v>
      </c>
      <c r="AF22" s="79">
        <v>505</v>
      </c>
      <c r="AG22" s="78">
        <f t="shared" si="11"/>
        <v>0.2</v>
      </c>
      <c r="AH22" s="80">
        <f t="shared" si="12"/>
        <v>1.3888888888888891</v>
      </c>
      <c r="AI22" s="70">
        <v>40</v>
      </c>
      <c r="AJ22" s="70">
        <v>0</v>
      </c>
      <c r="AK22" s="70">
        <f t="shared" si="13"/>
        <v>40</v>
      </c>
      <c r="AL22" s="78">
        <f t="shared" si="14"/>
        <v>1.5841584158415842E-2</v>
      </c>
      <c r="AM22" s="69">
        <f t="shared" si="15"/>
        <v>0.25550942190993292</v>
      </c>
      <c r="AN22" s="81">
        <v>10</v>
      </c>
      <c r="AO22" s="12" t="s">
        <v>38</v>
      </c>
      <c r="AP22" s="12" t="s">
        <v>38</v>
      </c>
      <c r="AQ22" s="82"/>
      <c r="AR22" s="66"/>
      <c r="AS22" s="18"/>
    </row>
    <row r="23" spans="1:45" ht="12.75" customHeight="1">
      <c r="A23" s="83" t="s">
        <v>304</v>
      </c>
      <c r="B23" s="84">
        <v>8250001.2999999998</v>
      </c>
      <c r="C23" s="85">
        <v>8250001.2699999996</v>
      </c>
      <c r="D23" s="16">
        <v>0.73309473800000002</v>
      </c>
      <c r="E23" s="86">
        <v>8398</v>
      </c>
      <c r="F23" s="86">
        <v>3168</v>
      </c>
      <c r="G23" s="86">
        <v>3108</v>
      </c>
      <c r="H23" s="84"/>
      <c r="I23" s="16">
        <v>1.92</v>
      </c>
      <c r="J23" s="86">
        <f t="shared" si="0"/>
        <v>192</v>
      </c>
      <c r="K23" s="87">
        <v>6605</v>
      </c>
      <c r="L23" s="86">
        <v>6517</v>
      </c>
      <c r="M23" s="86">
        <f t="shared" ref="M23:M32" si="16">D23*E23</f>
        <v>6156.5296097239998</v>
      </c>
      <c r="N23" s="86">
        <f t="shared" si="1"/>
        <v>448.47039027600022</v>
      </c>
      <c r="O23" s="88">
        <f t="shared" si="2"/>
        <v>7.2844673656349945E-2</v>
      </c>
      <c r="P23" s="89">
        <v>3449.1</v>
      </c>
      <c r="Q23" s="86">
        <v>2051</v>
      </c>
      <c r="R23" s="86">
        <f t="shared" ref="R23:R32" si="17">D23*F23</f>
        <v>2322.444129984</v>
      </c>
      <c r="S23" s="86">
        <f t="shared" si="3"/>
        <v>-271.44412998400003</v>
      </c>
      <c r="T23" s="88">
        <f t="shared" si="4"/>
        <v>-0.11687864800686081</v>
      </c>
      <c r="U23" s="87">
        <v>2045</v>
      </c>
      <c r="V23" s="86">
        <f t="shared" ref="V23:V32" si="18">D23*G23</f>
        <v>2278.458445704</v>
      </c>
      <c r="W23" s="86">
        <f t="shared" si="5"/>
        <v>-233.45844570400004</v>
      </c>
      <c r="X23" s="90">
        <f t="shared" si="6"/>
        <v>-0.10246333267309857</v>
      </c>
      <c r="Y23" s="91">
        <f t="shared" si="7"/>
        <v>10.651041666666666</v>
      </c>
      <c r="Z23" s="92">
        <v>3185</v>
      </c>
      <c r="AA23" s="86">
        <v>2190</v>
      </c>
      <c r="AB23" s="86">
        <v>185</v>
      </c>
      <c r="AC23" s="86">
        <f t="shared" si="8"/>
        <v>2375</v>
      </c>
      <c r="AD23" s="93">
        <f t="shared" si="9"/>
        <v>0.7456828885400314</v>
      </c>
      <c r="AE23" s="85">
        <f t="shared" si="10"/>
        <v>0.95952688916744477</v>
      </c>
      <c r="AF23" s="94">
        <v>705</v>
      </c>
      <c r="AG23" s="93">
        <f t="shared" si="11"/>
        <v>0.22135007849293564</v>
      </c>
      <c r="AH23" s="95">
        <f t="shared" si="12"/>
        <v>1.5371533228676086</v>
      </c>
      <c r="AI23" s="86">
        <v>70</v>
      </c>
      <c r="AJ23" s="86">
        <v>0</v>
      </c>
      <c r="AK23" s="86">
        <f t="shared" si="13"/>
        <v>70</v>
      </c>
      <c r="AL23" s="93">
        <f t="shared" si="14"/>
        <v>2.197802197802198E-2</v>
      </c>
      <c r="AM23" s="85">
        <f t="shared" si="15"/>
        <v>0.35448422545196739</v>
      </c>
      <c r="AN23" s="96">
        <v>30</v>
      </c>
      <c r="AO23" s="16" t="s">
        <v>59</v>
      </c>
      <c r="AP23" s="16" t="s">
        <v>59</v>
      </c>
      <c r="AQ23" s="82" t="s">
        <v>305</v>
      </c>
      <c r="AR23" s="66"/>
      <c r="AS23" s="18"/>
    </row>
    <row r="24" spans="1:45" ht="12.75" customHeight="1">
      <c r="A24" s="83" t="s">
        <v>306</v>
      </c>
      <c r="B24" s="84">
        <v>8250001.3099999996</v>
      </c>
      <c r="C24" s="85">
        <v>8250001.2699999996</v>
      </c>
      <c r="D24" s="16">
        <v>0.26690526199999998</v>
      </c>
      <c r="E24" s="86">
        <v>8398</v>
      </c>
      <c r="F24" s="86">
        <v>3168</v>
      </c>
      <c r="G24" s="86">
        <v>3108</v>
      </c>
      <c r="H24" s="84"/>
      <c r="I24" s="16">
        <v>11.91</v>
      </c>
      <c r="J24" s="86">
        <f t="shared" si="0"/>
        <v>1191</v>
      </c>
      <c r="K24" s="87">
        <v>9214</v>
      </c>
      <c r="L24" s="86">
        <v>6715</v>
      </c>
      <c r="M24" s="86">
        <f t="shared" si="16"/>
        <v>2241.4703902759998</v>
      </c>
      <c r="N24" s="86">
        <f t="shared" si="1"/>
        <v>6972.5296097240007</v>
      </c>
      <c r="O24" s="88">
        <f t="shared" si="2"/>
        <v>3.1106944976709907</v>
      </c>
      <c r="P24" s="89">
        <v>773.8</v>
      </c>
      <c r="Q24" s="86">
        <v>3495</v>
      </c>
      <c r="R24" s="86">
        <f t="shared" si="17"/>
        <v>845.55587001599997</v>
      </c>
      <c r="S24" s="86">
        <f t="shared" si="3"/>
        <v>2649.444129984</v>
      </c>
      <c r="T24" s="88">
        <f t="shared" si="4"/>
        <v>3.1333755981539886</v>
      </c>
      <c r="U24" s="87">
        <v>3406</v>
      </c>
      <c r="V24" s="86">
        <f t="shared" si="18"/>
        <v>829.54155429599996</v>
      </c>
      <c r="W24" s="86">
        <f t="shared" si="5"/>
        <v>2576.458445704</v>
      </c>
      <c r="X24" s="90">
        <f t="shared" si="6"/>
        <v>3.1058823182047117</v>
      </c>
      <c r="Y24" s="91">
        <f t="shared" si="7"/>
        <v>2.8597816960537363</v>
      </c>
      <c r="Z24" s="92">
        <v>4770</v>
      </c>
      <c r="AA24" s="86">
        <v>3090</v>
      </c>
      <c r="AB24" s="86">
        <v>225</v>
      </c>
      <c r="AC24" s="86">
        <f t="shared" si="8"/>
        <v>3315</v>
      </c>
      <c r="AD24" s="93">
        <f t="shared" si="9"/>
        <v>0.69496855345911945</v>
      </c>
      <c r="AE24" s="85">
        <f t="shared" si="10"/>
        <v>0.89426889689722189</v>
      </c>
      <c r="AF24" s="94">
        <v>1270</v>
      </c>
      <c r="AG24" s="93">
        <f t="shared" si="11"/>
        <v>0.2662473794549266</v>
      </c>
      <c r="AH24" s="95">
        <f t="shared" si="12"/>
        <v>1.8489401351036572</v>
      </c>
      <c r="AI24" s="86">
        <v>105</v>
      </c>
      <c r="AJ24" s="86">
        <v>15</v>
      </c>
      <c r="AK24" s="86">
        <f t="shared" si="13"/>
        <v>120</v>
      </c>
      <c r="AL24" s="93">
        <f t="shared" si="14"/>
        <v>2.5157232704402517E-2</v>
      </c>
      <c r="AM24" s="85">
        <f t="shared" si="15"/>
        <v>0.40576181781294385</v>
      </c>
      <c r="AN24" s="96">
        <v>75</v>
      </c>
      <c r="AO24" s="16" t="s">
        <v>59</v>
      </c>
      <c r="AP24" s="16" t="s">
        <v>59</v>
      </c>
      <c r="AQ24" s="82" t="s">
        <v>307</v>
      </c>
      <c r="AR24" s="66"/>
      <c r="AS24" s="97"/>
    </row>
    <row r="25" spans="1:45" ht="12.75" customHeight="1">
      <c r="A25" s="67" t="s">
        <v>308</v>
      </c>
      <c r="B25" s="68">
        <v>8250001.3200000003</v>
      </c>
      <c r="C25" s="69">
        <v>8250001.21</v>
      </c>
      <c r="D25" s="12">
        <v>0.83959856399999999</v>
      </c>
      <c r="E25" s="70">
        <v>8264</v>
      </c>
      <c r="F25" s="70">
        <v>2617</v>
      </c>
      <c r="G25" s="70">
        <v>2580</v>
      </c>
      <c r="H25" s="68"/>
      <c r="I25" s="12">
        <v>1.93</v>
      </c>
      <c r="J25" s="70">
        <f t="shared" si="0"/>
        <v>193</v>
      </c>
      <c r="K25" s="72">
        <v>6020</v>
      </c>
      <c r="L25" s="70">
        <v>5936</v>
      </c>
      <c r="M25" s="70">
        <f t="shared" si="16"/>
        <v>6938.4425328959996</v>
      </c>
      <c r="N25" s="70">
        <f t="shared" si="1"/>
        <v>-918.44253289599965</v>
      </c>
      <c r="O25" s="73">
        <f t="shared" si="2"/>
        <v>-0.13237012896504538</v>
      </c>
      <c r="P25" s="74">
        <v>3119.8</v>
      </c>
      <c r="Q25" s="70">
        <v>1864</v>
      </c>
      <c r="R25" s="70">
        <f t="shared" si="17"/>
        <v>2197.229441988</v>
      </c>
      <c r="S25" s="70">
        <f t="shared" si="3"/>
        <v>-333.22944198799996</v>
      </c>
      <c r="T25" s="73">
        <f t="shared" si="4"/>
        <v>-0.15165891900961515</v>
      </c>
      <c r="U25" s="72">
        <v>1863</v>
      </c>
      <c r="V25" s="70">
        <f t="shared" si="18"/>
        <v>2166.1642951200001</v>
      </c>
      <c r="W25" s="70">
        <f t="shared" si="5"/>
        <v>-303.16429512000013</v>
      </c>
      <c r="X25" s="75">
        <f t="shared" si="6"/>
        <v>-0.13995443272838434</v>
      </c>
      <c r="Y25" s="76">
        <f t="shared" si="7"/>
        <v>9.652849740932643</v>
      </c>
      <c r="Z25" s="77">
        <v>2710</v>
      </c>
      <c r="AA25" s="70">
        <v>2230</v>
      </c>
      <c r="AB25" s="70">
        <v>90</v>
      </c>
      <c r="AC25" s="70">
        <f t="shared" si="8"/>
        <v>2320</v>
      </c>
      <c r="AD25" s="78">
        <f t="shared" si="9"/>
        <v>0.85608856088560881</v>
      </c>
      <c r="AE25" s="69">
        <f t="shared" si="10"/>
        <v>1.101594265206616</v>
      </c>
      <c r="AF25" s="79">
        <v>320</v>
      </c>
      <c r="AG25" s="78">
        <f t="shared" si="11"/>
        <v>0.11808118081180811</v>
      </c>
      <c r="AH25" s="80">
        <f t="shared" si="12"/>
        <v>0.82000820008200082</v>
      </c>
      <c r="AI25" s="70">
        <v>10</v>
      </c>
      <c r="AJ25" s="70">
        <v>25</v>
      </c>
      <c r="AK25" s="70">
        <f t="shared" si="13"/>
        <v>35</v>
      </c>
      <c r="AL25" s="78">
        <f t="shared" si="14"/>
        <v>1.2915129151291513E-2</v>
      </c>
      <c r="AM25" s="69">
        <f t="shared" si="15"/>
        <v>0.20830853469825023</v>
      </c>
      <c r="AN25" s="81">
        <v>30</v>
      </c>
      <c r="AO25" s="12" t="s">
        <v>38</v>
      </c>
      <c r="AP25" s="12" t="s">
        <v>38</v>
      </c>
      <c r="AQ25" s="82" t="s">
        <v>305</v>
      </c>
      <c r="AR25" s="66"/>
      <c r="AS25" s="97"/>
    </row>
    <row r="26" spans="1:45" ht="12.75" customHeight="1">
      <c r="A26" s="67"/>
      <c r="B26" s="68">
        <v>8250001.3300000001</v>
      </c>
      <c r="C26" s="69">
        <v>8250001.21</v>
      </c>
      <c r="D26" s="12">
        <v>0.143287523</v>
      </c>
      <c r="E26" s="70">
        <v>8264</v>
      </c>
      <c r="F26" s="70">
        <v>2617</v>
      </c>
      <c r="G26" s="70">
        <v>2580</v>
      </c>
      <c r="H26" s="68"/>
      <c r="I26" s="12">
        <v>0.87</v>
      </c>
      <c r="J26" s="70">
        <f t="shared" si="0"/>
        <v>87</v>
      </c>
      <c r="K26" s="72">
        <v>3260</v>
      </c>
      <c r="L26" s="70">
        <v>3207</v>
      </c>
      <c r="M26" s="70">
        <f t="shared" si="16"/>
        <v>1184.1280900720001</v>
      </c>
      <c r="N26" s="70">
        <f t="shared" si="1"/>
        <v>2075.8719099279997</v>
      </c>
      <c r="O26" s="73">
        <f t="shared" si="2"/>
        <v>1.7530805386111377</v>
      </c>
      <c r="P26" s="74">
        <v>3748.4</v>
      </c>
      <c r="Q26" s="70">
        <v>883</v>
      </c>
      <c r="R26" s="70">
        <f t="shared" si="17"/>
        <v>374.98344769099998</v>
      </c>
      <c r="S26" s="70">
        <f t="shared" si="3"/>
        <v>508.01655230900002</v>
      </c>
      <c r="T26" s="73">
        <f t="shared" si="4"/>
        <v>1.3547706050418102</v>
      </c>
      <c r="U26" s="72">
        <v>883</v>
      </c>
      <c r="V26" s="70">
        <f t="shared" si="18"/>
        <v>369.68180933999997</v>
      </c>
      <c r="W26" s="70">
        <f t="shared" si="5"/>
        <v>513.31819066000003</v>
      </c>
      <c r="X26" s="75">
        <f t="shared" si="6"/>
        <v>1.3885405710831076</v>
      </c>
      <c r="Y26" s="76">
        <f t="shared" si="7"/>
        <v>10.149425287356323</v>
      </c>
      <c r="Z26" s="77">
        <v>1420</v>
      </c>
      <c r="AA26" s="70">
        <v>1205</v>
      </c>
      <c r="AB26" s="70">
        <v>50</v>
      </c>
      <c r="AC26" s="70">
        <f t="shared" si="8"/>
        <v>1255</v>
      </c>
      <c r="AD26" s="78">
        <f t="shared" si="9"/>
        <v>0.88380281690140849</v>
      </c>
      <c r="AE26" s="69">
        <f t="shared" si="10"/>
        <v>1.1372563063626038</v>
      </c>
      <c r="AF26" s="79">
        <v>135</v>
      </c>
      <c r="AG26" s="78">
        <f t="shared" si="11"/>
        <v>9.5070422535211266E-2</v>
      </c>
      <c r="AH26" s="80">
        <f t="shared" si="12"/>
        <v>0.66021126760563387</v>
      </c>
      <c r="AI26" s="70">
        <v>20</v>
      </c>
      <c r="AJ26" s="70">
        <v>0</v>
      </c>
      <c r="AK26" s="70">
        <f t="shared" si="13"/>
        <v>20</v>
      </c>
      <c r="AL26" s="78">
        <f t="shared" si="14"/>
        <v>1.4084507042253521E-2</v>
      </c>
      <c r="AM26" s="69">
        <f t="shared" si="15"/>
        <v>0.2271694684234439</v>
      </c>
      <c r="AN26" s="81">
        <v>15</v>
      </c>
      <c r="AO26" s="12" t="s">
        <v>38</v>
      </c>
      <c r="AP26" s="12" t="s">
        <v>38</v>
      </c>
      <c r="AQ26" s="82" t="s">
        <v>305</v>
      </c>
      <c r="AR26" s="66"/>
      <c r="AS26" s="97"/>
    </row>
    <row r="27" spans="1:45" ht="12.75" customHeight="1">
      <c r="A27" s="67" t="s">
        <v>309</v>
      </c>
      <c r="B27" s="68">
        <v>8250001.3399999999</v>
      </c>
      <c r="C27" s="69">
        <v>8250001.21</v>
      </c>
      <c r="D27" s="12">
        <v>1.7113913000000001E-2</v>
      </c>
      <c r="E27" s="70">
        <v>8264</v>
      </c>
      <c r="F27" s="70">
        <v>2617</v>
      </c>
      <c r="G27" s="70">
        <v>2580</v>
      </c>
      <c r="H27" s="68"/>
      <c r="I27" s="12">
        <v>14.45</v>
      </c>
      <c r="J27" s="70">
        <f t="shared" si="0"/>
        <v>1445</v>
      </c>
      <c r="K27" s="72">
        <v>10467</v>
      </c>
      <c r="L27" s="70">
        <v>2723</v>
      </c>
      <c r="M27" s="70">
        <f t="shared" si="16"/>
        <v>141.42937703200002</v>
      </c>
      <c r="N27" s="70">
        <f t="shared" si="1"/>
        <v>10325.570622968</v>
      </c>
      <c r="O27" s="73">
        <f t="shared" si="2"/>
        <v>73.008669341955184</v>
      </c>
      <c r="P27" s="74">
        <v>724.6</v>
      </c>
      <c r="Q27" s="70">
        <v>4006</v>
      </c>
      <c r="R27" s="70">
        <f t="shared" si="17"/>
        <v>44.787110321000007</v>
      </c>
      <c r="S27" s="70">
        <f t="shared" si="3"/>
        <v>3961.212889679</v>
      </c>
      <c r="T27" s="73">
        <f t="shared" si="4"/>
        <v>88.445377727833588</v>
      </c>
      <c r="U27" s="72">
        <v>3693</v>
      </c>
      <c r="V27" s="70">
        <f t="shared" si="18"/>
        <v>44.153895540000001</v>
      </c>
      <c r="W27" s="70">
        <f t="shared" si="5"/>
        <v>3648.8461044599999</v>
      </c>
      <c r="X27" s="75">
        <f t="shared" si="6"/>
        <v>82.639279271620069</v>
      </c>
      <c r="Y27" s="76">
        <f t="shared" si="7"/>
        <v>2.5557093425605535</v>
      </c>
      <c r="Z27" s="77">
        <v>5340</v>
      </c>
      <c r="AA27" s="70">
        <v>4195</v>
      </c>
      <c r="AB27" s="70">
        <v>240</v>
      </c>
      <c r="AC27" s="70">
        <f t="shared" si="8"/>
        <v>4435</v>
      </c>
      <c r="AD27" s="78">
        <f t="shared" si="9"/>
        <v>0.83052434456928836</v>
      </c>
      <c r="AE27" s="69">
        <f t="shared" si="10"/>
        <v>1.0686988436635136</v>
      </c>
      <c r="AF27" s="79">
        <v>735</v>
      </c>
      <c r="AG27" s="78">
        <f t="shared" si="11"/>
        <v>0.13764044943820225</v>
      </c>
      <c r="AH27" s="80">
        <f t="shared" si="12"/>
        <v>0.95583645443196019</v>
      </c>
      <c r="AI27" s="70">
        <v>95</v>
      </c>
      <c r="AJ27" s="70">
        <v>10</v>
      </c>
      <c r="AK27" s="70">
        <f t="shared" si="13"/>
        <v>105</v>
      </c>
      <c r="AL27" s="78">
        <f t="shared" si="14"/>
        <v>1.9662921348314606E-2</v>
      </c>
      <c r="AM27" s="69">
        <f t="shared" si="15"/>
        <v>0.31714389271475174</v>
      </c>
      <c r="AN27" s="81">
        <v>70</v>
      </c>
      <c r="AO27" s="12" t="s">
        <v>38</v>
      </c>
      <c r="AP27" s="12" t="s">
        <v>38</v>
      </c>
      <c r="AQ27" s="82" t="s">
        <v>307</v>
      </c>
      <c r="AR27" s="66"/>
      <c r="AS27" s="97"/>
    </row>
    <row r="28" spans="1:45" ht="12.75" customHeight="1">
      <c r="A28" s="83" t="s">
        <v>310</v>
      </c>
      <c r="B28" s="84">
        <v>8250001.3499999996</v>
      </c>
      <c r="C28" s="85">
        <v>8250001.2400000002</v>
      </c>
      <c r="D28" s="16">
        <v>0.107635994</v>
      </c>
      <c r="E28" s="86">
        <v>16076</v>
      </c>
      <c r="F28" s="86">
        <v>6289</v>
      </c>
      <c r="G28" s="86">
        <v>5995</v>
      </c>
      <c r="H28" s="84"/>
      <c r="I28" s="16">
        <v>17.53</v>
      </c>
      <c r="J28" s="86">
        <f t="shared" si="0"/>
        <v>1753</v>
      </c>
      <c r="K28" s="87">
        <v>4739</v>
      </c>
      <c r="L28" s="86">
        <v>4156</v>
      </c>
      <c r="M28" s="86">
        <f t="shared" si="16"/>
        <v>1730.3562395439999</v>
      </c>
      <c r="N28" s="86">
        <f t="shared" si="1"/>
        <v>3008.6437604560001</v>
      </c>
      <c r="O28" s="88">
        <f t="shared" si="2"/>
        <v>1.7387423998013651</v>
      </c>
      <c r="P28" s="89">
        <v>270.3</v>
      </c>
      <c r="Q28" s="86">
        <v>1412</v>
      </c>
      <c r="R28" s="86">
        <f t="shared" si="17"/>
        <v>676.92276626599994</v>
      </c>
      <c r="S28" s="86">
        <f t="shared" si="3"/>
        <v>735.07723373400006</v>
      </c>
      <c r="T28" s="88">
        <f t="shared" si="4"/>
        <v>1.0859100481858339</v>
      </c>
      <c r="U28" s="87">
        <v>1410</v>
      </c>
      <c r="V28" s="86">
        <f t="shared" si="18"/>
        <v>645.27778403000002</v>
      </c>
      <c r="W28" s="86">
        <f t="shared" si="5"/>
        <v>764.72221596999998</v>
      </c>
      <c r="X28" s="90">
        <f t="shared" si="6"/>
        <v>1.1851054458965331</v>
      </c>
      <c r="Y28" s="91">
        <f t="shared" si="7"/>
        <v>0.80433542498573873</v>
      </c>
      <c r="Z28" s="92">
        <v>2360</v>
      </c>
      <c r="AA28" s="86">
        <v>1575</v>
      </c>
      <c r="AB28" s="86">
        <v>145</v>
      </c>
      <c r="AC28" s="86">
        <f t="shared" si="8"/>
        <v>1720</v>
      </c>
      <c r="AD28" s="93">
        <f t="shared" si="9"/>
        <v>0.72881355932203384</v>
      </c>
      <c r="AE28" s="85">
        <f t="shared" si="10"/>
        <v>0.9378198401850304</v>
      </c>
      <c r="AF28" s="94">
        <v>525</v>
      </c>
      <c r="AG28" s="93">
        <f t="shared" si="11"/>
        <v>0.22245762711864406</v>
      </c>
      <c r="AH28" s="95">
        <f t="shared" si="12"/>
        <v>1.5448446327683616</v>
      </c>
      <c r="AI28" s="86">
        <v>35</v>
      </c>
      <c r="AJ28" s="86">
        <v>15</v>
      </c>
      <c r="AK28" s="86">
        <f t="shared" si="13"/>
        <v>50</v>
      </c>
      <c r="AL28" s="93">
        <f t="shared" si="14"/>
        <v>2.1186440677966101E-2</v>
      </c>
      <c r="AM28" s="85">
        <f t="shared" si="15"/>
        <v>0.34171678512848552</v>
      </c>
      <c r="AN28" s="96">
        <v>60</v>
      </c>
      <c r="AO28" s="16" t="s">
        <v>59</v>
      </c>
      <c r="AP28" s="12" t="s">
        <v>38</v>
      </c>
      <c r="AQ28" s="82" t="s">
        <v>311</v>
      </c>
      <c r="AR28" s="66"/>
      <c r="AS28" s="97"/>
    </row>
    <row r="29" spans="1:45" ht="12.75" customHeight="1">
      <c r="A29" s="83" t="s">
        <v>310</v>
      </c>
      <c r="B29" s="84">
        <v>8250001.3600000003</v>
      </c>
      <c r="C29" s="85">
        <v>8250001.2400000002</v>
      </c>
      <c r="D29" s="16">
        <v>0.155412573</v>
      </c>
      <c r="E29" s="86">
        <v>16076</v>
      </c>
      <c r="F29" s="86">
        <v>6289</v>
      </c>
      <c r="G29" s="86">
        <v>5995</v>
      </c>
      <c r="H29" s="84"/>
      <c r="I29" s="16">
        <v>1.65</v>
      </c>
      <c r="J29" s="86">
        <f t="shared" si="0"/>
        <v>165</v>
      </c>
      <c r="K29" s="87">
        <v>7847</v>
      </c>
      <c r="L29" s="86">
        <v>6789</v>
      </c>
      <c r="M29" s="86">
        <f t="shared" si="16"/>
        <v>2498.4125235480001</v>
      </c>
      <c r="N29" s="86">
        <f t="shared" si="1"/>
        <v>5348.5874764519995</v>
      </c>
      <c r="O29" s="88">
        <f t="shared" si="2"/>
        <v>2.1407943748442553</v>
      </c>
      <c r="P29" s="89">
        <v>4767.3</v>
      </c>
      <c r="Q29" s="86">
        <v>2245</v>
      </c>
      <c r="R29" s="86">
        <f t="shared" si="17"/>
        <v>977.38967159699996</v>
      </c>
      <c r="S29" s="86">
        <f t="shared" si="3"/>
        <v>1267.610328403</v>
      </c>
      <c r="T29" s="88">
        <f t="shared" si="4"/>
        <v>1.2969344420550257</v>
      </c>
      <c r="U29" s="87">
        <v>2238</v>
      </c>
      <c r="V29" s="86">
        <f t="shared" si="18"/>
        <v>931.69837513499999</v>
      </c>
      <c r="W29" s="86">
        <f t="shared" si="5"/>
        <v>1306.3016248650001</v>
      </c>
      <c r="X29" s="90">
        <f t="shared" si="6"/>
        <v>1.4020649383183923</v>
      </c>
      <c r="Y29" s="91">
        <f t="shared" si="7"/>
        <v>13.563636363636364</v>
      </c>
      <c r="Z29" s="92">
        <v>3640</v>
      </c>
      <c r="AA29" s="86">
        <v>2590</v>
      </c>
      <c r="AB29" s="86">
        <v>145</v>
      </c>
      <c r="AC29" s="86">
        <f t="shared" si="8"/>
        <v>2735</v>
      </c>
      <c r="AD29" s="93">
        <f t="shared" si="9"/>
        <v>0.75137362637362637</v>
      </c>
      <c r="AE29" s="85">
        <f t="shared" si="10"/>
        <v>0.96684959437424889</v>
      </c>
      <c r="AF29" s="94">
        <v>840</v>
      </c>
      <c r="AG29" s="93">
        <f t="shared" si="11"/>
        <v>0.23076923076923078</v>
      </c>
      <c r="AH29" s="95">
        <f t="shared" si="12"/>
        <v>1.6025641025641029</v>
      </c>
      <c r="AI29" s="86">
        <v>25</v>
      </c>
      <c r="AJ29" s="86">
        <v>10</v>
      </c>
      <c r="AK29" s="86">
        <f t="shared" si="13"/>
        <v>35</v>
      </c>
      <c r="AL29" s="93">
        <f t="shared" si="14"/>
        <v>9.6153846153846159E-3</v>
      </c>
      <c r="AM29" s="85">
        <f t="shared" si="15"/>
        <v>0.15508684863523575</v>
      </c>
      <c r="AN29" s="96">
        <v>35</v>
      </c>
      <c r="AO29" s="16" t="s">
        <v>59</v>
      </c>
      <c r="AP29" s="12" t="s">
        <v>38</v>
      </c>
      <c r="AQ29" s="82" t="s">
        <v>305</v>
      </c>
      <c r="AR29" s="66"/>
      <c r="AS29" s="97"/>
    </row>
    <row r="30" spans="1:45" ht="12.75" customHeight="1">
      <c r="A30" s="67"/>
      <c r="B30" s="68">
        <v>8250001.3700000001</v>
      </c>
      <c r="C30" s="69">
        <v>8250001.2400000002</v>
      </c>
      <c r="D30" s="12">
        <v>0.16195477899999999</v>
      </c>
      <c r="E30" s="70">
        <v>16076</v>
      </c>
      <c r="F30" s="70">
        <v>6289</v>
      </c>
      <c r="G30" s="70">
        <v>5995</v>
      </c>
      <c r="H30" s="68"/>
      <c r="I30" s="12">
        <v>0.76</v>
      </c>
      <c r="J30" s="70">
        <f t="shared" si="0"/>
        <v>76</v>
      </c>
      <c r="K30" s="72">
        <v>4673</v>
      </c>
      <c r="L30" s="70">
        <v>4478</v>
      </c>
      <c r="M30" s="70">
        <f t="shared" si="16"/>
        <v>2603.5850272039997</v>
      </c>
      <c r="N30" s="70">
        <f t="shared" si="1"/>
        <v>2069.4149727960003</v>
      </c>
      <c r="O30" s="73">
        <f t="shared" si="2"/>
        <v>0.79483287512156009</v>
      </c>
      <c r="P30" s="74">
        <v>6185.3</v>
      </c>
      <c r="Q30" s="70">
        <v>1829</v>
      </c>
      <c r="R30" s="70">
        <f t="shared" si="17"/>
        <v>1018.5336051309999</v>
      </c>
      <c r="S30" s="70">
        <f t="shared" si="3"/>
        <v>810.46639486900006</v>
      </c>
      <c r="T30" s="73">
        <f t="shared" si="4"/>
        <v>0.7957188558003061</v>
      </c>
      <c r="U30" s="72">
        <v>1797</v>
      </c>
      <c r="V30" s="70">
        <f t="shared" si="18"/>
        <v>970.91890010499992</v>
      </c>
      <c r="W30" s="70">
        <f t="shared" si="5"/>
        <v>826.08109989500008</v>
      </c>
      <c r="X30" s="75">
        <f t="shared" si="6"/>
        <v>0.85082399756113891</v>
      </c>
      <c r="Y30" s="76">
        <f t="shared" si="7"/>
        <v>23.644736842105264</v>
      </c>
      <c r="Z30" s="77">
        <v>2315</v>
      </c>
      <c r="AA30" s="70">
        <v>1660</v>
      </c>
      <c r="AB30" s="70">
        <v>130</v>
      </c>
      <c r="AC30" s="70">
        <f t="shared" si="8"/>
        <v>1790</v>
      </c>
      <c r="AD30" s="78">
        <f t="shared" si="9"/>
        <v>0.77321814254859611</v>
      </c>
      <c r="AE30" s="69">
        <f t="shared" si="10"/>
        <v>0.99495859482586835</v>
      </c>
      <c r="AF30" s="79">
        <v>450</v>
      </c>
      <c r="AG30" s="78">
        <f t="shared" si="11"/>
        <v>0.19438444924406048</v>
      </c>
      <c r="AH30" s="80">
        <f t="shared" si="12"/>
        <v>1.3498920086393089</v>
      </c>
      <c r="AI30" s="70">
        <v>35</v>
      </c>
      <c r="AJ30" s="70">
        <v>0</v>
      </c>
      <c r="AK30" s="70">
        <f t="shared" si="13"/>
        <v>35</v>
      </c>
      <c r="AL30" s="78">
        <f t="shared" si="14"/>
        <v>1.511879049676026E-2</v>
      </c>
      <c r="AM30" s="69">
        <f t="shared" si="15"/>
        <v>0.24385145962516547</v>
      </c>
      <c r="AN30" s="81">
        <v>30</v>
      </c>
      <c r="AO30" s="12" t="s">
        <v>38</v>
      </c>
      <c r="AP30" s="12" t="s">
        <v>38</v>
      </c>
      <c r="AQ30" s="82" t="s">
        <v>305</v>
      </c>
      <c r="AR30" s="66"/>
      <c r="AS30" s="97"/>
    </row>
    <row r="31" spans="1:45" ht="12.75" customHeight="1">
      <c r="A31" s="67"/>
      <c r="B31" s="68">
        <v>8250001.3799999999</v>
      </c>
      <c r="C31" s="69">
        <v>8250001.2400000002</v>
      </c>
      <c r="D31" s="12">
        <v>0.357032654</v>
      </c>
      <c r="E31" s="70">
        <v>16076</v>
      </c>
      <c r="F31" s="70">
        <v>6289</v>
      </c>
      <c r="G31" s="70">
        <v>5995</v>
      </c>
      <c r="H31" s="68"/>
      <c r="I31" s="12">
        <v>1.26</v>
      </c>
      <c r="J31" s="70">
        <f t="shared" si="0"/>
        <v>126</v>
      </c>
      <c r="K31" s="72">
        <v>5855</v>
      </c>
      <c r="L31" s="70">
        <v>5574</v>
      </c>
      <c r="M31" s="70">
        <f t="shared" si="16"/>
        <v>5739.6569457040005</v>
      </c>
      <c r="N31" s="70">
        <f t="shared" si="1"/>
        <v>115.34305429599954</v>
      </c>
      <c r="O31" s="73">
        <f t="shared" si="2"/>
        <v>2.0095809799631166E-2</v>
      </c>
      <c r="P31" s="74">
        <v>4628.8</v>
      </c>
      <c r="Q31" s="70">
        <v>1871</v>
      </c>
      <c r="R31" s="70">
        <f t="shared" si="17"/>
        <v>2245.378361006</v>
      </c>
      <c r="S31" s="70">
        <f t="shared" si="3"/>
        <v>-374.37836100599998</v>
      </c>
      <c r="T31" s="73">
        <f t="shared" si="4"/>
        <v>-0.16673286226837367</v>
      </c>
      <c r="U31" s="72">
        <v>1844</v>
      </c>
      <c r="V31" s="70">
        <f t="shared" si="18"/>
        <v>2140.4107607300002</v>
      </c>
      <c r="W31" s="70">
        <f t="shared" si="5"/>
        <v>-296.41076073000022</v>
      </c>
      <c r="X31" s="75">
        <f t="shared" si="6"/>
        <v>-0.13848312023478498</v>
      </c>
      <c r="Y31" s="76">
        <f t="shared" si="7"/>
        <v>14.634920634920634</v>
      </c>
      <c r="Z31" s="77">
        <v>3040</v>
      </c>
      <c r="AA31" s="70">
        <v>2155</v>
      </c>
      <c r="AB31" s="70">
        <v>230</v>
      </c>
      <c r="AC31" s="70">
        <f t="shared" si="8"/>
        <v>2385</v>
      </c>
      <c r="AD31" s="78">
        <f t="shared" si="9"/>
        <v>0.78453947368421051</v>
      </c>
      <c r="AE31" s="69">
        <f t="shared" si="10"/>
        <v>1.0095266126961182</v>
      </c>
      <c r="AF31" s="79">
        <v>555</v>
      </c>
      <c r="AG31" s="78">
        <f t="shared" si="11"/>
        <v>0.18256578947368421</v>
      </c>
      <c r="AH31" s="80">
        <f t="shared" si="12"/>
        <v>1.2678179824561404</v>
      </c>
      <c r="AI31" s="70">
        <v>45</v>
      </c>
      <c r="AJ31" s="70">
        <v>10</v>
      </c>
      <c r="AK31" s="70">
        <f t="shared" si="13"/>
        <v>55</v>
      </c>
      <c r="AL31" s="78">
        <f t="shared" si="14"/>
        <v>1.8092105263157895E-2</v>
      </c>
      <c r="AM31" s="69">
        <f t="shared" si="15"/>
        <v>0.29180814940577249</v>
      </c>
      <c r="AN31" s="81">
        <v>45</v>
      </c>
      <c r="AO31" s="12" t="s">
        <v>38</v>
      </c>
      <c r="AP31" s="12" t="s">
        <v>38</v>
      </c>
      <c r="AQ31" s="82" t="s">
        <v>305</v>
      </c>
      <c r="AR31" s="66"/>
      <c r="AS31" s="97"/>
    </row>
    <row r="32" spans="1:45" ht="12.75" customHeight="1">
      <c r="A32" s="67"/>
      <c r="B32" s="68">
        <v>8250001.3899999997</v>
      </c>
      <c r="C32" s="69">
        <v>8250001.2400000002</v>
      </c>
      <c r="D32" s="12">
        <v>0.21796399999999999</v>
      </c>
      <c r="E32" s="70">
        <v>16076</v>
      </c>
      <c r="F32" s="70">
        <v>6289</v>
      </c>
      <c r="G32" s="70">
        <v>5995</v>
      </c>
      <c r="H32" s="68"/>
      <c r="I32" s="12">
        <v>4.9400000000000004</v>
      </c>
      <c r="J32" s="70">
        <f t="shared" si="0"/>
        <v>494.00000000000006</v>
      </c>
      <c r="K32" s="72">
        <v>6939</v>
      </c>
      <c r="L32" s="70">
        <v>6241</v>
      </c>
      <c r="M32" s="70">
        <f t="shared" si="16"/>
        <v>3503.9892639999998</v>
      </c>
      <c r="N32" s="70">
        <f t="shared" si="1"/>
        <v>3435.0107360000002</v>
      </c>
      <c r="O32" s="73">
        <f t="shared" si="2"/>
        <v>0.98031428671637633</v>
      </c>
      <c r="P32" s="74">
        <v>1403.3</v>
      </c>
      <c r="Q32" s="70">
        <v>2348</v>
      </c>
      <c r="R32" s="70">
        <f t="shared" si="17"/>
        <v>1370.775596</v>
      </c>
      <c r="S32" s="70">
        <f t="shared" si="3"/>
        <v>977.22440400000005</v>
      </c>
      <c r="T32" s="73">
        <f t="shared" si="4"/>
        <v>0.71289889231439174</v>
      </c>
      <c r="U32" s="72">
        <v>2331</v>
      </c>
      <c r="V32" s="70">
        <f t="shared" si="18"/>
        <v>1306.69418</v>
      </c>
      <c r="W32" s="70">
        <f t="shared" si="5"/>
        <v>1024.30582</v>
      </c>
      <c r="X32" s="75">
        <f t="shared" si="6"/>
        <v>0.78389100960103764</v>
      </c>
      <c r="Y32" s="76">
        <f t="shared" si="7"/>
        <v>4.7186234817813757</v>
      </c>
      <c r="Z32" s="77">
        <v>3410</v>
      </c>
      <c r="AA32" s="70">
        <v>2480</v>
      </c>
      <c r="AB32" s="70">
        <v>190</v>
      </c>
      <c r="AC32" s="70">
        <f t="shared" si="8"/>
        <v>2670</v>
      </c>
      <c r="AD32" s="78">
        <f t="shared" si="9"/>
        <v>0.78299120234604103</v>
      </c>
      <c r="AE32" s="69">
        <f t="shared" si="10"/>
        <v>1.0075343342041045</v>
      </c>
      <c r="AF32" s="79">
        <v>625</v>
      </c>
      <c r="AG32" s="78">
        <f t="shared" si="11"/>
        <v>0.18328445747800587</v>
      </c>
      <c r="AH32" s="80">
        <f t="shared" si="12"/>
        <v>1.2728087324861519</v>
      </c>
      <c r="AI32" s="70">
        <v>60</v>
      </c>
      <c r="AJ32" s="70">
        <v>0</v>
      </c>
      <c r="AK32" s="70">
        <f t="shared" si="13"/>
        <v>60</v>
      </c>
      <c r="AL32" s="78">
        <f t="shared" si="14"/>
        <v>1.7595307917888565E-2</v>
      </c>
      <c r="AM32" s="69">
        <f t="shared" si="15"/>
        <v>0.28379528899820267</v>
      </c>
      <c r="AN32" s="81">
        <v>50</v>
      </c>
      <c r="AO32" s="12" t="s">
        <v>38</v>
      </c>
      <c r="AP32" s="12" t="s">
        <v>38</v>
      </c>
      <c r="AQ32" s="82" t="s">
        <v>305</v>
      </c>
      <c r="AR32" s="66"/>
      <c r="AS32" s="97"/>
    </row>
    <row r="33" spans="1:45" ht="12.75" customHeight="1">
      <c r="A33" s="67"/>
      <c r="B33" s="68">
        <v>8250002.0199999996</v>
      </c>
      <c r="C33" s="69"/>
      <c r="D33" s="69"/>
      <c r="E33" s="70"/>
      <c r="F33" s="70"/>
      <c r="G33" s="70"/>
      <c r="H33" s="71" t="s">
        <v>62</v>
      </c>
      <c r="I33" s="12">
        <v>14.52</v>
      </c>
      <c r="J33" s="70">
        <f t="shared" si="0"/>
        <v>1452</v>
      </c>
      <c r="K33" s="72">
        <v>7227</v>
      </c>
      <c r="L33" s="70">
        <v>6966</v>
      </c>
      <c r="M33" s="70">
        <v>6997</v>
      </c>
      <c r="N33" s="70">
        <f t="shared" si="1"/>
        <v>230</v>
      </c>
      <c r="O33" s="73">
        <f t="shared" si="2"/>
        <v>3.2871230527368872E-2</v>
      </c>
      <c r="P33" s="74">
        <v>497.6</v>
      </c>
      <c r="Q33" s="70">
        <v>2525</v>
      </c>
      <c r="R33" s="70">
        <v>2461</v>
      </c>
      <c r="S33" s="70">
        <f t="shared" si="3"/>
        <v>64</v>
      </c>
      <c r="T33" s="73">
        <f t="shared" si="4"/>
        <v>2.6005688744412839E-2</v>
      </c>
      <c r="U33" s="72">
        <v>2450</v>
      </c>
      <c r="V33" s="70">
        <v>2399</v>
      </c>
      <c r="W33" s="70">
        <f t="shared" si="5"/>
        <v>51</v>
      </c>
      <c r="X33" s="75">
        <f t="shared" si="6"/>
        <v>2.12588578574406E-2</v>
      </c>
      <c r="Y33" s="76">
        <f t="shared" si="7"/>
        <v>1.6873278236914599</v>
      </c>
      <c r="Z33" s="77">
        <v>3680</v>
      </c>
      <c r="AA33" s="70">
        <v>2795</v>
      </c>
      <c r="AB33" s="70">
        <v>265</v>
      </c>
      <c r="AC33" s="70">
        <f t="shared" si="8"/>
        <v>3060</v>
      </c>
      <c r="AD33" s="78">
        <f t="shared" si="9"/>
        <v>0.83152173913043481</v>
      </c>
      <c r="AE33" s="69">
        <f t="shared" si="10"/>
        <v>1.0699822671069603</v>
      </c>
      <c r="AF33" s="79">
        <v>495</v>
      </c>
      <c r="AG33" s="78">
        <f t="shared" si="11"/>
        <v>0.13451086956521738</v>
      </c>
      <c r="AH33" s="80">
        <f t="shared" si="12"/>
        <v>0.93410326086956519</v>
      </c>
      <c r="AI33" s="70">
        <v>55</v>
      </c>
      <c r="AJ33" s="70">
        <v>15</v>
      </c>
      <c r="AK33" s="70">
        <f t="shared" si="13"/>
        <v>70</v>
      </c>
      <c r="AL33" s="78">
        <f t="shared" si="14"/>
        <v>1.9021739130434784E-2</v>
      </c>
      <c r="AM33" s="69">
        <f t="shared" si="15"/>
        <v>0.3068022440392707</v>
      </c>
      <c r="AN33" s="81">
        <v>60</v>
      </c>
      <c r="AO33" s="12" t="s">
        <v>38</v>
      </c>
      <c r="AP33" s="12" t="s">
        <v>38</v>
      </c>
      <c r="AQ33" s="82"/>
      <c r="AR33" s="66"/>
      <c r="AS33" s="97"/>
    </row>
    <row r="34" spans="1:45" ht="12.75" customHeight="1">
      <c r="A34" s="66"/>
      <c r="B34" s="98">
        <v>8250002.04</v>
      </c>
      <c r="C34" s="99"/>
      <c r="D34" s="99"/>
      <c r="E34" s="100"/>
      <c r="F34" s="100"/>
      <c r="G34" s="100"/>
      <c r="H34" s="101" t="s">
        <v>63</v>
      </c>
      <c r="I34" s="18">
        <v>44.13</v>
      </c>
      <c r="J34" s="100">
        <f t="shared" si="0"/>
        <v>4413</v>
      </c>
      <c r="K34" s="102">
        <v>1196</v>
      </c>
      <c r="L34" s="100">
        <v>568</v>
      </c>
      <c r="M34" s="100">
        <v>308</v>
      </c>
      <c r="N34" s="100">
        <f t="shared" si="1"/>
        <v>888</v>
      </c>
      <c r="O34" s="103">
        <f t="shared" si="2"/>
        <v>2.883116883116883</v>
      </c>
      <c r="P34" s="104">
        <v>27.1</v>
      </c>
      <c r="Q34" s="100">
        <v>469</v>
      </c>
      <c r="R34" s="100">
        <v>173</v>
      </c>
      <c r="S34" s="100">
        <f t="shared" si="3"/>
        <v>296</v>
      </c>
      <c r="T34" s="103">
        <f t="shared" si="4"/>
        <v>1.7109826589595376</v>
      </c>
      <c r="U34" s="102">
        <v>466</v>
      </c>
      <c r="V34" s="100">
        <v>166</v>
      </c>
      <c r="W34" s="100">
        <f t="shared" si="5"/>
        <v>300</v>
      </c>
      <c r="X34" s="105">
        <f t="shared" si="6"/>
        <v>1.8072289156626506</v>
      </c>
      <c r="Y34" s="106">
        <f t="shared" si="7"/>
        <v>0.1055970994788126</v>
      </c>
      <c r="Z34" s="107">
        <v>535</v>
      </c>
      <c r="AA34" s="100">
        <v>395</v>
      </c>
      <c r="AB34" s="100">
        <v>30</v>
      </c>
      <c r="AC34" s="100">
        <f t="shared" si="8"/>
        <v>425</v>
      </c>
      <c r="AD34" s="108">
        <f t="shared" si="9"/>
        <v>0.79439252336448596</v>
      </c>
      <c r="AE34" s="99">
        <f t="shared" si="10"/>
        <v>1.0222052811406059</v>
      </c>
      <c r="AF34" s="109">
        <v>40</v>
      </c>
      <c r="AG34" s="108">
        <f t="shared" si="11"/>
        <v>7.476635514018691E-2</v>
      </c>
      <c r="AH34" s="110">
        <f t="shared" si="12"/>
        <v>0.51921079958463134</v>
      </c>
      <c r="AI34" s="100">
        <v>65</v>
      </c>
      <c r="AJ34" s="100">
        <v>0</v>
      </c>
      <c r="AK34" s="100">
        <f t="shared" si="13"/>
        <v>65</v>
      </c>
      <c r="AL34" s="108">
        <f t="shared" si="14"/>
        <v>0.12149532710280374</v>
      </c>
      <c r="AM34" s="99">
        <f t="shared" si="15"/>
        <v>1.9596020500452216</v>
      </c>
      <c r="AN34" s="111">
        <v>10</v>
      </c>
      <c r="AO34" s="18" t="s">
        <v>64</v>
      </c>
      <c r="AP34" s="18" t="s">
        <v>64</v>
      </c>
      <c r="AQ34" s="82" t="s">
        <v>312</v>
      </c>
      <c r="AR34" s="66"/>
      <c r="AS34" s="97"/>
    </row>
    <row r="35" spans="1:45" ht="12.75" customHeight="1">
      <c r="A35" s="67"/>
      <c r="B35" s="68">
        <v>8250002.0599999996</v>
      </c>
      <c r="C35" s="69"/>
      <c r="D35" s="69"/>
      <c r="E35" s="70"/>
      <c r="F35" s="70"/>
      <c r="G35" s="70"/>
      <c r="H35" s="71" t="s">
        <v>66</v>
      </c>
      <c r="I35" s="12">
        <v>2.0699999999999998</v>
      </c>
      <c r="J35" s="70">
        <f t="shared" si="0"/>
        <v>206.99999999999997</v>
      </c>
      <c r="K35" s="72">
        <v>4080</v>
      </c>
      <c r="L35" s="70">
        <v>4190</v>
      </c>
      <c r="M35" s="70">
        <v>4299</v>
      </c>
      <c r="N35" s="70">
        <f t="shared" si="1"/>
        <v>-219</v>
      </c>
      <c r="O35" s="73">
        <f t="shared" si="2"/>
        <v>-5.0942079553384506E-2</v>
      </c>
      <c r="P35" s="74">
        <v>1970.9</v>
      </c>
      <c r="Q35" s="70">
        <v>1449</v>
      </c>
      <c r="R35" s="70">
        <v>1442</v>
      </c>
      <c r="S35" s="70">
        <f t="shared" si="3"/>
        <v>7</v>
      </c>
      <c r="T35" s="73">
        <f t="shared" si="4"/>
        <v>4.8543689320388345E-3</v>
      </c>
      <c r="U35" s="72">
        <v>1447</v>
      </c>
      <c r="V35" s="70">
        <v>1429</v>
      </c>
      <c r="W35" s="70">
        <f t="shared" si="5"/>
        <v>18</v>
      </c>
      <c r="X35" s="75">
        <f t="shared" si="6"/>
        <v>1.2596221133659902E-2</v>
      </c>
      <c r="Y35" s="76">
        <f t="shared" si="7"/>
        <v>6.9903381642512086</v>
      </c>
      <c r="Z35" s="77">
        <v>1940</v>
      </c>
      <c r="AA35" s="70">
        <v>1515</v>
      </c>
      <c r="AB35" s="70">
        <v>130</v>
      </c>
      <c r="AC35" s="70">
        <f t="shared" si="8"/>
        <v>1645</v>
      </c>
      <c r="AD35" s="78">
        <f t="shared" si="9"/>
        <v>0.84793814432989689</v>
      </c>
      <c r="AE35" s="69">
        <f t="shared" si="10"/>
        <v>1.09110650430542</v>
      </c>
      <c r="AF35" s="79">
        <v>205</v>
      </c>
      <c r="AG35" s="78">
        <f t="shared" si="11"/>
        <v>0.1056701030927835</v>
      </c>
      <c r="AH35" s="80">
        <f t="shared" si="12"/>
        <v>0.73382016036655218</v>
      </c>
      <c r="AI35" s="70">
        <v>45</v>
      </c>
      <c r="AJ35" s="70">
        <v>30</v>
      </c>
      <c r="AK35" s="70">
        <f t="shared" si="13"/>
        <v>75</v>
      </c>
      <c r="AL35" s="78">
        <f t="shared" si="14"/>
        <v>3.8659793814432991E-2</v>
      </c>
      <c r="AM35" s="69">
        <f t="shared" si="15"/>
        <v>0.62354506152311273</v>
      </c>
      <c r="AN35" s="81">
        <v>15</v>
      </c>
      <c r="AO35" s="12" t="s">
        <v>38</v>
      </c>
      <c r="AP35" s="12" t="s">
        <v>38</v>
      </c>
      <c r="AQ35" s="82"/>
      <c r="AR35" s="66"/>
      <c r="AS35" s="97"/>
    </row>
    <row r="36" spans="1:45" ht="12.75" customHeight="1">
      <c r="A36" s="67"/>
      <c r="B36" s="68">
        <v>8250002.0700000003</v>
      </c>
      <c r="C36" s="69"/>
      <c r="D36" s="69"/>
      <c r="E36" s="70"/>
      <c r="F36" s="70"/>
      <c r="G36" s="70"/>
      <c r="H36" s="71" t="s">
        <v>67</v>
      </c>
      <c r="I36" s="12">
        <v>2.5099999999999998</v>
      </c>
      <c r="J36" s="70">
        <f t="shared" si="0"/>
        <v>250.99999999999997</v>
      </c>
      <c r="K36" s="72">
        <v>5580</v>
      </c>
      <c r="L36" s="70">
        <v>5239</v>
      </c>
      <c r="M36" s="70">
        <v>5342</v>
      </c>
      <c r="N36" s="70">
        <f t="shared" si="1"/>
        <v>238</v>
      </c>
      <c r="O36" s="73">
        <f t="shared" si="2"/>
        <v>4.4552602021714717E-2</v>
      </c>
      <c r="P36" s="74">
        <v>2227.4</v>
      </c>
      <c r="Q36" s="70">
        <v>2169</v>
      </c>
      <c r="R36" s="70">
        <v>1823</v>
      </c>
      <c r="S36" s="70">
        <f t="shared" si="3"/>
        <v>346</v>
      </c>
      <c r="T36" s="73">
        <f t="shared" si="4"/>
        <v>0.18979703784969829</v>
      </c>
      <c r="U36" s="72">
        <v>2107</v>
      </c>
      <c r="V36" s="70">
        <v>1805</v>
      </c>
      <c r="W36" s="70">
        <f t="shared" si="5"/>
        <v>302</v>
      </c>
      <c r="X36" s="75">
        <f t="shared" si="6"/>
        <v>0.16731301939058171</v>
      </c>
      <c r="Y36" s="76">
        <f t="shared" si="7"/>
        <v>8.3944223107569726</v>
      </c>
      <c r="Z36" s="77">
        <v>3200</v>
      </c>
      <c r="AA36" s="70">
        <v>2535</v>
      </c>
      <c r="AB36" s="70">
        <v>165</v>
      </c>
      <c r="AC36" s="70">
        <f t="shared" si="8"/>
        <v>2700</v>
      </c>
      <c r="AD36" s="78">
        <f t="shared" si="9"/>
        <v>0.84375</v>
      </c>
      <c r="AE36" s="69">
        <f t="shared" si="10"/>
        <v>1.0857173004467686</v>
      </c>
      <c r="AF36" s="79">
        <v>325</v>
      </c>
      <c r="AG36" s="78">
        <f t="shared" si="11"/>
        <v>0.1015625</v>
      </c>
      <c r="AH36" s="80">
        <f t="shared" si="12"/>
        <v>0.70529513888888895</v>
      </c>
      <c r="AI36" s="70">
        <v>95</v>
      </c>
      <c r="AJ36" s="70">
        <v>30</v>
      </c>
      <c r="AK36" s="70">
        <f t="shared" si="13"/>
        <v>125</v>
      </c>
      <c r="AL36" s="78">
        <f t="shared" si="14"/>
        <v>3.90625E-2</v>
      </c>
      <c r="AM36" s="69">
        <f t="shared" si="15"/>
        <v>0.63004032258064513</v>
      </c>
      <c r="AN36" s="81">
        <v>40</v>
      </c>
      <c r="AO36" s="12" t="s">
        <v>38</v>
      </c>
      <c r="AP36" s="12" t="s">
        <v>38</v>
      </c>
      <c r="AQ36" s="82"/>
      <c r="AR36" s="66"/>
      <c r="AS36" s="97"/>
    </row>
    <row r="37" spans="1:45" ht="12.75" customHeight="1">
      <c r="A37" s="67"/>
      <c r="B37" s="68">
        <v>8250002.0800000001</v>
      </c>
      <c r="C37" s="69"/>
      <c r="D37" s="69"/>
      <c r="E37" s="70"/>
      <c r="F37" s="70"/>
      <c r="G37" s="70"/>
      <c r="H37" s="71" t="s">
        <v>68</v>
      </c>
      <c r="I37" s="12">
        <v>1.81</v>
      </c>
      <c r="J37" s="70">
        <f t="shared" si="0"/>
        <v>181</v>
      </c>
      <c r="K37" s="72">
        <v>4664</v>
      </c>
      <c r="L37" s="70">
        <v>4792</v>
      </c>
      <c r="M37" s="70">
        <v>4874</v>
      </c>
      <c r="N37" s="70">
        <f t="shared" si="1"/>
        <v>-210</v>
      </c>
      <c r="O37" s="73">
        <f t="shared" si="2"/>
        <v>-4.3085761181780875E-2</v>
      </c>
      <c r="P37" s="74">
        <v>2574.6999999999998</v>
      </c>
      <c r="Q37" s="70">
        <v>1639</v>
      </c>
      <c r="R37" s="70">
        <v>1637</v>
      </c>
      <c r="S37" s="70">
        <f t="shared" si="3"/>
        <v>2</v>
      </c>
      <c r="T37" s="73">
        <f t="shared" si="4"/>
        <v>1.2217470983506415E-3</v>
      </c>
      <c r="U37" s="72">
        <v>1631</v>
      </c>
      <c r="V37" s="70">
        <v>1621</v>
      </c>
      <c r="W37" s="70">
        <f t="shared" si="5"/>
        <v>10</v>
      </c>
      <c r="X37" s="75">
        <f t="shared" si="6"/>
        <v>6.1690314620604569E-3</v>
      </c>
      <c r="Y37" s="76">
        <f t="shared" si="7"/>
        <v>9.0110497237569067</v>
      </c>
      <c r="Z37" s="77">
        <v>2725</v>
      </c>
      <c r="AA37" s="70">
        <v>2060</v>
      </c>
      <c r="AB37" s="70">
        <v>180</v>
      </c>
      <c r="AC37" s="70">
        <f t="shared" si="8"/>
        <v>2240</v>
      </c>
      <c r="AD37" s="78">
        <f t="shared" si="9"/>
        <v>0.82201834862385326</v>
      </c>
      <c r="AE37" s="69">
        <f t="shared" si="10"/>
        <v>1.0577535317162674</v>
      </c>
      <c r="AF37" s="79">
        <v>285</v>
      </c>
      <c r="AG37" s="78">
        <f t="shared" si="11"/>
        <v>0.10458715596330276</v>
      </c>
      <c r="AH37" s="80">
        <f t="shared" si="12"/>
        <v>0.7262996941896025</v>
      </c>
      <c r="AI37" s="70">
        <v>95</v>
      </c>
      <c r="AJ37" s="70">
        <v>40</v>
      </c>
      <c r="AK37" s="70">
        <f t="shared" si="13"/>
        <v>135</v>
      </c>
      <c r="AL37" s="78">
        <f t="shared" si="14"/>
        <v>4.9541284403669728E-2</v>
      </c>
      <c r="AM37" s="69">
        <f t="shared" si="15"/>
        <v>0.79905297425273758</v>
      </c>
      <c r="AN37" s="81">
        <v>60</v>
      </c>
      <c r="AO37" s="12" t="s">
        <v>38</v>
      </c>
      <c r="AP37" s="12" t="s">
        <v>38</v>
      </c>
      <c r="AQ37" s="82"/>
      <c r="AR37" s="66"/>
      <c r="AS37" s="97"/>
    </row>
    <row r="38" spans="1:45" ht="12.75" customHeight="1">
      <c r="A38" s="67"/>
      <c r="B38" s="68">
        <v>8250002.0899999999</v>
      </c>
      <c r="C38" s="69"/>
      <c r="D38" s="69"/>
      <c r="E38" s="70"/>
      <c r="F38" s="70"/>
      <c r="G38" s="70"/>
      <c r="H38" s="71" t="s">
        <v>69</v>
      </c>
      <c r="I38" s="12">
        <v>1.1299999999999999</v>
      </c>
      <c r="J38" s="70">
        <f t="shared" si="0"/>
        <v>112.99999999999999</v>
      </c>
      <c r="K38" s="72">
        <v>3761</v>
      </c>
      <c r="L38" s="70">
        <v>3765</v>
      </c>
      <c r="M38" s="70">
        <v>3823</v>
      </c>
      <c r="N38" s="70">
        <f t="shared" si="1"/>
        <v>-62</v>
      </c>
      <c r="O38" s="73">
        <f t="shared" si="2"/>
        <v>-1.6217630133403087E-2</v>
      </c>
      <c r="P38" s="74">
        <v>3329.8</v>
      </c>
      <c r="Q38" s="70">
        <v>1385</v>
      </c>
      <c r="R38" s="70">
        <v>1376</v>
      </c>
      <c r="S38" s="70">
        <f t="shared" si="3"/>
        <v>9</v>
      </c>
      <c r="T38" s="73">
        <f t="shared" si="4"/>
        <v>6.540697674418605E-3</v>
      </c>
      <c r="U38" s="72">
        <v>1383</v>
      </c>
      <c r="V38" s="70">
        <v>1362</v>
      </c>
      <c r="W38" s="70">
        <f t="shared" si="5"/>
        <v>21</v>
      </c>
      <c r="X38" s="75">
        <f t="shared" si="6"/>
        <v>1.5418502202643172E-2</v>
      </c>
      <c r="Y38" s="76">
        <f t="shared" si="7"/>
        <v>12.238938053097346</v>
      </c>
      <c r="Z38" s="77">
        <v>2090</v>
      </c>
      <c r="AA38" s="70">
        <v>1720</v>
      </c>
      <c r="AB38" s="70">
        <v>120</v>
      </c>
      <c r="AC38" s="70">
        <f t="shared" si="8"/>
        <v>1840</v>
      </c>
      <c r="AD38" s="78">
        <f t="shared" si="9"/>
        <v>0.88038277511961727</v>
      </c>
      <c r="AE38" s="69">
        <f t="shared" si="10"/>
        <v>1.1328554784743174</v>
      </c>
      <c r="AF38" s="79">
        <v>195</v>
      </c>
      <c r="AG38" s="78">
        <f t="shared" si="11"/>
        <v>9.3301435406698566E-2</v>
      </c>
      <c r="AH38" s="80">
        <f t="shared" si="12"/>
        <v>0.64792663476874013</v>
      </c>
      <c r="AI38" s="70">
        <v>20</v>
      </c>
      <c r="AJ38" s="70">
        <v>10</v>
      </c>
      <c r="AK38" s="70">
        <f t="shared" si="13"/>
        <v>30</v>
      </c>
      <c r="AL38" s="78">
        <f t="shared" si="14"/>
        <v>1.4354066985645933E-2</v>
      </c>
      <c r="AM38" s="69">
        <f t="shared" si="15"/>
        <v>0.23151720944590215</v>
      </c>
      <c r="AN38" s="81">
        <v>25</v>
      </c>
      <c r="AO38" s="12" t="s">
        <v>38</v>
      </c>
      <c r="AP38" s="12" t="s">
        <v>38</v>
      </c>
      <c r="AQ38" s="82"/>
      <c r="AR38" s="66"/>
      <c r="AS38" s="97"/>
    </row>
    <row r="39" spans="1:45" ht="12.75" customHeight="1">
      <c r="A39" s="67"/>
      <c r="B39" s="68">
        <v>8250002.0999999996</v>
      </c>
      <c r="C39" s="69"/>
      <c r="D39" s="69"/>
      <c r="E39" s="70"/>
      <c r="F39" s="70"/>
      <c r="G39" s="70"/>
      <c r="H39" s="71" t="s">
        <v>70</v>
      </c>
      <c r="I39" s="12">
        <v>1.65</v>
      </c>
      <c r="J39" s="70">
        <f t="shared" si="0"/>
        <v>165</v>
      </c>
      <c r="K39" s="72">
        <v>4104</v>
      </c>
      <c r="L39" s="70">
        <v>4157</v>
      </c>
      <c r="M39" s="70">
        <v>4479</v>
      </c>
      <c r="N39" s="70">
        <f t="shared" si="1"/>
        <v>-375</v>
      </c>
      <c r="O39" s="73">
        <f t="shared" si="2"/>
        <v>-8.3724045545880782E-2</v>
      </c>
      <c r="P39" s="74">
        <v>2490</v>
      </c>
      <c r="Q39" s="70">
        <v>1367</v>
      </c>
      <c r="R39" s="70">
        <v>1356</v>
      </c>
      <c r="S39" s="70">
        <f t="shared" si="3"/>
        <v>11</v>
      </c>
      <c r="T39" s="73">
        <f t="shared" si="4"/>
        <v>8.1120943952802359E-3</v>
      </c>
      <c r="U39" s="72">
        <v>1351</v>
      </c>
      <c r="V39" s="70">
        <v>1339</v>
      </c>
      <c r="W39" s="70">
        <f t="shared" si="5"/>
        <v>12</v>
      </c>
      <c r="X39" s="75">
        <f t="shared" si="6"/>
        <v>8.9619118745332335E-3</v>
      </c>
      <c r="Y39" s="76">
        <f t="shared" si="7"/>
        <v>8.1878787878787875</v>
      </c>
      <c r="Z39" s="77">
        <v>2190</v>
      </c>
      <c r="AA39" s="70">
        <v>1720</v>
      </c>
      <c r="AB39" s="70">
        <v>135</v>
      </c>
      <c r="AC39" s="70">
        <f t="shared" si="8"/>
        <v>1855</v>
      </c>
      <c r="AD39" s="78">
        <f t="shared" si="9"/>
        <v>0.84703196347031962</v>
      </c>
      <c r="AE39" s="69">
        <f t="shared" si="10"/>
        <v>1.0899404524694771</v>
      </c>
      <c r="AF39" s="79">
        <v>250</v>
      </c>
      <c r="AG39" s="78">
        <f t="shared" si="11"/>
        <v>0.11415525114155251</v>
      </c>
      <c r="AH39" s="80">
        <f t="shared" si="12"/>
        <v>0.7927447995941147</v>
      </c>
      <c r="AI39" s="70">
        <v>15</v>
      </c>
      <c r="AJ39" s="70">
        <v>30</v>
      </c>
      <c r="AK39" s="70">
        <f t="shared" si="13"/>
        <v>45</v>
      </c>
      <c r="AL39" s="78">
        <f t="shared" si="14"/>
        <v>2.0547945205479451E-2</v>
      </c>
      <c r="AM39" s="69">
        <f t="shared" si="15"/>
        <v>0.33141847105612016</v>
      </c>
      <c r="AN39" s="81">
        <v>45</v>
      </c>
      <c r="AO39" s="12" t="s">
        <v>38</v>
      </c>
      <c r="AP39" s="12" t="s">
        <v>38</v>
      </c>
      <c r="AQ39" s="82"/>
      <c r="AR39" s="66"/>
      <c r="AS39" s="97"/>
    </row>
    <row r="40" spans="1:45" ht="12.75" customHeight="1">
      <c r="A40" s="67"/>
      <c r="B40" s="68">
        <v>8250002.1100000003</v>
      </c>
      <c r="C40" s="69"/>
      <c r="D40" s="69"/>
      <c r="E40" s="70"/>
      <c r="F40" s="70"/>
      <c r="G40" s="70"/>
      <c r="H40" s="71" t="s">
        <v>71</v>
      </c>
      <c r="I40" s="12">
        <v>2.36</v>
      </c>
      <c r="J40" s="70">
        <f t="shared" si="0"/>
        <v>236</v>
      </c>
      <c r="K40" s="72">
        <v>4102</v>
      </c>
      <c r="L40" s="70">
        <v>4186</v>
      </c>
      <c r="M40" s="70">
        <v>4358</v>
      </c>
      <c r="N40" s="70">
        <f t="shared" si="1"/>
        <v>-256</v>
      </c>
      <c r="O40" s="73">
        <f t="shared" si="2"/>
        <v>-5.8742542450665444E-2</v>
      </c>
      <c r="P40" s="74">
        <v>1740.7</v>
      </c>
      <c r="Q40" s="70">
        <v>1280</v>
      </c>
      <c r="R40" s="70">
        <v>1276</v>
      </c>
      <c r="S40" s="70">
        <f t="shared" si="3"/>
        <v>4</v>
      </c>
      <c r="T40" s="73">
        <f t="shared" si="4"/>
        <v>3.134796238244514E-3</v>
      </c>
      <c r="U40" s="72">
        <v>1279</v>
      </c>
      <c r="V40" s="70">
        <v>1270</v>
      </c>
      <c r="W40" s="70">
        <f t="shared" si="5"/>
        <v>9</v>
      </c>
      <c r="X40" s="75">
        <f t="shared" si="6"/>
        <v>7.0866141732283464E-3</v>
      </c>
      <c r="Y40" s="76">
        <f t="shared" si="7"/>
        <v>5.4194915254237293</v>
      </c>
      <c r="Z40" s="77">
        <v>2005</v>
      </c>
      <c r="AA40" s="70">
        <v>1710</v>
      </c>
      <c r="AB40" s="70">
        <v>100</v>
      </c>
      <c r="AC40" s="70">
        <f t="shared" si="8"/>
        <v>1810</v>
      </c>
      <c r="AD40" s="78">
        <f t="shared" si="9"/>
        <v>0.90274314214463836</v>
      </c>
      <c r="AE40" s="69">
        <f t="shared" si="10"/>
        <v>1.1616282634502046</v>
      </c>
      <c r="AF40" s="79">
        <v>130</v>
      </c>
      <c r="AG40" s="78">
        <f t="shared" si="11"/>
        <v>6.4837905236907731E-2</v>
      </c>
      <c r="AH40" s="80">
        <f t="shared" si="12"/>
        <v>0.45026323081185926</v>
      </c>
      <c r="AI40" s="70">
        <v>15</v>
      </c>
      <c r="AJ40" s="70">
        <v>30</v>
      </c>
      <c r="AK40" s="70">
        <f t="shared" si="13"/>
        <v>45</v>
      </c>
      <c r="AL40" s="78">
        <f t="shared" si="14"/>
        <v>2.2443890274314215E-2</v>
      </c>
      <c r="AM40" s="69">
        <f t="shared" si="15"/>
        <v>0.36199823023087441</v>
      </c>
      <c r="AN40" s="81">
        <v>25</v>
      </c>
      <c r="AO40" s="12" t="s">
        <v>38</v>
      </c>
      <c r="AP40" s="12" t="s">
        <v>38</v>
      </c>
      <c r="AQ40" s="82"/>
      <c r="AR40" s="66"/>
      <c r="AS40" s="97"/>
    </row>
    <row r="41" spans="1:45" ht="12.75" customHeight="1">
      <c r="A41" s="67"/>
      <c r="B41" s="68">
        <v>8250002.1200000001</v>
      </c>
      <c r="C41" s="69"/>
      <c r="D41" s="69"/>
      <c r="E41" s="70"/>
      <c r="F41" s="70"/>
      <c r="G41" s="70"/>
      <c r="H41" s="71" t="s">
        <v>72</v>
      </c>
      <c r="I41" s="12">
        <v>0.59</v>
      </c>
      <c r="J41" s="70">
        <f t="shared" si="0"/>
        <v>59</v>
      </c>
      <c r="K41" s="72">
        <v>1978</v>
      </c>
      <c r="L41" s="70">
        <v>2025</v>
      </c>
      <c r="M41" s="70">
        <v>2166</v>
      </c>
      <c r="N41" s="70">
        <f t="shared" si="1"/>
        <v>-188</v>
      </c>
      <c r="O41" s="73">
        <f t="shared" si="2"/>
        <v>-8.6795937211449681E-2</v>
      </c>
      <c r="P41" s="74">
        <v>3372</v>
      </c>
      <c r="Q41" s="70">
        <v>636</v>
      </c>
      <c r="R41" s="70">
        <v>631</v>
      </c>
      <c r="S41" s="70">
        <f t="shared" si="3"/>
        <v>5</v>
      </c>
      <c r="T41" s="73">
        <f t="shared" si="4"/>
        <v>7.9239302694136295E-3</v>
      </c>
      <c r="U41" s="72">
        <v>636</v>
      </c>
      <c r="V41" s="70">
        <v>632</v>
      </c>
      <c r="W41" s="70">
        <f t="shared" si="5"/>
        <v>4</v>
      </c>
      <c r="X41" s="75">
        <f t="shared" si="6"/>
        <v>6.3291139240506328E-3</v>
      </c>
      <c r="Y41" s="76">
        <f t="shared" si="7"/>
        <v>10.779661016949152</v>
      </c>
      <c r="Z41" s="77">
        <v>1035</v>
      </c>
      <c r="AA41" s="70">
        <v>865</v>
      </c>
      <c r="AB41" s="70">
        <v>40</v>
      </c>
      <c r="AC41" s="70">
        <f t="shared" si="8"/>
        <v>905</v>
      </c>
      <c r="AD41" s="78">
        <f t="shared" si="9"/>
        <v>0.87439613526570048</v>
      </c>
      <c r="AE41" s="69">
        <f t="shared" si="10"/>
        <v>1.1251520136317201</v>
      </c>
      <c r="AF41" s="79">
        <v>85</v>
      </c>
      <c r="AG41" s="78">
        <f t="shared" si="11"/>
        <v>8.2125603864734303E-2</v>
      </c>
      <c r="AH41" s="80">
        <f t="shared" si="12"/>
        <v>0.57031669350509939</v>
      </c>
      <c r="AI41" s="70">
        <v>25</v>
      </c>
      <c r="AJ41" s="70">
        <v>0</v>
      </c>
      <c r="AK41" s="70">
        <f t="shared" si="13"/>
        <v>25</v>
      </c>
      <c r="AL41" s="78">
        <f t="shared" si="14"/>
        <v>2.4154589371980676E-2</v>
      </c>
      <c r="AM41" s="69">
        <f t="shared" si="15"/>
        <v>0.38959015116097867</v>
      </c>
      <c r="AN41" s="81">
        <v>15</v>
      </c>
      <c r="AO41" s="12" t="s">
        <v>38</v>
      </c>
      <c r="AP41" s="12" t="s">
        <v>38</v>
      </c>
      <c r="AQ41" s="82"/>
      <c r="AR41" s="66"/>
      <c r="AS41" s="97"/>
    </row>
    <row r="42" spans="1:45" ht="12.75" customHeight="1">
      <c r="A42" s="67"/>
      <c r="B42" s="68">
        <v>8250002.1399999997</v>
      </c>
      <c r="C42" s="69">
        <v>8250002.0499999998</v>
      </c>
      <c r="D42" s="12">
        <v>0.3870865</v>
      </c>
      <c r="E42" s="70">
        <v>7518</v>
      </c>
      <c r="F42" s="70">
        <v>2522</v>
      </c>
      <c r="G42" s="70">
        <v>2494</v>
      </c>
      <c r="H42" s="68"/>
      <c r="I42" s="12">
        <v>1.43</v>
      </c>
      <c r="J42" s="70">
        <f t="shared" si="0"/>
        <v>143</v>
      </c>
      <c r="K42" s="72">
        <v>3762</v>
      </c>
      <c r="L42" s="70">
        <v>2911</v>
      </c>
      <c r="M42" s="70">
        <f t="shared" ref="M42:M51" si="19">D42*E42</f>
        <v>2910.1163069999998</v>
      </c>
      <c r="N42" s="70">
        <f t="shared" si="1"/>
        <v>851.88369300000022</v>
      </c>
      <c r="O42" s="73">
        <f t="shared" si="2"/>
        <v>0.29273183719526175</v>
      </c>
      <c r="P42" s="74">
        <v>2636.5</v>
      </c>
      <c r="Q42" s="70">
        <v>1404</v>
      </c>
      <c r="R42" s="70">
        <f t="shared" ref="R42:R51" si="20">D42*F42</f>
        <v>976.23215300000004</v>
      </c>
      <c r="S42" s="70">
        <f t="shared" si="3"/>
        <v>427.76784699999996</v>
      </c>
      <c r="T42" s="73">
        <f t="shared" si="4"/>
        <v>0.43818250165747197</v>
      </c>
      <c r="U42" s="72">
        <v>1356</v>
      </c>
      <c r="V42" s="70">
        <f t="shared" ref="V42:V51" si="21">D42*G42</f>
        <v>965.393731</v>
      </c>
      <c r="W42" s="70">
        <f t="shared" si="5"/>
        <v>390.606269</v>
      </c>
      <c r="X42" s="75">
        <f t="shared" si="6"/>
        <v>0.40460825097278363</v>
      </c>
      <c r="Y42" s="76">
        <f t="shared" si="7"/>
        <v>9.4825174825174834</v>
      </c>
      <c r="Z42" s="77">
        <v>1990</v>
      </c>
      <c r="AA42" s="70">
        <v>1545</v>
      </c>
      <c r="AB42" s="70">
        <v>120</v>
      </c>
      <c r="AC42" s="70">
        <f t="shared" si="8"/>
        <v>1665</v>
      </c>
      <c r="AD42" s="78">
        <f t="shared" si="9"/>
        <v>0.83668341708542715</v>
      </c>
      <c r="AE42" s="69">
        <f t="shared" si="10"/>
        <v>1.076624190727784</v>
      </c>
      <c r="AF42" s="79">
        <v>225</v>
      </c>
      <c r="AG42" s="78">
        <f t="shared" si="11"/>
        <v>0.11306532663316583</v>
      </c>
      <c r="AH42" s="80">
        <f t="shared" si="12"/>
        <v>0.78517587939698497</v>
      </c>
      <c r="AI42" s="70">
        <v>55</v>
      </c>
      <c r="AJ42" s="70">
        <v>25</v>
      </c>
      <c r="AK42" s="70">
        <f t="shared" si="13"/>
        <v>80</v>
      </c>
      <c r="AL42" s="78">
        <f t="shared" si="14"/>
        <v>4.0201005025125629E-2</v>
      </c>
      <c r="AM42" s="69">
        <f t="shared" si="15"/>
        <v>0.64840330685686498</v>
      </c>
      <c r="AN42" s="81">
        <v>15</v>
      </c>
      <c r="AO42" s="12" t="s">
        <v>38</v>
      </c>
      <c r="AP42" s="12" t="s">
        <v>38</v>
      </c>
      <c r="AQ42" s="82" t="s">
        <v>305</v>
      </c>
      <c r="AR42" s="66"/>
      <c r="AS42" s="97"/>
    </row>
    <row r="43" spans="1:45" ht="12.75" customHeight="1">
      <c r="A43" s="67"/>
      <c r="B43" s="68">
        <v>8250002.1500000004</v>
      </c>
      <c r="C43" s="69">
        <v>8250002.0499999998</v>
      </c>
      <c r="D43" s="12">
        <v>0.59657353800000001</v>
      </c>
      <c r="E43" s="70">
        <v>7518</v>
      </c>
      <c r="F43" s="70">
        <v>2522</v>
      </c>
      <c r="G43" s="70">
        <v>2494</v>
      </c>
      <c r="H43" s="68"/>
      <c r="I43" s="12">
        <v>3.62</v>
      </c>
      <c r="J43" s="70">
        <f t="shared" si="0"/>
        <v>362</v>
      </c>
      <c r="K43" s="72">
        <v>4429</v>
      </c>
      <c r="L43" s="70">
        <v>4562</v>
      </c>
      <c r="M43" s="70">
        <f t="shared" si="19"/>
        <v>4485.0398586840001</v>
      </c>
      <c r="N43" s="70">
        <f t="shared" si="1"/>
        <v>-56.039858684000137</v>
      </c>
      <c r="O43" s="73">
        <f t="shared" si="2"/>
        <v>-1.2494840725995989E-2</v>
      </c>
      <c r="P43" s="74">
        <v>1224.4000000000001</v>
      </c>
      <c r="Q43" s="70">
        <v>1526</v>
      </c>
      <c r="R43" s="70">
        <f t="shared" si="20"/>
        <v>1504.558462836</v>
      </c>
      <c r="S43" s="70">
        <f t="shared" si="3"/>
        <v>21.44153716400001</v>
      </c>
      <c r="T43" s="73">
        <f t="shared" si="4"/>
        <v>1.4251049522917197E-2</v>
      </c>
      <c r="U43" s="72">
        <v>1523</v>
      </c>
      <c r="V43" s="70">
        <f t="shared" si="21"/>
        <v>1487.8544037720001</v>
      </c>
      <c r="W43" s="70">
        <f t="shared" si="5"/>
        <v>35.145596227999931</v>
      </c>
      <c r="X43" s="75">
        <f t="shared" si="6"/>
        <v>2.362166361096826E-2</v>
      </c>
      <c r="Y43" s="76">
        <f t="shared" si="7"/>
        <v>4.2071823204419889</v>
      </c>
      <c r="Z43" s="77">
        <v>2135</v>
      </c>
      <c r="AA43" s="70">
        <v>1765</v>
      </c>
      <c r="AB43" s="70">
        <v>145</v>
      </c>
      <c r="AC43" s="70">
        <f t="shared" si="8"/>
        <v>1910</v>
      </c>
      <c r="AD43" s="78">
        <f t="shared" si="9"/>
        <v>0.8946135831381733</v>
      </c>
      <c r="AE43" s="69">
        <f t="shared" si="10"/>
        <v>1.1511673415440453</v>
      </c>
      <c r="AF43" s="79">
        <v>180</v>
      </c>
      <c r="AG43" s="78">
        <f t="shared" si="11"/>
        <v>8.4309133489461355E-2</v>
      </c>
      <c r="AH43" s="80">
        <f t="shared" si="12"/>
        <v>0.58548009367681497</v>
      </c>
      <c r="AI43" s="70">
        <v>15</v>
      </c>
      <c r="AJ43" s="70">
        <v>0</v>
      </c>
      <c r="AK43" s="70">
        <f t="shared" si="13"/>
        <v>15</v>
      </c>
      <c r="AL43" s="78">
        <f t="shared" si="14"/>
        <v>7.0257611241217799E-3</v>
      </c>
      <c r="AM43" s="69">
        <f t="shared" si="15"/>
        <v>0.1133187278084158</v>
      </c>
      <c r="AN43" s="81">
        <v>30</v>
      </c>
      <c r="AO43" s="12" t="s">
        <v>38</v>
      </c>
      <c r="AP43" s="12" t="s">
        <v>38</v>
      </c>
      <c r="AQ43" s="82" t="s">
        <v>305</v>
      </c>
      <c r="AR43" s="66"/>
      <c r="AS43" s="97"/>
    </row>
    <row r="44" spans="1:45" ht="12.75" customHeight="1">
      <c r="A44" s="67"/>
      <c r="B44" s="68">
        <v>8250002.1600000001</v>
      </c>
      <c r="C44" s="69">
        <v>8250002.1299999999</v>
      </c>
      <c r="D44" s="12">
        <v>0.29909887400000001</v>
      </c>
      <c r="E44" s="70">
        <v>20946</v>
      </c>
      <c r="F44" s="70">
        <v>8725</v>
      </c>
      <c r="G44" s="70">
        <v>8209</v>
      </c>
      <c r="H44" s="68"/>
      <c r="I44" s="12">
        <v>2.04</v>
      </c>
      <c r="J44" s="70">
        <f t="shared" si="0"/>
        <v>204</v>
      </c>
      <c r="K44" s="72">
        <v>8118</v>
      </c>
      <c r="L44" s="70">
        <v>7976</v>
      </c>
      <c r="M44" s="70">
        <f t="shared" si="19"/>
        <v>6264.9250148040001</v>
      </c>
      <c r="N44" s="70">
        <f t="shared" si="1"/>
        <v>1853.0749851959999</v>
      </c>
      <c r="O44" s="73">
        <f t="shared" si="2"/>
        <v>0.29578566077282475</v>
      </c>
      <c r="P44" s="74">
        <v>3975.3</v>
      </c>
      <c r="Q44" s="70">
        <v>3170</v>
      </c>
      <c r="R44" s="70">
        <f t="shared" si="20"/>
        <v>2609.6376756500003</v>
      </c>
      <c r="S44" s="70">
        <f t="shared" si="3"/>
        <v>560.36232434999965</v>
      </c>
      <c r="T44" s="73">
        <f t="shared" si="4"/>
        <v>0.21472801744802614</v>
      </c>
      <c r="U44" s="72">
        <v>3128</v>
      </c>
      <c r="V44" s="70">
        <f t="shared" si="21"/>
        <v>2455.3026566660001</v>
      </c>
      <c r="W44" s="70">
        <f t="shared" si="5"/>
        <v>672.69734333399992</v>
      </c>
      <c r="X44" s="75">
        <f t="shared" si="6"/>
        <v>0.2739773614090576</v>
      </c>
      <c r="Y44" s="76">
        <f t="shared" si="7"/>
        <v>15.333333333333334</v>
      </c>
      <c r="Z44" s="77">
        <v>4300</v>
      </c>
      <c r="AA44" s="70">
        <v>3410</v>
      </c>
      <c r="AB44" s="70">
        <v>180</v>
      </c>
      <c r="AC44" s="70">
        <f t="shared" si="8"/>
        <v>3590</v>
      </c>
      <c r="AD44" s="78">
        <f t="shared" si="9"/>
        <v>0.83488372093023255</v>
      </c>
      <c r="AE44" s="69">
        <f t="shared" si="10"/>
        <v>1.0743083848003856</v>
      </c>
      <c r="AF44" s="79">
        <v>445</v>
      </c>
      <c r="AG44" s="78">
        <f t="shared" si="11"/>
        <v>0.10348837209302325</v>
      </c>
      <c r="AH44" s="80">
        <f t="shared" si="12"/>
        <v>0.71866925064599485</v>
      </c>
      <c r="AI44" s="70">
        <v>195</v>
      </c>
      <c r="AJ44" s="70">
        <v>30</v>
      </c>
      <c r="AK44" s="70">
        <f t="shared" si="13"/>
        <v>225</v>
      </c>
      <c r="AL44" s="78">
        <f t="shared" si="14"/>
        <v>5.232558139534884E-2</v>
      </c>
      <c r="AM44" s="69">
        <f t="shared" si="15"/>
        <v>0.84396099024756199</v>
      </c>
      <c r="AN44" s="81">
        <v>45</v>
      </c>
      <c r="AO44" s="12" t="s">
        <v>38</v>
      </c>
      <c r="AP44" s="12" t="s">
        <v>38</v>
      </c>
      <c r="AQ44" s="82" t="s">
        <v>305</v>
      </c>
      <c r="AR44" s="66"/>
      <c r="AS44" s="97"/>
    </row>
    <row r="45" spans="1:45" ht="12.75" customHeight="1">
      <c r="A45" s="67"/>
      <c r="B45" s="68">
        <v>8250002.1699999999</v>
      </c>
      <c r="C45" s="69">
        <v>8250002.1299999999</v>
      </c>
      <c r="D45" s="12">
        <v>0.107877664</v>
      </c>
      <c r="E45" s="70">
        <v>20946</v>
      </c>
      <c r="F45" s="70">
        <v>8725</v>
      </c>
      <c r="G45" s="70">
        <v>8209</v>
      </c>
      <c r="H45" s="68"/>
      <c r="I45" s="12">
        <v>0.82</v>
      </c>
      <c r="J45" s="70">
        <f t="shared" si="0"/>
        <v>82</v>
      </c>
      <c r="K45" s="72">
        <v>2702</v>
      </c>
      <c r="L45" s="70">
        <v>2641</v>
      </c>
      <c r="M45" s="70">
        <f t="shared" si="19"/>
        <v>2259.6055501440001</v>
      </c>
      <c r="N45" s="70">
        <f t="shared" si="1"/>
        <v>442.39444985599994</v>
      </c>
      <c r="O45" s="73">
        <f t="shared" si="2"/>
        <v>0.19578392778677989</v>
      </c>
      <c r="P45" s="74">
        <v>3283.5</v>
      </c>
      <c r="Q45" s="70">
        <v>1034</v>
      </c>
      <c r="R45" s="70">
        <f t="shared" si="20"/>
        <v>941.23261839999998</v>
      </c>
      <c r="S45" s="70">
        <f t="shared" si="3"/>
        <v>92.767381600000022</v>
      </c>
      <c r="T45" s="73">
        <f t="shared" si="4"/>
        <v>9.8559463183176932E-2</v>
      </c>
      <c r="U45" s="72">
        <v>1015</v>
      </c>
      <c r="V45" s="70">
        <f t="shared" si="21"/>
        <v>885.56774377599993</v>
      </c>
      <c r="W45" s="70">
        <f t="shared" si="5"/>
        <v>129.43225622400007</v>
      </c>
      <c r="X45" s="75">
        <f t="shared" si="6"/>
        <v>0.14615737433266238</v>
      </c>
      <c r="Y45" s="76">
        <f t="shared" si="7"/>
        <v>12.378048780487806</v>
      </c>
      <c r="Z45" s="77">
        <v>1260</v>
      </c>
      <c r="AA45" s="70">
        <v>985</v>
      </c>
      <c r="AB45" s="70">
        <v>75</v>
      </c>
      <c r="AC45" s="70">
        <f t="shared" si="8"/>
        <v>1060</v>
      </c>
      <c r="AD45" s="78">
        <f t="shared" si="9"/>
        <v>0.84126984126984128</v>
      </c>
      <c r="AE45" s="69">
        <f t="shared" si="10"/>
        <v>1.0825258915683242</v>
      </c>
      <c r="AF45" s="79">
        <v>120</v>
      </c>
      <c r="AG45" s="78">
        <f t="shared" si="11"/>
        <v>9.5238095238095233E-2</v>
      </c>
      <c r="AH45" s="80">
        <f t="shared" si="12"/>
        <v>0.66137566137566139</v>
      </c>
      <c r="AI45" s="70">
        <v>40</v>
      </c>
      <c r="AJ45" s="70">
        <v>20</v>
      </c>
      <c r="AK45" s="70">
        <f t="shared" si="13"/>
        <v>60</v>
      </c>
      <c r="AL45" s="78">
        <f t="shared" si="14"/>
        <v>4.7619047619047616E-2</v>
      </c>
      <c r="AM45" s="69">
        <f t="shared" si="15"/>
        <v>0.76804915514592931</v>
      </c>
      <c r="AN45" s="81">
        <v>15</v>
      </c>
      <c r="AO45" s="12" t="s">
        <v>38</v>
      </c>
      <c r="AP45" s="12" t="s">
        <v>38</v>
      </c>
      <c r="AQ45" s="82" t="s">
        <v>305</v>
      </c>
      <c r="AR45" s="66"/>
      <c r="AS45" s="97"/>
    </row>
    <row r="46" spans="1:45" ht="12.75" customHeight="1">
      <c r="A46" s="67"/>
      <c r="B46" s="68">
        <v>8250002.1799999997</v>
      </c>
      <c r="C46" s="69">
        <v>8250002.1299999999</v>
      </c>
      <c r="D46" s="12">
        <v>0.11026029599999999</v>
      </c>
      <c r="E46" s="70">
        <v>20946</v>
      </c>
      <c r="F46" s="70">
        <v>8725</v>
      </c>
      <c r="G46" s="70">
        <v>8209</v>
      </c>
      <c r="H46" s="68"/>
      <c r="I46" s="12">
        <v>1.9</v>
      </c>
      <c r="J46" s="70">
        <f t="shared" si="0"/>
        <v>190</v>
      </c>
      <c r="K46" s="72">
        <v>6742</v>
      </c>
      <c r="L46" s="70">
        <v>4823</v>
      </c>
      <c r="M46" s="70">
        <f t="shared" si="19"/>
        <v>2309.5121600160001</v>
      </c>
      <c r="N46" s="70">
        <f t="shared" si="1"/>
        <v>4432.4878399839999</v>
      </c>
      <c r="O46" s="73">
        <f t="shared" si="2"/>
        <v>1.9192312197885515</v>
      </c>
      <c r="P46" s="74">
        <v>3549.9</v>
      </c>
      <c r="Q46" s="70">
        <v>2604</v>
      </c>
      <c r="R46" s="70">
        <f t="shared" si="20"/>
        <v>962.0210826</v>
      </c>
      <c r="S46" s="70">
        <f t="shared" si="3"/>
        <v>1641.9789174</v>
      </c>
      <c r="T46" s="73">
        <f t="shared" si="4"/>
        <v>1.7068013862672493</v>
      </c>
      <c r="U46" s="72">
        <v>2585</v>
      </c>
      <c r="V46" s="70">
        <f t="shared" si="21"/>
        <v>905.12676986399993</v>
      </c>
      <c r="W46" s="70">
        <f t="shared" si="5"/>
        <v>1679.8732301360001</v>
      </c>
      <c r="X46" s="75">
        <f t="shared" si="6"/>
        <v>1.8559535371917129</v>
      </c>
      <c r="Y46" s="76">
        <f t="shared" si="7"/>
        <v>13.605263157894736</v>
      </c>
      <c r="Z46" s="77">
        <v>3575</v>
      </c>
      <c r="AA46" s="70">
        <v>2995</v>
      </c>
      <c r="AB46" s="70">
        <v>180</v>
      </c>
      <c r="AC46" s="70">
        <f t="shared" si="8"/>
        <v>3175</v>
      </c>
      <c r="AD46" s="78">
        <f t="shared" si="9"/>
        <v>0.88811188811188813</v>
      </c>
      <c r="AE46" s="69">
        <f t="shared" si="10"/>
        <v>1.142801116036174</v>
      </c>
      <c r="AF46" s="79">
        <v>295</v>
      </c>
      <c r="AG46" s="78">
        <f t="shared" si="11"/>
        <v>8.2517482517482518E-2</v>
      </c>
      <c r="AH46" s="80">
        <f t="shared" si="12"/>
        <v>0.57303807303807308</v>
      </c>
      <c r="AI46" s="70">
        <v>45</v>
      </c>
      <c r="AJ46" s="70">
        <v>25</v>
      </c>
      <c r="AK46" s="70">
        <f t="shared" si="13"/>
        <v>70</v>
      </c>
      <c r="AL46" s="78">
        <f t="shared" si="14"/>
        <v>1.9580419580419582E-2</v>
      </c>
      <c r="AM46" s="69">
        <f t="shared" si="15"/>
        <v>0.31581321903902554</v>
      </c>
      <c r="AN46" s="81">
        <v>45</v>
      </c>
      <c r="AO46" s="12" t="s">
        <v>38</v>
      </c>
      <c r="AP46" s="12" t="s">
        <v>38</v>
      </c>
      <c r="AQ46" s="82" t="s">
        <v>305</v>
      </c>
      <c r="AR46" s="66"/>
      <c r="AS46" s="97"/>
    </row>
    <row r="47" spans="1:45" ht="12.75" customHeight="1">
      <c r="A47" s="67" t="s">
        <v>313</v>
      </c>
      <c r="B47" s="68">
        <v>8250002.1900000004</v>
      </c>
      <c r="C47" s="69">
        <v>8250002.1299999999</v>
      </c>
      <c r="D47" s="12">
        <v>9.9791737000000005E-2</v>
      </c>
      <c r="E47" s="70">
        <v>20946</v>
      </c>
      <c r="F47" s="70">
        <v>8725</v>
      </c>
      <c r="G47" s="70">
        <v>8209</v>
      </c>
      <c r="H47" s="68"/>
      <c r="I47" s="12">
        <v>2.74</v>
      </c>
      <c r="J47" s="70">
        <f t="shared" si="0"/>
        <v>274</v>
      </c>
      <c r="K47" s="72">
        <v>12279</v>
      </c>
      <c r="L47" s="70">
        <v>7341</v>
      </c>
      <c r="M47" s="70">
        <f t="shared" si="19"/>
        <v>2090.2377232020003</v>
      </c>
      <c r="N47" s="70">
        <f t="shared" si="1"/>
        <v>10188.762276797999</v>
      </c>
      <c r="O47" s="73">
        <f t="shared" si="2"/>
        <v>4.8744514385617368</v>
      </c>
      <c r="P47" s="74">
        <v>4473.6000000000004</v>
      </c>
      <c r="Q47" s="70">
        <v>4175</v>
      </c>
      <c r="R47" s="70">
        <f t="shared" si="20"/>
        <v>870.68290532500009</v>
      </c>
      <c r="S47" s="70">
        <f t="shared" si="3"/>
        <v>3304.3170946749997</v>
      </c>
      <c r="T47" s="73">
        <f t="shared" si="4"/>
        <v>3.7950866779009473</v>
      </c>
      <c r="U47" s="72">
        <v>4124</v>
      </c>
      <c r="V47" s="70">
        <f t="shared" si="21"/>
        <v>819.19036903300002</v>
      </c>
      <c r="W47" s="70">
        <f t="shared" si="5"/>
        <v>3304.809630967</v>
      </c>
      <c r="X47" s="75">
        <f t="shared" si="6"/>
        <v>4.0342388727886398</v>
      </c>
      <c r="Y47" s="76">
        <f t="shared" si="7"/>
        <v>15.051094890510949</v>
      </c>
      <c r="Z47" s="77">
        <v>6735</v>
      </c>
      <c r="AA47" s="70">
        <v>5500</v>
      </c>
      <c r="AB47" s="70">
        <v>365</v>
      </c>
      <c r="AC47" s="70">
        <f t="shared" si="8"/>
        <v>5865</v>
      </c>
      <c r="AD47" s="78">
        <f t="shared" si="9"/>
        <v>0.87082405345211578</v>
      </c>
      <c r="AE47" s="69">
        <f t="shared" si="10"/>
        <v>1.1205555442703925</v>
      </c>
      <c r="AF47" s="79">
        <v>610</v>
      </c>
      <c r="AG47" s="78">
        <f t="shared" si="11"/>
        <v>9.0571640682999263E-2</v>
      </c>
      <c r="AH47" s="80">
        <f t="shared" si="12"/>
        <v>0.62896972696527276</v>
      </c>
      <c r="AI47" s="70">
        <v>105</v>
      </c>
      <c r="AJ47" s="70">
        <v>35</v>
      </c>
      <c r="AK47" s="70">
        <f t="shared" si="13"/>
        <v>140</v>
      </c>
      <c r="AL47" s="78">
        <f t="shared" si="14"/>
        <v>2.0786933927245732E-2</v>
      </c>
      <c r="AM47" s="69">
        <f t="shared" si="15"/>
        <v>0.33527312785880214</v>
      </c>
      <c r="AN47" s="81">
        <v>115</v>
      </c>
      <c r="AO47" s="12" t="s">
        <v>38</v>
      </c>
      <c r="AP47" s="12" t="s">
        <v>38</v>
      </c>
      <c r="AQ47" s="82" t="s">
        <v>305</v>
      </c>
      <c r="AR47" s="66" t="s">
        <v>314</v>
      </c>
      <c r="AS47" s="97"/>
    </row>
    <row r="48" spans="1:45" ht="12.75" customHeight="1">
      <c r="A48" s="67" t="s">
        <v>315</v>
      </c>
      <c r="B48" s="68">
        <v>8250002.2000000002</v>
      </c>
      <c r="C48" s="69">
        <v>8250002.1299999999</v>
      </c>
      <c r="D48" s="12">
        <v>0.108100321</v>
      </c>
      <c r="E48" s="70">
        <v>20946</v>
      </c>
      <c r="F48" s="70">
        <v>8725</v>
      </c>
      <c r="G48" s="70">
        <v>8209</v>
      </c>
      <c r="H48" s="68"/>
      <c r="I48" s="12">
        <v>4.5599999999999996</v>
      </c>
      <c r="J48" s="70">
        <f t="shared" si="0"/>
        <v>455.99999999999994</v>
      </c>
      <c r="K48" s="72">
        <v>12629</v>
      </c>
      <c r="L48" s="70">
        <v>7203</v>
      </c>
      <c r="M48" s="70">
        <f t="shared" si="19"/>
        <v>2264.2693236659998</v>
      </c>
      <c r="N48" s="70">
        <f t="shared" si="1"/>
        <v>10364.730676334</v>
      </c>
      <c r="O48" s="73">
        <f t="shared" si="2"/>
        <v>4.5775167149960874</v>
      </c>
      <c r="P48" s="74">
        <v>2771.7</v>
      </c>
      <c r="Q48" s="70">
        <v>4722</v>
      </c>
      <c r="R48" s="70">
        <f t="shared" si="20"/>
        <v>943.17530072499994</v>
      </c>
      <c r="S48" s="70">
        <f t="shared" si="3"/>
        <v>3778.8246992750001</v>
      </c>
      <c r="T48" s="73">
        <f t="shared" si="4"/>
        <v>4.0064924265619482</v>
      </c>
      <c r="U48" s="72">
        <v>4633</v>
      </c>
      <c r="V48" s="70">
        <f t="shared" si="21"/>
        <v>887.39553508899996</v>
      </c>
      <c r="W48" s="70">
        <f t="shared" si="5"/>
        <v>3745.6044649109999</v>
      </c>
      <c r="X48" s="75">
        <f t="shared" si="6"/>
        <v>4.2208962258699447</v>
      </c>
      <c r="Y48" s="76">
        <f t="shared" si="7"/>
        <v>10.160087719298247</v>
      </c>
      <c r="Z48" s="77">
        <v>6890</v>
      </c>
      <c r="AA48" s="70">
        <v>5695</v>
      </c>
      <c r="AB48" s="70">
        <v>400</v>
      </c>
      <c r="AC48" s="70">
        <f t="shared" si="8"/>
        <v>6095</v>
      </c>
      <c r="AD48" s="78">
        <f t="shared" si="9"/>
        <v>0.88461538461538458</v>
      </c>
      <c r="AE48" s="69">
        <f t="shared" si="10"/>
        <v>1.1383018990439056</v>
      </c>
      <c r="AF48" s="79">
        <v>635</v>
      </c>
      <c r="AG48" s="78">
        <f t="shared" si="11"/>
        <v>9.2162554426705373E-2</v>
      </c>
      <c r="AH48" s="80">
        <f t="shared" si="12"/>
        <v>0.6400177390743429</v>
      </c>
      <c r="AI48" s="70">
        <v>45</v>
      </c>
      <c r="AJ48" s="70">
        <v>25</v>
      </c>
      <c r="AK48" s="70">
        <f t="shared" si="13"/>
        <v>70</v>
      </c>
      <c r="AL48" s="78">
        <f t="shared" si="14"/>
        <v>1.0159651669085631E-2</v>
      </c>
      <c r="AM48" s="69">
        <f t="shared" si="15"/>
        <v>0.16386534950138115</v>
      </c>
      <c r="AN48" s="81">
        <v>85</v>
      </c>
      <c r="AO48" s="12" t="s">
        <v>38</v>
      </c>
      <c r="AP48" s="12" t="s">
        <v>38</v>
      </c>
      <c r="AQ48" s="82" t="s">
        <v>305</v>
      </c>
      <c r="AR48" s="66" t="s">
        <v>314</v>
      </c>
      <c r="AS48" s="97"/>
    </row>
    <row r="49" spans="1:45" ht="12.75" customHeight="1">
      <c r="A49" s="67" t="s">
        <v>316</v>
      </c>
      <c r="B49" s="68">
        <v>8250002.21</v>
      </c>
      <c r="C49" s="69">
        <v>8250002.1299999999</v>
      </c>
      <c r="D49" s="12">
        <v>1.5787934999999999E-2</v>
      </c>
      <c r="E49" s="70">
        <v>20946</v>
      </c>
      <c r="F49" s="70">
        <v>8725</v>
      </c>
      <c r="G49" s="70">
        <v>8209</v>
      </c>
      <c r="H49" s="68"/>
      <c r="I49" s="12">
        <v>25.84</v>
      </c>
      <c r="J49" s="70">
        <f t="shared" si="0"/>
        <v>2584</v>
      </c>
      <c r="K49" s="72">
        <v>22077</v>
      </c>
      <c r="L49" s="70">
        <v>6786</v>
      </c>
      <c r="M49" s="70">
        <f t="shared" si="19"/>
        <v>330.69408650999998</v>
      </c>
      <c r="N49" s="70">
        <f t="shared" si="1"/>
        <v>21746.30591349</v>
      </c>
      <c r="O49" s="73">
        <f t="shared" si="2"/>
        <v>65.759585068456929</v>
      </c>
      <c r="P49" s="74">
        <v>854.5</v>
      </c>
      <c r="Q49" s="70">
        <v>7784</v>
      </c>
      <c r="R49" s="70">
        <f t="shared" si="20"/>
        <v>137.74973287500001</v>
      </c>
      <c r="S49" s="70">
        <f t="shared" si="3"/>
        <v>7646.2502671250004</v>
      </c>
      <c r="T49" s="73">
        <f t="shared" si="4"/>
        <v>55.508276550078939</v>
      </c>
      <c r="U49" s="72">
        <v>7344</v>
      </c>
      <c r="V49" s="70">
        <f t="shared" si="21"/>
        <v>129.603158415</v>
      </c>
      <c r="W49" s="70">
        <f t="shared" si="5"/>
        <v>7214.3968415850004</v>
      </c>
      <c r="X49" s="75">
        <f t="shared" si="6"/>
        <v>55.665285706108392</v>
      </c>
      <c r="Y49" s="76">
        <f t="shared" si="7"/>
        <v>2.8421052631578947</v>
      </c>
      <c r="Z49" s="77">
        <v>11290</v>
      </c>
      <c r="AA49" s="70">
        <v>9240</v>
      </c>
      <c r="AB49" s="70">
        <v>420</v>
      </c>
      <c r="AC49" s="70">
        <f t="shared" si="8"/>
        <v>9660</v>
      </c>
      <c r="AD49" s="78">
        <f t="shared" si="9"/>
        <v>0.8556244464127547</v>
      </c>
      <c r="AE49" s="69">
        <f t="shared" si="10"/>
        <v>1.100997053813946</v>
      </c>
      <c r="AF49" s="79">
        <v>1010</v>
      </c>
      <c r="AG49" s="78">
        <f t="shared" si="11"/>
        <v>8.9459698848538535E-2</v>
      </c>
      <c r="AH49" s="80">
        <f t="shared" si="12"/>
        <v>0.62124790867040658</v>
      </c>
      <c r="AI49" s="70">
        <v>300</v>
      </c>
      <c r="AJ49" s="70">
        <v>40</v>
      </c>
      <c r="AK49" s="70">
        <f t="shared" si="13"/>
        <v>340</v>
      </c>
      <c r="AL49" s="78">
        <f t="shared" si="14"/>
        <v>3.0115146147032774E-2</v>
      </c>
      <c r="AM49" s="69">
        <f t="shared" si="15"/>
        <v>0.48572816366181892</v>
      </c>
      <c r="AN49" s="81">
        <v>275</v>
      </c>
      <c r="AO49" s="12" t="s">
        <v>38</v>
      </c>
      <c r="AP49" s="12" t="s">
        <v>38</v>
      </c>
      <c r="AQ49" s="82" t="s">
        <v>317</v>
      </c>
      <c r="AR49" s="66"/>
      <c r="AS49" s="97"/>
    </row>
    <row r="50" spans="1:45" ht="12.75" customHeight="1">
      <c r="A50" s="67"/>
      <c r="B50" s="68">
        <v>8250002.2199999997</v>
      </c>
      <c r="C50" s="69">
        <v>8250002.1299999999</v>
      </c>
      <c r="D50" s="12">
        <v>0.124919658</v>
      </c>
      <c r="E50" s="70">
        <v>20946</v>
      </c>
      <c r="F50" s="70">
        <v>8725</v>
      </c>
      <c r="G50" s="70">
        <v>8209</v>
      </c>
      <c r="H50" s="68"/>
      <c r="I50" s="12">
        <v>2.4700000000000002</v>
      </c>
      <c r="J50" s="70">
        <f t="shared" si="0"/>
        <v>247.00000000000003</v>
      </c>
      <c r="K50" s="72">
        <v>5109</v>
      </c>
      <c r="L50" s="70">
        <v>4879</v>
      </c>
      <c r="M50" s="70">
        <f t="shared" si="19"/>
        <v>2616.5671564680001</v>
      </c>
      <c r="N50" s="70">
        <f t="shared" si="1"/>
        <v>2492.4328435319999</v>
      </c>
      <c r="O50" s="73">
        <f t="shared" si="2"/>
        <v>0.95255833100665976</v>
      </c>
      <c r="P50" s="74">
        <v>2065.6999999999998</v>
      </c>
      <c r="Q50" s="70">
        <v>1889</v>
      </c>
      <c r="R50" s="70">
        <f t="shared" si="20"/>
        <v>1089.9240160500001</v>
      </c>
      <c r="S50" s="70">
        <f t="shared" si="3"/>
        <v>799.07598394999991</v>
      </c>
      <c r="T50" s="73">
        <f t="shared" si="4"/>
        <v>0.73314834078611812</v>
      </c>
      <c r="U50" s="72">
        <v>1877</v>
      </c>
      <c r="V50" s="70">
        <f t="shared" si="21"/>
        <v>1025.465472522</v>
      </c>
      <c r="W50" s="70">
        <f t="shared" si="5"/>
        <v>851.53452747799997</v>
      </c>
      <c r="X50" s="75">
        <f t="shared" si="6"/>
        <v>0.83038829711522189</v>
      </c>
      <c r="Y50" s="76">
        <f t="shared" si="7"/>
        <v>7.5991902834008087</v>
      </c>
      <c r="Z50" s="77">
        <v>2380</v>
      </c>
      <c r="AA50" s="70">
        <v>2025</v>
      </c>
      <c r="AB50" s="70">
        <v>40</v>
      </c>
      <c r="AC50" s="70">
        <f t="shared" si="8"/>
        <v>2065</v>
      </c>
      <c r="AD50" s="78">
        <f t="shared" si="9"/>
        <v>0.86764705882352944</v>
      </c>
      <c r="AE50" s="69">
        <f t="shared" si="10"/>
        <v>1.1164674636402501</v>
      </c>
      <c r="AF50" s="79">
        <v>235</v>
      </c>
      <c r="AG50" s="78">
        <f t="shared" si="11"/>
        <v>9.8739495798319324E-2</v>
      </c>
      <c r="AH50" s="80">
        <f t="shared" si="12"/>
        <v>0.68569094304388423</v>
      </c>
      <c r="AI50" s="70">
        <v>20</v>
      </c>
      <c r="AJ50" s="70">
        <v>10</v>
      </c>
      <c r="AK50" s="70">
        <f t="shared" si="13"/>
        <v>30</v>
      </c>
      <c r="AL50" s="78">
        <f t="shared" si="14"/>
        <v>1.2605042016806723E-2</v>
      </c>
      <c r="AM50" s="69">
        <f t="shared" si="15"/>
        <v>0.20330712930333425</v>
      </c>
      <c r="AN50" s="81">
        <v>45</v>
      </c>
      <c r="AO50" s="12" t="s">
        <v>38</v>
      </c>
      <c r="AP50" s="12" t="s">
        <v>38</v>
      </c>
      <c r="AQ50" s="82" t="s">
        <v>305</v>
      </c>
      <c r="AR50" s="66"/>
      <c r="AS50" s="97"/>
    </row>
    <row r="51" spans="1:45" ht="12.75" customHeight="1">
      <c r="A51" s="67" t="s">
        <v>318</v>
      </c>
      <c r="B51" s="68">
        <v>8250002.2300000004</v>
      </c>
      <c r="C51" s="69">
        <v>8250002.1299999999</v>
      </c>
      <c r="D51" s="12">
        <v>0.13416351400000001</v>
      </c>
      <c r="E51" s="70">
        <v>20946</v>
      </c>
      <c r="F51" s="70">
        <v>8725</v>
      </c>
      <c r="G51" s="70">
        <v>8209</v>
      </c>
      <c r="H51" s="68"/>
      <c r="I51" s="12">
        <v>5.85</v>
      </c>
      <c r="J51" s="70">
        <f t="shared" si="0"/>
        <v>585</v>
      </c>
      <c r="K51" s="72">
        <v>13080</v>
      </c>
      <c r="L51" s="70">
        <v>5964</v>
      </c>
      <c r="M51" s="70">
        <f t="shared" si="19"/>
        <v>2810.1889642440001</v>
      </c>
      <c r="N51" s="70">
        <f t="shared" si="1"/>
        <v>10269.811035756</v>
      </c>
      <c r="O51" s="73">
        <f t="shared" si="2"/>
        <v>3.6544912696000122</v>
      </c>
      <c r="P51" s="74">
        <v>2234.1</v>
      </c>
      <c r="Q51" s="70">
        <v>4529</v>
      </c>
      <c r="R51" s="70">
        <f t="shared" si="20"/>
        <v>1170.57665965</v>
      </c>
      <c r="S51" s="70">
        <f t="shared" si="3"/>
        <v>3358.4233403500002</v>
      </c>
      <c r="T51" s="73">
        <f t="shared" si="4"/>
        <v>2.8690332347427479</v>
      </c>
      <c r="U51" s="72">
        <v>4461</v>
      </c>
      <c r="V51" s="70">
        <f t="shared" si="21"/>
        <v>1101.3482864260002</v>
      </c>
      <c r="W51" s="70">
        <f t="shared" si="5"/>
        <v>3359.6517135739996</v>
      </c>
      <c r="X51" s="75">
        <f t="shared" si="6"/>
        <v>3.0504897996222882</v>
      </c>
      <c r="Y51" s="76">
        <f t="shared" si="7"/>
        <v>7.6256410256410261</v>
      </c>
      <c r="Z51" s="77">
        <v>6625</v>
      </c>
      <c r="AA51" s="70">
        <v>5440</v>
      </c>
      <c r="AB51" s="70">
        <v>290</v>
      </c>
      <c r="AC51" s="70">
        <f t="shared" si="8"/>
        <v>5730</v>
      </c>
      <c r="AD51" s="78">
        <f t="shared" si="9"/>
        <v>0.8649056603773585</v>
      </c>
      <c r="AE51" s="69">
        <f t="shared" si="10"/>
        <v>1.1129398977493752</v>
      </c>
      <c r="AF51" s="79">
        <v>670</v>
      </c>
      <c r="AG51" s="78">
        <f t="shared" si="11"/>
        <v>0.10113207547169811</v>
      </c>
      <c r="AH51" s="80">
        <f t="shared" si="12"/>
        <v>0.70230607966457026</v>
      </c>
      <c r="AI51" s="70">
        <v>85</v>
      </c>
      <c r="AJ51" s="70">
        <v>25</v>
      </c>
      <c r="AK51" s="70">
        <f t="shared" si="13"/>
        <v>110</v>
      </c>
      <c r="AL51" s="78">
        <f t="shared" si="14"/>
        <v>1.6603773584905661E-2</v>
      </c>
      <c r="AM51" s="69">
        <f t="shared" si="15"/>
        <v>0.26780279975654292</v>
      </c>
      <c r="AN51" s="81">
        <v>110</v>
      </c>
      <c r="AO51" s="12" t="s">
        <v>38</v>
      </c>
      <c r="AP51" s="12" t="s">
        <v>38</v>
      </c>
      <c r="AQ51" s="82" t="s">
        <v>305</v>
      </c>
      <c r="AR51" s="66"/>
      <c r="AS51" s="97"/>
    </row>
    <row r="52" spans="1:45" ht="12.75" customHeight="1">
      <c r="A52" s="67"/>
      <c r="B52" s="68">
        <v>8250003</v>
      </c>
      <c r="C52" s="69"/>
      <c r="D52" s="69"/>
      <c r="E52" s="70"/>
      <c r="F52" s="70"/>
      <c r="G52" s="70"/>
      <c r="H52" s="71" t="s">
        <v>74</v>
      </c>
      <c r="I52" s="12">
        <v>10.130000000000001</v>
      </c>
      <c r="J52" s="70">
        <f t="shared" si="0"/>
        <v>1013.0000000000001</v>
      </c>
      <c r="K52" s="72">
        <v>3504</v>
      </c>
      <c r="L52" s="70">
        <v>3562</v>
      </c>
      <c r="M52" s="70">
        <v>3774</v>
      </c>
      <c r="N52" s="70">
        <f t="shared" si="1"/>
        <v>-270</v>
      </c>
      <c r="O52" s="73">
        <f t="shared" si="2"/>
        <v>-7.1542130365659776E-2</v>
      </c>
      <c r="P52" s="74">
        <v>346</v>
      </c>
      <c r="Q52" s="70">
        <v>1510</v>
      </c>
      <c r="R52" s="70">
        <v>1538</v>
      </c>
      <c r="S52" s="70">
        <f t="shared" si="3"/>
        <v>-28</v>
      </c>
      <c r="T52" s="73">
        <f t="shared" si="4"/>
        <v>-1.8205461638491547E-2</v>
      </c>
      <c r="U52" s="72">
        <v>1481</v>
      </c>
      <c r="V52" s="70">
        <v>1516</v>
      </c>
      <c r="W52" s="70">
        <f t="shared" si="5"/>
        <v>-35</v>
      </c>
      <c r="X52" s="75">
        <f t="shared" si="6"/>
        <v>-2.308707124010554E-2</v>
      </c>
      <c r="Y52" s="76">
        <f t="shared" si="7"/>
        <v>1.4619940769990127</v>
      </c>
      <c r="Z52" s="77">
        <v>1670</v>
      </c>
      <c r="AA52" s="70">
        <v>1340</v>
      </c>
      <c r="AB52" s="70">
        <v>85</v>
      </c>
      <c r="AC52" s="70">
        <f t="shared" si="8"/>
        <v>1425</v>
      </c>
      <c r="AD52" s="78">
        <f t="shared" si="9"/>
        <v>0.8532934131736527</v>
      </c>
      <c r="AE52" s="69">
        <f t="shared" si="10"/>
        <v>1.0979975360472976</v>
      </c>
      <c r="AF52" s="79">
        <v>200</v>
      </c>
      <c r="AG52" s="78">
        <f t="shared" si="11"/>
        <v>0.11976047904191617</v>
      </c>
      <c r="AH52" s="80">
        <f t="shared" si="12"/>
        <v>0.83166999334664016</v>
      </c>
      <c r="AI52" s="70">
        <v>0</v>
      </c>
      <c r="AJ52" s="70">
        <v>15</v>
      </c>
      <c r="AK52" s="70">
        <f t="shared" si="13"/>
        <v>15</v>
      </c>
      <c r="AL52" s="78">
        <f t="shared" si="14"/>
        <v>8.9820359281437123E-3</v>
      </c>
      <c r="AM52" s="69">
        <f t="shared" si="15"/>
        <v>0.1448715472281244</v>
      </c>
      <c r="AN52" s="81">
        <v>25</v>
      </c>
      <c r="AO52" s="12" t="s">
        <v>38</v>
      </c>
      <c r="AP52" s="12" t="s">
        <v>38</v>
      </c>
      <c r="AQ52" s="82" t="s">
        <v>319</v>
      </c>
      <c r="AR52" s="66"/>
      <c r="AS52" s="97"/>
    </row>
    <row r="53" spans="1:45" ht="12.75" customHeight="1">
      <c r="A53" s="67"/>
      <c r="B53" s="68">
        <v>8250004</v>
      </c>
      <c r="C53" s="69"/>
      <c r="D53" s="69"/>
      <c r="E53" s="70"/>
      <c r="F53" s="70"/>
      <c r="G53" s="70"/>
      <c r="H53" s="71" t="s">
        <v>75</v>
      </c>
      <c r="I53" s="12">
        <v>1.99</v>
      </c>
      <c r="J53" s="70">
        <f t="shared" si="0"/>
        <v>199</v>
      </c>
      <c r="K53" s="72">
        <v>3158</v>
      </c>
      <c r="L53" s="70">
        <v>3181</v>
      </c>
      <c r="M53" s="70">
        <v>3209</v>
      </c>
      <c r="N53" s="70">
        <f t="shared" si="1"/>
        <v>-51</v>
      </c>
      <c r="O53" s="73">
        <f t="shared" si="2"/>
        <v>-1.5892801495793082E-2</v>
      </c>
      <c r="P53" s="74">
        <v>1583.6</v>
      </c>
      <c r="Q53" s="70">
        <v>1295</v>
      </c>
      <c r="R53" s="70">
        <v>1292</v>
      </c>
      <c r="S53" s="70">
        <f t="shared" si="3"/>
        <v>3</v>
      </c>
      <c r="T53" s="73">
        <f t="shared" si="4"/>
        <v>2.3219814241486067E-3</v>
      </c>
      <c r="U53" s="72">
        <v>1285</v>
      </c>
      <c r="V53" s="70">
        <v>1269</v>
      </c>
      <c r="W53" s="70">
        <f t="shared" si="5"/>
        <v>16</v>
      </c>
      <c r="X53" s="75">
        <f t="shared" si="6"/>
        <v>1.260835303388495E-2</v>
      </c>
      <c r="Y53" s="76">
        <f t="shared" si="7"/>
        <v>6.4572864321608039</v>
      </c>
      <c r="Z53" s="77">
        <v>1390</v>
      </c>
      <c r="AA53" s="70">
        <v>1095</v>
      </c>
      <c r="AB53" s="70">
        <v>45</v>
      </c>
      <c r="AC53" s="70">
        <f t="shared" si="8"/>
        <v>1140</v>
      </c>
      <c r="AD53" s="78">
        <f t="shared" si="9"/>
        <v>0.82014388489208634</v>
      </c>
      <c r="AE53" s="69">
        <f t="shared" si="10"/>
        <v>1.0553415166612874</v>
      </c>
      <c r="AF53" s="79">
        <v>165</v>
      </c>
      <c r="AG53" s="78">
        <f t="shared" si="11"/>
        <v>0.11870503597122302</v>
      </c>
      <c r="AH53" s="80">
        <f t="shared" si="12"/>
        <v>0.82434052757793774</v>
      </c>
      <c r="AI53" s="70">
        <v>40</v>
      </c>
      <c r="AJ53" s="70">
        <v>30</v>
      </c>
      <c r="AK53" s="70">
        <f t="shared" si="13"/>
        <v>70</v>
      </c>
      <c r="AL53" s="78">
        <f t="shared" si="14"/>
        <v>5.0359712230215826E-2</v>
      </c>
      <c r="AM53" s="69">
        <f t="shared" si="15"/>
        <v>0.81225342306799719</v>
      </c>
      <c r="AN53" s="81">
        <v>10</v>
      </c>
      <c r="AO53" s="12" t="s">
        <v>38</v>
      </c>
      <c r="AP53" s="12" t="s">
        <v>38</v>
      </c>
      <c r="AQ53" s="82"/>
      <c r="AR53" s="66"/>
      <c r="AS53" s="97"/>
    </row>
    <row r="54" spans="1:45" ht="12.75" customHeight="1">
      <c r="A54" s="67"/>
      <c r="B54" s="68">
        <v>8250005</v>
      </c>
      <c r="C54" s="69"/>
      <c r="D54" s="69"/>
      <c r="E54" s="70"/>
      <c r="F54" s="70"/>
      <c r="G54" s="70"/>
      <c r="H54" s="71" t="s">
        <v>76</v>
      </c>
      <c r="I54" s="12">
        <v>1.78</v>
      </c>
      <c r="J54" s="70">
        <f t="shared" si="0"/>
        <v>178</v>
      </c>
      <c r="K54" s="72">
        <v>2273</v>
      </c>
      <c r="L54" s="70">
        <v>2229</v>
      </c>
      <c r="M54" s="70">
        <v>2146</v>
      </c>
      <c r="N54" s="70">
        <f t="shared" si="1"/>
        <v>127</v>
      </c>
      <c r="O54" s="73">
        <f t="shared" si="2"/>
        <v>5.9179869524697108E-2</v>
      </c>
      <c r="P54" s="74">
        <v>1276.4000000000001</v>
      </c>
      <c r="Q54" s="70">
        <v>989</v>
      </c>
      <c r="R54" s="70">
        <v>981</v>
      </c>
      <c r="S54" s="70">
        <f t="shared" si="3"/>
        <v>8</v>
      </c>
      <c r="T54" s="73">
        <f t="shared" si="4"/>
        <v>8.1549439347604492E-3</v>
      </c>
      <c r="U54" s="72">
        <v>968</v>
      </c>
      <c r="V54" s="70">
        <v>964</v>
      </c>
      <c r="W54" s="70">
        <f t="shared" si="5"/>
        <v>4</v>
      </c>
      <c r="X54" s="75">
        <f t="shared" si="6"/>
        <v>4.1493775933609959E-3</v>
      </c>
      <c r="Y54" s="76">
        <f t="shared" si="7"/>
        <v>5.4382022471910112</v>
      </c>
      <c r="Z54" s="77">
        <v>1100</v>
      </c>
      <c r="AA54" s="70">
        <v>770</v>
      </c>
      <c r="AB54" s="70">
        <v>45</v>
      </c>
      <c r="AC54" s="70">
        <f t="shared" si="8"/>
        <v>815</v>
      </c>
      <c r="AD54" s="78">
        <f t="shared" si="9"/>
        <v>0.74090909090909096</v>
      </c>
      <c r="AE54" s="69">
        <f t="shared" si="10"/>
        <v>0.95338408066167435</v>
      </c>
      <c r="AF54" s="79">
        <v>170</v>
      </c>
      <c r="AG54" s="78">
        <f t="shared" si="11"/>
        <v>0.15454545454545454</v>
      </c>
      <c r="AH54" s="80">
        <f t="shared" si="12"/>
        <v>1.0732323232323233</v>
      </c>
      <c r="AI54" s="70">
        <v>100</v>
      </c>
      <c r="AJ54" s="70">
        <v>10</v>
      </c>
      <c r="AK54" s="70">
        <f t="shared" si="13"/>
        <v>110</v>
      </c>
      <c r="AL54" s="78">
        <f t="shared" si="14"/>
        <v>0.1</v>
      </c>
      <c r="AM54" s="69">
        <f t="shared" si="15"/>
        <v>1.6129032258064517</v>
      </c>
      <c r="AN54" s="81">
        <v>10</v>
      </c>
      <c r="AO54" s="12" t="s">
        <v>38</v>
      </c>
      <c r="AP54" s="12" t="s">
        <v>38</v>
      </c>
      <c r="AQ54" s="82"/>
      <c r="AR54" s="66"/>
      <c r="AS54" s="97"/>
    </row>
    <row r="55" spans="1:45" ht="12.75" customHeight="1">
      <c r="A55" s="67"/>
      <c r="B55" s="68">
        <v>8250006</v>
      </c>
      <c r="C55" s="69"/>
      <c r="D55" s="69"/>
      <c r="E55" s="70"/>
      <c r="F55" s="70"/>
      <c r="G55" s="70"/>
      <c r="H55" s="71" t="s">
        <v>77</v>
      </c>
      <c r="I55" s="12">
        <v>1.99</v>
      </c>
      <c r="J55" s="70">
        <f t="shared" si="0"/>
        <v>199</v>
      </c>
      <c r="K55" s="72">
        <v>5626</v>
      </c>
      <c r="L55" s="70">
        <v>5437</v>
      </c>
      <c r="M55" s="70">
        <v>5509</v>
      </c>
      <c r="N55" s="70">
        <f t="shared" si="1"/>
        <v>117</v>
      </c>
      <c r="O55" s="73">
        <f t="shared" si="2"/>
        <v>2.1237974223997095E-2</v>
      </c>
      <c r="P55" s="74">
        <v>2823.9</v>
      </c>
      <c r="Q55" s="70">
        <v>2416</v>
      </c>
      <c r="R55" s="70">
        <v>2385</v>
      </c>
      <c r="S55" s="70">
        <f t="shared" si="3"/>
        <v>31</v>
      </c>
      <c r="T55" s="73">
        <f t="shared" si="4"/>
        <v>1.29979035639413E-2</v>
      </c>
      <c r="U55" s="72">
        <v>2309</v>
      </c>
      <c r="V55" s="70">
        <v>2311</v>
      </c>
      <c r="W55" s="70">
        <f t="shared" si="5"/>
        <v>-2</v>
      </c>
      <c r="X55" s="75">
        <f t="shared" si="6"/>
        <v>-8.6542622241453913E-4</v>
      </c>
      <c r="Y55" s="76">
        <f t="shared" si="7"/>
        <v>11.603015075376884</v>
      </c>
      <c r="Z55" s="77">
        <v>3085</v>
      </c>
      <c r="AA55" s="70">
        <v>2140</v>
      </c>
      <c r="AB55" s="70">
        <v>115</v>
      </c>
      <c r="AC55" s="70">
        <f t="shared" si="8"/>
        <v>2255</v>
      </c>
      <c r="AD55" s="78">
        <f t="shared" si="9"/>
        <v>0.73095623987034031</v>
      </c>
      <c r="AE55" s="69">
        <f t="shared" si="10"/>
        <v>0.94057699021836627</v>
      </c>
      <c r="AF55" s="79">
        <v>630</v>
      </c>
      <c r="AG55" s="78">
        <f t="shared" si="11"/>
        <v>0.20421393841166938</v>
      </c>
      <c r="AH55" s="80">
        <f t="shared" si="12"/>
        <v>1.4181523500810373</v>
      </c>
      <c r="AI55" s="70">
        <v>140</v>
      </c>
      <c r="AJ55" s="70">
        <v>10</v>
      </c>
      <c r="AK55" s="70">
        <f t="shared" si="13"/>
        <v>150</v>
      </c>
      <c r="AL55" s="78">
        <f t="shared" si="14"/>
        <v>4.8622366288492709E-2</v>
      </c>
      <c r="AM55" s="69">
        <f t="shared" si="15"/>
        <v>0.78423171433052752</v>
      </c>
      <c r="AN55" s="81">
        <v>40</v>
      </c>
      <c r="AO55" s="12" t="s">
        <v>38</v>
      </c>
      <c r="AP55" s="12" t="s">
        <v>38</v>
      </c>
      <c r="AQ55" s="82"/>
      <c r="AR55" s="66"/>
      <c r="AS55" s="97"/>
    </row>
    <row r="56" spans="1:45" ht="12.75" customHeight="1">
      <c r="A56" s="67"/>
      <c r="B56" s="68">
        <v>8250007.0099999998</v>
      </c>
      <c r="C56" s="69"/>
      <c r="D56" s="12"/>
      <c r="E56" s="70"/>
      <c r="F56" s="70"/>
      <c r="G56" s="70"/>
      <c r="H56" s="71" t="s">
        <v>78</v>
      </c>
      <c r="I56" s="12">
        <v>1.96</v>
      </c>
      <c r="J56" s="70">
        <f t="shared" si="0"/>
        <v>196</v>
      </c>
      <c r="K56" s="72">
        <v>6067</v>
      </c>
      <c r="L56" s="70">
        <v>6005</v>
      </c>
      <c r="M56" s="70">
        <v>6068</v>
      </c>
      <c r="N56" s="70">
        <f t="shared" si="1"/>
        <v>-1</v>
      </c>
      <c r="O56" s="73">
        <f t="shared" si="2"/>
        <v>-1.6479894528675015E-4</v>
      </c>
      <c r="P56" s="74">
        <v>3100</v>
      </c>
      <c r="Q56" s="70">
        <v>2564</v>
      </c>
      <c r="R56" s="70">
        <v>2538</v>
      </c>
      <c r="S56" s="70">
        <f t="shared" si="3"/>
        <v>26</v>
      </c>
      <c r="T56" s="73">
        <f t="shared" si="4"/>
        <v>1.024428684003152E-2</v>
      </c>
      <c r="U56" s="72">
        <v>2537</v>
      </c>
      <c r="V56" s="70">
        <v>2490</v>
      </c>
      <c r="W56" s="70">
        <f t="shared" si="5"/>
        <v>47</v>
      </c>
      <c r="X56" s="75">
        <f t="shared" si="6"/>
        <v>1.8875502008032129E-2</v>
      </c>
      <c r="Y56" s="76">
        <f t="shared" si="7"/>
        <v>12.943877551020408</v>
      </c>
      <c r="Z56" s="77">
        <v>3070</v>
      </c>
      <c r="AA56" s="70">
        <v>2405</v>
      </c>
      <c r="AB56" s="70">
        <v>170</v>
      </c>
      <c r="AC56" s="70">
        <f t="shared" si="8"/>
        <v>2575</v>
      </c>
      <c r="AD56" s="78">
        <f t="shared" si="9"/>
        <v>0.83876221498371339</v>
      </c>
      <c r="AE56" s="69">
        <f t="shared" si="10"/>
        <v>1.0792991380964378</v>
      </c>
      <c r="AF56" s="79">
        <v>355</v>
      </c>
      <c r="AG56" s="78">
        <f t="shared" si="11"/>
        <v>0.11563517915309446</v>
      </c>
      <c r="AH56" s="80">
        <f t="shared" si="12"/>
        <v>0.8030220774520449</v>
      </c>
      <c r="AI56" s="70">
        <v>75</v>
      </c>
      <c r="AJ56" s="70">
        <v>25</v>
      </c>
      <c r="AK56" s="70">
        <f t="shared" si="13"/>
        <v>100</v>
      </c>
      <c r="AL56" s="78">
        <f t="shared" si="14"/>
        <v>3.2573289902280131E-2</v>
      </c>
      <c r="AM56" s="69">
        <f t="shared" si="15"/>
        <v>0.52537564358516342</v>
      </c>
      <c r="AN56" s="81">
        <v>45</v>
      </c>
      <c r="AO56" s="12" t="s">
        <v>38</v>
      </c>
      <c r="AP56" s="12" t="s">
        <v>38</v>
      </c>
      <c r="AQ56" s="82"/>
      <c r="AR56" s="66"/>
      <c r="AS56" s="97"/>
    </row>
    <row r="57" spans="1:45" ht="12.75" customHeight="1">
      <c r="A57" s="67"/>
      <c r="B57" s="68">
        <v>8250007.0199999996</v>
      </c>
      <c r="C57" s="69"/>
      <c r="D57" s="12"/>
      <c r="E57" s="70"/>
      <c r="F57" s="70"/>
      <c r="G57" s="70"/>
      <c r="H57" s="71" t="s">
        <v>79</v>
      </c>
      <c r="I57" s="12">
        <v>2.0699999999999998</v>
      </c>
      <c r="J57" s="70">
        <f t="shared" si="0"/>
        <v>206.99999999999997</v>
      </c>
      <c r="K57" s="72">
        <v>6354</v>
      </c>
      <c r="L57" s="70">
        <v>6343</v>
      </c>
      <c r="M57" s="70">
        <v>6397</v>
      </c>
      <c r="N57" s="70">
        <f t="shared" si="1"/>
        <v>-43</v>
      </c>
      <c r="O57" s="73">
        <f t="shared" si="2"/>
        <v>-6.7219008910426765E-3</v>
      </c>
      <c r="P57" s="74">
        <v>3063.1</v>
      </c>
      <c r="Q57" s="70">
        <v>2652</v>
      </c>
      <c r="R57" s="70">
        <v>2595</v>
      </c>
      <c r="S57" s="70">
        <f t="shared" si="3"/>
        <v>57</v>
      </c>
      <c r="T57" s="73">
        <f t="shared" si="4"/>
        <v>2.1965317919075144E-2</v>
      </c>
      <c r="U57" s="72">
        <v>2618</v>
      </c>
      <c r="V57" s="70">
        <v>2550</v>
      </c>
      <c r="W57" s="70">
        <f t="shared" si="5"/>
        <v>68</v>
      </c>
      <c r="X57" s="75">
        <f t="shared" si="6"/>
        <v>2.6666666666666668E-2</v>
      </c>
      <c r="Y57" s="76">
        <f t="shared" si="7"/>
        <v>12.647342995169083</v>
      </c>
      <c r="Z57" s="77">
        <v>3230</v>
      </c>
      <c r="AA57" s="70">
        <v>2515</v>
      </c>
      <c r="AB57" s="70">
        <v>150</v>
      </c>
      <c r="AC57" s="70">
        <f t="shared" si="8"/>
        <v>2665</v>
      </c>
      <c r="AD57" s="78">
        <f t="shared" si="9"/>
        <v>0.82507739938080493</v>
      </c>
      <c r="AE57" s="69">
        <f t="shared" si="10"/>
        <v>1.0616898449959915</v>
      </c>
      <c r="AF57" s="79">
        <v>465</v>
      </c>
      <c r="AG57" s="78">
        <f t="shared" si="11"/>
        <v>0.14396284829721362</v>
      </c>
      <c r="AH57" s="80">
        <f t="shared" si="12"/>
        <v>0.99974200206398356</v>
      </c>
      <c r="AI57" s="70">
        <v>55</v>
      </c>
      <c r="AJ57" s="70">
        <v>25</v>
      </c>
      <c r="AK57" s="70">
        <f t="shared" si="13"/>
        <v>80</v>
      </c>
      <c r="AL57" s="78">
        <f t="shared" si="14"/>
        <v>2.4767801857585141E-2</v>
      </c>
      <c r="AM57" s="69">
        <f t="shared" si="15"/>
        <v>0.39948067512234098</v>
      </c>
      <c r="AN57" s="81">
        <v>25</v>
      </c>
      <c r="AO57" s="12" t="s">
        <v>38</v>
      </c>
      <c r="AP57" s="12" t="s">
        <v>38</v>
      </c>
      <c r="AQ57" s="82"/>
      <c r="AR57" s="66"/>
      <c r="AS57" s="97"/>
    </row>
    <row r="58" spans="1:45" ht="12.75" customHeight="1">
      <c r="A58" s="67"/>
      <c r="B58" s="68">
        <v>8250007.0300000003</v>
      </c>
      <c r="C58" s="69"/>
      <c r="D58" s="69"/>
      <c r="E58" s="70"/>
      <c r="F58" s="70"/>
      <c r="G58" s="70"/>
      <c r="H58" s="71" t="s">
        <v>80</v>
      </c>
      <c r="I58" s="12">
        <v>5.05</v>
      </c>
      <c r="J58" s="70">
        <f t="shared" si="0"/>
        <v>505</v>
      </c>
      <c r="K58" s="72">
        <v>5809</v>
      </c>
      <c r="L58" s="70">
        <v>5823</v>
      </c>
      <c r="M58" s="70">
        <v>6066</v>
      </c>
      <c r="N58" s="70">
        <f t="shared" si="1"/>
        <v>-257</v>
      </c>
      <c r="O58" s="73">
        <f t="shared" si="2"/>
        <v>-4.236729310913287E-2</v>
      </c>
      <c r="P58" s="74">
        <v>1150.7</v>
      </c>
      <c r="Q58" s="70">
        <v>2303</v>
      </c>
      <c r="R58" s="70">
        <v>2287</v>
      </c>
      <c r="S58" s="70">
        <f t="shared" si="3"/>
        <v>16</v>
      </c>
      <c r="T58" s="73">
        <f t="shared" si="4"/>
        <v>6.996064713598601E-3</v>
      </c>
      <c r="U58" s="72">
        <v>2280</v>
      </c>
      <c r="V58" s="70">
        <v>2261</v>
      </c>
      <c r="W58" s="70">
        <f t="shared" si="5"/>
        <v>19</v>
      </c>
      <c r="X58" s="75">
        <f t="shared" si="6"/>
        <v>8.4033613445378148E-3</v>
      </c>
      <c r="Y58" s="76">
        <f t="shared" si="7"/>
        <v>4.5148514851485144</v>
      </c>
      <c r="Z58" s="77">
        <v>2570</v>
      </c>
      <c r="AA58" s="70">
        <v>2025</v>
      </c>
      <c r="AB58" s="70">
        <v>105</v>
      </c>
      <c r="AC58" s="70">
        <f t="shared" si="8"/>
        <v>2130</v>
      </c>
      <c r="AD58" s="78">
        <f t="shared" si="9"/>
        <v>0.8287937743190662</v>
      </c>
      <c r="AE58" s="69">
        <f t="shared" si="10"/>
        <v>1.0664719872957451</v>
      </c>
      <c r="AF58" s="79">
        <v>285</v>
      </c>
      <c r="AG58" s="78">
        <f t="shared" si="11"/>
        <v>0.11089494163424124</v>
      </c>
      <c r="AH58" s="80">
        <f t="shared" si="12"/>
        <v>0.77010376134889758</v>
      </c>
      <c r="AI58" s="70">
        <v>65</v>
      </c>
      <c r="AJ58" s="70">
        <v>55</v>
      </c>
      <c r="AK58" s="70">
        <f t="shared" si="13"/>
        <v>120</v>
      </c>
      <c r="AL58" s="78">
        <f t="shared" si="14"/>
        <v>4.6692607003891051E-2</v>
      </c>
      <c r="AM58" s="69">
        <f t="shared" si="15"/>
        <v>0.75310656457888792</v>
      </c>
      <c r="AN58" s="81">
        <v>35</v>
      </c>
      <c r="AO58" s="12" t="s">
        <v>38</v>
      </c>
      <c r="AP58" s="12" t="s">
        <v>38</v>
      </c>
      <c r="AQ58" s="82"/>
      <c r="AR58" s="66"/>
      <c r="AS58" s="97"/>
    </row>
    <row r="59" spans="1:45" ht="12.75" customHeight="1">
      <c r="A59" s="67"/>
      <c r="B59" s="68">
        <v>8250007.04</v>
      </c>
      <c r="C59" s="69"/>
      <c r="D59" s="69"/>
      <c r="E59" s="70"/>
      <c r="F59" s="70"/>
      <c r="G59" s="70"/>
      <c r="H59" s="71" t="s">
        <v>81</v>
      </c>
      <c r="I59" s="12">
        <v>2.79</v>
      </c>
      <c r="J59" s="70">
        <f t="shared" si="0"/>
        <v>279</v>
      </c>
      <c r="K59" s="72">
        <v>5961</v>
      </c>
      <c r="L59" s="70">
        <v>5677</v>
      </c>
      <c r="M59" s="70">
        <v>5758</v>
      </c>
      <c r="N59" s="70">
        <f t="shared" si="1"/>
        <v>203</v>
      </c>
      <c r="O59" s="73">
        <f t="shared" si="2"/>
        <v>3.5255296978117405E-2</v>
      </c>
      <c r="P59" s="74">
        <v>2139.6</v>
      </c>
      <c r="Q59" s="70">
        <v>2647</v>
      </c>
      <c r="R59" s="70">
        <v>2612</v>
      </c>
      <c r="S59" s="70">
        <f t="shared" si="3"/>
        <v>35</v>
      </c>
      <c r="T59" s="73">
        <f t="shared" si="4"/>
        <v>1.339969372128637E-2</v>
      </c>
      <c r="U59" s="72">
        <v>2538</v>
      </c>
      <c r="V59" s="70">
        <v>2562</v>
      </c>
      <c r="W59" s="70">
        <f t="shared" si="5"/>
        <v>-24</v>
      </c>
      <c r="X59" s="75">
        <f t="shared" si="6"/>
        <v>-9.3676814988290398E-3</v>
      </c>
      <c r="Y59" s="76">
        <f t="shared" si="7"/>
        <v>9.0967741935483879</v>
      </c>
      <c r="Z59" s="77">
        <v>2215</v>
      </c>
      <c r="AA59" s="70">
        <v>1630</v>
      </c>
      <c r="AB59" s="70">
        <v>135</v>
      </c>
      <c r="AC59" s="70">
        <f t="shared" si="8"/>
        <v>1765</v>
      </c>
      <c r="AD59" s="78">
        <f t="shared" si="9"/>
        <v>0.79683972911963885</v>
      </c>
      <c r="AE59" s="69">
        <f t="shared" si="10"/>
        <v>1.0253542869197139</v>
      </c>
      <c r="AF59" s="79">
        <v>270</v>
      </c>
      <c r="AG59" s="78">
        <f t="shared" si="11"/>
        <v>0.12189616252821671</v>
      </c>
      <c r="AH59" s="80">
        <f t="shared" si="12"/>
        <v>0.84650112866817162</v>
      </c>
      <c r="AI59" s="70">
        <v>110</v>
      </c>
      <c r="AJ59" s="70">
        <v>25</v>
      </c>
      <c r="AK59" s="70">
        <f t="shared" si="13"/>
        <v>135</v>
      </c>
      <c r="AL59" s="78">
        <f t="shared" si="14"/>
        <v>6.0948081264108354E-2</v>
      </c>
      <c r="AM59" s="69">
        <f t="shared" si="15"/>
        <v>0.98303356877594117</v>
      </c>
      <c r="AN59" s="81">
        <v>40</v>
      </c>
      <c r="AO59" s="12" t="s">
        <v>38</v>
      </c>
      <c r="AP59" s="12" t="s">
        <v>38</v>
      </c>
      <c r="AQ59" s="82"/>
      <c r="AR59" s="66"/>
      <c r="AS59" s="97"/>
    </row>
    <row r="60" spans="1:45" ht="12.75" customHeight="1">
      <c r="A60" s="67"/>
      <c r="B60" s="68">
        <v>8250008</v>
      </c>
      <c r="C60" s="69"/>
      <c r="D60" s="12"/>
      <c r="E60" s="70"/>
      <c r="F60" s="70"/>
      <c r="G60" s="70"/>
      <c r="H60" s="71" t="s">
        <v>82</v>
      </c>
      <c r="I60" s="12">
        <v>1.41</v>
      </c>
      <c r="J60" s="70">
        <f t="shared" si="0"/>
        <v>141</v>
      </c>
      <c r="K60" s="72">
        <v>3433</v>
      </c>
      <c r="L60" s="70">
        <v>3330</v>
      </c>
      <c r="M60" s="70">
        <v>3413</v>
      </c>
      <c r="N60" s="70">
        <f t="shared" si="1"/>
        <v>20</v>
      </c>
      <c r="O60" s="73">
        <f t="shared" si="2"/>
        <v>5.8599472604746556E-3</v>
      </c>
      <c r="P60" s="74">
        <v>2435.1</v>
      </c>
      <c r="Q60" s="70">
        <v>1395</v>
      </c>
      <c r="R60" s="70">
        <v>1375</v>
      </c>
      <c r="S60" s="70">
        <f t="shared" si="3"/>
        <v>20</v>
      </c>
      <c r="T60" s="73">
        <f t="shared" si="4"/>
        <v>1.4545454545454545E-2</v>
      </c>
      <c r="U60" s="72">
        <v>1359</v>
      </c>
      <c r="V60" s="70">
        <v>1343</v>
      </c>
      <c r="W60" s="70">
        <f t="shared" si="5"/>
        <v>16</v>
      </c>
      <c r="X60" s="75">
        <f t="shared" si="6"/>
        <v>1.1913626209977662E-2</v>
      </c>
      <c r="Y60" s="76">
        <f t="shared" si="7"/>
        <v>9.6382978723404253</v>
      </c>
      <c r="Z60" s="77">
        <v>1720</v>
      </c>
      <c r="AA60" s="70">
        <v>1255</v>
      </c>
      <c r="AB60" s="70">
        <v>70</v>
      </c>
      <c r="AC60" s="70">
        <f t="shared" si="8"/>
        <v>1325</v>
      </c>
      <c r="AD60" s="78">
        <f t="shared" si="9"/>
        <v>0.77034883720930236</v>
      </c>
      <c r="AE60" s="69">
        <f t="shared" si="10"/>
        <v>0.99126644140704112</v>
      </c>
      <c r="AF60" s="79">
        <v>260</v>
      </c>
      <c r="AG60" s="78">
        <f t="shared" si="11"/>
        <v>0.15116279069767441</v>
      </c>
      <c r="AH60" s="80">
        <f t="shared" si="12"/>
        <v>1.0497416020671835</v>
      </c>
      <c r="AI60" s="70">
        <v>50</v>
      </c>
      <c r="AJ60" s="70">
        <v>60</v>
      </c>
      <c r="AK60" s="70">
        <f t="shared" si="13"/>
        <v>110</v>
      </c>
      <c r="AL60" s="78">
        <f t="shared" si="14"/>
        <v>6.3953488372093026E-2</v>
      </c>
      <c r="AM60" s="69">
        <f t="shared" si="15"/>
        <v>1.0315078769692423</v>
      </c>
      <c r="AN60" s="81">
        <v>20</v>
      </c>
      <c r="AO60" s="12" t="s">
        <v>38</v>
      </c>
      <c r="AP60" s="12" t="s">
        <v>38</v>
      </c>
      <c r="AQ60" s="82"/>
      <c r="AR60" s="66"/>
      <c r="AS60" s="97"/>
    </row>
    <row r="61" spans="1:45" ht="12.75" customHeight="1">
      <c r="A61" s="83"/>
      <c r="B61" s="84">
        <v>8250009</v>
      </c>
      <c r="C61" s="85"/>
      <c r="D61" s="16"/>
      <c r="E61" s="86"/>
      <c r="F61" s="86"/>
      <c r="G61" s="86"/>
      <c r="H61" s="112" t="s">
        <v>83</v>
      </c>
      <c r="I61" s="16">
        <v>1.04</v>
      </c>
      <c r="J61" s="86">
        <f t="shared" si="0"/>
        <v>104</v>
      </c>
      <c r="K61" s="87">
        <v>2689</v>
      </c>
      <c r="L61" s="86">
        <v>2574</v>
      </c>
      <c r="M61" s="86">
        <v>2508</v>
      </c>
      <c r="N61" s="86">
        <f t="shared" si="1"/>
        <v>181</v>
      </c>
      <c r="O61" s="88">
        <f t="shared" si="2"/>
        <v>7.2169059011164272E-2</v>
      </c>
      <c r="P61" s="89">
        <v>2576.6999999999998</v>
      </c>
      <c r="Q61" s="86">
        <v>1327</v>
      </c>
      <c r="R61" s="86">
        <v>1303</v>
      </c>
      <c r="S61" s="86">
        <f t="shared" si="3"/>
        <v>24</v>
      </c>
      <c r="T61" s="88">
        <f t="shared" si="4"/>
        <v>1.841903300076746E-2</v>
      </c>
      <c r="U61" s="87">
        <v>1261</v>
      </c>
      <c r="V61" s="86">
        <v>1277</v>
      </c>
      <c r="W61" s="86">
        <f t="shared" si="5"/>
        <v>-16</v>
      </c>
      <c r="X61" s="90">
        <f t="shared" si="6"/>
        <v>-1.2529365700861394E-2</v>
      </c>
      <c r="Y61" s="91">
        <f t="shared" si="7"/>
        <v>12.125</v>
      </c>
      <c r="Z61" s="92">
        <v>1535</v>
      </c>
      <c r="AA61" s="86">
        <v>995</v>
      </c>
      <c r="AB61" s="86">
        <v>45</v>
      </c>
      <c r="AC61" s="86">
        <f t="shared" si="8"/>
        <v>1040</v>
      </c>
      <c r="AD61" s="93">
        <f t="shared" si="9"/>
        <v>0.67752442996742668</v>
      </c>
      <c r="AE61" s="85">
        <f t="shared" si="10"/>
        <v>0.87182221640411284</v>
      </c>
      <c r="AF61" s="94">
        <v>405</v>
      </c>
      <c r="AG61" s="93">
        <f t="shared" si="11"/>
        <v>0.26384364820846906</v>
      </c>
      <c r="AH61" s="95">
        <f t="shared" si="12"/>
        <v>1.8322475570032575</v>
      </c>
      <c r="AI61" s="86">
        <v>55</v>
      </c>
      <c r="AJ61" s="86">
        <v>15</v>
      </c>
      <c r="AK61" s="86">
        <f t="shared" si="13"/>
        <v>70</v>
      </c>
      <c r="AL61" s="93">
        <f t="shared" si="14"/>
        <v>4.5602605863192182E-2</v>
      </c>
      <c r="AM61" s="85">
        <f t="shared" si="15"/>
        <v>0.73552590101922877</v>
      </c>
      <c r="AN61" s="96">
        <v>20</v>
      </c>
      <c r="AO61" s="16" t="s">
        <v>59</v>
      </c>
      <c r="AP61" s="16" t="s">
        <v>59</v>
      </c>
      <c r="AQ61" s="82"/>
      <c r="AR61" s="66"/>
      <c r="AS61" s="97"/>
    </row>
    <row r="62" spans="1:45" ht="12.75" customHeight="1">
      <c r="A62" s="83"/>
      <c r="B62" s="84">
        <v>8250010</v>
      </c>
      <c r="C62" s="85"/>
      <c r="D62" s="85"/>
      <c r="E62" s="86"/>
      <c r="F62" s="86"/>
      <c r="G62" s="86"/>
      <c r="H62" s="112" t="s">
        <v>84</v>
      </c>
      <c r="I62" s="16">
        <v>1.86</v>
      </c>
      <c r="J62" s="86">
        <f t="shared" si="0"/>
        <v>186</v>
      </c>
      <c r="K62" s="87">
        <v>7451</v>
      </c>
      <c r="L62" s="86">
        <v>7164</v>
      </c>
      <c r="M62" s="86">
        <v>6224</v>
      </c>
      <c r="N62" s="86">
        <f t="shared" si="1"/>
        <v>1227</v>
      </c>
      <c r="O62" s="88">
        <f t="shared" si="2"/>
        <v>0.19714010282776351</v>
      </c>
      <c r="P62" s="89">
        <v>4014.1</v>
      </c>
      <c r="Q62" s="86">
        <v>4095</v>
      </c>
      <c r="R62" s="86">
        <v>3376</v>
      </c>
      <c r="S62" s="86">
        <f t="shared" si="3"/>
        <v>719</v>
      </c>
      <c r="T62" s="88">
        <f t="shared" si="4"/>
        <v>0.2129739336492891</v>
      </c>
      <c r="U62" s="87">
        <v>3758</v>
      </c>
      <c r="V62" s="86">
        <v>3223</v>
      </c>
      <c r="W62" s="86">
        <f t="shared" si="5"/>
        <v>535</v>
      </c>
      <c r="X62" s="90">
        <f t="shared" si="6"/>
        <v>0.16599441514117283</v>
      </c>
      <c r="Y62" s="91">
        <f t="shared" si="7"/>
        <v>20.204301075268816</v>
      </c>
      <c r="Z62" s="92">
        <v>3790</v>
      </c>
      <c r="AA62" s="86">
        <v>2315</v>
      </c>
      <c r="AB62" s="86">
        <v>175</v>
      </c>
      <c r="AC62" s="86">
        <f t="shared" si="8"/>
        <v>2490</v>
      </c>
      <c r="AD62" s="93">
        <f t="shared" si="9"/>
        <v>0.65699208443271773</v>
      </c>
      <c r="AE62" s="85">
        <f t="shared" si="10"/>
        <v>0.84540168571873864</v>
      </c>
      <c r="AF62" s="94">
        <v>820</v>
      </c>
      <c r="AG62" s="93">
        <f t="shared" si="11"/>
        <v>0.21635883905013192</v>
      </c>
      <c r="AH62" s="95">
        <f t="shared" si="12"/>
        <v>1.5024919378481385</v>
      </c>
      <c r="AI62" s="86">
        <v>350</v>
      </c>
      <c r="AJ62" s="86">
        <v>25</v>
      </c>
      <c r="AK62" s="86">
        <f t="shared" si="13"/>
        <v>375</v>
      </c>
      <c r="AL62" s="93">
        <f t="shared" si="14"/>
        <v>9.894459102902374E-2</v>
      </c>
      <c r="AM62" s="85">
        <f t="shared" si="15"/>
        <v>1.5958805004681249</v>
      </c>
      <c r="AN62" s="96">
        <v>100</v>
      </c>
      <c r="AO62" s="16" t="s">
        <v>59</v>
      </c>
      <c r="AP62" s="21" t="s">
        <v>85</v>
      </c>
      <c r="AQ62" s="82"/>
      <c r="AR62" s="66"/>
      <c r="AS62" s="97"/>
    </row>
    <row r="63" spans="1:45" ht="12.75" customHeight="1">
      <c r="A63" s="67"/>
      <c r="B63" s="68">
        <v>8250011</v>
      </c>
      <c r="C63" s="69"/>
      <c r="D63" s="69"/>
      <c r="E63" s="70"/>
      <c r="F63" s="70"/>
      <c r="G63" s="70"/>
      <c r="H63" s="71" t="s">
        <v>86</v>
      </c>
      <c r="I63" s="12">
        <v>1.34</v>
      </c>
      <c r="J63" s="70">
        <f t="shared" si="0"/>
        <v>134</v>
      </c>
      <c r="K63" s="72">
        <v>3404</v>
      </c>
      <c r="L63" s="70">
        <v>3279</v>
      </c>
      <c r="M63" s="70">
        <v>3284</v>
      </c>
      <c r="N63" s="70">
        <f t="shared" si="1"/>
        <v>120</v>
      </c>
      <c r="O63" s="73">
        <f t="shared" si="2"/>
        <v>3.6540803897685749E-2</v>
      </c>
      <c r="P63" s="74">
        <v>2532.5</v>
      </c>
      <c r="Q63" s="70">
        <v>1400</v>
      </c>
      <c r="R63" s="70">
        <v>1376</v>
      </c>
      <c r="S63" s="70">
        <f t="shared" si="3"/>
        <v>24</v>
      </c>
      <c r="T63" s="73">
        <f t="shared" si="4"/>
        <v>1.7441860465116279E-2</v>
      </c>
      <c r="U63" s="72">
        <v>1378</v>
      </c>
      <c r="V63" s="70">
        <v>1345</v>
      </c>
      <c r="W63" s="70">
        <f t="shared" si="5"/>
        <v>33</v>
      </c>
      <c r="X63" s="75">
        <f t="shared" si="6"/>
        <v>2.4535315985130111E-2</v>
      </c>
      <c r="Y63" s="76">
        <f t="shared" si="7"/>
        <v>10.283582089552239</v>
      </c>
      <c r="Z63" s="77">
        <v>1745</v>
      </c>
      <c r="AA63" s="70">
        <v>1360</v>
      </c>
      <c r="AB63" s="70">
        <v>75</v>
      </c>
      <c r="AC63" s="70">
        <f t="shared" si="8"/>
        <v>1435</v>
      </c>
      <c r="AD63" s="78">
        <f t="shared" si="9"/>
        <v>0.82234957020057309</v>
      </c>
      <c r="AE63" s="69">
        <f t="shared" si="10"/>
        <v>1.0581797397116759</v>
      </c>
      <c r="AF63" s="79">
        <v>190</v>
      </c>
      <c r="AG63" s="78">
        <f t="shared" si="11"/>
        <v>0.10888252148997135</v>
      </c>
      <c r="AH63" s="80">
        <f t="shared" si="12"/>
        <v>0.75612862145813442</v>
      </c>
      <c r="AI63" s="70">
        <v>55</v>
      </c>
      <c r="AJ63" s="70">
        <v>35</v>
      </c>
      <c r="AK63" s="70">
        <f t="shared" si="13"/>
        <v>90</v>
      </c>
      <c r="AL63" s="78">
        <f t="shared" si="14"/>
        <v>5.1575931232091692E-2</v>
      </c>
      <c r="AM63" s="69">
        <f t="shared" si="15"/>
        <v>0.83186985858212403</v>
      </c>
      <c r="AN63" s="81">
        <v>30</v>
      </c>
      <c r="AO63" s="12" t="s">
        <v>38</v>
      </c>
      <c r="AP63" s="12" t="s">
        <v>38</v>
      </c>
      <c r="AQ63" s="82"/>
      <c r="AR63" s="66"/>
      <c r="AS63" s="97"/>
    </row>
    <row r="64" spans="1:45" ht="12.75" customHeight="1">
      <c r="A64" s="67"/>
      <c r="B64" s="68">
        <v>8250012</v>
      </c>
      <c r="C64" s="69"/>
      <c r="D64" s="69"/>
      <c r="E64" s="70"/>
      <c r="F64" s="70"/>
      <c r="G64" s="70"/>
      <c r="H64" s="71" t="s">
        <v>87</v>
      </c>
      <c r="I64" s="12">
        <v>2.15</v>
      </c>
      <c r="J64" s="70">
        <f t="shared" si="0"/>
        <v>215</v>
      </c>
      <c r="K64" s="72">
        <v>3905</v>
      </c>
      <c r="L64" s="70">
        <v>3640</v>
      </c>
      <c r="M64" s="70">
        <v>3591</v>
      </c>
      <c r="N64" s="70">
        <f t="shared" si="1"/>
        <v>314</v>
      </c>
      <c r="O64" s="73">
        <f t="shared" si="2"/>
        <v>8.7440824282929541E-2</v>
      </c>
      <c r="P64" s="74">
        <v>1813.7</v>
      </c>
      <c r="Q64" s="70">
        <v>1625</v>
      </c>
      <c r="R64" s="70">
        <v>1587</v>
      </c>
      <c r="S64" s="70">
        <f t="shared" si="3"/>
        <v>38</v>
      </c>
      <c r="T64" s="73">
        <f t="shared" si="4"/>
        <v>2.3944549464398234E-2</v>
      </c>
      <c r="U64" s="72">
        <v>1587</v>
      </c>
      <c r="V64" s="70">
        <v>1546</v>
      </c>
      <c r="W64" s="70">
        <f t="shared" si="5"/>
        <v>41</v>
      </c>
      <c r="X64" s="75">
        <f t="shared" si="6"/>
        <v>2.6520051746442432E-2</v>
      </c>
      <c r="Y64" s="76">
        <f t="shared" si="7"/>
        <v>7.3813953488372093</v>
      </c>
      <c r="Z64" s="77">
        <v>2015</v>
      </c>
      <c r="AA64" s="70">
        <v>1445</v>
      </c>
      <c r="AB64" s="70">
        <v>90</v>
      </c>
      <c r="AC64" s="70">
        <f t="shared" si="8"/>
        <v>1535</v>
      </c>
      <c r="AD64" s="78">
        <f t="shared" si="9"/>
        <v>0.76178660049627789</v>
      </c>
      <c r="AE64" s="69">
        <f t="shared" si="10"/>
        <v>0.98024876018647678</v>
      </c>
      <c r="AF64" s="79">
        <v>335</v>
      </c>
      <c r="AG64" s="78">
        <f t="shared" si="11"/>
        <v>0.16625310173697269</v>
      </c>
      <c r="AH64" s="80">
        <f t="shared" si="12"/>
        <v>1.1545354287289771</v>
      </c>
      <c r="AI64" s="70">
        <v>70</v>
      </c>
      <c r="AJ64" s="70">
        <v>45</v>
      </c>
      <c r="AK64" s="70">
        <f t="shared" si="13"/>
        <v>115</v>
      </c>
      <c r="AL64" s="78">
        <f t="shared" si="14"/>
        <v>5.7071960297766747E-2</v>
      </c>
      <c r="AM64" s="69">
        <f t="shared" si="15"/>
        <v>0.92051548867365718</v>
      </c>
      <c r="AN64" s="81">
        <v>35</v>
      </c>
      <c r="AO64" s="12" t="s">
        <v>38</v>
      </c>
      <c r="AP64" s="12" t="s">
        <v>38</v>
      </c>
      <c r="AQ64" s="82"/>
      <c r="AR64" s="66"/>
      <c r="AS64" s="97"/>
    </row>
    <row r="65" spans="1:45" ht="12.75" customHeight="1">
      <c r="A65" s="113" t="s">
        <v>320</v>
      </c>
      <c r="B65" s="114">
        <v>8250013</v>
      </c>
      <c r="C65" s="115"/>
      <c r="D65" s="115"/>
      <c r="E65" s="116"/>
      <c r="F65" s="116"/>
      <c r="G65" s="116"/>
      <c r="H65" s="117" t="s">
        <v>88</v>
      </c>
      <c r="I65" s="24">
        <v>1.33</v>
      </c>
      <c r="J65" s="116">
        <f t="shared" si="0"/>
        <v>133</v>
      </c>
      <c r="K65" s="118">
        <v>4683</v>
      </c>
      <c r="L65" s="116">
        <v>4533</v>
      </c>
      <c r="M65" s="116">
        <v>4382</v>
      </c>
      <c r="N65" s="116">
        <f t="shared" si="1"/>
        <v>301</v>
      </c>
      <c r="O65" s="119">
        <f t="shared" si="2"/>
        <v>6.8690095846645371E-2</v>
      </c>
      <c r="P65" s="120">
        <v>3515</v>
      </c>
      <c r="Q65" s="116">
        <v>2373</v>
      </c>
      <c r="R65" s="116">
        <v>2347</v>
      </c>
      <c r="S65" s="116">
        <f t="shared" si="3"/>
        <v>26</v>
      </c>
      <c r="T65" s="119">
        <f t="shared" si="4"/>
        <v>1.1077971878994461E-2</v>
      </c>
      <c r="U65" s="118">
        <v>2235</v>
      </c>
      <c r="V65" s="116">
        <v>2244</v>
      </c>
      <c r="W65" s="116">
        <f t="shared" si="5"/>
        <v>-9</v>
      </c>
      <c r="X65" s="121">
        <f t="shared" si="6"/>
        <v>-4.0106951871657758E-3</v>
      </c>
      <c r="Y65" s="122">
        <f t="shared" si="7"/>
        <v>16.804511278195488</v>
      </c>
      <c r="Z65" s="123">
        <v>2540</v>
      </c>
      <c r="AA65" s="116">
        <v>1625</v>
      </c>
      <c r="AB65" s="116">
        <v>110</v>
      </c>
      <c r="AC65" s="116">
        <f t="shared" si="8"/>
        <v>1735</v>
      </c>
      <c r="AD65" s="124">
        <f t="shared" si="9"/>
        <v>0.68307086614173229</v>
      </c>
      <c r="AE65" s="115">
        <f t="shared" si="10"/>
        <v>0.87895923769035567</v>
      </c>
      <c r="AF65" s="125">
        <v>480</v>
      </c>
      <c r="AG65" s="124">
        <f t="shared" si="11"/>
        <v>0.1889763779527559</v>
      </c>
      <c r="AH65" s="126">
        <f t="shared" si="12"/>
        <v>1.3123359580052494</v>
      </c>
      <c r="AI65" s="116">
        <v>260</v>
      </c>
      <c r="AJ65" s="116">
        <v>55</v>
      </c>
      <c r="AK65" s="116">
        <f t="shared" si="13"/>
        <v>315</v>
      </c>
      <c r="AL65" s="124">
        <f t="shared" si="14"/>
        <v>0.12401574803149606</v>
      </c>
      <c r="AM65" s="115">
        <f t="shared" si="15"/>
        <v>2.0002540005080012</v>
      </c>
      <c r="AN65" s="127">
        <v>15</v>
      </c>
      <c r="AO65" s="24" t="s">
        <v>85</v>
      </c>
      <c r="AP65" s="12" t="s">
        <v>38</v>
      </c>
      <c r="AQ65" s="82"/>
      <c r="AR65" s="66"/>
      <c r="AS65" s="97"/>
    </row>
    <row r="66" spans="1:45" ht="12.75" customHeight="1">
      <c r="A66" s="67"/>
      <c r="B66" s="68">
        <v>8250014</v>
      </c>
      <c r="C66" s="69"/>
      <c r="D66" s="69"/>
      <c r="E66" s="70"/>
      <c r="F66" s="70"/>
      <c r="G66" s="70"/>
      <c r="H66" s="71" t="s">
        <v>89</v>
      </c>
      <c r="I66" s="12">
        <v>3.7</v>
      </c>
      <c r="J66" s="70">
        <f t="shared" si="0"/>
        <v>370</v>
      </c>
      <c r="K66" s="72">
        <v>5463</v>
      </c>
      <c r="L66" s="70">
        <v>5540</v>
      </c>
      <c r="M66" s="70">
        <v>5386</v>
      </c>
      <c r="N66" s="70">
        <f t="shared" si="1"/>
        <v>77</v>
      </c>
      <c r="O66" s="73">
        <f t="shared" si="2"/>
        <v>1.4296323802450798E-2</v>
      </c>
      <c r="P66" s="74">
        <v>1476.7</v>
      </c>
      <c r="Q66" s="70">
        <v>2008</v>
      </c>
      <c r="R66" s="70">
        <v>2146</v>
      </c>
      <c r="S66" s="70">
        <f t="shared" si="3"/>
        <v>-138</v>
      </c>
      <c r="T66" s="73">
        <f t="shared" si="4"/>
        <v>-6.4305684995340173E-2</v>
      </c>
      <c r="U66" s="72">
        <v>1918</v>
      </c>
      <c r="V66" s="70">
        <v>2088</v>
      </c>
      <c r="W66" s="70">
        <f t="shared" si="5"/>
        <v>-170</v>
      </c>
      <c r="X66" s="75">
        <f t="shared" si="6"/>
        <v>-8.141762452107279E-2</v>
      </c>
      <c r="Y66" s="76">
        <f t="shared" si="7"/>
        <v>5.1837837837837837</v>
      </c>
      <c r="Z66" s="77">
        <v>2130</v>
      </c>
      <c r="AA66" s="70">
        <v>1570</v>
      </c>
      <c r="AB66" s="70">
        <v>95</v>
      </c>
      <c r="AC66" s="70">
        <f t="shared" si="8"/>
        <v>1665</v>
      </c>
      <c r="AD66" s="78">
        <f t="shared" si="9"/>
        <v>0.78169014084507038</v>
      </c>
      <c r="AE66" s="69">
        <f t="shared" si="10"/>
        <v>1.0058601594123426</v>
      </c>
      <c r="AF66" s="79">
        <v>265</v>
      </c>
      <c r="AG66" s="78">
        <f t="shared" si="11"/>
        <v>0.12441314553990611</v>
      </c>
      <c r="AH66" s="80">
        <f t="shared" si="12"/>
        <v>0.86398017736045918</v>
      </c>
      <c r="AI66" s="70">
        <v>100</v>
      </c>
      <c r="AJ66" s="70">
        <v>70</v>
      </c>
      <c r="AK66" s="70">
        <f t="shared" si="13"/>
        <v>170</v>
      </c>
      <c r="AL66" s="78">
        <f t="shared" si="14"/>
        <v>7.9812206572769953E-2</v>
      </c>
      <c r="AM66" s="69">
        <f t="shared" si="15"/>
        <v>1.2872936543995155</v>
      </c>
      <c r="AN66" s="81">
        <v>20</v>
      </c>
      <c r="AO66" s="12" t="s">
        <v>38</v>
      </c>
      <c r="AP66" s="12" t="s">
        <v>38</v>
      </c>
      <c r="AQ66" s="82"/>
      <c r="AR66" s="66"/>
      <c r="AS66" s="97"/>
    </row>
    <row r="67" spans="1:45" ht="12.75" customHeight="1">
      <c r="A67" s="67"/>
      <c r="B67" s="68">
        <v>8250015</v>
      </c>
      <c r="C67" s="69"/>
      <c r="D67" s="12"/>
      <c r="E67" s="70"/>
      <c r="F67" s="70"/>
      <c r="G67" s="70"/>
      <c r="H67" s="71" t="s">
        <v>90</v>
      </c>
      <c r="I67" s="12">
        <v>3.99</v>
      </c>
      <c r="J67" s="70">
        <f t="shared" si="0"/>
        <v>399</v>
      </c>
      <c r="K67" s="72">
        <v>3532</v>
      </c>
      <c r="L67" s="70">
        <v>3439</v>
      </c>
      <c r="M67" s="70">
        <v>3456</v>
      </c>
      <c r="N67" s="70">
        <f t="shared" si="1"/>
        <v>76</v>
      </c>
      <c r="O67" s="73">
        <f t="shared" si="2"/>
        <v>2.1990740740740741E-2</v>
      </c>
      <c r="P67" s="74">
        <v>884.5</v>
      </c>
      <c r="Q67" s="70">
        <v>1379</v>
      </c>
      <c r="R67" s="70">
        <v>1347</v>
      </c>
      <c r="S67" s="70">
        <f t="shared" si="3"/>
        <v>32</v>
      </c>
      <c r="T67" s="73">
        <f t="shared" si="4"/>
        <v>2.3756495916852263E-2</v>
      </c>
      <c r="U67" s="72">
        <v>1332</v>
      </c>
      <c r="V67" s="70">
        <v>1319</v>
      </c>
      <c r="W67" s="70">
        <f t="shared" si="5"/>
        <v>13</v>
      </c>
      <c r="X67" s="75">
        <f t="shared" si="6"/>
        <v>9.8559514783927212E-3</v>
      </c>
      <c r="Y67" s="76">
        <f t="shared" si="7"/>
        <v>3.3383458646616542</v>
      </c>
      <c r="Z67" s="77">
        <v>1630</v>
      </c>
      <c r="AA67" s="70">
        <v>1290</v>
      </c>
      <c r="AB67" s="70">
        <v>70</v>
      </c>
      <c r="AC67" s="70">
        <f t="shared" si="8"/>
        <v>1360</v>
      </c>
      <c r="AD67" s="78">
        <f t="shared" si="9"/>
        <v>0.83435582822085885</v>
      </c>
      <c r="AE67" s="69">
        <f t="shared" si="10"/>
        <v>1.0736291050998266</v>
      </c>
      <c r="AF67" s="79">
        <v>130</v>
      </c>
      <c r="AG67" s="78">
        <f t="shared" si="11"/>
        <v>7.9754601226993863E-2</v>
      </c>
      <c r="AH67" s="80">
        <f t="shared" si="12"/>
        <v>0.55385139740967959</v>
      </c>
      <c r="AI67" s="70">
        <v>65</v>
      </c>
      <c r="AJ67" s="70">
        <v>50</v>
      </c>
      <c r="AK67" s="70">
        <f t="shared" si="13"/>
        <v>115</v>
      </c>
      <c r="AL67" s="78">
        <f t="shared" si="14"/>
        <v>7.0552147239263799E-2</v>
      </c>
      <c r="AM67" s="69">
        <f t="shared" si="15"/>
        <v>1.1379378586978033</v>
      </c>
      <c r="AN67" s="81">
        <v>20</v>
      </c>
      <c r="AO67" s="12" t="s">
        <v>38</v>
      </c>
      <c r="AP67" s="12" t="s">
        <v>38</v>
      </c>
      <c r="AQ67" s="82"/>
      <c r="AR67" s="66"/>
      <c r="AS67" s="97"/>
    </row>
    <row r="68" spans="1:45" ht="12.75" customHeight="1">
      <c r="A68" s="67"/>
      <c r="B68" s="68">
        <v>8250016</v>
      </c>
      <c r="C68" s="69"/>
      <c r="D68" s="12"/>
      <c r="E68" s="70"/>
      <c r="F68" s="70"/>
      <c r="G68" s="70"/>
      <c r="H68" s="71" t="s">
        <v>91</v>
      </c>
      <c r="I68" s="12">
        <v>1.64</v>
      </c>
      <c r="J68" s="70">
        <f t="shared" si="0"/>
        <v>164</v>
      </c>
      <c r="K68" s="72">
        <v>4523</v>
      </c>
      <c r="L68" s="70">
        <v>4535</v>
      </c>
      <c r="M68" s="70">
        <v>4618</v>
      </c>
      <c r="N68" s="70">
        <f t="shared" si="1"/>
        <v>-95</v>
      </c>
      <c r="O68" s="73">
        <f t="shared" si="2"/>
        <v>-2.05716760502382E-2</v>
      </c>
      <c r="P68" s="74">
        <v>2758.1</v>
      </c>
      <c r="Q68" s="70">
        <v>2010</v>
      </c>
      <c r="R68" s="70">
        <v>1991</v>
      </c>
      <c r="S68" s="70">
        <f t="shared" si="3"/>
        <v>19</v>
      </c>
      <c r="T68" s="73">
        <f t="shared" si="4"/>
        <v>9.5429432446007025E-3</v>
      </c>
      <c r="U68" s="72">
        <v>1959</v>
      </c>
      <c r="V68" s="70">
        <v>1953</v>
      </c>
      <c r="W68" s="70">
        <f t="shared" si="5"/>
        <v>6</v>
      </c>
      <c r="X68" s="75">
        <f t="shared" si="6"/>
        <v>3.0721966205837174E-3</v>
      </c>
      <c r="Y68" s="76">
        <f t="shared" si="7"/>
        <v>11.945121951219512</v>
      </c>
      <c r="Z68" s="77">
        <v>2020</v>
      </c>
      <c r="AA68" s="70">
        <v>1465</v>
      </c>
      <c r="AB68" s="70">
        <v>85</v>
      </c>
      <c r="AC68" s="70">
        <f t="shared" si="8"/>
        <v>1550</v>
      </c>
      <c r="AD68" s="78">
        <f t="shared" si="9"/>
        <v>0.76732673267326734</v>
      </c>
      <c r="AE68" s="69">
        <f t="shared" si="10"/>
        <v>0.98737766963989226</v>
      </c>
      <c r="AF68" s="79">
        <v>240</v>
      </c>
      <c r="AG68" s="78">
        <f t="shared" si="11"/>
        <v>0.11881188118811881</v>
      </c>
      <c r="AH68" s="80">
        <f t="shared" si="12"/>
        <v>0.82508250825082508</v>
      </c>
      <c r="AI68" s="70">
        <v>95</v>
      </c>
      <c r="AJ68" s="70">
        <v>90</v>
      </c>
      <c r="AK68" s="70">
        <f t="shared" si="13"/>
        <v>185</v>
      </c>
      <c r="AL68" s="78">
        <f t="shared" si="14"/>
        <v>9.1584158415841582E-2</v>
      </c>
      <c r="AM68" s="69">
        <f t="shared" si="15"/>
        <v>1.4771638454167997</v>
      </c>
      <c r="AN68" s="81">
        <v>40</v>
      </c>
      <c r="AO68" s="12" t="s">
        <v>38</v>
      </c>
      <c r="AP68" s="12" t="s">
        <v>38</v>
      </c>
      <c r="AQ68" s="82"/>
      <c r="AR68" s="66"/>
      <c r="AS68" s="97"/>
    </row>
    <row r="69" spans="1:45" ht="12.75" customHeight="1">
      <c r="A69" s="67"/>
      <c r="B69" s="68">
        <v>8250017.0099999998</v>
      </c>
      <c r="C69" s="69"/>
      <c r="D69" s="12"/>
      <c r="E69" s="70"/>
      <c r="F69" s="70"/>
      <c r="G69" s="70"/>
      <c r="H69" s="71" t="s">
        <v>92</v>
      </c>
      <c r="I69" s="12">
        <v>1.74</v>
      </c>
      <c r="J69" s="70">
        <f t="shared" si="0"/>
        <v>174</v>
      </c>
      <c r="K69" s="72">
        <v>5272</v>
      </c>
      <c r="L69" s="70">
        <v>5048</v>
      </c>
      <c r="M69" s="70">
        <v>4919</v>
      </c>
      <c r="N69" s="70">
        <f t="shared" si="1"/>
        <v>353</v>
      </c>
      <c r="O69" s="73">
        <f t="shared" si="2"/>
        <v>7.1762553364504975E-2</v>
      </c>
      <c r="P69" s="74">
        <v>3021.5</v>
      </c>
      <c r="Q69" s="70">
        <v>2227</v>
      </c>
      <c r="R69" s="70">
        <v>2159</v>
      </c>
      <c r="S69" s="70">
        <f t="shared" si="3"/>
        <v>68</v>
      </c>
      <c r="T69" s="73">
        <f t="shared" si="4"/>
        <v>3.1496062992125984E-2</v>
      </c>
      <c r="U69" s="72">
        <v>2177</v>
      </c>
      <c r="V69" s="70">
        <v>2106</v>
      </c>
      <c r="W69" s="70">
        <f t="shared" si="5"/>
        <v>71</v>
      </c>
      <c r="X69" s="75">
        <f t="shared" si="6"/>
        <v>3.3713200379867046E-2</v>
      </c>
      <c r="Y69" s="76">
        <f t="shared" si="7"/>
        <v>12.511494252873563</v>
      </c>
      <c r="Z69" s="77">
        <v>2465</v>
      </c>
      <c r="AA69" s="70">
        <v>1635</v>
      </c>
      <c r="AB69" s="70">
        <v>50</v>
      </c>
      <c r="AC69" s="70">
        <f t="shared" si="8"/>
        <v>1685</v>
      </c>
      <c r="AD69" s="78">
        <f t="shared" si="9"/>
        <v>0.68356997971602429</v>
      </c>
      <c r="AE69" s="69">
        <f t="shared" si="10"/>
        <v>0.87960148508887026</v>
      </c>
      <c r="AF69" s="79">
        <v>500</v>
      </c>
      <c r="AG69" s="78">
        <f t="shared" si="11"/>
        <v>0.20283975659229209</v>
      </c>
      <c r="AH69" s="80">
        <f t="shared" si="12"/>
        <v>1.4086094207798063</v>
      </c>
      <c r="AI69" s="70">
        <v>185</v>
      </c>
      <c r="AJ69" s="70">
        <v>35</v>
      </c>
      <c r="AK69" s="70">
        <f t="shared" si="13"/>
        <v>220</v>
      </c>
      <c r="AL69" s="78">
        <f t="shared" si="14"/>
        <v>8.9249492900608518E-2</v>
      </c>
      <c r="AM69" s="69">
        <f t="shared" si="15"/>
        <v>1.4395079500098149</v>
      </c>
      <c r="AN69" s="81">
        <v>55</v>
      </c>
      <c r="AO69" s="12" t="s">
        <v>38</v>
      </c>
      <c r="AP69" s="12" t="s">
        <v>38</v>
      </c>
      <c r="AQ69" s="82"/>
      <c r="AR69" s="66"/>
      <c r="AS69" s="97"/>
    </row>
    <row r="70" spans="1:45" ht="12.75" customHeight="1">
      <c r="A70" s="67"/>
      <c r="B70" s="68">
        <v>8250017.0300000003</v>
      </c>
      <c r="C70" s="69"/>
      <c r="D70" s="12"/>
      <c r="E70" s="70"/>
      <c r="F70" s="70"/>
      <c r="G70" s="70"/>
      <c r="H70" s="71" t="s">
        <v>93</v>
      </c>
      <c r="I70" s="12">
        <v>0.82</v>
      </c>
      <c r="J70" s="70">
        <f t="shared" si="0"/>
        <v>82</v>
      </c>
      <c r="K70" s="72">
        <v>3298</v>
      </c>
      <c r="L70" s="70">
        <v>3361</v>
      </c>
      <c r="M70" s="70">
        <v>3222</v>
      </c>
      <c r="N70" s="70">
        <f t="shared" si="1"/>
        <v>76</v>
      </c>
      <c r="O70" s="73">
        <f t="shared" si="2"/>
        <v>2.3587833643699565E-2</v>
      </c>
      <c r="P70" s="74">
        <v>4022.4</v>
      </c>
      <c r="Q70" s="70">
        <v>1622</v>
      </c>
      <c r="R70" s="70">
        <v>1678</v>
      </c>
      <c r="S70" s="70">
        <f t="shared" si="3"/>
        <v>-56</v>
      </c>
      <c r="T70" s="73">
        <f t="shared" si="4"/>
        <v>-3.3373063170441003E-2</v>
      </c>
      <c r="U70" s="72">
        <v>1593</v>
      </c>
      <c r="V70" s="70">
        <v>1555</v>
      </c>
      <c r="W70" s="70">
        <f t="shared" si="5"/>
        <v>38</v>
      </c>
      <c r="X70" s="75">
        <f t="shared" si="6"/>
        <v>2.4437299035369776E-2</v>
      </c>
      <c r="Y70" s="76">
        <f t="shared" si="7"/>
        <v>19.426829268292682</v>
      </c>
      <c r="Z70" s="77">
        <v>1785</v>
      </c>
      <c r="AA70" s="70">
        <v>1275</v>
      </c>
      <c r="AB70" s="70">
        <v>95</v>
      </c>
      <c r="AC70" s="70">
        <f t="shared" si="8"/>
        <v>1370</v>
      </c>
      <c r="AD70" s="78">
        <f t="shared" si="9"/>
        <v>0.7675070028011205</v>
      </c>
      <c r="AE70" s="69">
        <f t="shared" si="10"/>
        <v>0.98760963692470871</v>
      </c>
      <c r="AF70" s="79">
        <v>255</v>
      </c>
      <c r="AG70" s="78">
        <f t="shared" si="11"/>
        <v>0.14285714285714285</v>
      </c>
      <c r="AH70" s="80">
        <f t="shared" si="12"/>
        <v>0.99206349206349209</v>
      </c>
      <c r="AI70" s="70">
        <v>140</v>
      </c>
      <c r="AJ70" s="70">
        <v>10</v>
      </c>
      <c r="AK70" s="70">
        <f t="shared" si="13"/>
        <v>150</v>
      </c>
      <c r="AL70" s="78">
        <f t="shared" si="14"/>
        <v>8.4033613445378158E-2</v>
      </c>
      <c r="AM70" s="69">
        <f t="shared" si="15"/>
        <v>1.3553808620222283</v>
      </c>
      <c r="AN70" s="81">
        <v>20</v>
      </c>
      <c r="AO70" s="12" t="s">
        <v>38</v>
      </c>
      <c r="AP70" s="12" t="s">
        <v>38</v>
      </c>
      <c r="AQ70" s="82"/>
      <c r="AR70" s="66"/>
      <c r="AS70" s="97"/>
    </row>
    <row r="71" spans="1:45" ht="12.75" customHeight="1">
      <c r="A71" s="67"/>
      <c r="B71" s="68">
        <v>8250017.04</v>
      </c>
      <c r="C71" s="69"/>
      <c r="D71" s="69"/>
      <c r="E71" s="70"/>
      <c r="F71" s="70"/>
      <c r="G71" s="70"/>
      <c r="H71" s="71" t="s">
        <v>94</v>
      </c>
      <c r="I71" s="12">
        <v>2.09</v>
      </c>
      <c r="J71" s="70">
        <f t="shared" si="0"/>
        <v>209</v>
      </c>
      <c r="K71" s="72">
        <v>4681</v>
      </c>
      <c r="L71" s="70">
        <v>4634</v>
      </c>
      <c r="M71" s="70">
        <v>4212</v>
      </c>
      <c r="N71" s="70">
        <f t="shared" si="1"/>
        <v>469</v>
      </c>
      <c r="O71" s="73">
        <f t="shared" si="2"/>
        <v>0.11134852801519468</v>
      </c>
      <c r="P71" s="74">
        <v>2240.9</v>
      </c>
      <c r="Q71" s="70">
        <v>1968</v>
      </c>
      <c r="R71" s="70">
        <v>1742</v>
      </c>
      <c r="S71" s="70">
        <f t="shared" si="3"/>
        <v>226</v>
      </c>
      <c r="T71" s="73">
        <f t="shared" si="4"/>
        <v>0.12973593570608496</v>
      </c>
      <c r="U71" s="72">
        <v>1952</v>
      </c>
      <c r="V71" s="70">
        <v>1721</v>
      </c>
      <c r="W71" s="70">
        <f t="shared" si="5"/>
        <v>231</v>
      </c>
      <c r="X71" s="75">
        <f t="shared" si="6"/>
        <v>0.13422428820453225</v>
      </c>
      <c r="Y71" s="76">
        <f t="shared" si="7"/>
        <v>9.3397129186602879</v>
      </c>
      <c r="Z71" s="77">
        <v>2115</v>
      </c>
      <c r="AA71" s="70">
        <v>1515</v>
      </c>
      <c r="AB71" s="70">
        <v>90</v>
      </c>
      <c r="AC71" s="70">
        <f t="shared" si="8"/>
        <v>1605</v>
      </c>
      <c r="AD71" s="78">
        <f t="shared" si="9"/>
        <v>0.75886524822695034</v>
      </c>
      <c r="AE71" s="69">
        <f t="shared" si="10"/>
        <v>0.9764896340240965</v>
      </c>
      <c r="AF71" s="79">
        <v>370</v>
      </c>
      <c r="AG71" s="78">
        <f t="shared" si="11"/>
        <v>0.17494089834515367</v>
      </c>
      <c r="AH71" s="80">
        <f t="shared" si="12"/>
        <v>1.2148673496191227</v>
      </c>
      <c r="AI71" s="70">
        <v>70</v>
      </c>
      <c r="AJ71" s="70">
        <v>35</v>
      </c>
      <c r="AK71" s="70">
        <f t="shared" si="13"/>
        <v>105</v>
      </c>
      <c r="AL71" s="78">
        <f t="shared" si="14"/>
        <v>4.9645390070921988E-2</v>
      </c>
      <c r="AM71" s="69">
        <f t="shared" si="15"/>
        <v>0.80073209791809663</v>
      </c>
      <c r="AN71" s="81">
        <v>30</v>
      </c>
      <c r="AO71" s="12" t="s">
        <v>38</v>
      </c>
      <c r="AP71" s="12" t="s">
        <v>38</v>
      </c>
      <c r="AQ71" s="82"/>
      <c r="AR71" s="66"/>
      <c r="AS71" s="97"/>
    </row>
    <row r="72" spans="1:45" ht="12.75" customHeight="1">
      <c r="A72" s="83" t="s">
        <v>321</v>
      </c>
      <c r="B72" s="84">
        <v>8250017.0499999998</v>
      </c>
      <c r="C72" s="85"/>
      <c r="D72" s="85"/>
      <c r="E72" s="86"/>
      <c r="F72" s="86"/>
      <c r="G72" s="86"/>
      <c r="H72" s="112" t="s">
        <v>95</v>
      </c>
      <c r="I72" s="16">
        <v>1.72</v>
      </c>
      <c r="J72" s="86">
        <f t="shared" si="0"/>
        <v>172</v>
      </c>
      <c r="K72" s="87">
        <v>3747</v>
      </c>
      <c r="L72" s="86">
        <v>3675</v>
      </c>
      <c r="M72" s="86">
        <v>3743</v>
      </c>
      <c r="N72" s="86">
        <f t="shared" si="1"/>
        <v>4</v>
      </c>
      <c r="O72" s="88">
        <f t="shared" si="2"/>
        <v>1.0686615014694097E-3</v>
      </c>
      <c r="P72" s="89">
        <v>2176.6999999999998</v>
      </c>
      <c r="Q72" s="86">
        <v>1399</v>
      </c>
      <c r="R72" s="86">
        <v>1365</v>
      </c>
      <c r="S72" s="86">
        <f t="shared" si="3"/>
        <v>34</v>
      </c>
      <c r="T72" s="88">
        <f t="shared" si="4"/>
        <v>2.490842490842491E-2</v>
      </c>
      <c r="U72" s="87">
        <v>1390</v>
      </c>
      <c r="V72" s="86">
        <v>1346</v>
      </c>
      <c r="W72" s="86">
        <f t="shared" si="5"/>
        <v>44</v>
      </c>
      <c r="X72" s="90">
        <f t="shared" si="6"/>
        <v>3.2689450222882617E-2</v>
      </c>
      <c r="Y72" s="91">
        <f t="shared" si="7"/>
        <v>8.0813953488372086</v>
      </c>
      <c r="Z72" s="92">
        <v>1605</v>
      </c>
      <c r="AA72" s="86">
        <v>1090</v>
      </c>
      <c r="AB72" s="86">
        <v>105</v>
      </c>
      <c r="AC72" s="86">
        <f t="shared" si="8"/>
        <v>1195</v>
      </c>
      <c r="AD72" s="93">
        <f t="shared" si="9"/>
        <v>0.74454828660436134</v>
      </c>
      <c r="AE72" s="85">
        <f t="shared" si="10"/>
        <v>0.95806691055923454</v>
      </c>
      <c r="AF72" s="94">
        <v>355</v>
      </c>
      <c r="AG72" s="93">
        <f t="shared" si="11"/>
        <v>0.22118380062305296</v>
      </c>
      <c r="AH72" s="95">
        <f t="shared" si="12"/>
        <v>1.535998615437868</v>
      </c>
      <c r="AI72" s="86">
        <v>25</v>
      </c>
      <c r="AJ72" s="86">
        <v>15</v>
      </c>
      <c r="AK72" s="86">
        <f t="shared" si="13"/>
        <v>40</v>
      </c>
      <c r="AL72" s="93">
        <f t="shared" si="14"/>
        <v>2.4922118380062305E-2</v>
      </c>
      <c r="AM72" s="85">
        <f t="shared" si="15"/>
        <v>0.4019696512913275</v>
      </c>
      <c r="AN72" s="96">
        <v>20</v>
      </c>
      <c r="AO72" s="16" t="s">
        <v>59</v>
      </c>
      <c r="AP72" s="12" t="s">
        <v>38</v>
      </c>
      <c r="AQ72" s="82" t="s">
        <v>322</v>
      </c>
      <c r="AR72" s="66"/>
      <c r="AS72" s="97"/>
    </row>
    <row r="73" spans="1:45" ht="12.75" customHeight="1">
      <c r="A73" s="67"/>
      <c r="B73" s="68">
        <v>8250017.0599999996</v>
      </c>
      <c r="C73" s="69"/>
      <c r="D73" s="69"/>
      <c r="E73" s="70"/>
      <c r="F73" s="70"/>
      <c r="G73" s="70"/>
      <c r="H73" s="71" t="s">
        <v>96</v>
      </c>
      <c r="I73" s="12">
        <v>1.66</v>
      </c>
      <c r="J73" s="70">
        <f t="shared" si="0"/>
        <v>166</v>
      </c>
      <c r="K73" s="72">
        <v>5487</v>
      </c>
      <c r="L73" s="70">
        <v>5868</v>
      </c>
      <c r="M73" s="70">
        <v>5622</v>
      </c>
      <c r="N73" s="70">
        <f t="shared" si="1"/>
        <v>-135</v>
      </c>
      <c r="O73" s="73">
        <f t="shared" si="2"/>
        <v>-2.4012806830309499E-2</v>
      </c>
      <c r="P73" s="74">
        <v>3306.2</v>
      </c>
      <c r="Q73" s="70">
        <v>1848</v>
      </c>
      <c r="R73" s="70">
        <v>1945</v>
      </c>
      <c r="S73" s="70">
        <f t="shared" si="3"/>
        <v>-97</v>
      </c>
      <c r="T73" s="73">
        <f t="shared" si="4"/>
        <v>-4.9871465295629823E-2</v>
      </c>
      <c r="U73" s="72">
        <v>1830</v>
      </c>
      <c r="V73" s="70">
        <v>1907</v>
      </c>
      <c r="W73" s="70">
        <f t="shared" si="5"/>
        <v>-77</v>
      </c>
      <c r="X73" s="75">
        <f t="shared" si="6"/>
        <v>-4.0377556371263765E-2</v>
      </c>
      <c r="Y73" s="76">
        <f t="shared" si="7"/>
        <v>11.024096385542169</v>
      </c>
      <c r="Z73" s="77">
        <v>2160</v>
      </c>
      <c r="AA73" s="70">
        <v>1530</v>
      </c>
      <c r="AB73" s="70">
        <v>145</v>
      </c>
      <c r="AC73" s="70">
        <f t="shared" si="8"/>
        <v>1675</v>
      </c>
      <c r="AD73" s="78">
        <f t="shared" si="9"/>
        <v>0.77546296296296291</v>
      </c>
      <c r="AE73" s="69">
        <f t="shared" si="10"/>
        <v>0.99784717599360073</v>
      </c>
      <c r="AF73" s="79">
        <v>380</v>
      </c>
      <c r="AG73" s="78">
        <f t="shared" si="11"/>
        <v>0.17592592592592593</v>
      </c>
      <c r="AH73" s="80">
        <f t="shared" si="12"/>
        <v>1.2217078189300412</v>
      </c>
      <c r="AI73" s="70">
        <v>35</v>
      </c>
      <c r="AJ73" s="70">
        <v>35</v>
      </c>
      <c r="AK73" s="70">
        <f t="shared" si="13"/>
        <v>70</v>
      </c>
      <c r="AL73" s="78">
        <f t="shared" si="14"/>
        <v>3.2407407407407406E-2</v>
      </c>
      <c r="AM73" s="69">
        <f t="shared" si="15"/>
        <v>0.52270011947431305</v>
      </c>
      <c r="AN73" s="81">
        <v>30</v>
      </c>
      <c r="AO73" s="12" t="s">
        <v>38</v>
      </c>
      <c r="AP73" s="12" t="s">
        <v>38</v>
      </c>
      <c r="AQ73" s="82"/>
      <c r="AR73" s="66"/>
      <c r="AS73" s="97"/>
    </row>
    <row r="74" spans="1:45" ht="12.75" customHeight="1">
      <c r="A74" s="67"/>
      <c r="B74" s="68">
        <v>8250018</v>
      </c>
      <c r="C74" s="69"/>
      <c r="D74" s="69"/>
      <c r="E74" s="70"/>
      <c r="F74" s="70"/>
      <c r="G74" s="70"/>
      <c r="H74" s="71" t="s">
        <v>97</v>
      </c>
      <c r="I74" s="12">
        <v>1.73</v>
      </c>
      <c r="J74" s="70">
        <f t="shared" si="0"/>
        <v>173</v>
      </c>
      <c r="K74" s="72">
        <v>5254</v>
      </c>
      <c r="L74" s="70">
        <v>5091</v>
      </c>
      <c r="M74" s="70">
        <v>4996</v>
      </c>
      <c r="N74" s="70">
        <f t="shared" si="1"/>
        <v>258</v>
      </c>
      <c r="O74" s="73">
        <f t="shared" si="2"/>
        <v>5.1641313050440354E-2</v>
      </c>
      <c r="P74" s="74">
        <v>3035.9</v>
      </c>
      <c r="Q74" s="70">
        <v>2217</v>
      </c>
      <c r="R74" s="70">
        <v>2138</v>
      </c>
      <c r="S74" s="70">
        <f t="shared" si="3"/>
        <v>79</v>
      </c>
      <c r="T74" s="73">
        <f t="shared" si="4"/>
        <v>3.6950420954162767E-2</v>
      </c>
      <c r="U74" s="72">
        <v>2156</v>
      </c>
      <c r="V74" s="70">
        <v>2085</v>
      </c>
      <c r="W74" s="70">
        <f t="shared" si="5"/>
        <v>71</v>
      </c>
      <c r="X74" s="75">
        <f t="shared" si="6"/>
        <v>3.4052757793764987E-2</v>
      </c>
      <c r="Y74" s="76">
        <f t="shared" si="7"/>
        <v>12.462427745664741</v>
      </c>
      <c r="Z74" s="77">
        <v>2560</v>
      </c>
      <c r="AA74" s="70">
        <v>1845</v>
      </c>
      <c r="AB74" s="70">
        <v>135</v>
      </c>
      <c r="AC74" s="70">
        <f t="shared" si="8"/>
        <v>1980</v>
      </c>
      <c r="AD74" s="78">
        <f t="shared" si="9"/>
        <v>0.7734375</v>
      </c>
      <c r="AE74" s="69">
        <f t="shared" si="10"/>
        <v>0.99524085874287116</v>
      </c>
      <c r="AF74" s="79">
        <v>355</v>
      </c>
      <c r="AG74" s="78">
        <f t="shared" si="11"/>
        <v>0.138671875</v>
      </c>
      <c r="AH74" s="80">
        <f t="shared" si="12"/>
        <v>0.96299913194444453</v>
      </c>
      <c r="AI74" s="70">
        <v>140</v>
      </c>
      <c r="AJ74" s="70">
        <v>40</v>
      </c>
      <c r="AK74" s="70">
        <f t="shared" si="13"/>
        <v>180</v>
      </c>
      <c r="AL74" s="78">
        <f t="shared" si="14"/>
        <v>7.03125E-2</v>
      </c>
      <c r="AM74" s="69">
        <f t="shared" si="15"/>
        <v>1.1340725806451613</v>
      </c>
      <c r="AN74" s="81">
        <v>45</v>
      </c>
      <c r="AO74" s="12" t="s">
        <v>38</v>
      </c>
      <c r="AP74" s="12" t="s">
        <v>38</v>
      </c>
      <c r="AQ74" s="82"/>
      <c r="AR74" s="66"/>
      <c r="AS74" s="97"/>
    </row>
    <row r="75" spans="1:45" ht="12.75" customHeight="1">
      <c r="A75" s="67"/>
      <c r="B75" s="68">
        <v>8250019</v>
      </c>
      <c r="C75" s="69"/>
      <c r="D75" s="69"/>
      <c r="E75" s="70"/>
      <c r="F75" s="70"/>
      <c r="G75" s="70"/>
      <c r="H75" s="71" t="s">
        <v>98</v>
      </c>
      <c r="I75" s="12">
        <v>1.54</v>
      </c>
      <c r="J75" s="70">
        <f t="shared" si="0"/>
        <v>154</v>
      </c>
      <c r="K75" s="72">
        <v>4930</v>
      </c>
      <c r="L75" s="70">
        <v>4769</v>
      </c>
      <c r="M75" s="70">
        <v>4731</v>
      </c>
      <c r="N75" s="70">
        <f t="shared" si="1"/>
        <v>199</v>
      </c>
      <c r="O75" s="73">
        <f t="shared" si="2"/>
        <v>4.2062988797294441E-2</v>
      </c>
      <c r="P75" s="74">
        <v>3204.8</v>
      </c>
      <c r="Q75" s="70">
        <v>2228</v>
      </c>
      <c r="R75" s="70">
        <v>2113</v>
      </c>
      <c r="S75" s="70">
        <f t="shared" si="3"/>
        <v>115</v>
      </c>
      <c r="T75" s="73">
        <f t="shared" si="4"/>
        <v>5.4424988168480834E-2</v>
      </c>
      <c r="U75" s="72">
        <v>2108</v>
      </c>
      <c r="V75" s="70">
        <v>2051</v>
      </c>
      <c r="W75" s="70">
        <f t="shared" si="5"/>
        <v>57</v>
      </c>
      <c r="X75" s="75">
        <f t="shared" si="6"/>
        <v>2.7791321306679669E-2</v>
      </c>
      <c r="Y75" s="76">
        <f t="shared" si="7"/>
        <v>13.688311688311689</v>
      </c>
      <c r="Z75" s="77">
        <v>2635</v>
      </c>
      <c r="AA75" s="70">
        <v>1755</v>
      </c>
      <c r="AB75" s="70">
        <v>130</v>
      </c>
      <c r="AC75" s="70">
        <f t="shared" si="8"/>
        <v>1885</v>
      </c>
      <c r="AD75" s="78">
        <f t="shared" si="9"/>
        <v>0.71537001897533203</v>
      </c>
      <c r="AE75" s="69">
        <f t="shared" si="10"/>
        <v>0.92052101430809019</v>
      </c>
      <c r="AF75" s="79">
        <v>520</v>
      </c>
      <c r="AG75" s="78">
        <f t="shared" si="11"/>
        <v>0.19734345351043645</v>
      </c>
      <c r="AH75" s="80">
        <f t="shared" si="12"/>
        <v>1.370440649378031</v>
      </c>
      <c r="AI75" s="70">
        <v>90</v>
      </c>
      <c r="AJ75" s="70">
        <v>80</v>
      </c>
      <c r="AK75" s="70">
        <f t="shared" si="13"/>
        <v>170</v>
      </c>
      <c r="AL75" s="78">
        <f t="shared" si="14"/>
        <v>6.4516129032258063E-2</v>
      </c>
      <c r="AM75" s="69">
        <f t="shared" si="15"/>
        <v>1.0405827263267429</v>
      </c>
      <c r="AN75" s="81">
        <v>65</v>
      </c>
      <c r="AO75" s="12" t="s">
        <v>38</v>
      </c>
      <c r="AP75" s="12" t="s">
        <v>38</v>
      </c>
      <c r="AQ75" s="82"/>
      <c r="AR75" s="66"/>
      <c r="AS75" s="97"/>
    </row>
    <row r="76" spans="1:45" ht="12.75" customHeight="1">
      <c r="A76" s="83"/>
      <c r="B76" s="84">
        <v>8250020</v>
      </c>
      <c r="C76" s="85"/>
      <c r="D76" s="85"/>
      <c r="E76" s="86"/>
      <c r="F76" s="86"/>
      <c r="G76" s="86"/>
      <c r="H76" s="112" t="s">
        <v>99</v>
      </c>
      <c r="I76" s="16">
        <v>1.23</v>
      </c>
      <c r="J76" s="86">
        <f t="shared" si="0"/>
        <v>123</v>
      </c>
      <c r="K76" s="87">
        <v>4898</v>
      </c>
      <c r="L76" s="86">
        <v>4290</v>
      </c>
      <c r="M76" s="86">
        <v>4194</v>
      </c>
      <c r="N76" s="86">
        <f t="shared" si="1"/>
        <v>704</v>
      </c>
      <c r="O76" s="88">
        <f t="shared" si="2"/>
        <v>0.16785884597043396</v>
      </c>
      <c r="P76" s="89">
        <v>3972.1</v>
      </c>
      <c r="Q76" s="86">
        <v>2465</v>
      </c>
      <c r="R76" s="86">
        <v>2239</v>
      </c>
      <c r="S76" s="86">
        <f t="shared" si="3"/>
        <v>226</v>
      </c>
      <c r="T76" s="88">
        <f t="shared" si="4"/>
        <v>0.10093791871371148</v>
      </c>
      <c r="U76" s="87">
        <v>2280</v>
      </c>
      <c r="V76" s="86">
        <v>2103</v>
      </c>
      <c r="W76" s="86">
        <f t="shared" si="5"/>
        <v>177</v>
      </c>
      <c r="X76" s="90">
        <f t="shared" si="6"/>
        <v>8.4165477888730383E-2</v>
      </c>
      <c r="Y76" s="91">
        <f t="shared" si="7"/>
        <v>18.536585365853657</v>
      </c>
      <c r="Z76" s="92">
        <v>3020</v>
      </c>
      <c r="AA76" s="86">
        <v>1935</v>
      </c>
      <c r="AB76" s="86">
        <v>110</v>
      </c>
      <c r="AC76" s="86">
        <f t="shared" si="8"/>
        <v>2045</v>
      </c>
      <c r="AD76" s="93">
        <f t="shared" si="9"/>
        <v>0.67715231788079466</v>
      </c>
      <c r="AE76" s="85">
        <f t="shared" si="10"/>
        <v>0.8713433914794767</v>
      </c>
      <c r="AF76" s="94">
        <v>690</v>
      </c>
      <c r="AG76" s="93">
        <f t="shared" si="11"/>
        <v>0.22847682119205298</v>
      </c>
      <c r="AH76" s="95">
        <f t="shared" si="12"/>
        <v>1.5866445916114791</v>
      </c>
      <c r="AI76" s="86">
        <v>150</v>
      </c>
      <c r="AJ76" s="86">
        <v>75</v>
      </c>
      <c r="AK76" s="86">
        <f t="shared" si="13"/>
        <v>225</v>
      </c>
      <c r="AL76" s="93">
        <f t="shared" si="14"/>
        <v>7.4503311258278151E-2</v>
      </c>
      <c r="AM76" s="85">
        <f t="shared" si="15"/>
        <v>1.2016663106173895</v>
      </c>
      <c r="AN76" s="96">
        <v>65</v>
      </c>
      <c r="AO76" s="16" t="s">
        <v>59</v>
      </c>
      <c r="AP76" s="16" t="s">
        <v>59</v>
      </c>
      <c r="AQ76" s="82"/>
      <c r="AR76" s="66"/>
      <c r="AS76" s="97"/>
    </row>
    <row r="77" spans="1:45" ht="12.75" customHeight="1">
      <c r="A77" s="67"/>
      <c r="B77" s="68">
        <v>8250021</v>
      </c>
      <c r="C77" s="69"/>
      <c r="D77" s="69"/>
      <c r="E77" s="70"/>
      <c r="F77" s="70"/>
      <c r="G77" s="70"/>
      <c r="H77" s="71" t="s">
        <v>100</v>
      </c>
      <c r="I77" s="12">
        <v>1.21</v>
      </c>
      <c r="J77" s="70">
        <f t="shared" si="0"/>
        <v>121</v>
      </c>
      <c r="K77" s="72">
        <v>4519</v>
      </c>
      <c r="L77" s="70">
        <v>3946</v>
      </c>
      <c r="M77" s="70">
        <v>3751</v>
      </c>
      <c r="N77" s="70">
        <f t="shared" si="1"/>
        <v>768</v>
      </c>
      <c r="O77" s="73">
        <f t="shared" si="2"/>
        <v>0.20474540122633964</v>
      </c>
      <c r="P77" s="74">
        <v>3719.6</v>
      </c>
      <c r="Q77" s="70">
        <v>2240</v>
      </c>
      <c r="R77" s="70">
        <v>1977</v>
      </c>
      <c r="S77" s="70">
        <f t="shared" si="3"/>
        <v>263</v>
      </c>
      <c r="T77" s="73">
        <f t="shared" si="4"/>
        <v>0.13302984319676278</v>
      </c>
      <c r="U77" s="72">
        <v>2076</v>
      </c>
      <c r="V77" s="70">
        <v>1875</v>
      </c>
      <c r="W77" s="70">
        <f t="shared" si="5"/>
        <v>201</v>
      </c>
      <c r="X77" s="75">
        <f t="shared" si="6"/>
        <v>0.1072</v>
      </c>
      <c r="Y77" s="76">
        <f t="shared" si="7"/>
        <v>17.15702479338843</v>
      </c>
      <c r="Z77" s="77">
        <v>2415</v>
      </c>
      <c r="AA77" s="70">
        <v>1615</v>
      </c>
      <c r="AB77" s="70">
        <v>115</v>
      </c>
      <c r="AC77" s="70">
        <f t="shared" si="8"/>
        <v>1730</v>
      </c>
      <c r="AD77" s="78">
        <f t="shared" si="9"/>
        <v>0.71635610766045543</v>
      </c>
      <c r="AE77" s="69">
        <f t="shared" si="10"/>
        <v>0.92178988962093555</v>
      </c>
      <c r="AF77" s="79">
        <v>440</v>
      </c>
      <c r="AG77" s="78">
        <f t="shared" si="11"/>
        <v>0.18219461697722567</v>
      </c>
      <c r="AH77" s="80">
        <f t="shared" si="12"/>
        <v>1.2652403956751783</v>
      </c>
      <c r="AI77" s="70">
        <v>75</v>
      </c>
      <c r="AJ77" s="70">
        <v>120</v>
      </c>
      <c r="AK77" s="70">
        <f t="shared" si="13"/>
        <v>195</v>
      </c>
      <c r="AL77" s="78">
        <f t="shared" si="14"/>
        <v>8.0745341614906832E-2</v>
      </c>
      <c r="AM77" s="69">
        <f t="shared" si="15"/>
        <v>1.3023442195952715</v>
      </c>
      <c r="AN77" s="81">
        <v>45</v>
      </c>
      <c r="AO77" s="12" t="s">
        <v>38</v>
      </c>
      <c r="AP77" s="12" t="s">
        <v>38</v>
      </c>
      <c r="AQ77" s="82"/>
      <c r="AR77" s="66"/>
      <c r="AS77" s="97"/>
    </row>
    <row r="78" spans="1:45" ht="12.75" customHeight="1">
      <c r="A78" s="67"/>
      <c r="B78" s="68">
        <v>8250022</v>
      </c>
      <c r="C78" s="69"/>
      <c r="D78" s="69"/>
      <c r="E78" s="70"/>
      <c r="F78" s="70"/>
      <c r="G78" s="70"/>
      <c r="H78" s="71" t="s">
        <v>101</v>
      </c>
      <c r="I78" s="12">
        <v>3.97</v>
      </c>
      <c r="J78" s="70">
        <f t="shared" si="0"/>
        <v>397</v>
      </c>
      <c r="K78" s="72">
        <v>8193</v>
      </c>
      <c r="L78" s="70">
        <v>7375</v>
      </c>
      <c r="M78" s="70">
        <v>5694</v>
      </c>
      <c r="N78" s="70">
        <f t="shared" si="1"/>
        <v>2499</v>
      </c>
      <c r="O78" s="73">
        <f t="shared" si="2"/>
        <v>0.43888303477344576</v>
      </c>
      <c r="P78" s="74">
        <v>2066.1</v>
      </c>
      <c r="Q78" s="70">
        <v>3590</v>
      </c>
      <c r="R78" s="70">
        <v>3249</v>
      </c>
      <c r="S78" s="70">
        <f t="shared" si="3"/>
        <v>341</v>
      </c>
      <c r="T78" s="73">
        <f t="shared" si="4"/>
        <v>0.10495537088334872</v>
      </c>
      <c r="U78" s="72">
        <v>3359</v>
      </c>
      <c r="V78" s="70">
        <v>2962</v>
      </c>
      <c r="W78" s="70">
        <f t="shared" si="5"/>
        <v>397</v>
      </c>
      <c r="X78" s="75">
        <f t="shared" si="6"/>
        <v>0.13403106009453072</v>
      </c>
      <c r="Y78" s="76">
        <f t="shared" si="7"/>
        <v>8.4609571788413103</v>
      </c>
      <c r="Z78" s="77">
        <v>3555</v>
      </c>
      <c r="AA78" s="70">
        <v>2615</v>
      </c>
      <c r="AB78" s="70">
        <v>180</v>
      </c>
      <c r="AC78" s="70">
        <f t="shared" si="8"/>
        <v>2795</v>
      </c>
      <c r="AD78" s="78">
        <f t="shared" si="9"/>
        <v>0.78621659634317864</v>
      </c>
      <c r="AE78" s="69">
        <f t="shared" si="10"/>
        <v>1.0116846939830075</v>
      </c>
      <c r="AF78" s="79">
        <v>425</v>
      </c>
      <c r="AG78" s="78">
        <f t="shared" si="11"/>
        <v>0.11954992967651196</v>
      </c>
      <c r="AH78" s="80">
        <f t="shared" si="12"/>
        <v>0.83020784497577749</v>
      </c>
      <c r="AI78" s="70">
        <v>155</v>
      </c>
      <c r="AJ78" s="70">
        <v>145</v>
      </c>
      <c r="AK78" s="70">
        <f t="shared" si="13"/>
        <v>300</v>
      </c>
      <c r="AL78" s="78">
        <f t="shared" si="14"/>
        <v>8.4388185654008435E-2</v>
      </c>
      <c r="AM78" s="69">
        <f t="shared" si="15"/>
        <v>1.3610997686130393</v>
      </c>
      <c r="AN78" s="81">
        <v>30</v>
      </c>
      <c r="AO78" s="12" t="s">
        <v>38</v>
      </c>
      <c r="AP78" s="12" t="s">
        <v>38</v>
      </c>
      <c r="AQ78" s="82"/>
      <c r="AR78" s="66"/>
      <c r="AS78" s="97"/>
    </row>
    <row r="79" spans="1:45" ht="12.75" customHeight="1">
      <c r="A79" s="67"/>
      <c r="B79" s="68">
        <v>8250023</v>
      </c>
      <c r="C79" s="69"/>
      <c r="D79" s="12"/>
      <c r="E79" s="70"/>
      <c r="F79" s="70"/>
      <c r="G79" s="70"/>
      <c r="H79" s="71" t="s">
        <v>102</v>
      </c>
      <c r="I79" s="12">
        <v>1.88</v>
      </c>
      <c r="J79" s="70">
        <f t="shared" si="0"/>
        <v>188</v>
      </c>
      <c r="K79" s="72">
        <v>4842</v>
      </c>
      <c r="L79" s="70">
        <v>4091</v>
      </c>
      <c r="M79" s="70">
        <v>3823</v>
      </c>
      <c r="N79" s="70">
        <f t="shared" si="1"/>
        <v>1019</v>
      </c>
      <c r="O79" s="73">
        <f t="shared" si="2"/>
        <v>0.26654459848286688</v>
      </c>
      <c r="P79" s="74">
        <v>2578.1</v>
      </c>
      <c r="Q79" s="70">
        <v>1948</v>
      </c>
      <c r="R79" s="70">
        <v>1706</v>
      </c>
      <c r="S79" s="70">
        <f t="shared" si="3"/>
        <v>242</v>
      </c>
      <c r="T79" s="73">
        <f t="shared" si="4"/>
        <v>0.141852286049238</v>
      </c>
      <c r="U79" s="72">
        <v>1800</v>
      </c>
      <c r="V79" s="70">
        <v>1613</v>
      </c>
      <c r="W79" s="70">
        <f t="shared" si="5"/>
        <v>187</v>
      </c>
      <c r="X79" s="75">
        <f t="shared" si="6"/>
        <v>0.11593304401735896</v>
      </c>
      <c r="Y79" s="76">
        <f t="shared" si="7"/>
        <v>9.5744680851063837</v>
      </c>
      <c r="Z79" s="77">
        <v>2305</v>
      </c>
      <c r="AA79" s="70">
        <v>1785</v>
      </c>
      <c r="AB79" s="70">
        <v>125</v>
      </c>
      <c r="AC79" s="70">
        <f t="shared" si="8"/>
        <v>1910</v>
      </c>
      <c r="AD79" s="78">
        <f t="shared" si="9"/>
        <v>0.82863340563991328</v>
      </c>
      <c r="AE79" s="69">
        <f t="shared" si="10"/>
        <v>1.0662656287186711</v>
      </c>
      <c r="AF79" s="79">
        <v>180</v>
      </c>
      <c r="AG79" s="78">
        <f t="shared" si="11"/>
        <v>7.8091106290672452E-2</v>
      </c>
      <c r="AH79" s="80">
        <f t="shared" si="12"/>
        <v>0.54229934924078094</v>
      </c>
      <c r="AI79" s="70">
        <v>100</v>
      </c>
      <c r="AJ79" s="70">
        <v>80</v>
      </c>
      <c r="AK79" s="70">
        <f t="shared" si="13"/>
        <v>180</v>
      </c>
      <c r="AL79" s="78">
        <f t="shared" si="14"/>
        <v>7.8091106290672452E-2</v>
      </c>
      <c r="AM79" s="69">
        <f t="shared" si="15"/>
        <v>1.2595339724302008</v>
      </c>
      <c r="AN79" s="81">
        <v>35</v>
      </c>
      <c r="AO79" s="12" t="s">
        <v>38</v>
      </c>
      <c r="AP79" s="12" t="s">
        <v>38</v>
      </c>
      <c r="AQ79" s="82"/>
      <c r="AR79" s="66"/>
      <c r="AS79" s="97"/>
    </row>
    <row r="80" spans="1:45" ht="12.75" customHeight="1">
      <c r="A80" s="67"/>
      <c r="B80" s="68">
        <v>8250024</v>
      </c>
      <c r="C80" s="69"/>
      <c r="D80" s="12"/>
      <c r="E80" s="70"/>
      <c r="F80" s="70"/>
      <c r="G80" s="70"/>
      <c r="H80" s="71" t="s">
        <v>103</v>
      </c>
      <c r="I80" s="12">
        <v>1.5</v>
      </c>
      <c r="J80" s="70">
        <f t="shared" si="0"/>
        <v>150</v>
      </c>
      <c r="K80" s="72">
        <v>6340</v>
      </c>
      <c r="L80" s="70">
        <v>5826</v>
      </c>
      <c r="M80" s="70">
        <v>5539</v>
      </c>
      <c r="N80" s="70">
        <f t="shared" si="1"/>
        <v>801</v>
      </c>
      <c r="O80" s="73">
        <f t="shared" si="2"/>
        <v>0.14461094060299692</v>
      </c>
      <c r="P80" s="74">
        <v>4216</v>
      </c>
      <c r="Q80" s="70">
        <v>3517</v>
      </c>
      <c r="R80" s="70">
        <v>3071</v>
      </c>
      <c r="S80" s="70">
        <f t="shared" si="3"/>
        <v>446</v>
      </c>
      <c r="T80" s="73">
        <f t="shared" si="4"/>
        <v>0.14522956691631392</v>
      </c>
      <c r="U80" s="72">
        <v>3229</v>
      </c>
      <c r="V80" s="70">
        <v>2860</v>
      </c>
      <c r="W80" s="70">
        <f t="shared" si="5"/>
        <v>369</v>
      </c>
      <c r="X80" s="75">
        <f t="shared" si="6"/>
        <v>0.12902097902097903</v>
      </c>
      <c r="Y80" s="76">
        <f t="shared" si="7"/>
        <v>21.526666666666667</v>
      </c>
      <c r="Z80" s="77">
        <v>3900</v>
      </c>
      <c r="AA80" s="70">
        <v>2610</v>
      </c>
      <c r="AB80" s="70">
        <v>190</v>
      </c>
      <c r="AC80" s="70">
        <f t="shared" si="8"/>
        <v>2800</v>
      </c>
      <c r="AD80" s="78">
        <f t="shared" si="9"/>
        <v>0.71794871794871795</v>
      </c>
      <c r="AE80" s="69">
        <f t="shared" si="10"/>
        <v>0.92383922241244509</v>
      </c>
      <c r="AF80" s="79">
        <v>685</v>
      </c>
      <c r="AG80" s="78">
        <f t="shared" si="11"/>
        <v>0.17564102564102563</v>
      </c>
      <c r="AH80" s="80">
        <f t="shared" si="12"/>
        <v>1.2197293447293447</v>
      </c>
      <c r="AI80" s="70">
        <v>140</v>
      </c>
      <c r="AJ80" s="70">
        <v>180</v>
      </c>
      <c r="AK80" s="70">
        <f t="shared" si="13"/>
        <v>320</v>
      </c>
      <c r="AL80" s="78">
        <f t="shared" si="14"/>
        <v>8.2051282051282051E-2</v>
      </c>
      <c r="AM80" s="69">
        <f t="shared" si="15"/>
        <v>1.3234077750206783</v>
      </c>
      <c r="AN80" s="81">
        <v>100</v>
      </c>
      <c r="AO80" s="12" t="s">
        <v>38</v>
      </c>
      <c r="AP80" s="12" t="s">
        <v>38</v>
      </c>
      <c r="AQ80" s="82"/>
      <c r="AR80" s="66"/>
      <c r="AS80" s="97"/>
    </row>
    <row r="81" spans="1:45" ht="12.75" customHeight="1">
      <c r="A81" s="67"/>
      <c r="B81" s="68">
        <v>8250025</v>
      </c>
      <c r="C81" s="69"/>
      <c r="D81" s="12"/>
      <c r="E81" s="70"/>
      <c r="F81" s="70"/>
      <c r="G81" s="70"/>
      <c r="H81" s="71" t="s">
        <v>104</v>
      </c>
      <c r="I81" s="12">
        <v>1.33</v>
      </c>
      <c r="J81" s="70">
        <f t="shared" si="0"/>
        <v>133</v>
      </c>
      <c r="K81" s="72">
        <v>5270</v>
      </c>
      <c r="L81" s="70">
        <v>4700</v>
      </c>
      <c r="M81" s="70">
        <v>4607</v>
      </c>
      <c r="N81" s="70">
        <f t="shared" si="1"/>
        <v>663</v>
      </c>
      <c r="O81" s="73">
        <f t="shared" si="2"/>
        <v>0.14391143911439114</v>
      </c>
      <c r="P81" s="74">
        <v>3952.9</v>
      </c>
      <c r="Q81" s="70">
        <v>2947</v>
      </c>
      <c r="R81" s="70">
        <v>2696</v>
      </c>
      <c r="S81" s="70">
        <f t="shared" si="3"/>
        <v>251</v>
      </c>
      <c r="T81" s="73">
        <f t="shared" si="4"/>
        <v>9.3100890207715128E-2</v>
      </c>
      <c r="U81" s="72">
        <v>2693</v>
      </c>
      <c r="V81" s="70">
        <v>2478</v>
      </c>
      <c r="W81" s="70">
        <f t="shared" si="5"/>
        <v>215</v>
      </c>
      <c r="X81" s="75">
        <f t="shared" si="6"/>
        <v>8.6763518966908801E-2</v>
      </c>
      <c r="Y81" s="76">
        <f t="shared" si="7"/>
        <v>20.248120300751879</v>
      </c>
      <c r="Z81" s="77">
        <v>3260</v>
      </c>
      <c r="AA81" s="70">
        <v>2215</v>
      </c>
      <c r="AB81" s="70">
        <v>130</v>
      </c>
      <c r="AC81" s="70">
        <f t="shared" si="8"/>
        <v>2345</v>
      </c>
      <c r="AD81" s="78">
        <f t="shared" si="9"/>
        <v>0.71932515337423308</v>
      </c>
      <c r="AE81" s="69">
        <f t="shared" si="10"/>
        <v>0.92561038656584305</v>
      </c>
      <c r="AF81" s="79">
        <v>550</v>
      </c>
      <c r="AG81" s="78">
        <f t="shared" si="11"/>
        <v>0.16871165644171779</v>
      </c>
      <c r="AH81" s="80">
        <f t="shared" si="12"/>
        <v>1.1716087252897069</v>
      </c>
      <c r="AI81" s="70">
        <v>170</v>
      </c>
      <c r="AJ81" s="70">
        <v>150</v>
      </c>
      <c r="AK81" s="70">
        <f t="shared" si="13"/>
        <v>320</v>
      </c>
      <c r="AL81" s="78">
        <f t="shared" si="14"/>
        <v>9.815950920245399E-2</v>
      </c>
      <c r="AM81" s="69">
        <f t="shared" si="15"/>
        <v>1.5832178903621612</v>
      </c>
      <c r="AN81" s="81">
        <v>45</v>
      </c>
      <c r="AO81" s="12" t="s">
        <v>38</v>
      </c>
      <c r="AP81" s="24" t="s">
        <v>85</v>
      </c>
      <c r="AQ81" s="82"/>
      <c r="AR81" s="66"/>
      <c r="AS81" s="97"/>
    </row>
    <row r="82" spans="1:45" ht="12.75" customHeight="1">
      <c r="A82" s="113"/>
      <c r="B82" s="114">
        <v>8250026</v>
      </c>
      <c r="C82" s="115"/>
      <c r="D82" s="115"/>
      <c r="E82" s="116"/>
      <c r="F82" s="116"/>
      <c r="G82" s="116"/>
      <c r="H82" s="117" t="s">
        <v>105</v>
      </c>
      <c r="I82" s="24">
        <v>0.4</v>
      </c>
      <c r="J82" s="116">
        <f t="shared" si="0"/>
        <v>40</v>
      </c>
      <c r="K82" s="118">
        <v>3365</v>
      </c>
      <c r="L82" s="116">
        <v>3063</v>
      </c>
      <c r="M82" s="116">
        <v>3289</v>
      </c>
      <c r="N82" s="116">
        <f t="shared" si="1"/>
        <v>76</v>
      </c>
      <c r="O82" s="119">
        <f t="shared" si="2"/>
        <v>2.3107327455153544E-2</v>
      </c>
      <c r="P82" s="120">
        <v>8463.2999999999993</v>
      </c>
      <c r="Q82" s="116">
        <v>2341</v>
      </c>
      <c r="R82" s="116">
        <v>2273</v>
      </c>
      <c r="S82" s="116">
        <f t="shared" si="3"/>
        <v>68</v>
      </c>
      <c r="T82" s="119">
        <f t="shared" si="4"/>
        <v>2.9916410030796304E-2</v>
      </c>
      <c r="U82" s="118">
        <v>2062</v>
      </c>
      <c r="V82" s="116">
        <v>1995</v>
      </c>
      <c r="W82" s="116">
        <f t="shared" si="5"/>
        <v>67</v>
      </c>
      <c r="X82" s="121">
        <f t="shared" si="6"/>
        <v>3.3583959899749376E-2</v>
      </c>
      <c r="Y82" s="122">
        <f t="shared" si="7"/>
        <v>51.55</v>
      </c>
      <c r="Z82" s="123">
        <v>2170</v>
      </c>
      <c r="AA82" s="116">
        <v>1355</v>
      </c>
      <c r="AB82" s="116">
        <v>55</v>
      </c>
      <c r="AC82" s="116">
        <f t="shared" si="8"/>
        <v>1410</v>
      </c>
      <c r="AD82" s="124">
        <f t="shared" si="9"/>
        <v>0.64976958525345618</v>
      </c>
      <c r="AE82" s="115">
        <f t="shared" si="10"/>
        <v>0.83610794668302091</v>
      </c>
      <c r="AF82" s="125">
        <v>365</v>
      </c>
      <c r="AG82" s="124">
        <f t="shared" si="11"/>
        <v>0.16820276497695852</v>
      </c>
      <c r="AH82" s="126">
        <f t="shared" si="12"/>
        <v>1.1680747567844343</v>
      </c>
      <c r="AI82" s="116">
        <v>245</v>
      </c>
      <c r="AJ82" s="116">
        <v>115</v>
      </c>
      <c r="AK82" s="116">
        <f t="shared" si="13"/>
        <v>360</v>
      </c>
      <c r="AL82" s="124">
        <f t="shared" si="14"/>
        <v>0.16589861751152074</v>
      </c>
      <c r="AM82" s="115">
        <f t="shared" si="15"/>
        <v>2.6757841534116249</v>
      </c>
      <c r="AN82" s="127">
        <v>30</v>
      </c>
      <c r="AO82" s="24" t="s">
        <v>85</v>
      </c>
      <c r="AP82" s="24" t="s">
        <v>85</v>
      </c>
      <c r="AQ82" s="82"/>
      <c r="AR82" s="66"/>
      <c r="AS82" s="97"/>
    </row>
    <row r="83" spans="1:45" ht="12.75" customHeight="1">
      <c r="A83" s="113"/>
      <c r="B83" s="114">
        <v>8250027</v>
      </c>
      <c r="C83" s="115"/>
      <c r="D83" s="115"/>
      <c r="E83" s="116"/>
      <c r="F83" s="116"/>
      <c r="G83" s="116"/>
      <c r="H83" s="117" t="s">
        <v>106</v>
      </c>
      <c r="I83" s="24">
        <v>1.33</v>
      </c>
      <c r="J83" s="116">
        <f t="shared" si="0"/>
        <v>133</v>
      </c>
      <c r="K83" s="118">
        <v>6792</v>
      </c>
      <c r="L83" s="116">
        <v>6415</v>
      </c>
      <c r="M83" s="116">
        <v>6999</v>
      </c>
      <c r="N83" s="116">
        <f t="shared" si="1"/>
        <v>-207</v>
      </c>
      <c r="O83" s="119">
        <f t="shared" si="2"/>
        <v>-2.957565366480926E-2</v>
      </c>
      <c r="P83" s="120">
        <v>5109.8</v>
      </c>
      <c r="Q83" s="116">
        <v>4484</v>
      </c>
      <c r="R83" s="116">
        <v>4386</v>
      </c>
      <c r="S83" s="116">
        <f t="shared" si="3"/>
        <v>98</v>
      </c>
      <c r="T83" s="119">
        <f t="shared" si="4"/>
        <v>2.2343821249430004E-2</v>
      </c>
      <c r="U83" s="118">
        <v>4071</v>
      </c>
      <c r="V83" s="116">
        <v>4093</v>
      </c>
      <c r="W83" s="116">
        <f t="shared" si="5"/>
        <v>-22</v>
      </c>
      <c r="X83" s="121">
        <f t="shared" si="6"/>
        <v>-5.3750305399462494E-3</v>
      </c>
      <c r="Y83" s="122">
        <f t="shared" si="7"/>
        <v>30.609022556390979</v>
      </c>
      <c r="Z83" s="123">
        <v>4215</v>
      </c>
      <c r="AA83" s="116">
        <v>1945</v>
      </c>
      <c r="AB83" s="116">
        <v>140</v>
      </c>
      <c r="AC83" s="116">
        <f t="shared" si="8"/>
        <v>2085</v>
      </c>
      <c r="AD83" s="124">
        <f t="shared" si="9"/>
        <v>0.49466192170818507</v>
      </c>
      <c r="AE83" s="115">
        <f t="shared" si="10"/>
        <v>0.63651911854319587</v>
      </c>
      <c r="AF83" s="125">
        <v>595</v>
      </c>
      <c r="AG83" s="124">
        <f t="shared" si="11"/>
        <v>0.14116251482799524</v>
      </c>
      <c r="AH83" s="126">
        <f t="shared" si="12"/>
        <v>0.98029524186107819</v>
      </c>
      <c r="AI83" s="116">
        <v>1255</v>
      </c>
      <c r="AJ83" s="116">
        <v>220</v>
      </c>
      <c r="AK83" s="116">
        <f t="shared" si="13"/>
        <v>1475</v>
      </c>
      <c r="AL83" s="124">
        <f t="shared" si="14"/>
        <v>0.34994068801897982</v>
      </c>
      <c r="AM83" s="115">
        <f t="shared" si="15"/>
        <v>5.6442046454674166</v>
      </c>
      <c r="AN83" s="127">
        <v>60</v>
      </c>
      <c r="AO83" s="24" t="s">
        <v>85</v>
      </c>
      <c r="AP83" s="24" t="s">
        <v>85</v>
      </c>
      <c r="AQ83" s="82"/>
      <c r="AR83" s="66"/>
      <c r="AS83" s="97"/>
    </row>
    <row r="84" spans="1:45" ht="12.75" customHeight="1">
      <c r="A84" s="113"/>
      <c r="B84" s="114">
        <v>8250028</v>
      </c>
      <c r="C84" s="115"/>
      <c r="D84" s="115"/>
      <c r="E84" s="116"/>
      <c r="F84" s="116"/>
      <c r="G84" s="116"/>
      <c r="H84" s="117" t="s">
        <v>107</v>
      </c>
      <c r="I84" s="24">
        <v>1.91</v>
      </c>
      <c r="J84" s="116">
        <f t="shared" si="0"/>
        <v>191</v>
      </c>
      <c r="K84" s="118">
        <v>4133</v>
      </c>
      <c r="L84" s="116">
        <v>4233</v>
      </c>
      <c r="M84" s="116">
        <v>4238</v>
      </c>
      <c r="N84" s="116">
        <f t="shared" si="1"/>
        <v>-105</v>
      </c>
      <c r="O84" s="119">
        <f t="shared" si="2"/>
        <v>-2.4775837659273242E-2</v>
      </c>
      <c r="P84" s="120">
        <v>2160.5</v>
      </c>
      <c r="Q84" s="116">
        <v>1592</v>
      </c>
      <c r="R84" s="116">
        <v>1589</v>
      </c>
      <c r="S84" s="116">
        <f t="shared" si="3"/>
        <v>3</v>
      </c>
      <c r="T84" s="119">
        <f t="shared" si="4"/>
        <v>1.8879798615481435E-3</v>
      </c>
      <c r="U84" s="118">
        <v>1504</v>
      </c>
      <c r="V84" s="116">
        <v>1517</v>
      </c>
      <c r="W84" s="116">
        <f t="shared" si="5"/>
        <v>-13</v>
      </c>
      <c r="X84" s="121">
        <f t="shared" si="6"/>
        <v>-8.569545154911009E-3</v>
      </c>
      <c r="Y84" s="122">
        <f t="shared" si="7"/>
        <v>7.8743455497382202</v>
      </c>
      <c r="Z84" s="123">
        <v>1705</v>
      </c>
      <c r="AA84" s="116">
        <v>1180</v>
      </c>
      <c r="AB84" s="116">
        <v>105</v>
      </c>
      <c r="AC84" s="116">
        <f t="shared" si="8"/>
        <v>1285</v>
      </c>
      <c r="AD84" s="124">
        <f t="shared" si="9"/>
        <v>0.75366568914956011</v>
      </c>
      <c r="AE84" s="115">
        <f t="shared" si="10"/>
        <v>0.96979896588185344</v>
      </c>
      <c r="AF84" s="125">
        <v>120</v>
      </c>
      <c r="AG84" s="124">
        <f t="shared" si="11"/>
        <v>7.0381231671554259E-2</v>
      </c>
      <c r="AH84" s="126">
        <f t="shared" si="12"/>
        <v>0.48875855327468237</v>
      </c>
      <c r="AI84" s="116">
        <v>170</v>
      </c>
      <c r="AJ84" s="116">
        <v>120</v>
      </c>
      <c r="AK84" s="116">
        <f t="shared" si="13"/>
        <v>290</v>
      </c>
      <c r="AL84" s="124">
        <f t="shared" si="14"/>
        <v>0.17008797653958943</v>
      </c>
      <c r="AM84" s="115">
        <f t="shared" si="15"/>
        <v>2.7433544603159588</v>
      </c>
      <c r="AN84" s="127">
        <v>20</v>
      </c>
      <c r="AO84" s="24" t="s">
        <v>85</v>
      </c>
      <c r="AP84" s="24" t="s">
        <v>85</v>
      </c>
      <c r="AQ84" s="82"/>
      <c r="AR84" s="66"/>
      <c r="AS84" s="97"/>
    </row>
    <row r="85" spans="1:45" ht="12.75" customHeight="1">
      <c r="A85" s="113" t="s">
        <v>323</v>
      </c>
      <c r="B85" s="114">
        <v>8250029</v>
      </c>
      <c r="C85" s="115"/>
      <c r="D85" s="115"/>
      <c r="E85" s="116"/>
      <c r="F85" s="116"/>
      <c r="G85" s="116"/>
      <c r="H85" s="117" t="s">
        <v>108</v>
      </c>
      <c r="I85" s="24">
        <v>2.69</v>
      </c>
      <c r="J85" s="116">
        <f t="shared" si="0"/>
        <v>269</v>
      </c>
      <c r="K85" s="118">
        <v>7050</v>
      </c>
      <c r="L85" s="116">
        <v>6608</v>
      </c>
      <c r="M85" s="116">
        <v>6496</v>
      </c>
      <c r="N85" s="116">
        <f t="shared" si="1"/>
        <v>554</v>
      </c>
      <c r="O85" s="119">
        <f t="shared" si="2"/>
        <v>8.5283251231527094E-2</v>
      </c>
      <c r="P85" s="120">
        <v>2625.1</v>
      </c>
      <c r="Q85" s="116">
        <v>3486</v>
      </c>
      <c r="R85" s="116">
        <v>3289</v>
      </c>
      <c r="S85" s="116">
        <f t="shared" si="3"/>
        <v>197</v>
      </c>
      <c r="T85" s="119">
        <f t="shared" si="4"/>
        <v>5.9896625114016416E-2</v>
      </c>
      <c r="U85" s="118">
        <v>3249</v>
      </c>
      <c r="V85" s="116">
        <v>3160</v>
      </c>
      <c r="W85" s="116">
        <f t="shared" si="5"/>
        <v>89</v>
      </c>
      <c r="X85" s="121">
        <f t="shared" si="6"/>
        <v>2.8164556962025317E-2</v>
      </c>
      <c r="Y85" s="122">
        <f t="shared" si="7"/>
        <v>12.078066914498141</v>
      </c>
      <c r="Z85" s="123">
        <v>3570</v>
      </c>
      <c r="AA85" s="116">
        <v>2245</v>
      </c>
      <c r="AB85" s="116">
        <v>200</v>
      </c>
      <c r="AC85" s="116">
        <f t="shared" si="8"/>
        <v>2445</v>
      </c>
      <c r="AD85" s="124">
        <f t="shared" si="9"/>
        <v>0.68487394957983194</v>
      </c>
      <c r="AE85" s="115">
        <f t="shared" si="10"/>
        <v>0.88127940229230395</v>
      </c>
      <c r="AF85" s="125">
        <v>620</v>
      </c>
      <c r="AG85" s="124">
        <f t="shared" si="11"/>
        <v>0.17366946778711484</v>
      </c>
      <c r="AH85" s="126">
        <f t="shared" si="12"/>
        <v>1.2060379707438531</v>
      </c>
      <c r="AI85" s="116">
        <v>300</v>
      </c>
      <c r="AJ85" s="116">
        <v>135</v>
      </c>
      <c r="AK85" s="116">
        <f t="shared" si="13"/>
        <v>435</v>
      </c>
      <c r="AL85" s="124">
        <f t="shared" si="14"/>
        <v>0.12184873949579832</v>
      </c>
      <c r="AM85" s="115">
        <f t="shared" si="15"/>
        <v>1.965302249932231</v>
      </c>
      <c r="AN85" s="127">
        <v>75</v>
      </c>
      <c r="AO85" s="24" t="s">
        <v>85</v>
      </c>
      <c r="AP85" s="12" t="s">
        <v>38</v>
      </c>
      <c r="AQ85" s="82"/>
      <c r="AR85" s="66"/>
      <c r="AS85" s="97"/>
    </row>
    <row r="86" spans="1:45" ht="12.75" customHeight="1">
      <c r="A86" s="113"/>
      <c r="B86" s="114">
        <v>8250030</v>
      </c>
      <c r="C86" s="115"/>
      <c r="D86" s="115"/>
      <c r="E86" s="116"/>
      <c r="F86" s="116"/>
      <c r="G86" s="116"/>
      <c r="H86" s="117" t="s">
        <v>109</v>
      </c>
      <c r="I86" s="24">
        <v>5.38</v>
      </c>
      <c r="J86" s="116">
        <f t="shared" si="0"/>
        <v>538</v>
      </c>
      <c r="K86" s="118">
        <v>4594</v>
      </c>
      <c r="L86" s="116">
        <v>4201</v>
      </c>
      <c r="M86" s="116">
        <v>4158</v>
      </c>
      <c r="N86" s="116">
        <f t="shared" si="1"/>
        <v>436</v>
      </c>
      <c r="O86" s="119">
        <f t="shared" si="2"/>
        <v>0.10485810485810486</v>
      </c>
      <c r="P86" s="120">
        <v>854.7</v>
      </c>
      <c r="Q86" s="116">
        <v>2508</v>
      </c>
      <c r="R86" s="116">
        <v>2338</v>
      </c>
      <c r="S86" s="116">
        <f t="shared" si="3"/>
        <v>170</v>
      </c>
      <c r="T86" s="119">
        <f t="shared" si="4"/>
        <v>7.2711719418306245E-2</v>
      </c>
      <c r="U86" s="118">
        <v>2284</v>
      </c>
      <c r="V86" s="116">
        <v>2183</v>
      </c>
      <c r="W86" s="116">
        <f t="shared" si="5"/>
        <v>101</v>
      </c>
      <c r="X86" s="121">
        <f t="shared" si="6"/>
        <v>4.6266605588639487E-2</v>
      </c>
      <c r="Y86" s="122">
        <f t="shared" si="7"/>
        <v>4.2453531598513008</v>
      </c>
      <c r="Z86" s="123">
        <v>2470</v>
      </c>
      <c r="AA86" s="116">
        <v>1475</v>
      </c>
      <c r="AB86" s="116">
        <v>135</v>
      </c>
      <c r="AC86" s="116">
        <f t="shared" si="8"/>
        <v>1610</v>
      </c>
      <c r="AD86" s="124">
        <f t="shared" si="9"/>
        <v>0.65182186234817818</v>
      </c>
      <c r="AE86" s="115">
        <f t="shared" si="10"/>
        <v>0.83874876771656204</v>
      </c>
      <c r="AF86" s="125">
        <v>450</v>
      </c>
      <c r="AG86" s="124">
        <f t="shared" si="11"/>
        <v>0.18218623481781376</v>
      </c>
      <c r="AH86" s="126">
        <f t="shared" si="12"/>
        <v>1.2651821862348178</v>
      </c>
      <c r="AI86" s="116">
        <v>275</v>
      </c>
      <c r="AJ86" s="116">
        <v>90</v>
      </c>
      <c r="AK86" s="116">
        <f t="shared" si="13"/>
        <v>365</v>
      </c>
      <c r="AL86" s="124">
        <f t="shared" si="14"/>
        <v>0.14777327935222673</v>
      </c>
      <c r="AM86" s="115">
        <f t="shared" si="15"/>
        <v>2.3834399895520439</v>
      </c>
      <c r="AN86" s="127">
        <v>40</v>
      </c>
      <c r="AO86" s="24" t="s">
        <v>85</v>
      </c>
      <c r="AP86" s="24" t="s">
        <v>85</v>
      </c>
      <c r="AQ86" s="82"/>
      <c r="AR86" s="66"/>
      <c r="AS86" s="97"/>
    </row>
    <row r="87" spans="1:45" ht="12.75" customHeight="1">
      <c r="A87" s="113"/>
      <c r="B87" s="114">
        <v>8250031</v>
      </c>
      <c r="C87" s="115"/>
      <c r="D87" s="115"/>
      <c r="E87" s="116"/>
      <c r="F87" s="116"/>
      <c r="G87" s="116"/>
      <c r="H87" s="117" t="s">
        <v>110</v>
      </c>
      <c r="I87" s="24">
        <v>1.24</v>
      </c>
      <c r="J87" s="116">
        <f t="shared" si="0"/>
        <v>124</v>
      </c>
      <c r="K87" s="118">
        <v>9260</v>
      </c>
      <c r="L87" s="116">
        <v>8222</v>
      </c>
      <c r="M87" s="116">
        <v>7181</v>
      </c>
      <c r="N87" s="116">
        <f t="shared" si="1"/>
        <v>2079</v>
      </c>
      <c r="O87" s="119">
        <f t="shared" si="2"/>
        <v>0.28951399526528337</v>
      </c>
      <c r="P87" s="120">
        <v>7455.1</v>
      </c>
      <c r="Q87" s="116">
        <v>6931</v>
      </c>
      <c r="R87" s="116">
        <v>4874</v>
      </c>
      <c r="S87" s="116">
        <f t="shared" si="3"/>
        <v>2057</v>
      </c>
      <c r="T87" s="119">
        <f t="shared" si="4"/>
        <v>0.4220352892901108</v>
      </c>
      <c r="U87" s="118">
        <v>5974</v>
      </c>
      <c r="V87" s="116">
        <v>4599</v>
      </c>
      <c r="W87" s="116">
        <f t="shared" si="5"/>
        <v>1375</v>
      </c>
      <c r="X87" s="121">
        <f t="shared" si="6"/>
        <v>0.29897803870406608</v>
      </c>
      <c r="Y87" s="122">
        <f t="shared" si="7"/>
        <v>48.177419354838712</v>
      </c>
      <c r="Z87" s="123">
        <v>6380</v>
      </c>
      <c r="AA87" s="116">
        <v>2715</v>
      </c>
      <c r="AB87" s="116">
        <v>200</v>
      </c>
      <c r="AC87" s="116">
        <f t="shared" si="8"/>
        <v>2915</v>
      </c>
      <c r="AD87" s="124">
        <f t="shared" si="9"/>
        <v>0.45689655172413796</v>
      </c>
      <c r="AE87" s="115">
        <f t="shared" si="10"/>
        <v>0.58792354455865892</v>
      </c>
      <c r="AF87" s="125">
        <v>825</v>
      </c>
      <c r="AG87" s="124">
        <f t="shared" si="11"/>
        <v>0.12931034482758622</v>
      </c>
      <c r="AH87" s="126">
        <f t="shared" si="12"/>
        <v>0.89798850574712652</v>
      </c>
      <c r="AI87" s="116">
        <v>2350</v>
      </c>
      <c r="AJ87" s="116">
        <v>175</v>
      </c>
      <c r="AK87" s="116">
        <f t="shared" si="13"/>
        <v>2525</v>
      </c>
      <c r="AL87" s="124">
        <f t="shared" si="14"/>
        <v>0.39576802507836989</v>
      </c>
      <c r="AM87" s="115">
        <f t="shared" si="15"/>
        <v>6.3833552431995146</v>
      </c>
      <c r="AN87" s="127">
        <v>120</v>
      </c>
      <c r="AO87" s="24" t="s">
        <v>85</v>
      </c>
      <c r="AP87" s="24" t="s">
        <v>85</v>
      </c>
      <c r="AQ87" s="82"/>
      <c r="AR87" s="66"/>
      <c r="AS87" s="97"/>
    </row>
    <row r="88" spans="1:45" ht="12.75" customHeight="1">
      <c r="A88" s="113"/>
      <c r="B88" s="114">
        <v>8250032</v>
      </c>
      <c r="C88" s="115"/>
      <c r="D88" s="115"/>
      <c r="E88" s="116"/>
      <c r="F88" s="116"/>
      <c r="G88" s="116"/>
      <c r="H88" s="117" t="s">
        <v>111</v>
      </c>
      <c r="I88" s="24">
        <v>7.15</v>
      </c>
      <c r="J88" s="116">
        <f t="shared" si="0"/>
        <v>715</v>
      </c>
      <c r="K88" s="118">
        <v>2118</v>
      </c>
      <c r="L88" s="116">
        <v>2088</v>
      </c>
      <c r="M88" s="116">
        <v>1978</v>
      </c>
      <c r="N88" s="116">
        <f t="shared" si="1"/>
        <v>140</v>
      </c>
      <c r="O88" s="119">
        <f t="shared" si="2"/>
        <v>7.0778564206268962E-2</v>
      </c>
      <c r="P88" s="120">
        <v>296.10000000000002</v>
      </c>
      <c r="Q88" s="116">
        <v>1109</v>
      </c>
      <c r="R88" s="116">
        <v>1089</v>
      </c>
      <c r="S88" s="116">
        <f t="shared" si="3"/>
        <v>20</v>
      </c>
      <c r="T88" s="119">
        <f t="shared" si="4"/>
        <v>1.8365472910927456E-2</v>
      </c>
      <c r="U88" s="118">
        <v>1028</v>
      </c>
      <c r="V88" s="116">
        <v>1007</v>
      </c>
      <c r="W88" s="116">
        <f t="shared" si="5"/>
        <v>21</v>
      </c>
      <c r="X88" s="121">
        <f t="shared" si="6"/>
        <v>2.0854021847070508E-2</v>
      </c>
      <c r="Y88" s="122">
        <f t="shared" si="7"/>
        <v>1.4377622377622377</v>
      </c>
      <c r="Z88" s="123">
        <v>1175</v>
      </c>
      <c r="AA88" s="116">
        <v>710</v>
      </c>
      <c r="AB88" s="116">
        <v>70</v>
      </c>
      <c r="AC88" s="116">
        <f t="shared" si="8"/>
        <v>780</v>
      </c>
      <c r="AD88" s="124">
        <f t="shared" si="9"/>
        <v>0.66382978723404251</v>
      </c>
      <c r="AE88" s="115">
        <f t="shared" si="10"/>
        <v>0.85420027798743392</v>
      </c>
      <c r="AF88" s="125">
        <v>160</v>
      </c>
      <c r="AG88" s="124">
        <f t="shared" si="11"/>
        <v>0.13617021276595745</v>
      </c>
      <c r="AH88" s="126">
        <f t="shared" si="12"/>
        <v>0.94562647754137119</v>
      </c>
      <c r="AI88" s="116">
        <v>135</v>
      </c>
      <c r="AJ88" s="116">
        <v>90</v>
      </c>
      <c r="AK88" s="116">
        <f t="shared" si="13"/>
        <v>225</v>
      </c>
      <c r="AL88" s="124">
        <f t="shared" si="14"/>
        <v>0.19148936170212766</v>
      </c>
      <c r="AM88" s="115">
        <f t="shared" si="15"/>
        <v>3.0885380919698009</v>
      </c>
      <c r="AN88" s="127">
        <v>15</v>
      </c>
      <c r="AO88" s="24" t="s">
        <v>85</v>
      </c>
      <c r="AP88" s="24" t="s">
        <v>85</v>
      </c>
      <c r="AQ88" s="82"/>
      <c r="AR88" s="66"/>
      <c r="AS88" s="97"/>
    </row>
    <row r="89" spans="1:45" ht="12.75" customHeight="1">
      <c r="A89" s="67"/>
      <c r="B89" s="68">
        <v>8250033.0099999998</v>
      </c>
      <c r="C89" s="69"/>
      <c r="D89" s="69"/>
      <c r="E89" s="70"/>
      <c r="F89" s="70"/>
      <c r="G89" s="70"/>
      <c r="H89" s="71" t="s">
        <v>112</v>
      </c>
      <c r="I89" s="12">
        <v>2.09</v>
      </c>
      <c r="J89" s="70">
        <f t="shared" si="0"/>
        <v>209</v>
      </c>
      <c r="K89" s="72">
        <v>3275</v>
      </c>
      <c r="L89" s="70">
        <v>3297</v>
      </c>
      <c r="M89" s="70">
        <v>3525</v>
      </c>
      <c r="N89" s="70">
        <f t="shared" si="1"/>
        <v>-250</v>
      </c>
      <c r="O89" s="73">
        <f t="shared" si="2"/>
        <v>-7.0921985815602842E-2</v>
      </c>
      <c r="P89" s="74">
        <v>1566.2</v>
      </c>
      <c r="Q89" s="70">
        <v>1540</v>
      </c>
      <c r="R89" s="70">
        <v>1633</v>
      </c>
      <c r="S89" s="70">
        <f t="shared" si="3"/>
        <v>-93</v>
      </c>
      <c r="T89" s="73">
        <f t="shared" si="4"/>
        <v>-5.6950398040416413E-2</v>
      </c>
      <c r="U89" s="72">
        <v>1480</v>
      </c>
      <c r="V89" s="70">
        <v>1488</v>
      </c>
      <c r="W89" s="70">
        <f t="shared" si="5"/>
        <v>-8</v>
      </c>
      <c r="X89" s="75">
        <f t="shared" si="6"/>
        <v>-5.3763440860215058E-3</v>
      </c>
      <c r="Y89" s="76">
        <f t="shared" si="7"/>
        <v>7.0813397129186599</v>
      </c>
      <c r="Z89" s="77">
        <v>1790</v>
      </c>
      <c r="AA89" s="70">
        <v>1325</v>
      </c>
      <c r="AB89" s="70">
        <v>135</v>
      </c>
      <c r="AC89" s="70">
        <f t="shared" si="8"/>
        <v>1460</v>
      </c>
      <c r="AD89" s="78">
        <f t="shared" si="9"/>
        <v>0.81564245810055869</v>
      </c>
      <c r="AE89" s="69">
        <f t="shared" si="10"/>
        <v>1.0495491884310579</v>
      </c>
      <c r="AF89" s="79">
        <v>255</v>
      </c>
      <c r="AG89" s="78">
        <f t="shared" si="11"/>
        <v>0.14245810055865921</v>
      </c>
      <c r="AH89" s="80">
        <f t="shared" si="12"/>
        <v>0.98929236499068895</v>
      </c>
      <c r="AI89" s="70">
        <v>35</v>
      </c>
      <c r="AJ89" s="70">
        <v>20</v>
      </c>
      <c r="AK89" s="70">
        <f t="shared" si="13"/>
        <v>55</v>
      </c>
      <c r="AL89" s="78">
        <f t="shared" si="14"/>
        <v>3.0726256983240222E-2</v>
      </c>
      <c r="AM89" s="69">
        <f t="shared" si="15"/>
        <v>0.49558479005226164</v>
      </c>
      <c r="AN89" s="81">
        <v>30</v>
      </c>
      <c r="AO89" s="12" t="s">
        <v>38</v>
      </c>
      <c r="AP89" s="12" t="s">
        <v>38</v>
      </c>
      <c r="AQ89" s="82"/>
      <c r="AR89" s="66"/>
      <c r="AS89" s="97"/>
    </row>
    <row r="90" spans="1:45" ht="12.75" customHeight="1">
      <c r="A90" s="67"/>
      <c r="B90" s="68">
        <v>8250033.0199999996</v>
      </c>
      <c r="C90" s="69"/>
      <c r="D90" s="69"/>
      <c r="E90" s="70"/>
      <c r="F90" s="70"/>
      <c r="G90" s="70"/>
      <c r="H90" s="71" t="s">
        <v>113</v>
      </c>
      <c r="I90" s="12">
        <v>7.82</v>
      </c>
      <c r="J90" s="70">
        <f t="shared" si="0"/>
        <v>782</v>
      </c>
      <c r="K90" s="72">
        <v>5442</v>
      </c>
      <c r="L90" s="70">
        <v>5311</v>
      </c>
      <c r="M90" s="70">
        <v>5287</v>
      </c>
      <c r="N90" s="70">
        <f t="shared" si="1"/>
        <v>155</v>
      </c>
      <c r="O90" s="73">
        <f t="shared" si="2"/>
        <v>2.9317193115188198E-2</v>
      </c>
      <c r="P90" s="74">
        <v>695.8</v>
      </c>
      <c r="Q90" s="70">
        <v>2430</v>
      </c>
      <c r="R90" s="70">
        <v>2233</v>
      </c>
      <c r="S90" s="70">
        <f t="shared" si="3"/>
        <v>197</v>
      </c>
      <c r="T90" s="73">
        <f t="shared" si="4"/>
        <v>8.822212270488132E-2</v>
      </c>
      <c r="U90" s="72">
        <v>2283</v>
      </c>
      <c r="V90" s="70">
        <v>2159</v>
      </c>
      <c r="W90" s="70">
        <f t="shared" si="5"/>
        <v>124</v>
      </c>
      <c r="X90" s="75">
        <f t="shared" si="6"/>
        <v>5.7433997220935618E-2</v>
      </c>
      <c r="Y90" s="76">
        <f t="shared" si="7"/>
        <v>2.9194373401534528</v>
      </c>
      <c r="Z90" s="77">
        <v>2680</v>
      </c>
      <c r="AA90" s="70">
        <v>1995</v>
      </c>
      <c r="AB90" s="70">
        <v>170</v>
      </c>
      <c r="AC90" s="70">
        <f t="shared" si="8"/>
        <v>2165</v>
      </c>
      <c r="AD90" s="78">
        <f t="shared" si="9"/>
        <v>0.80783582089552242</v>
      </c>
      <c r="AE90" s="69">
        <f t="shared" si="10"/>
        <v>1.0395037945681609</v>
      </c>
      <c r="AF90" s="79">
        <v>385</v>
      </c>
      <c r="AG90" s="78">
        <f t="shared" si="11"/>
        <v>0.14365671641791045</v>
      </c>
      <c r="AH90" s="80">
        <f t="shared" si="12"/>
        <v>0.99761608623548925</v>
      </c>
      <c r="AI90" s="70">
        <v>45</v>
      </c>
      <c r="AJ90" s="70">
        <v>45</v>
      </c>
      <c r="AK90" s="70">
        <f t="shared" si="13"/>
        <v>90</v>
      </c>
      <c r="AL90" s="78">
        <f t="shared" si="14"/>
        <v>3.3582089552238806E-2</v>
      </c>
      <c r="AM90" s="69">
        <f t="shared" si="15"/>
        <v>0.5416466056812711</v>
      </c>
      <c r="AN90" s="81">
        <v>45</v>
      </c>
      <c r="AO90" s="12" t="s">
        <v>38</v>
      </c>
      <c r="AP90" s="12" t="s">
        <v>38</v>
      </c>
      <c r="AQ90" s="82"/>
      <c r="AR90" s="66"/>
      <c r="AS90" s="97"/>
    </row>
    <row r="91" spans="1:45" ht="12.75" customHeight="1">
      <c r="A91" s="113"/>
      <c r="B91" s="114">
        <v>8250034</v>
      </c>
      <c r="C91" s="115"/>
      <c r="D91" s="115"/>
      <c r="E91" s="116"/>
      <c r="F91" s="116"/>
      <c r="G91" s="116"/>
      <c r="H91" s="117" t="s">
        <v>114</v>
      </c>
      <c r="I91" s="24">
        <v>5.3</v>
      </c>
      <c r="J91" s="116">
        <f t="shared" si="0"/>
        <v>530</v>
      </c>
      <c r="K91" s="118">
        <v>4078</v>
      </c>
      <c r="L91" s="116">
        <v>3565</v>
      </c>
      <c r="M91" s="116">
        <v>3286</v>
      </c>
      <c r="N91" s="116">
        <f t="shared" si="1"/>
        <v>792</v>
      </c>
      <c r="O91" s="119">
        <f t="shared" si="2"/>
        <v>0.24102251978088862</v>
      </c>
      <c r="P91" s="120">
        <v>769.5</v>
      </c>
      <c r="Q91" s="116">
        <v>2234</v>
      </c>
      <c r="R91" s="116">
        <v>1876</v>
      </c>
      <c r="S91" s="116">
        <f t="shared" si="3"/>
        <v>358</v>
      </c>
      <c r="T91" s="119">
        <f t="shared" si="4"/>
        <v>0.1908315565031983</v>
      </c>
      <c r="U91" s="118">
        <v>2060</v>
      </c>
      <c r="V91" s="116">
        <v>1762</v>
      </c>
      <c r="W91" s="116">
        <f t="shared" si="5"/>
        <v>298</v>
      </c>
      <c r="X91" s="121">
        <f t="shared" si="6"/>
        <v>0.16912599318955732</v>
      </c>
      <c r="Y91" s="122">
        <f t="shared" si="7"/>
        <v>3.8867924528301887</v>
      </c>
      <c r="Z91" s="123">
        <v>2365</v>
      </c>
      <c r="AA91" s="116">
        <v>1565</v>
      </c>
      <c r="AB91" s="116">
        <v>85</v>
      </c>
      <c r="AC91" s="116">
        <f t="shared" si="8"/>
        <v>1650</v>
      </c>
      <c r="AD91" s="124">
        <f t="shared" si="9"/>
        <v>0.69767441860465118</v>
      </c>
      <c r="AE91" s="115">
        <f t="shared" si="10"/>
        <v>0.89775073938750893</v>
      </c>
      <c r="AF91" s="125">
        <v>275</v>
      </c>
      <c r="AG91" s="124">
        <f t="shared" si="11"/>
        <v>0.11627906976744186</v>
      </c>
      <c r="AH91" s="126">
        <f t="shared" si="12"/>
        <v>0.80749354005167961</v>
      </c>
      <c r="AI91" s="116">
        <v>190</v>
      </c>
      <c r="AJ91" s="116">
        <v>225</v>
      </c>
      <c r="AK91" s="116">
        <f t="shared" si="13"/>
        <v>415</v>
      </c>
      <c r="AL91" s="124">
        <f t="shared" si="14"/>
        <v>0.17547568710359407</v>
      </c>
      <c r="AM91" s="115">
        <f t="shared" si="15"/>
        <v>2.8302530177999046</v>
      </c>
      <c r="AN91" s="127">
        <v>40</v>
      </c>
      <c r="AO91" s="24" t="s">
        <v>85</v>
      </c>
      <c r="AP91" s="24" t="s">
        <v>85</v>
      </c>
      <c r="AQ91" s="82"/>
      <c r="AR91" s="66"/>
      <c r="AS91" s="97"/>
    </row>
    <row r="92" spans="1:45" ht="12.75" customHeight="1">
      <c r="A92" s="67"/>
      <c r="B92" s="68">
        <v>8250035.0099999998</v>
      </c>
      <c r="C92" s="69"/>
      <c r="D92" s="69"/>
      <c r="E92" s="70"/>
      <c r="F92" s="70"/>
      <c r="G92" s="70"/>
      <c r="H92" s="71" t="s">
        <v>115</v>
      </c>
      <c r="I92" s="12">
        <v>2.46</v>
      </c>
      <c r="J92" s="70">
        <f t="shared" si="0"/>
        <v>246</v>
      </c>
      <c r="K92" s="72">
        <v>5790</v>
      </c>
      <c r="L92" s="70">
        <v>5690</v>
      </c>
      <c r="M92" s="70">
        <v>5343</v>
      </c>
      <c r="N92" s="70">
        <f t="shared" si="1"/>
        <v>447</v>
      </c>
      <c r="O92" s="73">
        <f t="shared" si="2"/>
        <v>8.3660864682762487E-2</v>
      </c>
      <c r="P92" s="74">
        <v>2349</v>
      </c>
      <c r="Q92" s="70">
        <v>2647</v>
      </c>
      <c r="R92" s="70">
        <v>2364</v>
      </c>
      <c r="S92" s="70">
        <f t="shared" si="3"/>
        <v>283</v>
      </c>
      <c r="T92" s="73">
        <f t="shared" si="4"/>
        <v>0.11971235194585449</v>
      </c>
      <c r="U92" s="72">
        <v>2548</v>
      </c>
      <c r="V92" s="70">
        <v>2275</v>
      </c>
      <c r="W92" s="70">
        <f t="shared" si="5"/>
        <v>273</v>
      </c>
      <c r="X92" s="75">
        <f t="shared" si="6"/>
        <v>0.12</v>
      </c>
      <c r="Y92" s="76">
        <f t="shared" si="7"/>
        <v>10.357723577235772</v>
      </c>
      <c r="Z92" s="77">
        <v>3020</v>
      </c>
      <c r="AA92" s="70">
        <v>2370</v>
      </c>
      <c r="AB92" s="70">
        <v>160</v>
      </c>
      <c r="AC92" s="70">
        <f t="shared" si="8"/>
        <v>2530</v>
      </c>
      <c r="AD92" s="78">
        <f t="shared" si="9"/>
        <v>0.83774834437086088</v>
      </c>
      <c r="AE92" s="69">
        <f t="shared" si="10"/>
        <v>1.0779945136640958</v>
      </c>
      <c r="AF92" s="79">
        <v>425</v>
      </c>
      <c r="AG92" s="78">
        <f t="shared" si="11"/>
        <v>0.14072847682119205</v>
      </c>
      <c r="AH92" s="80">
        <f t="shared" si="12"/>
        <v>0.97728108903605593</v>
      </c>
      <c r="AI92" s="70">
        <v>30</v>
      </c>
      <c r="AJ92" s="70">
        <v>10</v>
      </c>
      <c r="AK92" s="70">
        <f t="shared" si="13"/>
        <v>40</v>
      </c>
      <c r="AL92" s="78">
        <f t="shared" si="14"/>
        <v>1.3245033112582781E-2</v>
      </c>
      <c r="AM92" s="69">
        <f t="shared" si="15"/>
        <v>0.21362956633198035</v>
      </c>
      <c r="AN92" s="81">
        <v>25</v>
      </c>
      <c r="AO92" s="12" t="s">
        <v>38</v>
      </c>
      <c r="AP92" s="12" t="s">
        <v>38</v>
      </c>
      <c r="AQ92" s="82"/>
      <c r="AR92" s="66"/>
      <c r="AS92" s="97"/>
    </row>
    <row r="93" spans="1:45" ht="12.75" customHeight="1">
      <c r="A93" s="67"/>
      <c r="B93" s="68">
        <v>8250035.0199999996</v>
      </c>
      <c r="C93" s="69"/>
      <c r="D93" s="12"/>
      <c r="E93" s="70"/>
      <c r="F93" s="70"/>
      <c r="G93" s="70"/>
      <c r="H93" s="71" t="s">
        <v>116</v>
      </c>
      <c r="I93" s="12">
        <v>1.18</v>
      </c>
      <c r="J93" s="70">
        <f t="shared" si="0"/>
        <v>118</v>
      </c>
      <c r="K93" s="72">
        <v>3212</v>
      </c>
      <c r="L93" s="70">
        <v>3169</v>
      </c>
      <c r="M93" s="70">
        <v>3201</v>
      </c>
      <c r="N93" s="70">
        <f t="shared" si="1"/>
        <v>11</v>
      </c>
      <c r="O93" s="73">
        <f t="shared" si="2"/>
        <v>3.4364261168384879E-3</v>
      </c>
      <c r="P93" s="74">
        <v>2732.5</v>
      </c>
      <c r="Q93" s="70">
        <v>1572</v>
      </c>
      <c r="R93" s="70">
        <v>1440</v>
      </c>
      <c r="S93" s="70">
        <f t="shared" si="3"/>
        <v>132</v>
      </c>
      <c r="T93" s="73">
        <f t="shared" si="4"/>
        <v>9.166666666666666E-2</v>
      </c>
      <c r="U93" s="72">
        <v>1481</v>
      </c>
      <c r="V93" s="70">
        <v>1358</v>
      </c>
      <c r="W93" s="70">
        <f t="shared" si="5"/>
        <v>123</v>
      </c>
      <c r="X93" s="75">
        <f t="shared" si="6"/>
        <v>9.0574374079528716E-2</v>
      </c>
      <c r="Y93" s="76">
        <f t="shared" si="7"/>
        <v>12.550847457627119</v>
      </c>
      <c r="Z93" s="77">
        <v>1315</v>
      </c>
      <c r="AA93" s="70">
        <v>925</v>
      </c>
      <c r="AB93" s="70">
        <v>65</v>
      </c>
      <c r="AC93" s="70">
        <f t="shared" si="8"/>
        <v>990</v>
      </c>
      <c r="AD93" s="78">
        <f t="shared" si="9"/>
        <v>0.75285171102661597</v>
      </c>
      <c r="AE93" s="69">
        <f t="shared" si="10"/>
        <v>0.9687515583200571</v>
      </c>
      <c r="AF93" s="79">
        <v>245</v>
      </c>
      <c r="AG93" s="78">
        <f t="shared" si="11"/>
        <v>0.18631178707224336</v>
      </c>
      <c r="AH93" s="80">
        <f t="shared" si="12"/>
        <v>1.2938318546683567</v>
      </c>
      <c r="AI93" s="70">
        <v>60</v>
      </c>
      <c r="AJ93" s="70">
        <v>10</v>
      </c>
      <c r="AK93" s="70">
        <f t="shared" si="13"/>
        <v>70</v>
      </c>
      <c r="AL93" s="78">
        <f t="shared" si="14"/>
        <v>5.3231939163498096E-2</v>
      </c>
      <c r="AM93" s="69">
        <f t="shared" si="15"/>
        <v>0.8585796639273886</v>
      </c>
      <c r="AN93" s="81">
        <v>20</v>
      </c>
      <c r="AO93" s="12" t="s">
        <v>38</v>
      </c>
      <c r="AP93" s="12" t="s">
        <v>38</v>
      </c>
      <c r="AQ93" s="82"/>
      <c r="AR93" s="66"/>
      <c r="AS93" s="97"/>
    </row>
    <row r="94" spans="1:45" ht="12.75" customHeight="1">
      <c r="A94" s="67"/>
      <c r="B94" s="68">
        <v>8250036.0099999998</v>
      </c>
      <c r="C94" s="69"/>
      <c r="D94" s="12"/>
      <c r="E94" s="70"/>
      <c r="F94" s="70"/>
      <c r="G94" s="70"/>
      <c r="H94" s="71" t="s">
        <v>117</v>
      </c>
      <c r="I94" s="12">
        <v>0.93</v>
      </c>
      <c r="J94" s="70">
        <f t="shared" si="0"/>
        <v>93</v>
      </c>
      <c r="K94" s="72">
        <v>3707</v>
      </c>
      <c r="L94" s="70">
        <v>3603</v>
      </c>
      <c r="M94" s="70">
        <v>3793</v>
      </c>
      <c r="N94" s="70">
        <f t="shared" si="1"/>
        <v>-86</v>
      </c>
      <c r="O94" s="73">
        <f t="shared" si="2"/>
        <v>-2.2673345636699184E-2</v>
      </c>
      <c r="P94" s="74">
        <v>3993.3</v>
      </c>
      <c r="Q94" s="70">
        <v>1565</v>
      </c>
      <c r="R94" s="70">
        <v>1489</v>
      </c>
      <c r="S94" s="70">
        <f t="shared" si="3"/>
        <v>76</v>
      </c>
      <c r="T94" s="73">
        <f t="shared" si="4"/>
        <v>5.104096709200806E-2</v>
      </c>
      <c r="U94" s="72">
        <v>1431</v>
      </c>
      <c r="V94" s="70">
        <v>1432</v>
      </c>
      <c r="W94" s="70">
        <f t="shared" si="5"/>
        <v>-1</v>
      </c>
      <c r="X94" s="75">
        <f t="shared" si="6"/>
        <v>-6.9832402234636874E-4</v>
      </c>
      <c r="Y94" s="76">
        <f t="shared" si="7"/>
        <v>15.387096774193548</v>
      </c>
      <c r="Z94" s="77">
        <v>1815</v>
      </c>
      <c r="AA94" s="70">
        <v>1430</v>
      </c>
      <c r="AB94" s="70">
        <v>90</v>
      </c>
      <c r="AC94" s="70">
        <f t="shared" si="8"/>
        <v>1520</v>
      </c>
      <c r="AD94" s="78">
        <f t="shared" si="9"/>
        <v>0.83746556473829203</v>
      </c>
      <c r="AE94" s="69">
        <f t="shared" si="10"/>
        <v>1.0776306396027104</v>
      </c>
      <c r="AF94" s="79">
        <v>240</v>
      </c>
      <c r="AG94" s="78">
        <f t="shared" si="11"/>
        <v>0.13223140495867769</v>
      </c>
      <c r="AH94" s="80">
        <f t="shared" si="12"/>
        <v>0.91827364554637292</v>
      </c>
      <c r="AI94" s="70">
        <v>30</v>
      </c>
      <c r="AJ94" s="70">
        <v>10</v>
      </c>
      <c r="AK94" s="70">
        <f t="shared" si="13"/>
        <v>40</v>
      </c>
      <c r="AL94" s="78">
        <f t="shared" si="14"/>
        <v>2.2038567493112948E-2</v>
      </c>
      <c r="AM94" s="69">
        <f t="shared" si="15"/>
        <v>0.35546076601795079</v>
      </c>
      <c r="AN94" s="81">
        <v>15</v>
      </c>
      <c r="AO94" s="12" t="s">
        <v>38</v>
      </c>
      <c r="AP94" s="12" t="s">
        <v>38</v>
      </c>
      <c r="AQ94" s="82"/>
      <c r="AR94" s="66"/>
      <c r="AS94" s="97"/>
    </row>
    <row r="95" spans="1:45" ht="12.75" customHeight="1">
      <c r="A95" s="67"/>
      <c r="B95" s="68">
        <v>8250036.0199999996</v>
      </c>
      <c r="C95" s="69"/>
      <c r="D95" s="12"/>
      <c r="E95" s="70"/>
      <c r="F95" s="70"/>
      <c r="G95" s="70"/>
      <c r="H95" s="71" t="s">
        <v>118</v>
      </c>
      <c r="I95" s="12">
        <v>0.98</v>
      </c>
      <c r="J95" s="70">
        <f t="shared" si="0"/>
        <v>98</v>
      </c>
      <c r="K95" s="72">
        <v>3479</v>
      </c>
      <c r="L95" s="70">
        <v>3330</v>
      </c>
      <c r="M95" s="70">
        <v>3594</v>
      </c>
      <c r="N95" s="70">
        <f t="shared" si="1"/>
        <v>-115</v>
      </c>
      <c r="O95" s="73">
        <f t="shared" si="2"/>
        <v>-3.1997774067890929E-2</v>
      </c>
      <c r="P95" s="74">
        <v>3559.1</v>
      </c>
      <c r="Q95" s="70">
        <v>1647</v>
      </c>
      <c r="R95" s="70">
        <v>1537</v>
      </c>
      <c r="S95" s="70">
        <f t="shared" si="3"/>
        <v>110</v>
      </c>
      <c r="T95" s="73">
        <f t="shared" si="4"/>
        <v>7.1567989590110612E-2</v>
      </c>
      <c r="U95" s="72">
        <v>1403</v>
      </c>
      <c r="V95" s="70">
        <v>1438</v>
      </c>
      <c r="W95" s="70">
        <f t="shared" si="5"/>
        <v>-35</v>
      </c>
      <c r="X95" s="75">
        <f t="shared" si="6"/>
        <v>-2.4339360222531293E-2</v>
      </c>
      <c r="Y95" s="76">
        <f t="shared" si="7"/>
        <v>14.316326530612244</v>
      </c>
      <c r="Z95" s="77">
        <v>1570</v>
      </c>
      <c r="AA95" s="70">
        <v>1115</v>
      </c>
      <c r="AB95" s="70">
        <v>115</v>
      </c>
      <c r="AC95" s="70">
        <f t="shared" si="8"/>
        <v>1230</v>
      </c>
      <c r="AD95" s="78">
        <f t="shared" si="9"/>
        <v>0.78343949044585992</v>
      </c>
      <c r="AE95" s="69">
        <f t="shared" si="10"/>
        <v>1.0081111805988396</v>
      </c>
      <c r="AF95" s="79">
        <v>255</v>
      </c>
      <c r="AG95" s="78">
        <f t="shared" si="11"/>
        <v>0.16242038216560509</v>
      </c>
      <c r="AH95" s="80">
        <f t="shared" si="12"/>
        <v>1.12791932059448</v>
      </c>
      <c r="AI95" s="70">
        <v>75</v>
      </c>
      <c r="AJ95" s="70">
        <v>10</v>
      </c>
      <c r="AK95" s="70">
        <f t="shared" si="13"/>
        <v>85</v>
      </c>
      <c r="AL95" s="78">
        <f t="shared" si="14"/>
        <v>5.4140127388535034E-2</v>
      </c>
      <c r="AM95" s="69">
        <f t="shared" si="15"/>
        <v>0.87322786110540374</v>
      </c>
      <c r="AN95" s="81">
        <v>15</v>
      </c>
      <c r="AO95" s="12" t="s">
        <v>38</v>
      </c>
      <c r="AP95" s="12" t="s">
        <v>38</v>
      </c>
      <c r="AQ95" s="82"/>
      <c r="AR95" s="66"/>
      <c r="AS95" s="97"/>
    </row>
    <row r="96" spans="1:45" ht="12.75" customHeight="1">
      <c r="A96" s="83"/>
      <c r="B96" s="84">
        <v>8250037</v>
      </c>
      <c r="C96" s="85"/>
      <c r="D96" s="85"/>
      <c r="E96" s="86"/>
      <c r="F96" s="86"/>
      <c r="G96" s="86"/>
      <c r="H96" s="112" t="s">
        <v>119</v>
      </c>
      <c r="I96" s="16">
        <v>1.34</v>
      </c>
      <c r="J96" s="86">
        <f t="shared" si="0"/>
        <v>134</v>
      </c>
      <c r="K96" s="87">
        <v>4237</v>
      </c>
      <c r="L96" s="86">
        <v>3923</v>
      </c>
      <c r="M96" s="86">
        <v>4225</v>
      </c>
      <c r="N96" s="86">
        <f t="shared" si="1"/>
        <v>12</v>
      </c>
      <c r="O96" s="88">
        <f t="shared" si="2"/>
        <v>2.8402366863905324E-3</v>
      </c>
      <c r="P96" s="89">
        <v>3170.7</v>
      </c>
      <c r="Q96" s="86">
        <v>1913</v>
      </c>
      <c r="R96" s="86">
        <v>1725</v>
      </c>
      <c r="S96" s="86">
        <f t="shared" si="3"/>
        <v>188</v>
      </c>
      <c r="T96" s="88">
        <f t="shared" si="4"/>
        <v>0.10898550724637682</v>
      </c>
      <c r="U96" s="87">
        <v>1613</v>
      </c>
      <c r="V96" s="86">
        <v>1623</v>
      </c>
      <c r="W96" s="86">
        <f t="shared" si="5"/>
        <v>-10</v>
      </c>
      <c r="X96" s="90">
        <f t="shared" si="6"/>
        <v>-6.1614294516327784E-3</v>
      </c>
      <c r="Y96" s="91">
        <f t="shared" si="7"/>
        <v>12.037313432835822</v>
      </c>
      <c r="Z96" s="92">
        <v>1765</v>
      </c>
      <c r="AA96" s="86">
        <v>1140</v>
      </c>
      <c r="AB96" s="86">
        <v>140</v>
      </c>
      <c r="AC96" s="86">
        <f t="shared" si="8"/>
        <v>1280</v>
      </c>
      <c r="AD96" s="93">
        <f t="shared" si="9"/>
        <v>0.72521246458923516</v>
      </c>
      <c r="AE96" s="85">
        <f t="shared" si="10"/>
        <v>0.93318603769383368</v>
      </c>
      <c r="AF96" s="94">
        <v>385</v>
      </c>
      <c r="AG96" s="93">
        <f t="shared" si="11"/>
        <v>0.21813031161473087</v>
      </c>
      <c r="AH96" s="95">
        <f t="shared" si="12"/>
        <v>1.5147938306578534</v>
      </c>
      <c r="AI96" s="86">
        <v>75</v>
      </c>
      <c r="AJ96" s="86">
        <v>0</v>
      </c>
      <c r="AK96" s="86">
        <f t="shared" si="13"/>
        <v>75</v>
      </c>
      <c r="AL96" s="93">
        <f t="shared" si="14"/>
        <v>4.2492917847025496E-2</v>
      </c>
      <c r="AM96" s="85">
        <f t="shared" si="15"/>
        <v>0.68536964269395961</v>
      </c>
      <c r="AN96" s="96">
        <v>15</v>
      </c>
      <c r="AO96" s="16" t="s">
        <v>59</v>
      </c>
      <c r="AP96" s="16" t="s">
        <v>59</v>
      </c>
      <c r="AQ96" s="82"/>
      <c r="AR96" s="66"/>
      <c r="AS96" s="97"/>
    </row>
    <row r="97" spans="1:45" ht="12.75" customHeight="1">
      <c r="A97" s="67"/>
      <c r="B97" s="68">
        <v>8250038.0199999996</v>
      </c>
      <c r="C97" s="69"/>
      <c r="D97" s="69"/>
      <c r="E97" s="70"/>
      <c r="F97" s="70"/>
      <c r="G97" s="70"/>
      <c r="H97" s="71" t="s">
        <v>120</v>
      </c>
      <c r="I97" s="12">
        <v>1.1100000000000001</v>
      </c>
      <c r="J97" s="70">
        <f t="shared" si="0"/>
        <v>111.00000000000001</v>
      </c>
      <c r="K97" s="72">
        <v>4137</v>
      </c>
      <c r="L97" s="70">
        <v>3915</v>
      </c>
      <c r="M97" s="70">
        <v>3837</v>
      </c>
      <c r="N97" s="70">
        <f t="shared" si="1"/>
        <v>300</v>
      </c>
      <c r="O97" s="73">
        <f t="shared" si="2"/>
        <v>7.8186082877247848E-2</v>
      </c>
      <c r="P97" s="74">
        <v>3726</v>
      </c>
      <c r="Q97" s="70">
        <v>1476</v>
      </c>
      <c r="R97" s="70">
        <v>1368</v>
      </c>
      <c r="S97" s="70">
        <f t="shared" si="3"/>
        <v>108</v>
      </c>
      <c r="T97" s="73">
        <f t="shared" si="4"/>
        <v>7.8947368421052627E-2</v>
      </c>
      <c r="U97" s="72">
        <v>1405</v>
      </c>
      <c r="V97" s="70">
        <v>1314</v>
      </c>
      <c r="W97" s="70">
        <f t="shared" si="5"/>
        <v>91</v>
      </c>
      <c r="X97" s="75">
        <f t="shared" si="6"/>
        <v>6.9254185692541853E-2</v>
      </c>
      <c r="Y97" s="76">
        <f t="shared" si="7"/>
        <v>12.657657657657657</v>
      </c>
      <c r="Z97" s="77">
        <v>1940</v>
      </c>
      <c r="AA97" s="70">
        <v>1425</v>
      </c>
      <c r="AB97" s="70">
        <v>195</v>
      </c>
      <c r="AC97" s="70">
        <f t="shared" si="8"/>
        <v>1620</v>
      </c>
      <c r="AD97" s="78">
        <f t="shared" si="9"/>
        <v>0.83505154639175261</v>
      </c>
      <c r="AE97" s="69">
        <f t="shared" si="10"/>
        <v>1.0745243385864927</v>
      </c>
      <c r="AF97" s="79">
        <v>280</v>
      </c>
      <c r="AG97" s="78">
        <f t="shared" si="11"/>
        <v>0.14432989690721648</v>
      </c>
      <c r="AH97" s="80">
        <f t="shared" si="12"/>
        <v>1.002290950744559</v>
      </c>
      <c r="AI97" s="70">
        <v>30</v>
      </c>
      <c r="AJ97" s="70">
        <v>10</v>
      </c>
      <c r="AK97" s="70">
        <f t="shared" si="13"/>
        <v>40</v>
      </c>
      <c r="AL97" s="78">
        <f t="shared" si="14"/>
        <v>2.0618556701030927E-2</v>
      </c>
      <c r="AM97" s="69">
        <f t="shared" si="15"/>
        <v>0.33255736614566012</v>
      </c>
      <c r="AN97" s="81">
        <v>10</v>
      </c>
      <c r="AO97" s="12" t="s">
        <v>38</v>
      </c>
      <c r="AP97" s="12" t="s">
        <v>38</v>
      </c>
      <c r="AQ97" s="82"/>
      <c r="AR97" s="66"/>
      <c r="AS97" s="97"/>
    </row>
    <row r="98" spans="1:45" ht="12.75" customHeight="1">
      <c r="A98" s="67" t="s">
        <v>324</v>
      </c>
      <c r="B98" s="68">
        <v>8250038.0300000003</v>
      </c>
      <c r="C98" s="69"/>
      <c r="D98" s="69"/>
      <c r="E98" s="70"/>
      <c r="F98" s="70"/>
      <c r="G98" s="70"/>
      <c r="H98" s="71" t="s">
        <v>121</v>
      </c>
      <c r="I98" s="12">
        <v>1.29</v>
      </c>
      <c r="J98" s="70">
        <f t="shared" si="0"/>
        <v>129</v>
      </c>
      <c r="K98" s="72">
        <v>4478</v>
      </c>
      <c r="L98" s="70">
        <v>4141</v>
      </c>
      <c r="M98" s="70">
        <v>3968</v>
      </c>
      <c r="N98" s="70">
        <f t="shared" si="1"/>
        <v>510</v>
      </c>
      <c r="O98" s="73">
        <f t="shared" si="2"/>
        <v>0.12852822580645162</v>
      </c>
      <c r="P98" s="74">
        <v>3482.7</v>
      </c>
      <c r="Q98" s="70">
        <v>1659</v>
      </c>
      <c r="R98" s="70">
        <v>1571</v>
      </c>
      <c r="S98" s="70">
        <f t="shared" si="3"/>
        <v>88</v>
      </c>
      <c r="T98" s="73">
        <f t="shared" si="4"/>
        <v>5.6015276893698285E-2</v>
      </c>
      <c r="U98" s="72">
        <v>1566</v>
      </c>
      <c r="V98" s="70">
        <v>1516</v>
      </c>
      <c r="W98" s="70">
        <f t="shared" si="5"/>
        <v>50</v>
      </c>
      <c r="X98" s="75">
        <f t="shared" si="6"/>
        <v>3.2981530343007916E-2</v>
      </c>
      <c r="Y98" s="76">
        <f t="shared" si="7"/>
        <v>12.13953488372093</v>
      </c>
      <c r="Z98" s="77">
        <v>1985</v>
      </c>
      <c r="AA98" s="70">
        <v>1405</v>
      </c>
      <c r="AB98" s="70">
        <v>115</v>
      </c>
      <c r="AC98" s="70">
        <f t="shared" si="8"/>
        <v>1520</v>
      </c>
      <c r="AD98" s="78">
        <f t="shared" si="9"/>
        <v>0.76574307304785894</v>
      </c>
      <c r="AE98" s="69">
        <f t="shared" si="10"/>
        <v>0.98533985434706262</v>
      </c>
      <c r="AF98" s="79">
        <v>350</v>
      </c>
      <c r="AG98" s="78">
        <f t="shared" si="11"/>
        <v>0.17632241813602015</v>
      </c>
      <c r="AH98" s="80">
        <f t="shared" si="12"/>
        <v>1.2244612370556955</v>
      </c>
      <c r="AI98" s="70">
        <v>85</v>
      </c>
      <c r="AJ98" s="70">
        <v>25</v>
      </c>
      <c r="AK98" s="70">
        <f t="shared" si="13"/>
        <v>110</v>
      </c>
      <c r="AL98" s="78">
        <f t="shared" si="14"/>
        <v>5.5415617128463476E-2</v>
      </c>
      <c r="AM98" s="69">
        <f t="shared" si="15"/>
        <v>0.89380027626553993</v>
      </c>
      <c r="AN98" s="81">
        <v>10</v>
      </c>
      <c r="AO98" s="12" t="s">
        <v>38</v>
      </c>
      <c r="AP98" s="16" t="s">
        <v>59</v>
      </c>
      <c r="AQ98" s="82" t="s">
        <v>325</v>
      </c>
      <c r="AR98" s="66"/>
      <c r="AS98" s="97"/>
    </row>
    <row r="99" spans="1:45" ht="12.75" customHeight="1">
      <c r="A99" s="83"/>
      <c r="B99" s="84">
        <v>8250038.04</v>
      </c>
      <c r="C99" s="85"/>
      <c r="D99" s="85"/>
      <c r="E99" s="86"/>
      <c r="F99" s="86"/>
      <c r="G99" s="86"/>
      <c r="H99" s="112" t="s">
        <v>122</v>
      </c>
      <c r="I99" s="16">
        <v>1.52</v>
      </c>
      <c r="J99" s="86">
        <f t="shared" si="0"/>
        <v>152</v>
      </c>
      <c r="K99" s="87">
        <v>6527</v>
      </c>
      <c r="L99" s="86">
        <v>6296</v>
      </c>
      <c r="M99" s="86">
        <v>6123</v>
      </c>
      <c r="N99" s="86">
        <f t="shared" si="1"/>
        <v>404</v>
      </c>
      <c r="O99" s="88">
        <f t="shared" si="2"/>
        <v>6.5980728401110564E-2</v>
      </c>
      <c r="P99" s="89">
        <v>4283.7</v>
      </c>
      <c r="Q99" s="86">
        <v>2276</v>
      </c>
      <c r="R99" s="86">
        <v>2166</v>
      </c>
      <c r="S99" s="86">
        <f t="shared" si="3"/>
        <v>110</v>
      </c>
      <c r="T99" s="88">
        <f t="shared" si="4"/>
        <v>5.0784856879039705E-2</v>
      </c>
      <c r="U99" s="87">
        <v>2156</v>
      </c>
      <c r="V99" s="86">
        <v>2078</v>
      </c>
      <c r="W99" s="86">
        <f t="shared" si="5"/>
        <v>78</v>
      </c>
      <c r="X99" s="90">
        <f t="shared" si="6"/>
        <v>3.7536092396535131E-2</v>
      </c>
      <c r="Y99" s="91">
        <f t="shared" si="7"/>
        <v>14.184210526315789</v>
      </c>
      <c r="Z99" s="92">
        <v>3045</v>
      </c>
      <c r="AA99" s="86">
        <v>2005</v>
      </c>
      <c r="AB99" s="86">
        <v>215</v>
      </c>
      <c r="AC99" s="86">
        <f t="shared" si="8"/>
        <v>2220</v>
      </c>
      <c r="AD99" s="93">
        <f t="shared" si="9"/>
        <v>0.72906403940886699</v>
      </c>
      <c r="AE99" s="85">
        <f t="shared" si="10"/>
        <v>0.93814215196422113</v>
      </c>
      <c r="AF99" s="94">
        <v>680</v>
      </c>
      <c r="AG99" s="93">
        <f t="shared" si="11"/>
        <v>0.22331691297208539</v>
      </c>
      <c r="AH99" s="95">
        <f t="shared" si="12"/>
        <v>1.5508118956394821</v>
      </c>
      <c r="AI99" s="86">
        <v>120</v>
      </c>
      <c r="AJ99" s="86">
        <v>15</v>
      </c>
      <c r="AK99" s="86">
        <f t="shared" si="13"/>
        <v>135</v>
      </c>
      <c r="AL99" s="93">
        <f t="shared" si="14"/>
        <v>4.4334975369458129E-2</v>
      </c>
      <c r="AM99" s="85">
        <f t="shared" si="15"/>
        <v>0.71508024789448599</v>
      </c>
      <c r="AN99" s="96">
        <v>15</v>
      </c>
      <c r="AO99" s="16" t="s">
        <v>59</v>
      </c>
      <c r="AP99" s="12" t="s">
        <v>38</v>
      </c>
      <c r="AQ99" s="82"/>
      <c r="AR99" s="66"/>
      <c r="AS99" s="97"/>
    </row>
    <row r="100" spans="1:45" ht="12.75" customHeight="1">
      <c r="A100" s="67"/>
      <c r="B100" s="68">
        <v>8250038.0499999998</v>
      </c>
      <c r="C100" s="69"/>
      <c r="D100" s="69"/>
      <c r="E100" s="70"/>
      <c r="F100" s="70"/>
      <c r="G100" s="70"/>
      <c r="H100" s="71" t="s">
        <v>123</v>
      </c>
      <c r="I100" s="12">
        <v>1.34</v>
      </c>
      <c r="J100" s="70">
        <f t="shared" si="0"/>
        <v>134</v>
      </c>
      <c r="K100" s="72">
        <v>5442</v>
      </c>
      <c r="L100" s="70">
        <v>5375</v>
      </c>
      <c r="M100" s="70">
        <v>5404</v>
      </c>
      <c r="N100" s="70">
        <f t="shared" si="1"/>
        <v>38</v>
      </c>
      <c r="O100" s="73">
        <f t="shared" si="2"/>
        <v>7.0318282753515917E-3</v>
      </c>
      <c r="P100" s="74">
        <v>4047.6</v>
      </c>
      <c r="Q100" s="70">
        <v>1982</v>
      </c>
      <c r="R100" s="70">
        <v>1876</v>
      </c>
      <c r="S100" s="70">
        <f t="shared" si="3"/>
        <v>106</v>
      </c>
      <c r="T100" s="73">
        <f t="shared" si="4"/>
        <v>5.6503198294243072E-2</v>
      </c>
      <c r="U100" s="72">
        <v>1837</v>
      </c>
      <c r="V100" s="70">
        <v>1812</v>
      </c>
      <c r="W100" s="70">
        <f t="shared" si="5"/>
        <v>25</v>
      </c>
      <c r="X100" s="75">
        <f t="shared" si="6"/>
        <v>1.379690949227373E-2</v>
      </c>
      <c r="Y100" s="76">
        <f t="shared" si="7"/>
        <v>13.708955223880597</v>
      </c>
      <c r="Z100" s="77">
        <v>2550</v>
      </c>
      <c r="AA100" s="70">
        <v>1890</v>
      </c>
      <c r="AB100" s="70">
        <v>165</v>
      </c>
      <c r="AC100" s="70">
        <f t="shared" si="8"/>
        <v>2055</v>
      </c>
      <c r="AD100" s="78">
        <f t="shared" si="9"/>
        <v>0.80588235294117649</v>
      </c>
      <c r="AE100" s="69">
        <f t="shared" si="10"/>
        <v>1.036990118770944</v>
      </c>
      <c r="AF100" s="79">
        <v>405</v>
      </c>
      <c r="AG100" s="78">
        <f t="shared" si="11"/>
        <v>0.1588235294117647</v>
      </c>
      <c r="AH100" s="80">
        <f t="shared" si="12"/>
        <v>1.1029411764705883</v>
      </c>
      <c r="AI100" s="70">
        <v>30</v>
      </c>
      <c r="AJ100" s="70">
        <v>10</v>
      </c>
      <c r="AK100" s="70">
        <f t="shared" si="13"/>
        <v>40</v>
      </c>
      <c r="AL100" s="78">
        <f t="shared" si="14"/>
        <v>1.5686274509803921E-2</v>
      </c>
      <c r="AM100" s="69">
        <f t="shared" si="15"/>
        <v>0.25300442757748259</v>
      </c>
      <c r="AN100" s="81">
        <v>45</v>
      </c>
      <c r="AO100" s="12" t="s">
        <v>38</v>
      </c>
      <c r="AP100" s="12" t="s">
        <v>38</v>
      </c>
      <c r="AQ100" s="82"/>
      <c r="AR100" s="66"/>
      <c r="AS100" s="97"/>
    </row>
    <row r="101" spans="1:45" ht="12.75" customHeight="1">
      <c r="A101" s="67"/>
      <c r="B101" s="68">
        <v>8250038.0599999996</v>
      </c>
      <c r="C101" s="69"/>
      <c r="D101" s="69"/>
      <c r="E101" s="70"/>
      <c r="F101" s="70"/>
      <c r="G101" s="70"/>
      <c r="H101" s="71" t="s">
        <v>124</v>
      </c>
      <c r="I101" s="12">
        <v>2.0099999999999998</v>
      </c>
      <c r="J101" s="70">
        <f t="shared" si="0"/>
        <v>200.99999999999997</v>
      </c>
      <c r="K101" s="72">
        <v>6257</v>
      </c>
      <c r="L101" s="70">
        <v>6216</v>
      </c>
      <c r="M101" s="70">
        <v>6174</v>
      </c>
      <c r="N101" s="70">
        <f t="shared" si="1"/>
        <v>83</v>
      </c>
      <c r="O101" s="73">
        <f t="shared" si="2"/>
        <v>1.3443472627146097E-2</v>
      </c>
      <c r="P101" s="74">
        <v>3119.3</v>
      </c>
      <c r="Q101" s="70">
        <v>2241</v>
      </c>
      <c r="R101" s="70">
        <v>2172</v>
      </c>
      <c r="S101" s="70">
        <f t="shared" si="3"/>
        <v>69</v>
      </c>
      <c r="T101" s="73">
        <f t="shared" si="4"/>
        <v>3.1767955801104975E-2</v>
      </c>
      <c r="U101" s="72">
        <v>2158</v>
      </c>
      <c r="V101" s="70">
        <v>2110</v>
      </c>
      <c r="W101" s="70">
        <f t="shared" si="5"/>
        <v>48</v>
      </c>
      <c r="X101" s="75">
        <f t="shared" si="6"/>
        <v>2.2748815165876776E-2</v>
      </c>
      <c r="Y101" s="76">
        <f t="shared" si="7"/>
        <v>10.7363184079602</v>
      </c>
      <c r="Z101" s="77">
        <v>3030</v>
      </c>
      <c r="AA101" s="70">
        <v>2340</v>
      </c>
      <c r="AB101" s="70">
        <v>210</v>
      </c>
      <c r="AC101" s="70">
        <f t="shared" si="8"/>
        <v>2550</v>
      </c>
      <c r="AD101" s="78">
        <f t="shared" si="9"/>
        <v>0.84158415841584155</v>
      </c>
      <c r="AE101" s="69">
        <f t="shared" si="10"/>
        <v>1.0829303473469785</v>
      </c>
      <c r="AF101" s="79">
        <v>435</v>
      </c>
      <c r="AG101" s="78">
        <f t="shared" si="11"/>
        <v>0.14356435643564355</v>
      </c>
      <c r="AH101" s="80">
        <f t="shared" si="12"/>
        <v>0.99697469746974698</v>
      </c>
      <c r="AI101" s="70">
        <v>35</v>
      </c>
      <c r="AJ101" s="70">
        <v>0</v>
      </c>
      <c r="AK101" s="70">
        <f t="shared" si="13"/>
        <v>35</v>
      </c>
      <c r="AL101" s="78">
        <f t="shared" si="14"/>
        <v>1.155115511551155E-2</v>
      </c>
      <c r="AM101" s="69">
        <f t="shared" si="15"/>
        <v>0.18630895347599274</v>
      </c>
      <c r="AN101" s="81">
        <v>20</v>
      </c>
      <c r="AO101" s="12" t="s">
        <v>38</v>
      </c>
      <c r="AP101" s="12" t="s">
        <v>38</v>
      </c>
      <c r="AQ101" s="82"/>
      <c r="AR101" s="66"/>
      <c r="AS101" s="97"/>
    </row>
    <row r="102" spans="1:45" ht="12.75" customHeight="1">
      <c r="A102" s="67"/>
      <c r="B102" s="68">
        <v>8250038.0700000003</v>
      </c>
      <c r="C102" s="69"/>
      <c r="D102" s="69"/>
      <c r="E102" s="70"/>
      <c r="F102" s="70"/>
      <c r="G102" s="70"/>
      <c r="H102" s="71" t="s">
        <v>125</v>
      </c>
      <c r="I102" s="12">
        <v>1.39</v>
      </c>
      <c r="J102" s="70">
        <f t="shared" si="0"/>
        <v>139</v>
      </c>
      <c r="K102" s="72">
        <v>4819</v>
      </c>
      <c r="L102" s="70">
        <v>4639</v>
      </c>
      <c r="M102" s="70">
        <v>4617</v>
      </c>
      <c r="N102" s="70">
        <f t="shared" si="1"/>
        <v>202</v>
      </c>
      <c r="O102" s="73">
        <f t="shared" si="2"/>
        <v>4.3751353692874161E-2</v>
      </c>
      <c r="P102" s="74">
        <v>3471.2</v>
      </c>
      <c r="Q102" s="70">
        <v>1693</v>
      </c>
      <c r="R102" s="70">
        <v>1625</v>
      </c>
      <c r="S102" s="70">
        <f t="shared" si="3"/>
        <v>68</v>
      </c>
      <c r="T102" s="73">
        <f t="shared" si="4"/>
        <v>4.1846153846153845E-2</v>
      </c>
      <c r="U102" s="72">
        <v>1625</v>
      </c>
      <c r="V102" s="70">
        <v>1575</v>
      </c>
      <c r="W102" s="70">
        <f t="shared" si="5"/>
        <v>50</v>
      </c>
      <c r="X102" s="75">
        <f t="shared" si="6"/>
        <v>3.1746031746031744E-2</v>
      </c>
      <c r="Y102" s="76">
        <f t="shared" si="7"/>
        <v>11.690647482014388</v>
      </c>
      <c r="Z102" s="77">
        <v>2250</v>
      </c>
      <c r="AA102" s="70">
        <v>1730</v>
      </c>
      <c r="AB102" s="70">
        <v>145</v>
      </c>
      <c r="AC102" s="70">
        <f t="shared" si="8"/>
        <v>1875</v>
      </c>
      <c r="AD102" s="78">
        <f t="shared" si="9"/>
        <v>0.83333333333333337</v>
      </c>
      <c r="AE102" s="69">
        <f t="shared" si="10"/>
        <v>1.0723133831573024</v>
      </c>
      <c r="AF102" s="79">
        <v>315</v>
      </c>
      <c r="AG102" s="78">
        <f t="shared" si="11"/>
        <v>0.14000000000000001</v>
      </c>
      <c r="AH102" s="80">
        <f t="shared" si="12"/>
        <v>0.97222222222222243</v>
      </c>
      <c r="AI102" s="70">
        <v>20</v>
      </c>
      <c r="AJ102" s="70">
        <v>15</v>
      </c>
      <c r="AK102" s="70">
        <f t="shared" si="13"/>
        <v>35</v>
      </c>
      <c r="AL102" s="78">
        <f t="shared" si="14"/>
        <v>1.5555555555555555E-2</v>
      </c>
      <c r="AM102" s="69">
        <f t="shared" si="15"/>
        <v>0.25089605734767023</v>
      </c>
      <c r="AN102" s="81">
        <v>20</v>
      </c>
      <c r="AO102" s="12" t="s">
        <v>38</v>
      </c>
      <c r="AP102" s="12" t="s">
        <v>38</v>
      </c>
      <c r="AQ102" s="82"/>
      <c r="AR102" s="66"/>
      <c r="AS102" s="97"/>
    </row>
    <row r="103" spans="1:45" ht="12.75" customHeight="1">
      <c r="A103" s="67"/>
      <c r="B103" s="68">
        <v>8250038.0800000001</v>
      </c>
      <c r="C103" s="69"/>
      <c r="D103" s="69"/>
      <c r="E103" s="70"/>
      <c r="F103" s="70"/>
      <c r="G103" s="70"/>
      <c r="H103" s="71" t="s">
        <v>126</v>
      </c>
      <c r="I103" s="12">
        <v>1.36</v>
      </c>
      <c r="J103" s="70">
        <f t="shared" si="0"/>
        <v>136</v>
      </c>
      <c r="K103" s="72">
        <v>4789</v>
      </c>
      <c r="L103" s="70">
        <v>4555</v>
      </c>
      <c r="M103" s="70">
        <v>4443</v>
      </c>
      <c r="N103" s="70">
        <f t="shared" si="1"/>
        <v>346</v>
      </c>
      <c r="O103" s="73">
        <f t="shared" si="2"/>
        <v>7.7875309475579566E-2</v>
      </c>
      <c r="P103" s="74">
        <v>3517.7</v>
      </c>
      <c r="Q103" s="70">
        <v>1673</v>
      </c>
      <c r="R103" s="70">
        <v>1604</v>
      </c>
      <c r="S103" s="70">
        <f t="shared" si="3"/>
        <v>69</v>
      </c>
      <c r="T103" s="73">
        <f t="shared" si="4"/>
        <v>4.3017456359102244E-2</v>
      </c>
      <c r="U103" s="72">
        <v>1589</v>
      </c>
      <c r="V103" s="70">
        <v>1537</v>
      </c>
      <c r="W103" s="70">
        <f t="shared" si="5"/>
        <v>52</v>
      </c>
      <c r="X103" s="75">
        <f t="shared" si="6"/>
        <v>3.3832140533506833E-2</v>
      </c>
      <c r="Y103" s="76">
        <f t="shared" si="7"/>
        <v>11.683823529411764</v>
      </c>
      <c r="Z103" s="77">
        <v>2340</v>
      </c>
      <c r="AA103" s="70">
        <v>1590</v>
      </c>
      <c r="AB103" s="70">
        <v>140</v>
      </c>
      <c r="AC103" s="70">
        <f t="shared" si="8"/>
        <v>1730</v>
      </c>
      <c r="AD103" s="78">
        <f t="shared" si="9"/>
        <v>0.73931623931623935</v>
      </c>
      <c r="AE103" s="69">
        <f t="shared" si="10"/>
        <v>0.95133443736519641</v>
      </c>
      <c r="AF103" s="79">
        <v>500</v>
      </c>
      <c r="AG103" s="78">
        <f t="shared" si="11"/>
        <v>0.21367521367521367</v>
      </c>
      <c r="AH103" s="80">
        <f t="shared" si="12"/>
        <v>1.4838556505223173</v>
      </c>
      <c r="AI103" s="70">
        <v>60</v>
      </c>
      <c r="AJ103" s="70">
        <v>0</v>
      </c>
      <c r="AK103" s="70">
        <f t="shared" si="13"/>
        <v>60</v>
      </c>
      <c r="AL103" s="78">
        <f t="shared" si="14"/>
        <v>2.564102564102564E-2</v>
      </c>
      <c r="AM103" s="69">
        <f t="shared" si="15"/>
        <v>0.41356492969396191</v>
      </c>
      <c r="AN103" s="81">
        <v>50</v>
      </c>
      <c r="AO103" s="12" t="s">
        <v>38</v>
      </c>
      <c r="AP103" s="12" t="s">
        <v>38</v>
      </c>
      <c r="AQ103" s="82"/>
      <c r="AR103" s="66"/>
      <c r="AS103" s="97"/>
    </row>
    <row r="104" spans="1:45" ht="12.75" customHeight="1">
      <c r="A104" s="67"/>
      <c r="B104" s="68">
        <v>8250038.0999999996</v>
      </c>
      <c r="C104" s="69"/>
      <c r="D104" s="69"/>
      <c r="E104" s="70"/>
      <c r="F104" s="70"/>
      <c r="G104" s="70"/>
      <c r="H104" s="71" t="s">
        <v>127</v>
      </c>
      <c r="I104" s="12">
        <v>1.48</v>
      </c>
      <c r="J104" s="70">
        <f t="shared" si="0"/>
        <v>148</v>
      </c>
      <c r="K104" s="72">
        <v>5589</v>
      </c>
      <c r="L104" s="70">
        <v>5503</v>
      </c>
      <c r="M104" s="70">
        <v>5499</v>
      </c>
      <c r="N104" s="70">
        <f t="shared" si="1"/>
        <v>90</v>
      </c>
      <c r="O104" s="73">
        <f t="shared" si="2"/>
        <v>1.6366612111292964E-2</v>
      </c>
      <c r="P104" s="74">
        <v>3764.1</v>
      </c>
      <c r="Q104" s="70">
        <v>1826</v>
      </c>
      <c r="R104" s="70">
        <v>1733</v>
      </c>
      <c r="S104" s="70">
        <f t="shared" si="3"/>
        <v>93</v>
      </c>
      <c r="T104" s="73">
        <f t="shared" si="4"/>
        <v>5.3664166185804961E-2</v>
      </c>
      <c r="U104" s="72">
        <v>1711</v>
      </c>
      <c r="V104" s="70">
        <v>1674</v>
      </c>
      <c r="W104" s="70">
        <f t="shared" si="5"/>
        <v>37</v>
      </c>
      <c r="X104" s="75">
        <f t="shared" si="6"/>
        <v>2.2102747909199524E-2</v>
      </c>
      <c r="Y104" s="76">
        <f t="shared" si="7"/>
        <v>11.560810810810811</v>
      </c>
      <c r="Z104" s="77">
        <v>2385</v>
      </c>
      <c r="AA104" s="70">
        <v>1720</v>
      </c>
      <c r="AB104" s="70">
        <v>175</v>
      </c>
      <c r="AC104" s="70">
        <f t="shared" si="8"/>
        <v>1895</v>
      </c>
      <c r="AD104" s="78">
        <f t="shared" si="9"/>
        <v>0.79454926624737943</v>
      </c>
      <c r="AE104" s="69">
        <f t="shared" si="10"/>
        <v>1.0224069741298556</v>
      </c>
      <c r="AF104" s="79">
        <v>395</v>
      </c>
      <c r="AG104" s="78">
        <f t="shared" si="11"/>
        <v>0.16561844863731656</v>
      </c>
      <c r="AH104" s="80">
        <f t="shared" si="12"/>
        <v>1.1501281155369207</v>
      </c>
      <c r="AI104" s="70">
        <v>80</v>
      </c>
      <c r="AJ104" s="70">
        <v>0</v>
      </c>
      <c r="AK104" s="70">
        <f t="shared" si="13"/>
        <v>80</v>
      </c>
      <c r="AL104" s="78">
        <f t="shared" si="14"/>
        <v>3.3542976939203356E-2</v>
      </c>
      <c r="AM104" s="69">
        <f t="shared" si="15"/>
        <v>0.54101575708392513</v>
      </c>
      <c r="AN104" s="81">
        <v>20</v>
      </c>
      <c r="AO104" s="12" t="s">
        <v>38</v>
      </c>
      <c r="AP104" s="12" t="s">
        <v>38</v>
      </c>
      <c r="AQ104" s="82"/>
      <c r="AR104" s="66"/>
      <c r="AS104" s="97"/>
    </row>
    <row r="105" spans="1:45" ht="12.75" customHeight="1">
      <c r="A105" s="83"/>
      <c r="B105" s="84">
        <v>8250038.1100000003</v>
      </c>
      <c r="C105" s="85"/>
      <c r="D105" s="85"/>
      <c r="E105" s="86"/>
      <c r="F105" s="86"/>
      <c r="G105" s="86"/>
      <c r="H105" s="112" t="s">
        <v>128</v>
      </c>
      <c r="I105" s="16">
        <v>1.1299999999999999</v>
      </c>
      <c r="J105" s="86">
        <f t="shared" si="0"/>
        <v>112.99999999999999</v>
      </c>
      <c r="K105" s="87">
        <v>5677</v>
      </c>
      <c r="L105" s="86">
        <v>5890</v>
      </c>
      <c r="M105" s="86">
        <v>5672</v>
      </c>
      <c r="N105" s="86">
        <f t="shared" si="1"/>
        <v>5</v>
      </c>
      <c r="O105" s="88">
        <f t="shared" si="2"/>
        <v>8.815232722143865E-4</v>
      </c>
      <c r="P105" s="89">
        <v>5015.8999999999996</v>
      </c>
      <c r="Q105" s="86">
        <v>1888</v>
      </c>
      <c r="R105" s="86">
        <v>1989</v>
      </c>
      <c r="S105" s="86">
        <f t="shared" si="3"/>
        <v>-101</v>
      </c>
      <c r="T105" s="88">
        <f t="shared" si="4"/>
        <v>-5.077928607340372E-2</v>
      </c>
      <c r="U105" s="87">
        <v>1793</v>
      </c>
      <c r="V105" s="86">
        <v>1939</v>
      </c>
      <c r="W105" s="86">
        <f t="shared" si="5"/>
        <v>-146</v>
      </c>
      <c r="X105" s="90">
        <f t="shared" si="6"/>
        <v>-7.529654461062403E-2</v>
      </c>
      <c r="Y105" s="91">
        <f t="shared" si="7"/>
        <v>15.867256637168143</v>
      </c>
      <c r="Z105" s="92">
        <v>2545</v>
      </c>
      <c r="AA105" s="86">
        <v>1520</v>
      </c>
      <c r="AB105" s="86">
        <v>160</v>
      </c>
      <c r="AC105" s="86">
        <f t="shared" si="8"/>
        <v>1680</v>
      </c>
      <c r="AD105" s="93">
        <f t="shared" si="9"/>
        <v>0.66011787819253442</v>
      </c>
      <c r="AE105" s="85">
        <f t="shared" si="10"/>
        <v>0.84942388229670784</v>
      </c>
      <c r="AF105" s="94">
        <v>755</v>
      </c>
      <c r="AG105" s="93">
        <f t="shared" si="11"/>
        <v>0.29666011787819252</v>
      </c>
      <c r="AH105" s="95">
        <f t="shared" si="12"/>
        <v>2.0601397074874481</v>
      </c>
      <c r="AI105" s="86">
        <v>70</v>
      </c>
      <c r="AJ105" s="86">
        <v>10</v>
      </c>
      <c r="AK105" s="86">
        <f t="shared" si="13"/>
        <v>80</v>
      </c>
      <c r="AL105" s="93">
        <f t="shared" si="14"/>
        <v>3.1434184675834968E-2</v>
      </c>
      <c r="AM105" s="85">
        <f t="shared" si="15"/>
        <v>0.50700297864249955</v>
      </c>
      <c r="AN105" s="96">
        <v>30</v>
      </c>
      <c r="AO105" s="16" t="s">
        <v>59</v>
      </c>
      <c r="AP105" s="16" t="s">
        <v>59</v>
      </c>
      <c r="AQ105" s="82"/>
      <c r="AR105" s="66"/>
      <c r="AS105" s="97"/>
    </row>
    <row r="106" spans="1:45" ht="12.75" customHeight="1">
      <c r="A106" s="67"/>
      <c r="B106" s="68">
        <v>8250038.1200000001</v>
      </c>
      <c r="C106" s="69"/>
      <c r="D106" s="69"/>
      <c r="E106" s="70"/>
      <c r="F106" s="70"/>
      <c r="G106" s="70"/>
      <c r="H106" s="71" t="s">
        <v>129</v>
      </c>
      <c r="I106" s="12">
        <v>1.35</v>
      </c>
      <c r="J106" s="70">
        <f t="shared" si="0"/>
        <v>135</v>
      </c>
      <c r="K106" s="72">
        <v>5015</v>
      </c>
      <c r="L106" s="70">
        <v>4830</v>
      </c>
      <c r="M106" s="70">
        <v>4663</v>
      </c>
      <c r="N106" s="70">
        <f t="shared" si="1"/>
        <v>352</v>
      </c>
      <c r="O106" s="73">
        <f t="shared" si="2"/>
        <v>7.5487883336907577E-2</v>
      </c>
      <c r="P106" s="74">
        <v>3721.4</v>
      </c>
      <c r="Q106" s="70">
        <v>2062</v>
      </c>
      <c r="R106" s="70">
        <v>1892</v>
      </c>
      <c r="S106" s="70">
        <f t="shared" si="3"/>
        <v>170</v>
      </c>
      <c r="T106" s="73">
        <f t="shared" si="4"/>
        <v>8.9852008456659624E-2</v>
      </c>
      <c r="U106" s="72">
        <v>1906</v>
      </c>
      <c r="V106" s="70">
        <v>1840</v>
      </c>
      <c r="W106" s="70">
        <f t="shared" si="5"/>
        <v>66</v>
      </c>
      <c r="X106" s="75">
        <f t="shared" si="6"/>
        <v>3.5869565217391305E-2</v>
      </c>
      <c r="Y106" s="76">
        <f t="shared" si="7"/>
        <v>14.118518518518519</v>
      </c>
      <c r="Z106" s="77">
        <v>2255</v>
      </c>
      <c r="AA106" s="70">
        <v>1595</v>
      </c>
      <c r="AB106" s="70">
        <v>180</v>
      </c>
      <c r="AC106" s="70">
        <f t="shared" si="8"/>
        <v>1775</v>
      </c>
      <c r="AD106" s="78">
        <f t="shared" si="9"/>
        <v>0.78713968957871394</v>
      </c>
      <c r="AE106" s="69">
        <f t="shared" si="10"/>
        <v>1.0128725082594474</v>
      </c>
      <c r="AF106" s="79">
        <v>420</v>
      </c>
      <c r="AG106" s="78">
        <f t="shared" si="11"/>
        <v>0.18625277161862527</v>
      </c>
      <c r="AH106" s="80">
        <f t="shared" si="12"/>
        <v>1.2934220251293422</v>
      </c>
      <c r="AI106" s="70">
        <v>35</v>
      </c>
      <c r="AJ106" s="70">
        <v>10</v>
      </c>
      <c r="AK106" s="70">
        <f t="shared" si="13"/>
        <v>45</v>
      </c>
      <c r="AL106" s="78">
        <f t="shared" si="14"/>
        <v>1.9955654101995565E-2</v>
      </c>
      <c r="AM106" s="69">
        <f t="shared" si="15"/>
        <v>0.32186538874186393</v>
      </c>
      <c r="AN106" s="81">
        <v>15</v>
      </c>
      <c r="AO106" s="12" t="s">
        <v>38</v>
      </c>
      <c r="AP106" s="12" t="s">
        <v>38</v>
      </c>
      <c r="AQ106" s="82"/>
      <c r="AR106" s="66"/>
      <c r="AS106" s="97"/>
    </row>
    <row r="107" spans="1:45" ht="12.75" customHeight="1">
      <c r="A107" s="67"/>
      <c r="B107" s="68">
        <v>8250038.1299999999</v>
      </c>
      <c r="C107" s="69"/>
      <c r="D107" s="69"/>
      <c r="E107" s="70"/>
      <c r="F107" s="70"/>
      <c r="G107" s="70"/>
      <c r="H107" s="71" t="s">
        <v>130</v>
      </c>
      <c r="I107" s="12">
        <v>1.34</v>
      </c>
      <c r="J107" s="70">
        <f t="shared" si="0"/>
        <v>134</v>
      </c>
      <c r="K107" s="72">
        <v>5655</v>
      </c>
      <c r="L107" s="70">
        <v>5536</v>
      </c>
      <c r="M107" s="70">
        <v>5363</v>
      </c>
      <c r="N107" s="70">
        <f t="shared" si="1"/>
        <v>292</v>
      </c>
      <c r="O107" s="73">
        <f t="shared" si="2"/>
        <v>5.4447137796009695E-2</v>
      </c>
      <c r="P107" s="74">
        <v>4217.8999999999996</v>
      </c>
      <c r="Q107" s="70">
        <v>1766</v>
      </c>
      <c r="R107" s="70">
        <v>1660</v>
      </c>
      <c r="S107" s="70">
        <f t="shared" si="3"/>
        <v>106</v>
      </c>
      <c r="T107" s="73">
        <f t="shared" si="4"/>
        <v>6.3855421686746988E-2</v>
      </c>
      <c r="U107" s="72">
        <v>1685</v>
      </c>
      <c r="V107" s="70">
        <v>1611</v>
      </c>
      <c r="W107" s="70">
        <f t="shared" si="5"/>
        <v>74</v>
      </c>
      <c r="X107" s="75">
        <f t="shared" si="6"/>
        <v>4.5934202358783364E-2</v>
      </c>
      <c r="Y107" s="76">
        <f t="shared" si="7"/>
        <v>12.574626865671641</v>
      </c>
      <c r="Z107" s="77">
        <v>2645</v>
      </c>
      <c r="AA107" s="70">
        <v>1760</v>
      </c>
      <c r="AB107" s="70">
        <v>195</v>
      </c>
      <c r="AC107" s="70">
        <f t="shared" si="8"/>
        <v>1955</v>
      </c>
      <c r="AD107" s="78">
        <f t="shared" si="9"/>
        <v>0.73913043478260865</v>
      </c>
      <c r="AE107" s="69">
        <f t="shared" si="10"/>
        <v>0.95109534853952027</v>
      </c>
      <c r="AF107" s="79">
        <v>545</v>
      </c>
      <c r="AG107" s="78">
        <f t="shared" si="11"/>
        <v>0.20604914933837429</v>
      </c>
      <c r="AH107" s="80">
        <f t="shared" si="12"/>
        <v>1.4308968704053771</v>
      </c>
      <c r="AI107" s="70">
        <v>100</v>
      </c>
      <c r="AJ107" s="70">
        <v>10</v>
      </c>
      <c r="AK107" s="70">
        <f t="shared" si="13"/>
        <v>110</v>
      </c>
      <c r="AL107" s="78">
        <f t="shared" si="14"/>
        <v>4.1587901701323253E-2</v>
      </c>
      <c r="AM107" s="69">
        <f t="shared" si="15"/>
        <v>0.67077260808585892</v>
      </c>
      <c r="AN107" s="81">
        <v>40</v>
      </c>
      <c r="AO107" s="12" t="s">
        <v>38</v>
      </c>
      <c r="AP107" s="12" t="s">
        <v>38</v>
      </c>
      <c r="AQ107" s="82"/>
      <c r="AR107" s="66"/>
      <c r="AS107" s="97"/>
    </row>
    <row r="108" spans="1:45" ht="12.75" customHeight="1">
      <c r="A108" s="67"/>
      <c r="B108" s="68">
        <v>8250038.1399999997</v>
      </c>
      <c r="C108" s="69"/>
      <c r="D108" s="69"/>
      <c r="E108" s="70"/>
      <c r="F108" s="70"/>
      <c r="G108" s="70"/>
      <c r="H108" s="71" t="s">
        <v>131</v>
      </c>
      <c r="I108" s="12">
        <v>1.32</v>
      </c>
      <c r="J108" s="70">
        <f t="shared" si="0"/>
        <v>132</v>
      </c>
      <c r="K108" s="72">
        <v>6091</v>
      </c>
      <c r="L108" s="70">
        <v>5724</v>
      </c>
      <c r="M108" s="70">
        <v>5767</v>
      </c>
      <c r="N108" s="70">
        <f t="shared" si="1"/>
        <v>324</v>
      </c>
      <c r="O108" s="73">
        <f t="shared" si="2"/>
        <v>5.618172359979192E-2</v>
      </c>
      <c r="P108" s="74">
        <v>4611.8999999999996</v>
      </c>
      <c r="Q108" s="70">
        <v>2047</v>
      </c>
      <c r="R108" s="70">
        <v>1949</v>
      </c>
      <c r="S108" s="70">
        <f t="shared" si="3"/>
        <v>98</v>
      </c>
      <c r="T108" s="73">
        <f t="shared" si="4"/>
        <v>5.0282195997947664E-2</v>
      </c>
      <c r="U108" s="72">
        <v>1947</v>
      </c>
      <c r="V108" s="70">
        <v>1876</v>
      </c>
      <c r="W108" s="70">
        <f t="shared" si="5"/>
        <v>71</v>
      </c>
      <c r="X108" s="75">
        <f t="shared" si="6"/>
        <v>3.7846481876332626E-2</v>
      </c>
      <c r="Y108" s="76">
        <f t="shared" si="7"/>
        <v>14.75</v>
      </c>
      <c r="Z108" s="77">
        <v>2890</v>
      </c>
      <c r="AA108" s="70">
        <v>2055</v>
      </c>
      <c r="AB108" s="70">
        <v>230</v>
      </c>
      <c r="AC108" s="70">
        <f t="shared" si="8"/>
        <v>2285</v>
      </c>
      <c r="AD108" s="78">
        <f t="shared" si="9"/>
        <v>0.79065743944636679</v>
      </c>
      <c r="AE108" s="69">
        <f t="shared" si="10"/>
        <v>1.0173990645734681</v>
      </c>
      <c r="AF108" s="79">
        <v>535</v>
      </c>
      <c r="AG108" s="78">
        <f t="shared" si="11"/>
        <v>0.18512110726643599</v>
      </c>
      <c r="AH108" s="80">
        <f t="shared" si="12"/>
        <v>1.2855632449058056</v>
      </c>
      <c r="AI108" s="70">
        <v>35</v>
      </c>
      <c r="AJ108" s="70">
        <v>15</v>
      </c>
      <c r="AK108" s="70">
        <f t="shared" si="13"/>
        <v>50</v>
      </c>
      <c r="AL108" s="78">
        <f t="shared" si="14"/>
        <v>1.7301038062283738E-2</v>
      </c>
      <c r="AM108" s="69">
        <f t="shared" si="15"/>
        <v>0.27904900100457641</v>
      </c>
      <c r="AN108" s="81">
        <v>20</v>
      </c>
      <c r="AO108" s="12" t="s">
        <v>38</v>
      </c>
      <c r="AP108" s="12" t="s">
        <v>38</v>
      </c>
      <c r="AQ108" s="82"/>
      <c r="AR108" s="66"/>
      <c r="AS108" s="97"/>
    </row>
    <row r="109" spans="1:45" ht="12.75" customHeight="1">
      <c r="A109" s="83" t="s">
        <v>326</v>
      </c>
      <c r="B109" s="84">
        <v>8250038.1500000004</v>
      </c>
      <c r="C109" s="85"/>
      <c r="D109" s="85"/>
      <c r="E109" s="86"/>
      <c r="F109" s="86"/>
      <c r="G109" s="86"/>
      <c r="H109" s="112" t="s">
        <v>132</v>
      </c>
      <c r="I109" s="16">
        <v>1.29</v>
      </c>
      <c r="J109" s="86">
        <f t="shared" si="0"/>
        <v>129</v>
      </c>
      <c r="K109" s="87">
        <v>6668</v>
      </c>
      <c r="L109" s="86">
        <v>6331</v>
      </c>
      <c r="M109" s="86">
        <v>6250</v>
      </c>
      <c r="N109" s="86">
        <f t="shared" si="1"/>
        <v>418</v>
      </c>
      <c r="O109" s="88">
        <f t="shared" si="2"/>
        <v>6.6879999999999995E-2</v>
      </c>
      <c r="P109" s="89">
        <v>5156.6000000000004</v>
      </c>
      <c r="Q109" s="86">
        <v>2079</v>
      </c>
      <c r="R109" s="86">
        <v>1874</v>
      </c>
      <c r="S109" s="86">
        <f t="shared" si="3"/>
        <v>205</v>
      </c>
      <c r="T109" s="88">
        <f t="shared" si="4"/>
        <v>0.10939167556029883</v>
      </c>
      <c r="U109" s="87">
        <v>1977</v>
      </c>
      <c r="V109" s="86">
        <v>1784</v>
      </c>
      <c r="W109" s="86">
        <f t="shared" si="5"/>
        <v>193</v>
      </c>
      <c r="X109" s="90">
        <f t="shared" si="6"/>
        <v>0.10818385650224215</v>
      </c>
      <c r="Y109" s="91">
        <f t="shared" si="7"/>
        <v>15.325581395348838</v>
      </c>
      <c r="Z109" s="92">
        <v>3130</v>
      </c>
      <c r="AA109" s="86">
        <v>2095</v>
      </c>
      <c r="AB109" s="86">
        <v>155</v>
      </c>
      <c r="AC109" s="86">
        <f t="shared" si="8"/>
        <v>2250</v>
      </c>
      <c r="AD109" s="93">
        <f t="shared" si="9"/>
        <v>0.71884984025559107</v>
      </c>
      <c r="AE109" s="85">
        <f t="shared" si="10"/>
        <v>0.92499876502387102</v>
      </c>
      <c r="AF109" s="94">
        <v>790</v>
      </c>
      <c r="AG109" s="93">
        <f t="shared" si="11"/>
        <v>0.25239616613418531</v>
      </c>
      <c r="AH109" s="95">
        <f t="shared" si="12"/>
        <v>1.7527511537096203</v>
      </c>
      <c r="AI109" s="86">
        <v>40</v>
      </c>
      <c r="AJ109" s="86">
        <v>15</v>
      </c>
      <c r="AK109" s="86">
        <f t="shared" si="13"/>
        <v>55</v>
      </c>
      <c r="AL109" s="93">
        <f t="shared" si="14"/>
        <v>1.7571884984025558E-2</v>
      </c>
      <c r="AM109" s="85">
        <f t="shared" si="15"/>
        <v>0.2834174997423477</v>
      </c>
      <c r="AN109" s="96">
        <v>30</v>
      </c>
      <c r="AO109" s="16" t="s">
        <v>59</v>
      </c>
      <c r="AP109" s="12" t="s">
        <v>38</v>
      </c>
      <c r="AQ109" s="82" t="s">
        <v>327</v>
      </c>
      <c r="AR109" s="66"/>
      <c r="AS109" s="97"/>
    </row>
    <row r="110" spans="1:45" ht="12.75" customHeight="1">
      <c r="A110" s="67"/>
      <c r="B110" s="68">
        <v>8250038.1699999999</v>
      </c>
      <c r="C110" s="69"/>
      <c r="D110" s="69"/>
      <c r="E110" s="70"/>
      <c r="F110" s="70"/>
      <c r="G110" s="70"/>
      <c r="H110" s="71" t="s">
        <v>133</v>
      </c>
      <c r="I110" s="12">
        <v>1.43</v>
      </c>
      <c r="J110" s="70">
        <f t="shared" si="0"/>
        <v>143</v>
      </c>
      <c r="K110" s="72">
        <v>6483</v>
      </c>
      <c r="L110" s="70">
        <v>6186</v>
      </c>
      <c r="M110" s="70">
        <v>6193</v>
      </c>
      <c r="N110" s="70">
        <f t="shared" si="1"/>
        <v>290</v>
      </c>
      <c r="O110" s="73">
        <f t="shared" si="2"/>
        <v>4.6827062812853218E-2</v>
      </c>
      <c r="P110" s="74">
        <v>4545.3</v>
      </c>
      <c r="Q110" s="70">
        <v>2136</v>
      </c>
      <c r="R110" s="70">
        <v>2026</v>
      </c>
      <c r="S110" s="70">
        <f t="shared" si="3"/>
        <v>110</v>
      </c>
      <c r="T110" s="73">
        <f t="shared" si="4"/>
        <v>5.4294175715695954E-2</v>
      </c>
      <c r="U110" s="72">
        <v>2022</v>
      </c>
      <c r="V110" s="70">
        <v>1960</v>
      </c>
      <c r="W110" s="70">
        <f t="shared" si="5"/>
        <v>62</v>
      </c>
      <c r="X110" s="75">
        <f t="shared" si="6"/>
        <v>3.1632653061224487E-2</v>
      </c>
      <c r="Y110" s="76">
        <f t="shared" si="7"/>
        <v>14.13986013986014</v>
      </c>
      <c r="Z110" s="77">
        <v>2955</v>
      </c>
      <c r="AA110" s="70">
        <v>2090</v>
      </c>
      <c r="AB110" s="70">
        <v>220</v>
      </c>
      <c r="AC110" s="70">
        <f t="shared" si="8"/>
        <v>2310</v>
      </c>
      <c r="AD110" s="78">
        <f t="shared" si="9"/>
        <v>0.78172588832487311</v>
      </c>
      <c r="AE110" s="69">
        <f t="shared" si="10"/>
        <v>1.0059061584135507</v>
      </c>
      <c r="AF110" s="79">
        <v>570</v>
      </c>
      <c r="AG110" s="78">
        <f t="shared" si="11"/>
        <v>0.19289340101522842</v>
      </c>
      <c r="AH110" s="80">
        <f t="shared" si="12"/>
        <v>1.3395375070501976</v>
      </c>
      <c r="AI110" s="70">
        <v>55</v>
      </c>
      <c r="AJ110" s="70">
        <v>10</v>
      </c>
      <c r="AK110" s="70">
        <f t="shared" si="13"/>
        <v>65</v>
      </c>
      <c r="AL110" s="78">
        <f t="shared" si="14"/>
        <v>2.1996615905245348E-2</v>
      </c>
      <c r="AM110" s="69">
        <f t="shared" si="15"/>
        <v>0.35478412750395721</v>
      </c>
      <c r="AN110" s="81">
        <v>10</v>
      </c>
      <c r="AO110" s="12" t="s">
        <v>38</v>
      </c>
      <c r="AP110" s="12" t="s">
        <v>38</v>
      </c>
      <c r="AQ110" s="82"/>
      <c r="AR110" s="66"/>
      <c r="AS110" s="97"/>
    </row>
    <row r="111" spans="1:45" ht="12.75" customHeight="1">
      <c r="A111" s="67"/>
      <c r="B111" s="68">
        <v>8250038.1799999997</v>
      </c>
      <c r="C111" s="69"/>
      <c r="D111" s="69"/>
      <c r="E111" s="70"/>
      <c r="F111" s="70"/>
      <c r="G111" s="70"/>
      <c r="H111" s="71" t="s">
        <v>134</v>
      </c>
      <c r="I111" s="12">
        <v>1.23</v>
      </c>
      <c r="J111" s="70">
        <f t="shared" si="0"/>
        <v>123</v>
      </c>
      <c r="K111" s="72">
        <v>6464</v>
      </c>
      <c r="L111" s="70">
        <v>6146</v>
      </c>
      <c r="M111" s="70">
        <v>6224</v>
      </c>
      <c r="N111" s="70">
        <f t="shared" si="1"/>
        <v>240</v>
      </c>
      <c r="O111" s="73">
        <f t="shared" si="2"/>
        <v>3.8560411311053984E-2</v>
      </c>
      <c r="P111" s="74">
        <v>5243.3</v>
      </c>
      <c r="Q111" s="70">
        <v>2009</v>
      </c>
      <c r="R111" s="70">
        <v>1884</v>
      </c>
      <c r="S111" s="70">
        <f t="shared" si="3"/>
        <v>125</v>
      </c>
      <c r="T111" s="73">
        <f t="shared" si="4"/>
        <v>6.6348195329087048E-2</v>
      </c>
      <c r="U111" s="72">
        <v>1917</v>
      </c>
      <c r="V111" s="70">
        <v>1824</v>
      </c>
      <c r="W111" s="70">
        <f t="shared" si="5"/>
        <v>93</v>
      </c>
      <c r="X111" s="75">
        <f t="shared" si="6"/>
        <v>5.0986842105263157E-2</v>
      </c>
      <c r="Y111" s="76">
        <f t="shared" si="7"/>
        <v>15.585365853658537</v>
      </c>
      <c r="Z111" s="77">
        <v>3100</v>
      </c>
      <c r="AA111" s="70">
        <v>2120</v>
      </c>
      <c r="AB111" s="70">
        <v>190</v>
      </c>
      <c r="AC111" s="70">
        <f t="shared" si="8"/>
        <v>2310</v>
      </c>
      <c r="AD111" s="78">
        <f t="shared" si="9"/>
        <v>0.74516129032258061</v>
      </c>
      <c r="AE111" s="69">
        <f t="shared" si="10"/>
        <v>0.95885570906840056</v>
      </c>
      <c r="AF111" s="79">
        <v>665</v>
      </c>
      <c r="AG111" s="78">
        <f t="shared" si="11"/>
        <v>0.21451612903225806</v>
      </c>
      <c r="AH111" s="80">
        <f t="shared" si="12"/>
        <v>1.4896953405017921</v>
      </c>
      <c r="AI111" s="70">
        <v>70</v>
      </c>
      <c r="AJ111" s="70">
        <v>10</v>
      </c>
      <c r="AK111" s="70">
        <f t="shared" si="13"/>
        <v>80</v>
      </c>
      <c r="AL111" s="78">
        <f t="shared" si="14"/>
        <v>2.5806451612903226E-2</v>
      </c>
      <c r="AM111" s="69">
        <f t="shared" si="15"/>
        <v>0.41623309053069718</v>
      </c>
      <c r="AN111" s="81">
        <v>50</v>
      </c>
      <c r="AO111" s="12" t="s">
        <v>38</v>
      </c>
      <c r="AP111" s="12" t="s">
        <v>38</v>
      </c>
      <c r="AQ111" s="82"/>
      <c r="AR111" s="66"/>
      <c r="AS111" s="97"/>
    </row>
    <row r="112" spans="1:45" ht="12.75" customHeight="1">
      <c r="A112" s="67"/>
      <c r="B112" s="68">
        <v>8250038.2000000002</v>
      </c>
      <c r="C112" s="69"/>
      <c r="D112" s="69"/>
      <c r="E112" s="70"/>
      <c r="F112" s="70"/>
      <c r="G112" s="70"/>
      <c r="H112" s="71" t="s">
        <v>135</v>
      </c>
      <c r="I112" s="12">
        <v>3.06</v>
      </c>
      <c r="J112" s="70">
        <f t="shared" si="0"/>
        <v>306</v>
      </c>
      <c r="K112" s="72">
        <v>6856</v>
      </c>
      <c r="L112" s="70">
        <v>6480</v>
      </c>
      <c r="M112" s="70">
        <v>6022</v>
      </c>
      <c r="N112" s="70">
        <f t="shared" si="1"/>
        <v>834</v>
      </c>
      <c r="O112" s="73">
        <f t="shared" si="2"/>
        <v>0.13849219528395881</v>
      </c>
      <c r="P112" s="74">
        <v>2237.8000000000002</v>
      </c>
      <c r="Q112" s="70">
        <v>2341</v>
      </c>
      <c r="R112" s="70">
        <v>1983</v>
      </c>
      <c r="S112" s="70">
        <f t="shared" si="3"/>
        <v>358</v>
      </c>
      <c r="T112" s="73">
        <f t="shared" si="4"/>
        <v>0.18053454362077659</v>
      </c>
      <c r="U112" s="72">
        <v>2176</v>
      </c>
      <c r="V112" s="70">
        <v>1911</v>
      </c>
      <c r="W112" s="70">
        <f t="shared" si="5"/>
        <v>265</v>
      </c>
      <c r="X112" s="75">
        <f t="shared" si="6"/>
        <v>0.13867085295656725</v>
      </c>
      <c r="Y112" s="76">
        <f t="shared" si="7"/>
        <v>7.1111111111111107</v>
      </c>
      <c r="Z112" s="77">
        <v>3630</v>
      </c>
      <c r="AA112" s="70">
        <v>2650</v>
      </c>
      <c r="AB112" s="70">
        <v>305</v>
      </c>
      <c r="AC112" s="70">
        <f t="shared" si="8"/>
        <v>2955</v>
      </c>
      <c r="AD112" s="78">
        <f t="shared" si="9"/>
        <v>0.81404958677685946</v>
      </c>
      <c r="AE112" s="69">
        <f t="shared" si="10"/>
        <v>1.0474995197453978</v>
      </c>
      <c r="AF112" s="79">
        <v>605</v>
      </c>
      <c r="AG112" s="78">
        <f t="shared" si="11"/>
        <v>0.16666666666666666</v>
      </c>
      <c r="AH112" s="80">
        <f t="shared" si="12"/>
        <v>1.1574074074074074</v>
      </c>
      <c r="AI112" s="70">
        <v>25</v>
      </c>
      <c r="AJ112" s="70">
        <v>0</v>
      </c>
      <c r="AK112" s="70">
        <f t="shared" si="13"/>
        <v>25</v>
      </c>
      <c r="AL112" s="78">
        <f t="shared" si="14"/>
        <v>6.8870523415977963E-3</v>
      </c>
      <c r="AM112" s="69">
        <f t="shared" si="15"/>
        <v>0.11108148938060962</v>
      </c>
      <c r="AN112" s="81">
        <v>50</v>
      </c>
      <c r="AO112" s="12" t="s">
        <v>38</v>
      </c>
      <c r="AP112" s="12" t="s">
        <v>38</v>
      </c>
      <c r="AQ112" s="82"/>
      <c r="AR112" s="66"/>
      <c r="AS112" s="97"/>
    </row>
    <row r="113" spans="1:45" ht="12.75" customHeight="1">
      <c r="A113" s="67"/>
      <c r="B113" s="68">
        <v>8250038.21</v>
      </c>
      <c r="C113" s="69"/>
      <c r="D113" s="69"/>
      <c r="E113" s="70"/>
      <c r="F113" s="70"/>
      <c r="G113" s="70"/>
      <c r="H113" s="71" t="s">
        <v>136</v>
      </c>
      <c r="I113" s="12">
        <v>1.4</v>
      </c>
      <c r="J113" s="70">
        <f t="shared" si="0"/>
        <v>140</v>
      </c>
      <c r="K113" s="72">
        <v>5414</v>
      </c>
      <c r="L113" s="70">
        <v>5145</v>
      </c>
      <c r="M113" s="70">
        <v>5178</v>
      </c>
      <c r="N113" s="70">
        <f t="shared" si="1"/>
        <v>236</v>
      </c>
      <c r="O113" s="73">
        <f t="shared" si="2"/>
        <v>4.5577443028196211E-2</v>
      </c>
      <c r="P113" s="74">
        <v>3862.5</v>
      </c>
      <c r="Q113" s="70">
        <v>2431</v>
      </c>
      <c r="R113" s="70">
        <v>2255</v>
      </c>
      <c r="S113" s="70">
        <f t="shared" si="3"/>
        <v>176</v>
      </c>
      <c r="T113" s="73">
        <f t="shared" si="4"/>
        <v>7.8048780487804878E-2</v>
      </c>
      <c r="U113" s="72">
        <v>2268</v>
      </c>
      <c r="V113" s="70">
        <v>2144</v>
      </c>
      <c r="W113" s="70">
        <f t="shared" si="5"/>
        <v>124</v>
      </c>
      <c r="X113" s="75">
        <f t="shared" si="6"/>
        <v>5.7835820895522388E-2</v>
      </c>
      <c r="Y113" s="76">
        <f t="shared" si="7"/>
        <v>16.2</v>
      </c>
      <c r="Z113" s="77">
        <v>2630</v>
      </c>
      <c r="AA113" s="70">
        <v>1925</v>
      </c>
      <c r="AB113" s="70">
        <v>135</v>
      </c>
      <c r="AC113" s="70">
        <f t="shared" si="8"/>
        <v>2060</v>
      </c>
      <c r="AD113" s="78">
        <f t="shared" si="9"/>
        <v>0.78326996197718635</v>
      </c>
      <c r="AE113" s="69">
        <f t="shared" si="10"/>
        <v>1.007893035423898</v>
      </c>
      <c r="AF113" s="79">
        <v>495</v>
      </c>
      <c r="AG113" s="78">
        <f t="shared" si="11"/>
        <v>0.18821292775665399</v>
      </c>
      <c r="AH113" s="80">
        <f t="shared" si="12"/>
        <v>1.3070342205323195</v>
      </c>
      <c r="AI113" s="70">
        <v>40</v>
      </c>
      <c r="AJ113" s="70">
        <v>0</v>
      </c>
      <c r="AK113" s="70">
        <f t="shared" si="13"/>
        <v>40</v>
      </c>
      <c r="AL113" s="78">
        <f t="shared" si="14"/>
        <v>1.5209125475285171E-2</v>
      </c>
      <c r="AM113" s="69">
        <f t="shared" si="15"/>
        <v>0.24530847540782533</v>
      </c>
      <c r="AN113" s="81">
        <v>45</v>
      </c>
      <c r="AO113" s="12" t="s">
        <v>38</v>
      </c>
      <c r="AP113" s="12" t="s">
        <v>38</v>
      </c>
      <c r="AQ113" s="82"/>
      <c r="AR113" s="66"/>
      <c r="AS113" s="97"/>
    </row>
    <row r="114" spans="1:45" ht="12.75" customHeight="1">
      <c r="A114" s="67"/>
      <c r="B114" s="68">
        <v>8250038.2199999997</v>
      </c>
      <c r="C114" s="69"/>
      <c r="D114" s="69"/>
      <c r="E114" s="70"/>
      <c r="F114" s="70"/>
      <c r="G114" s="70"/>
      <c r="H114" s="71" t="s">
        <v>137</v>
      </c>
      <c r="I114" s="12">
        <v>2.61</v>
      </c>
      <c r="J114" s="70">
        <f t="shared" si="0"/>
        <v>261</v>
      </c>
      <c r="K114" s="72">
        <v>4729</v>
      </c>
      <c r="L114" s="70">
        <v>4783</v>
      </c>
      <c r="M114" s="70">
        <v>4756</v>
      </c>
      <c r="N114" s="70">
        <f t="shared" si="1"/>
        <v>-27</v>
      </c>
      <c r="O114" s="73">
        <f t="shared" si="2"/>
        <v>-5.6770395290159795E-3</v>
      </c>
      <c r="P114" s="74">
        <v>1812.9</v>
      </c>
      <c r="Q114" s="70">
        <v>1532</v>
      </c>
      <c r="R114" s="70">
        <v>1496</v>
      </c>
      <c r="S114" s="70">
        <f t="shared" si="3"/>
        <v>36</v>
      </c>
      <c r="T114" s="73">
        <f t="shared" si="4"/>
        <v>2.4064171122994651E-2</v>
      </c>
      <c r="U114" s="72">
        <v>1503</v>
      </c>
      <c r="V114" s="70">
        <v>1449</v>
      </c>
      <c r="W114" s="70">
        <f t="shared" si="5"/>
        <v>54</v>
      </c>
      <c r="X114" s="75">
        <f t="shared" si="6"/>
        <v>3.7267080745341616E-2</v>
      </c>
      <c r="Y114" s="76">
        <f t="shared" si="7"/>
        <v>5.7586206896551726</v>
      </c>
      <c r="Z114" s="77">
        <v>2205</v>
      </c>
      <c r="AA114" s="70">
        <v>1810</v>
      </c>
      <c r="AB114" s="70">
        <v>175</v>
      </c>
      <c r="AC114" s="70">
        <f t="shared" si="8"/>
        <v>1985</v>
      </c>
      <c r="AD114" s="78">
        <f t="shared" si="9"/>
        <v>0.90022675736961455</v>
      </c>
      <c r="AE114" s="69">
        <f t="shared" si="10"/>
        <v>1.1583902397644872</v>
      </c>
      <c r="AF114" s="79">
        <v>200</v>
      </c>
      <c r="AG114" s="78">
        <f t="shared" si="11"/>
        <v>9.0702947845804988E-2</v>
      </c>
      <c r="AH114" s="80">
        <f t="shared" si="12"/>
        <v>0.62988158226253466</v>
      </c>
      <c r="AI114" s="70">
        <v>10</v>
      </c>
      <c r="AJ114" s="70">
        <v>0</v>
      </c>
      <c r="AK114" s="70">
        <f t="shared" si="13"/>
        <v>10</v>
      </c>
      <c r="AL114" s="78">
        <f t="shared" si="14"/>
        <v>4.5351473922902496E-3</v>
      </c>
      <c r="AM114" s="69">
        <f t="shared" si="15"/>
        <v>7.3147538585326605E-2</v>
      </c>
      <c r="AN114" s="81">
        <v>10</v>
      </c>
      <c r="AO114" s="12" t="s">
        <v>38</v>
      </c>
      <c r="AP114" s="12" t="s">
        <v>38</v>
      </c>
      <c r="AQ114" s="82"/>
      <c r="AR114" s="66"/>
      <c r="AS114" s="97"/>
    </row>
    <row r="115" spans="1:45" ht="12.75" customHeight="1">
      <c r="A115" s="67"/>
      <c r="B115" s="68">
        <v>8250038.2300000004</v>
      </c>
      <c r="C115" s="69"/>
      <c r="D115" s="69"/>
      <c r="E115" s="70"/>
      <c r="F115" s="70"/>
      <c r="G115" s="70"/>
      <c r="H115" s="71" t="s">
        <v>138</v>
      </c>
      <c r="I115" s="12">
        <v>1.28</v>
      </c>
      <c r="J115" s="70">
        <f t="shared" si="0"/>
        <v>128</v>
      </c>
      <c r="K115" s="72">
        <v>5227</v>
      </c>
      <c r="L115" s="70">
        <v>4926</v>
      </c>
      <c r="M115" s="70">
        <v>5015</v>
      </c>
      <c r="N115" s="70">
        <f t="shared" si="1"/>
        <v>212</v>
      </c>
      <c r="O115" s="73">
        <f t="shared" si="2"/>
        <v>4.2273180458624125E-2</v>
      </c>
      <c r="P115" s="74">
        <v>4094.1</v>
      </c>
      <c r="Q115" s="70">
        <v>1938</v>
      </c>
      <c r="R115" s="70">
        <v>1852</v>
      </c>
      <c r="S115" s="70">
        <f t="shared" si="3"/>
        <v>86</v>
      </c>
      <c r="T115" s="73">
        <f t="shared" si="4"/>
        <v>4.6436285097192227E-2</v>
      </c>
      <c r="U115" s="72">
        <v>1861</v>
      </c>
      <c r="V115" s="70">
        <v>1807</v>
      </c>
      <c r="W115" s="70">
        <f t="shared" si="5"/>
        <v>54</v>
      </c>
      <c r="X115" s="75">
        <f t="shared" si="6"/>
        <v>2.9883785279468732E-2</v>
      </c>
      <c r="Y115" s="76">
        <f t="shared" si="7"/>
        <v>14.5390625</v>
      </c>
      <c r="Z115" s="77">
        <v>2380</v>
      </c>
      <c r="AA115" s="70">
        <v>1730</v>
      </c>
      <c r="AB115" s="70">
        <v>125</v>
      </c>
      <c r="AC115" s="70">
        <f t="shared" si="8"/>
        <v>1855</v>
      </c>
      <c r="AD115" s="78">
        <f t="shared" si="9"/>
        <v>0.77941176470588236</v>
      </c>
      <c r="AE115" s="69">
        <f t="shared" si="10"/>
        <v>1.0029283995412415</v>
      </c>
      <c r="AF115" s="79">
        <v>455</v>
      </c>
      <c r="AG115" s="78">
        <f t="shared" si="11"/>
        <v>0.19117647058823528</v>
      </c>
      <c r="AH115" s="80">
        <f t="shared" si="12"/>
        <v>1.3276143790849673</v>
      </c>
      <c r="AI115" s="70">
        <v>40</v>
      </c>
      <c r="AJ115" s="70">
        <v>15</v>
      </c>
      <c r="AK115" s="70">
        <f t="shared" si="13"/>
        <v>55</v>
      </c>
      <c r="AL115" s="78">
        <f t="shared" si="14"/>
        <v>2.3109243697478993E-2</v>
      </c>
      <c r="AM115" s="69">
        <f t="shared" si="15"/>
        <v>0.37272973705611279</v>
      </c>
      <c r="AN115" s="81">
        <v>25</v>
      </c>
      <c r="AO115" s="12" t="s">
        <v>38</v>
      </c>
      <c r="AP115" s="12" t="s">
        <v>38</v>
      </c>
      <c r="AQ115" s="82"/>
      <c r="AR115" s="66"/>
      <c r="AS115" s="97"/>
    </row>
    <row r="116" spans="1:45" ht="12.75" customHeight="1">
      <c r="A116" s="67"/>
      <c r="B116" s="68">
        <v>8250038.2400000002</v>
      </c>
      <c r="C116" s="69"/>
      <c r="D116" s="69"/>
      <c r="E116" s="70"/>
      <c r="F116" s="70"/>
      <c r="G116" s="70"/>
      <c r="H116" s="71" t="s">
        <v>139</v>
      </c>
      <c r="I116" s="12">
        <v>2.64</v>
      </c>
      <c r="J116" s="70">
        <f t="shared" si="0"/>
        <v>264</v>
      </c>
      <c r="K116" s="72">
        <v>6174</v>
      </c>
      <c r="L116" s="70">
        <v>5835</v>
      </c>
      <c r="M116" s="70">
        <v>5767</v>
      </c>
      <c r="N116" s="70">
        <f t="shared" si="1"/>
        <v>407</v>
      </c>
      <c r="O116" s="73">
        <f t="shared" si="2"/>
        <v>7.0573955262701576E-2</v>
      </c>
      <c r="P116" s="74">
        <v>2341.1</v>
      </c>
      <c r="Q116" s="70">
        <v>1704</v>
      </c>
      <c r="R116" s="70">
        <v>1637</v>
      </c>
      <c r="S116" s="70">
        <f t="shared" si="3"/>
        <v>67</v>
      </c>
      <c r="T116" s="73">
        <f t="shared" si="4"/>
        <v>4.092852779474649E-2</v>
      </c>
      <c r="U116" s="72">
        <v>1646</v>
      </c>
      <c r="V116" s="70">
        <v>1595</v>
      </c>
      <c r="W116" s="70">
        <f t="shared" si="5"/>
        <v>51</v>
      </c>
      <c r="X116" s="75">
        <f t="shared" si="6"/>
        <v>3.1974921630094043E-2</v>
      </c>
      <c r="Y116" s="76">
        <f t="shared" si="7"/>
        <v>6.2348484848484844</v>
      </c>
      <c r="Z116" s="77">
        <v>3040</v>
      </c>
      <c r="AA116" s="70">
        <v>2340</v>
      </c>
      <c r="AB116" s="70">
        <v>165</v>
      </c>
      <c r="AC116" s="70">
        <f t="shared" si="8"/>
        <v>2505</v>
      </c>
      <c r="AD116" s="78">
        <f t="shared" si="9"/>
        <v>0.82401315789473684</v>
      </c>
      <c r="AE116" s="69">
        <f t="shared" si="10"/>
        <v>1.0603204045298851</v>
      </c>
      <c r="AF116" s="79">
        <v>500</v>
      </c>
      <c r="AG116" s="78">
        <f t="shared" si="11"/>
        <v>0.16447368421052633</v>
      </c>
      <c r="AH116" s="80">
        <f t="shared" si="12"/>
        <v>1.1421783625730997</v>
      </c>
      <c r="AI116" s="70">
        <v>15</v>
      </c>
      <c r="AJ116" s="70">
        <v>0</v>
      </c>
      <c r="AK116" s="70">
        <f t="shared" si="13"/>
        <v>15</v>
      </c>
      <c r="AL116" s="78">
        <f t="shared" si="14"/>
        <v>4.9342105263157892E-3</v>
      </c>
      <c r="AM116" s="69">
        <f t="shared" si="15"/>
        <v>7.9584040747028864E-2</v>
      </c>
      <c r="AN116" s="81">
        <v>20</v>
      </c>
      <c r="AO116" s="12" t="s">
        <v>38</v>
      </c>
      <c r="AP116" s="12" t="s">
        <v>38</v>
      </c>
      <c r="AQ116" s="82"/>
      <c r="AR116" s="66"/>
      <c r="AS116" s="97"/>
    </row>
    <row r="117" spans="1:45" ht="12.75" customHeight="1">
      <c r="A117" s="67"/>
      <c r="B117" s="68">
        <v>8250038.25</v>
      </c>
      <c r="C117" s="69"/>
      <c r="D117" s="69"/>
      <c r="E117" s="70"/>
      <c r="F117" s="70"/>
      <c r="G117" s="70"/>
      <c r="H117" s="71" t="s">
        <v>140</v>
      </c>
      <c r="I117" s="12">
        <v>1.32</v>
      </c>
      <c r="J117" s="70">
        <f t="shared" si="0"/>
        <v>132</v>
      </c>
      <c r="K117" s="72">
        <v>5408</v>
      </c>
      <c r="L117" s="70">
        <v>5172</v>
      </c>
      <c r="M117" s="70">
        <v>5194</v>
      </c>
      <c r="N117" s="70">
        <f t="shared" si="1"/>
        <v>214</v>
      </c>
      <c r="O117" s="73">
        <f t="shared" si="2"/>
        <v>4.1201386214863307E-2</v>
      </c>
      <c r="P117" s="74">
        <v>4102.6000000000004</v>
      </c>
      <c r="Q117" s="70">
        <v>1723</v>
      </c>
      <c r="R117" s="70">
        <v>1628</v>
      </c>
      <c r="S117" s="70">
        <f t="shared" si="3"/>
        <v>95</v>
      </c>
      <c r="T117" s="73">
        <f t="shared" si="4"/>
        <v>5.8353808353808351E-2</v>
      </c>
      <c r="U117" s="72">
        <v>1655</v>
      </c>
      <c r="V117" s="70">
        <v>1567</v>
      </c>
      <c r="W117" s="70">
        <f t="shared" si="5"/>
        <v>88</v>
      </c>
      <c r="X117" s="75">
        <f t="shared" si="6"/>
        <v>5.6158264199106571E-2</v>
      </c>
      <c r="Y117" s="76">
        <f t="shared" si="7"/>
        <v>12.537878787878787</v>
      </c>
      <c r="Z117" s="77">
        <v>2505</v>
      </c>
      <c r="AA117" s="70">
        <v>1930</v>
      </c>
      <c r="AB117" s="70">
        <v>145</v>
      </c>
      <c r="AC117" s="70">
        <f t="shared" si="8"/>
        <v>2075</v>
      </c>
      <c r="AD117" s="78">
        <f t="shared" si="9"/>
        <v>0.82834331337325351</v>
      </c>
      <c r="AE117" s="69">
        <f t="shared" si="10"/>
        <v>1.0658923449348034</v>
      </c>
      <c r="AF117" s="79">
        <v>335</v>
      </c>
      <c r="AG117" s="78">
        <f t="shared" si="11"/>
        <v>0.13373253493013973</v>
      </c>
      <c r="AH117" s="80">
        <f t="shared" si="12"/>
        <v>0.92869815923708154</v>
      </c>
      <c r="AI117" s="70">
        <v>30</v>
      </c>
      <c r="AJ117" s="70">
        <v>15</v>
      </c>
      <c r="AK117" s="70">
        <f t="shared" si="13"/>
        <v>45</v>
      </c>
      <c r="AL117" s="78">
        <f t="shared" si="14"/>
        <v>1.7964071856287425E-2</v>
      </c>
      <c r="AM117" s="69">
        <f t="shared" si="15"/>
        <v>0.2897430944562488</v>
      </c>
      <c r="AN117" s="81">
        <v>45</v>
      </c>
      <c r="AO117" s="12" t="s">
        <v>38</v>
      </c>
      <c r="AP117" s="12" t="s">
        <v>38</v>
      </c>
      <c r="AQ117" s="82"/>
      <c r="AR117" s="66"/>
      <c r="AS117" s="97"/>
    </row>
    <row r="118" spans="1:45" ht="12.75" customHeight="1">
      <c r="A118" s="67"/>
      <c r="B118" s="68">
        <v>8250038.2699999996</v>
      </c>
      <c r="C118" s="69"/>
      <c r="D118" s="69"/>
      <c r="E118" s="70"/>
      <c r="F118" s="70"/>
      <c r="G118" s="70"/>
      <c r="H118" s="71" t="s">
        <v>142</v>
      </c>
      <c r="I118" s="12">
        <v>1.21</v>
      </c>
      <c r="J118" s="70">
        <f t="shared" si="0"/>
        <v>121</v>
      </c>
      <c r="K118" s="72">
        <v>5908</v>
      </c>
      <c r="L118" s="70">
        <v>5797</v>
      </c>
      <c r="M118" s="70">
        <v>6037</v>
      </c>
      <c r="N118" s="70">
        <f t="shared" si="1"/>
        <v>-129</v>
      </c>
      <c r="O118" s="73">
        <f t="shared" si="2"/>
        <v>-2.1368229252940203E-2</v>
      </c>
      <c r="P118" s="74">
        <v>4889.1000000000004</v>
      </c>
      <c r="Q118" s="70">
        <v>1498</v>
      </c>
      <c r="R118" s="70">
        <v>1466</v>
      </c>
      <c r="S118" s="70">
        <f t="shared" si="3"/>
        <v>32</v>
      </c>
      <c r="T118" s="73">
        <f t="shared" si="4"/>
        <v>2.1828103683492497E-2</v>
      </c>
      <c r="U118" s="72">
        <v>1482</v>
      </c>
      <c r="V118" s="70">
        <v>1447</v>
      </c>
      <c r="W118" s="70">
        <f t="shared" si="5"/>
        <v>35</v>
      </c>
      <c r="X118" s="75">
        <f t="shared" si="6"/>
        <v>2.4187975120939877E-2</v>
      </c>
      <c r="Y118" s="76">
        <f t="shared" si="7"/>
        <v>12.24793388429752</v>
      </c>
      <c r="Z118" s="77">
        <v>2920</v>
      </c>
      <c r="AA118" s="70">
        <v>2255</v>
      </c>
      <c r="AB118" s="70">
        <v>200</v>
      </c>
      <c r="AC118" s="70">
        <f t="shared" si="8"/>
        <v>2455</v>
      </c>
      <c r="AD118" s="78">
        <f t="shared" si="9"/>
        <v>0.84075342465753422</v>
      </c>
      <c r="AE118" s="69">
        <f t="shared" si="10"/>
        <v>1.0818613790347302</v>
      </c>
      <c r="AF118" s="79">
        <v>425</v>
      </c>
      <c r="AG118" s="78">
        <f t="shared" si="11"/>
        <v>0.14554794520547945</v>
      </c>
      <c r="AH118" s="80">
        <f t="shared" si="12"/>
        <v>1.0107496194824963</v>
      </c>
      <c r="AI118" s="70">
        <v>25</v>
      </c>
      <c r="AJ118" s="70">
        <v>10</v>
      </c>
      <c r="AK118" s="70">
        <f t="shared" si="13"/>
        <v>35</v>
      </c>
      <c r="AL118" s="78">
        <f t="shared" si="14"/>
        <v>1.1986301369863013E-2</v>
      </c>
      <c r="AM118" s="69">
        <f t="shared" si="15"/>
        <v>0.19332744144940345</v>
      </c>
      <c r="AN118" s="81">
        <v>15</v>
      </c>
      <c r="AO118" s="12" t="s">
        <v>38</v>
      </c>
      <c r="AP118" s="12" t="s">
        <v>38</v>
      </c>
      <c r="AQ118" s="82"/>
      <c r="AR118" s="66"/>
      <c r="AS118" s="97"/>
    </row>
    <row r="119" spans="1:45" ht="12.75" customHeight="1">
      <c r="A119" s="67"/>
      <c r="B119" s="68">
        <v>8250038.2800000003</v>
      </c>
      <c r="C119" s="69"/>
      <c r="D119" s="69"/>
      <c r="E119" s="70"/>
      <c r="F119" s="70"/>
      <c r="G119" s="70"/>
      <c r="H119" s="71" t="s">
        <v>143</v>
      </c>
      <c r="I119" s="12">
        <v>0.71</v>
      </c>
      <c r="J119" s="70">
        <f t="shared" si="0"/>
        <v>71</v>
      </c>
      <c r="K119" s="72">
        <v>4435</v>
      </c>
      <c r="L119" s="70">
        <v>4040</v>
      </c>
      <c r="M119" s="70">
        <v>4039</v>
      </c>
      <c r="N119" s="70">
        <f t="shared" si="1"/>
        <v>396</v>
      </c>
      <c r="O119" s="73">
        <f t="shared" si="2"/>
        <v>9.8044070314434267E-2</v>
      </c>
      <c r="P119" s="74">
        <v>6289</v>
      </c>
      <c r="Q119" s="70">
        <v>1409</v>
      </c>
      <c r="R119" s="70">
        <v>1351</v>
      </c>
      <c r="S119" s="70">
        <f t="shared" si="3"/>
        <v>58</v>
      </c>
      <c r="T119" s="73">
        <f t="shared" si="4"/>
        <v>4.2931162102146557E-2</v>
      </c>
      <c r="U119" s="72">
        <v>1341</v>
      </c>
      <c r="V119" s="70">
        <v>1315</v>
      </c>
      <c r="W119" s="70">
        <f t="shared" si="5"/>
        <v>26</v>
      </c>
      <c r="X119" s="75">
        <f t="shared" si="6"/>
        <v>1.9771863117870721E-2</v>
      </c>
      <c r="Y119" s="76">
        <f t="shared" si="7"/>
        <v>18.887323943661972</v>
      </c>
      <c r="Z119" s="77">
        <v>2180</v>
      </c>
      <c r="AA119" s="70">
        <v>1580</v>
      </c>
      <c r="AB119" s="70">
        <v>125</v>
      </c>
      <c r="AC119" s="70">
        <f t="shared" si="8"/>
        <v>1705</v>
      </c>
      <c r="AD119" s="78">
        <f t="shared" si="9"/>
        <v>0.7821100917431193</v>
      </c>
      <c r="AE119" s="69">
        <f t="shared" si="10"/>
        <v>1.0064005421742388</v>
      </c>
      <c r="AF119" s="79">
        <v>400</v>
      </c>
      <c r="AG119" s="78">
        <f t="shared" si="11"/>
        <v>0.1834862385321101</v>
      </c>
      <c r="AH119" s="80">
        <f t="shared" si="12"/>
        <v>1.2742099898063202</v>
      </c>
      <c r="AI119" s="70">
        <v>50</v>
      </c>
      <c r="AJ119" s="70">
        <v>0</v>
      </c>
      <c r="AK119" s="70">
        <f t="shared" si="13"/>
        <v>50</v>
      </c>
      <c r="AL119" s="78">
        <f t="shared" si="14"/>
        <v>2.2935779816513763E-2</v>
      </c>
      <c r="AM119" s="69">
        <f t="shared" si="15"/>
        <v>0.36993193252441553</v>
      </c>
      <c r="AN119" s="81">
        <v>20</v>
      </c>
      <c r="AO119" s="12" t="s">
        <v>38</v>
      </c>
      <c r="AP119" s="12" t="s">
        <v>38</v>
      </c>
      <c r="AQ119" s="82"/>
      <c r="AR119" s="66"/>
      <c r="AS119" s="97"/>
    </row>
    <row r="120" spans="1:45" ht="12.75" customHeight="1">
      <c r="A120" s="67"/>
      <c r="B120" s="68">
        <v>8250038.29</v>
      </c>
      <c r="C120" s="69"/>
      <c r="D120" s="69"/>
      <c r="E120" s="70"/>
      <c r="F120" s="70"/>
      <c r="G120" s="70"/>
      <c r="H120" s="71" t="s">
        <v>144</v>
      </c>
      <c r="I120" s="12">
        <v>1.78</v>
      </c>
      <c r="J120" s="70">
        <f t="shared" si="0"/>
        <v>178</v>
      </c>
      <c r="K120" s="72">
        <v>9338</v>
      </c>
      <c r="L120" s="70">
        <v>8067</v>
      </c>
      <c r="M120" s="70">
        <v>6447</v>
      </c>
      <c r="N120" s="70">
        <f t="shared" si="1"/>
        <v>2891</v>
      </c>
      <c r="O120" s="73">
        <f t="shared" si="2"/>
        <v>0.44842562432138977</v>
      </c>
      <c r="P120" s="74">
        <v>5256.1</v>
      </c>
      <c r="Q120" s="70">
        <v>2457</v>
      </c>
      <c r="R120" s="70">
        <v>1918</v>
      </c>
      <c r="S120" s="70">
        <f t="shared" si="3"/>
        <v>539</v>
      </c>
      <c r="T120" s="73">
        <f t="shared" si="4"/>
        <v>0.28102189781021897</v>
      </c>
      <c r="U120" s="72">
        <v>2390</v>
      </c>
      <c r="V120" s="70">
        <v>1890</v>
      </c>
      <c r="W120" s="70">
        <f t="shared" si="5"/>
        <v>500</v>
      </c>
      <c r="X120" s="75">
        <f t="shared" si="6"/>
        <v>0.26455026455026454</v>
      </c>
      <c r="Y120" s="76">
        <f t="shared" si="7"/>
        <v>13.426966292134832</v>
      </c>
      <c r="Z120" s="77">
        <v>4545</v>
      </c>
      <c r="AA120" s="70">
        <v>3280</v>
      </c>
      <c r="AB120" s="70">
        <v>335</v>
      </c>
      <c r="AC120" s="70">
        <f t="shared" si="8"/>
        <v>3615</v>
      </c>
      <c r="AD120" s="78">
        <f t="shared" si="9"/>
        <v>0.79537953795379535</v>
      </c>
      <c r="AE120" s="69">
        <f t="shared" si="10"/>
        <v>1.0234753478847916</v>
      </c>
      <c r="AF120" s="79">
        <v>835</v>
      </c>
      <c r="AG120" s="78">
        <f t="shared" si="11"/>
        <v>0.18371837183718373</v>
      </c>
      <c r="AH120" s="80">
        <f t="shared" si="12"/>
        <v>1.2758220266471094</v>
      </c>
      <c r="AI120" s="70">
        <v>40</v>
      </c>
      <c r="AJ120" s="70">
        <v>0</v>
      </c>
      <c r="AK120" s="70">
        <f t="shared" si="13"/>
        <v>40</v>
      </c>
      <c r="AL120" s="78">
        <f t="shared" si="14"/>
        <v>8.8008800880088004E-3</v>
      </c>
      <c r="AM120" s="69">
        <f t="shared" si="15"/>
        <v>0.14194967883885162</v>
      </c>
      <c r="AN120" s="81">
        <v>45</v>
      </c>
      <c r="AO120" s="12" t="s">
        <v>38</v>
      </c>
      <c r="AP120" s="12" t="s">
        <v>38</v>
      </c>
      <c r="AQ120" s="82"/>
      <c r="AR120" s="66"/>
      <c r="AS120" s="97"/>
    </row>
    <row r="121" spans="1:45" ht="12.75" customHeight="1">
      <c r="A121" s="67"/>
      <c r="B121" s="68">
        <v>8250038.2999999998</v>
      </c>
      <c r="C121" s="69"/>
      <c r="D121" s="69"/>
      <c r="E121" s="70"/>
      <c r="F121" s="70"/>
      <c r="G121" s="70"/>
      <c r="H121" s="71" t="s">
        <v>145</v>
      </c>
      <c r="I121" s="12">
        <v>0.96</v>
      </c>
      <c r="J121" s="70">
        <f t="shared" si="0"/>
        <v>96</v>
      </c>
      <c r="K121" s="72">
        <v>5693</v>
      </c>
      <c r="L121" s="70">
        <v>5199</v>
      </c>
      <c r="M121" s="70">
        <v>5452</v>
      </c>
      <c r="N121" s="70">
        <f t="shared" si="1"/>
        <v>241</v>
      </c>
      <c r="O121" s="73">
        <f t="shared" si="2"/>
        <v>4.4203961848862799E-2</v>
      </c>
      <c r="P121" s="74">
        <v>5943.8</v>
      </c>
      <c r="Q121" s="70">
        <v>1601</v>
      </c>
      <c r="R121" s="70">
        <v>1679</v>
      </c>
      <c r="S121" s="70">
        <f t="shared" si="3"/>
        <v>-78</v>
      </c>
      <c r="T121" s="73">
        <f t="shared" si="4"/>
        <v>-4.6456223942823109E-2</v>
      </c>
      <c r="U121" s="72">
        <v>1553</v>
      </c>
      <c r="V121" s="70">
        <v>1636</v>
      </c>
      <c r="W121" s="70">
        <f t="shared" si="5"/>
        <v>-83</v>
      </c>
      <c r="X121" s="75">
        <f t="shared" si="6"/>
        <v>-5.0733496332518335E-2</v>
      </c>
      <c r="Y121" s="76">
        <f t="shared" si="7"/>
        <v>16.177083333333332</v>
      </c>
      <c r="Z121" s="77">
        <v>2700</v>
      </c>
      <c r="AA121" s="70">
        <v>1955</v>
      </c>
      <c r="AB121" s="70">
        <v>170</v>
      </c>
      <c r="AC121" s="70">
        <f t="shared" si="8"/>
        <v>2125</v>
      </c>
      <c r="AD121" s="78">
        <f t="shared" si="9"/>
        <v>0.78703703703703709</v>
      </c>
      <c r="AE121" s="69">
        <f t="shared" si="10"/>
        <v>1.012740417426341</v>
      </c>
      <c r="AF121" s="79">
        <v>500</v>
      </c>
      <c r="AG121" s="78">
        <f t="shared" si="11"/>
        <v>0.18518518518518517</v>
      </c>
      <c r="AH121" s="80">
        <f t="shared" si="12"/>
        <v>1.286008230452675</v>
      </c>
      <c r="AI121" s="70">
        <v>20</v>
      </c>
      <c r="AJ121" s="70">
        <v>0</v>
      </c>
      <c r="AK121" s="70">
        <f t="shared" si="13"/>
        <v>20</v>
      </c>
      <c r="AL121" s="78">
        <f t="shared" si="14"/>
        <v>7.4074074074074077E-3</v>
      </c>
      <c r="AM121" s="69">
        <f t="shared" si="15"/>
        <v>0.11947431302270012</v>
      </c>
      <c r="AN121" s="81">
        <v>45</v>
      </c>
      <c r="AO121" s="12" t="s">
        <v>38</v>
      </c>
      <c r="AP121" s="12" t="s">
        <v>38</v>
      </c>
      <c r="AQ121" s="82"/>
      <c r="AR121" s="66"/>
      <c r="AS121" s="97"/>
    </row>
    <row r="122" spans="1:45" ht="12.75" customHeight="1">
      <c r="A122" s="67" t="s">
        <v>328</v>
      </c>
      <c r="B122" s="68">
        <v>8250038.3099999996</v>
      </c>
      <c r="C122" s="69">
        <v>8250038.2599999998</v>
      </c>
      <c r="D122" s="12">
        <v>9.3727454000000002E-2</v>
      </c>
      <c r="E122" s="70">
        <v>17112</v>
      </c>
      <c r="F122" s="70">
        <v>5184</v>
      </c>
      <c r="G122" s="70">
        <v>4832</v>
      </c>
      <c r="H122" s="68"/>
      <c r="I122" s="12">
        <v>47.72</v>
      </c>
      <c r="J122" s="70">
        <f t="shared" si="0"/>
        <v>4772</v>
      </c>
      <c r="K122" s="72">
        <v>23798</v>
      </c>
      <c r="L122" s="70">
        <v>8158</v>
      </c>
      <c r="M122" s="70">
        <f t="shared" ref="M122:M125" si="22">D122*E122</f>
        <v>1603.8641928480001</v>
      </c>
      <c r="N122" s="70">
        <f t="shared" si="1"/>
        <v>22194.135807152001</v>
      </c>
      <c r="O122" s="73">
        <f t="shared" si="2"/>
        <v>13.837914647711923</v>
      </c>
      <c r="P122" s="74">
        <v>498.7</v>
      </c>
      <c r="Q122" s="70">
        <v>6922</v>
      </c>
      <c r="R122" s="70">
        <f t="shared" ref="R122:R125" si="23">D122*F122</f>
        <v>485.88312153600003</v>
      </c>
      <c r="S122" s="70">
        <f t="shared" si="3"/>
        <v>6436.1168784640004</v>
      </c>
      <c r="T122" s="73">
        <f t="shared" si="4"/>
        <v>13.246224437922024</v>
      </c>
      <c r="U122" s="72">
        <v>6574</v>
      </c>
      <c r="V122" s="70">
        <f t="shared" ref="V122:V125" si="24">D122*G122</f>
        <v>452.89105772800002</v>
      </c>
      <c r="W122" s="70">
        <f t="shared" si="5"/>
        <v>6121.1089422719997</v>
      </c>
      <c r="X122" s="75">
        <f t="shared" si="6"/>
        <v>13.515632154407101</v>
      </c>
      <c r="Y122" s="76">
        <f t="shared" si="7"/>
        <v>1.3776194467728415</v>
      </c>
      <c r="Z122" s="77">
        <v>11865</v>
      </c>
      <c r="AA122" s="70">
        <v>8815</v>
      </c>
      <c r="AB122" s="70">
        <v>695</v>
      </c>
      <c r="AC122" s="70">
        <f t="shared" si="8"/>
        <v>9510</v>
      </c>
      <c r="AD122" s="78">
        <f t="shared" si="9"/>
        <v>0.80151706700379266</v>
      </c>
      <c r="AE122" s="69">
        <f t="shared" si="10"/>
        <v>1.031372973332586</v>
      </c>
      <c r="AF122" s="79">
        <v>2100</v>
      </c>
      <c r="AG122" s="78">
        <f t="shared" si="11"/>
        <v>0.17699115044247787</v>
      </c>
      <c r="AH122" s="80">
        <f t="shared" si="12"/>
        <v>1.2291052114060965</v>
      </c>
      <c r="AI122" s="70">
        <v>70</v>
      </c>
      <c r="AJ122" s="70">
        <v>0</v>
      </c>
      <c r="AK122" s="70">
        <f t="shared" si="13"/>
        <v>70</v>
      </c>
      <c r="AL122" s="78">
        <f t="shared" si="14"/>
        <v>5.8997050147492625E-3</v>
      </c>
      <c r="AM122" s="69">
        <f t="shared" si="15"/>
        <v>9.5156532495955848E-2</v>
      </c>
      <c r="AN122" s="81">
        <v>180</v>
      </c>
      <c r="AO122" s="12" t="s">
        <v>38</v>
      </c>
      <c r="AP122" s="12" t="s">
        <v>38</v>
      </c>
      <c r="AQ122" s="82" t="s">
        <v>317</v>
      </c>
      <c r="AR122" s="66"/>
      <c r="AS122" s="97"/>
    </row>
    <row r="123" spans="1:45" ht="12.75" customHeight="1">
      <c r="A123" s="67"/>
      <c r="B123" s="68">
        <v>8250038.3200000003</v>
      </c>
      <c r="C123" s="69">
        <v>8250038.2599999998</v>
      </c>
      <c r="D123" s="12">
        <v>0.315222801</v>
      </c>
      <c r="E123" s="70">
        <v>17112</v>
      </c>
      <c r="F123" s="70">
        <v>5184</v>
      </c>
      <c r="G123" s="70">
        <v>4832</v>
      </c>
      <c r="H123" s="68"/>
      <c r="I123" s="12">
        <v>1.38</v>
      </c>
      <c r="J123" s="70">
        <f t="shared" si="0"/>
        <v>138</v>
      </c>
      <c r="K123" s="72">
        <v>8443</v>
      </c>
      <c r="L123" s="70">
        <v>7493</v>
      </c>
      <c r="M123" s="70">
        <f t="shared" si="22"/>
        <v>5394.0925707119995</v>
      </c>
      <c r="N123" s="70">
        <f t="shared" si="1"/>
        <v>3048.9074292880005</v>
      </c>
      <c r="O123" s="73">
        <f t="shared" si="2"/>
        <v>0.56523083156608789</v>
      </c>
      <c r="P123" s="74">
        <v>6135.5</v>
      </c>
      <c r="Q123" s="70">
        <v>2096</v>
      </c>
      <c r="R123" s="70">
        <f t="shared" si="23"/>
        <v>1634.115000384</v>
      </c>
      <c r="S123" s="70">
        <f t="shared" si="3"/>
        <v>461.88499961599996</v>
      </c>
      <c r="T123" s="73">
        <f t="shared" si="4"/>
        <v>0.28265146547670256</v>
      </c>
      <c r="U123" s="72">
        <v>2038</v>
      </c>
      <c r="V123" s="70">
        <f t="shared" si="24"/>
        <v>1523.1565744320001</v>
      </c>
      <c r="W123" s="70">
        <f t="shared" si="5"/>
        <v>514.84342556799993</v>
      </c>
      <c r="X123" s="75">
        <f t="shared" si="6"/>
        <v>0.33801083500558049</v>
      </c>
      <c r="Y123" s="76">
        <f t="shared" si="7"/>
        <v>14.768115942028986</v>
      </c>
      <c r="Z123" s="77">
        <v>4015</v>
      </c>
      <c r="AA123" s="70">
        <v>3015</v>
      </c>
      <c r="AB123" s="70">
        <v>230</v>
      </c>
      <c r="AC123" s="70">
        <f t="shared" si="8"/>
        <v>3245</v>
      </c>
      <c r="AD123" s="78">
        <f t="shared" si="9"/>
        <v>0.80821917808219179</v>
      </c>
      <c r="AE123" s="69">
        <f t="shared" si="10"/>
        <v>1.039997089418315</v>
      </c>
      <c r="AF123" s="79">
        <v>705</v>
      </c>
      <c r="AG123" s="78">
        <f t="shared" si="11"/>
        <v>0.17559153175591533</v>
      </c>
      <c r="AH123" s="80">
        <f t="shared" si="12"/>
        <v>1.2193856371938565</v>
      </c>
      <c r="AI123" s="70">
        <v>30</v>
      </c>
      <c r="AJ123" s="70">
        <v>0</v>
      </c>
      <c r="AK123" s="70">
        <f t="shared" si="13"/>
        <v>30</v>
      </c>
      <c r="AL123" s="78">
        <f t="shared" si="14"/>
        <v>7.4719800747198011E-3</v>
      </c>
      <c r="AM123" s="69">
        <f t="shared" si="15"/>
        <v>0.12051580765677099</v>
      </c>
      <c r="AN123" s="81">
        <v>25</v>
      </c>
      <c r="AO123" s="12" t="s">
        <v>38</v>
      </c>
      <c r="AP123" s="12" t="s">
        <v>38</v>
      </c>
      <c r="AQ123" s="82" t="s">
        <v>305</v>
      </c>
      <c r="AR123" s="66"/>
      <c r="AS123" s="97"/>
    </row>
    <row r="124" spans="1:45" ht="12.75" customHeight="1">
      <c r="A124" s="67"/>
      <c r="B124" s="68">
        <v>8250038.3300000001</v>
      </c>
      <c r="C124" s="69">
        <v>8250038.2599999998</v>
      </c>
      <c r="D124" s="12">
        <v>0.39569976699999998</v>
      </c>
      <c r="E124" s="70">
        <v>17112</v>
      </c>
      <c r="F124" s="70">
        <v>5184</v>
      </c>
      <c r="G124" s="70">
        <v>4832</v>
      </c>
      <c r="H124" s="68"/>
      <c r="I124" s="12">
        <v>1.24</v>
      </c>
      <c r="J124" s="70">
        <f t="shared" si="0"/>
        <v>124</v>
      </c>
      <c r="K124" s="72">
        <v>9444</v>
      </c>
      <c r="L124" s="70">
        <v>8419</v>
      </c>
      <c r="M124" s="70">
        <f t="shared" si="22"/>
        <v>6771.2144129039998</v>
      </c>
      <c r="N124" s="70">
        <f t="shared" si="1"/>
        <v>2672.7855870960002</v>
      </c>
      <c r="O124" s="73">
        <f t="shared" si="2"/>
        <v>0.39472765505733132</v>
      </c>
      <c r="P124" s="74">
        <v>7626.6</v>
      </c>
      <c r="Q124" s="70">
        <v>2362</v>
      </c>
      <c r="R124" s="70">
        <f t="shared" si="23"/>
        <v>2051.3075921279997</v>
      </c>
      <c r="S124" s="70">
        <f t="shared" si="3"/>
        <v>310.69240787200033</v>
      </c>
      <c r="T124" s="73">
        <f t="shared" si="4"/>
        <v>0.15146066297628827</v>
      </c>
      <c r="U124" s="72">
        <v>2328</v>
      </c>
      <c r="V124" s="70">
        <f t="shared" si="24"/>
        <v>1912.021274144</v>
      </c>
      <c r="W124" s="70">
        <f t="shared" si="5"/>
        <v>415.97872585599998</v>
      </c>
      <c r="X124" s="75">
        <f t="shared" si="6"/>
        <v>0.21755967440384838</v>
      </c>
      <c r="Y124" s="76">
        <f t="shared" si="7"/>
        <v>18.774193548387096</v>
      </c>
      <c r="Z124" s="77">
        <v>4410</v>
      </c>
      <c r="AA124" s="70">
        <v>3115</v>
      </c>
      <c r="AB124" s="70">
        <v>305</v>
      </c>
      <c r="AC124" s="70">
        <f t="shared" si="8"/>
        <v>3420</v>
      </c>
      <c r="AD124" s="78">
        <f t="shared" si="9"/>
        <v>0.77551020408163263</v>
      </c>
      <c r="AE124" s="69">
        <f t="shared" si="10"/>
        <v>0.99790796473414256</v>
      </c>
      <c r="AF124" s="79">
        <v>890</v>
      </c>
      <c r="AG124" s="78">
        <f t="shared" si="11"/>
        <v>0.20181405895691609</v>
      </c>
      <c r="AH124" s="80">
        <f t="shared" si="12"/>
        <v>1.4014865205341396</v>
      </c>
      <c r="AI124" s="70">
        <v>65</v>
      </c>
      <c r="AJ124" s="70">
        <v>10</v>
      </c>
      <c r="AK124" s="70">
        <f t="shared" si="13"/>
        <v>75</v>
      </c>
      <c r="AL124" s="78">
        <f t="shared" si="14"/>
        <v>1.7006802721088437E-2</v>
      </c>
      <c r="AM124" s="69">
        <f t="shared" si="15"/>
        <v>0.27430326969497482</v>
      </c>
      <c r="AN124" s="81">
        <v>35</v>
      </c>
      <c r="AO124" s="12" t="s">
        <v>38</v>
      </c>
      <c r="AP124" s="12" t="s">
        <v>38</v>
      </c>
      <c r="AQ124" s="82" t="s">
        <v>305</v>
      </c>
      <c r="AR124" s="66"/>
      <c r="AS124" s="97"/>
    </row>
    <row r="125" spans="1:45" ht="12.75" customHeight="1">
      <c r="A125" s="67"/>
      <c r="B125" s="68">
        <v>8250038.3399999999</v>
      </c>
      <c r="C125" s="69">
        <v>8250038.2599999998</v>
      </c>
      <c r="D125" s="12">
        <v>0.18761113700000001</v>
      </c>
      <c r="E125" s="70">
        <v>17112</v>
      </c>
      <c r="F125" s="70">
        <v>5184</v>
      </c>
      <c r="G125" s="70">
        <v>4832</v>
      </c>
      <c r="H125" s="68"/>
      <c r="I125" s="12">
        <v>3.8</v>
      </c>
      <c r="J125" s="70">
        <f t="shared" si="0"/>
        <v>380</v>
      </c>
      <c r="K125" s="72">
        <v>10117</v>
      </c>
      <c r="L125" s="70">
        <v>8084</v>
      </c>
      <c r="M125" s="70">
        <f t="shared" si="22"/>
        <v>3210.4017763440002</v>
      </c>
      <c r="N125" s="70">
        <f t="shared" si="1"/>
        <v>6906.5982236559994</v>
      </c>
      <c r="O125" s="73">
        <f t="shared" si="2"/>
        <v>2.1513189640460584</v>
      </c>
      <c r="P125" s="74">
        <v>2661.8</v>
      </c>
      <c r="Q125" s="70">
        <v>2470</v>
      </c>
      <c r="R125" s="70">
        <f t="shared" si="23"/>
        <v>972.5761342080001</v>
      </c>
      <c r="S125" s="70">
        <f t="shared" si="3"/>
        <v>1497.423865792</v>
      </c>
      <c r="T125" s="73">
        <f t="shared" si="4"/>
        <v>1.5396469367525663</v>
      </c>
      <c r="U125" s="72">
        <v>2421</v>
      </c>
      <c r="V125" s="70">
        <f t="shared" si="24"/>
        <v>906.53701398400005</v>
      </c>
      <c r="W125" s="70">
        <f t="shared" si="5"/>
        <v>1514.4629860159998</v>
      </c>
      <c r="X125" s="75">
        <f t="shared" si="6"/>
        <v>1.6706024824737375</v>
      </c>
      <c r="Y125" s="76">
        <f t="shared" si="7"/>
        <v>6.3710526315789471</v>
      </c>
      <c r="Z125" s="77">
        <v>4660</v>
      </c>
      <c r="AA125" s="70">
        <v>3395</v>
      </c>
      <c r="AB125" s="70">
        <v>315</v>
      </c>
      <c r="AC125" s="70">
        <f t="shared" si="8"/>
        <v>3710</v>
      </c>
      <c r="AD125" s="78">
        <f t="shared" si="9"/>
        <v>0.79613733905579398</v>
      </c>
      <c r="AE125" s="69">
        <f t="shared" si="10"/>
        <v>1.0244504682009248</v>
      </c>
      <c r="AF125" s="79">
        <v>870</v>
      </c>
      <c r="AG125" s="78">
        <f t="shared" si="11"/>
        <v>0.18669527896995708</v>
      </c>
      <c r="AH125" s="80">
        <f t="shared" si="12"/>
        <v>1.2964949928469243</v>
      </c>
      <c r="AI125" s="70">
        <v>20</v>
      </c>
      <c r="AJ125" s="70">
        <v>0</v>
      </c>
      <c r="AK125" s="70">
        <f t="shared" si="13"/>
        <v>20</v>
      </c>
      <c r="AL125" s="78">
        <f t="shared" si="14"/>
        <v>4.2918454935622317E-3</v>
      </c>
      <c r="AM125" s="69">
        <f t="shared" si="15"/>
        <v>6.9223314412294054E-2</v>
      </c>
      <c r="AN125" s="81">
        <v>65</v>
      </c>
      <c r="AO125" s="12" t="s">
        <v>38</v>
      </c>
      <c r="AP125" s="12" t="s">
        <v>38</v>
      </c>
      <c r="AQ125" s="82" t="s">
        <v>305</v>
      </c>
      <c r="AR125" s="66"/>
      <c r="AS125" s="97"/>
    </row>
    <row r="126" spans="1:45" ht="12.75" customHeight="1">
      <c r="A126" s="83" t="s">
        <v>329</v>
      </c>
      <c r="B126" s="84">
        <v>8250039</v>
      </c>
      <c r="C126" s="85"/>
      <c r="D126" s="85"/>
      <c r="E126" s="86"/>
      <c r="F126" s="86"/>
      <c r="G126" s="86"/>
      <c r="H126" s="112" t="s">
        <v>146</v>
      </c>
      <c r="I126" s="16">
        <v>4.7</v>
      </c>
      <c r="J126" s="86">
        <f t="shared" si="0"/>
        <v>470</v>
      </c>
      <c r="K126" s="87">
        <v>6673</v>
      </c>
      <c r="L126" s="86">
        <v>6182</v>
      </c>
      <c r="M126" s="86">
        <v>6060</v>
      </c>
      <c r="N126" s="86">
        <f t="shared" si="1"/>
        <v>613</v>
      </c>
      <c r="O126" s="88">
        <f t="shared" si="2"/>
        <v>0.10115511551155115</v>
      </c>
      <c r="P126" s="89">
        <v>1420</v>
      </c>
      <c r="Q126" s="86">
        <v>2959</v>
      </c>
      <c r="R126" s="86">
        <v>2557</v>
      </c>
      <c r="S126" s="86">
        <f t="shared" si="3"/>
        <v>402</v>
      </c>
      <c r="T126" s="88">
        <f t="shared" si="4"/>
        <v>0.15721548689870943</v>
      </c>
      <c r="U126" s="87">
        <v>2710</v>
      </c>
      <c r="V126" s="86">
        <v>2444</v>
      </c>
      <c r="W126" s="86">
        <f t="shared" si="5"/>
        <v>266</v>
      </c>
      <c r="X126" s="90">
        <f t="shared" si="6"/>
        <v>0.10883797054009819</v>
      </c>
      <c r="Y126" s="91">
        <f t="shared" si="7"/>
        <v>5.7659574468085104</v>
      </c>
      <c r="Z126" s="92">
        <v>3340</v>
      </c>
      <c r="AA126" s="86">
        <v>2195</v>
      </c>
      <c r="AB126" s="86">
        <v>205</v>
      </c>
      <c r="AC126" s="86">
        <f t="shared" si="8"/>
        <v>2400</v>
      </c>
      <c r="AD126" s="93">
        <f t="shared" si="9"/>
        <v>0.71856287425149701</v>
      </c>
      <c r="AE126" s="85">
        <f t="shared" si="10"/>
        <v>0.92462950403982958</v>
      </c>
      <c r="AF126" s="94">
        <v>750</v>
      </c>
      <c r="AG126" s="93">
        <f t="shared" si="11"/>
        <v>0.22455089820359281</v>
      </c>
      <c r="AH126" s="95">
        <f t="shared" si="12"/>
        <v>1.5593812375249503</v>
      </c>
      <c r="AI126" s="86">
        <v>120</v>
      </c>
      <c r="AJ126" s="86">
        <v>35</v>
      </c>
      <c r="AK126" s="86">
        <f t="shared" si="13"/>
        <v>155</v>
      </c>
      <c r="AL126" s="93">
        <f t="shared" si="14"/>
        <v>4.6407185628742513E-2</v>
      </c>
      <c r="AM126" s="85">
        <f t="shared" si="15"/>
        <v>0.74850299401197606</v>
      </c>
      <c r="AN126" s="96">
        <v>35</v>
      </c>
      <c r="AO126" s="16" t="s">
        <v>59</v>
      </c>
      <c r="AP126" s="12" t="s">
        <v>38</v>
      </c>
      <c r="AQ126" s="82" t="s">
        <v>330</v>
      </c>
      <c r="AR126" s="66"/>
      <c r="AS126" s="97"/>
    </row>
    <row r="127" spans="1:45" ht="12.75" customHeight="1">
      <c r="A127" s="67"/>
      <c r="B127" s="68">
        <v>8250040</v>
      </c>
      <c r="C127" s="69"/>
      <c r="D127" s="69"/>
      <c r="E127" s="70"/>
      <c r="F127" s="70"/>
      <c r="G127" s="70"/>
      <c r="H127" s="71" t="s">
        <v>147</v>
      </c>
      <c r="I127" s="12">
        <v>3.96</v>
      </c>
      <c r="J127" s="70">
        <f t="shared" si="0"/>
        <v>396</v>
      </c>
      <c r="K127" s="72">
        <v>5950</v>
      </c>
      <c r="L127" s="70">
        <v>5890</v>
      </c>
      <c r="M127" s="70">
        <v>5939</v>
      </c>
      <c r="N127" s="70">
        <f t="shared" si="1"/>
        <v>11</v>
      </c>
      <c r="O127" s="73">
        <f t="shared" si="2"/>
        <v>1.8521636639164843E-3</v>
      </c>
      <c r="P127" s="74">
        <v>1504.4</v>
      </c>
      <c r="Q127" s="70">
        <v>2822</v>
      </c>
      <c r="R127" s="70">
        <v>2688</v>
      </c>
      <c r="S127" s="70">
        <f t="shared" si="3"/>
        <v>134</v>
      </c>
      <c r="T127" s="73">
        <f t="shared" si="4"/>
        <v>4.9851190476190479E-2</v>
      </c>
      <c r="U127" s="72">
        <v>2676</v>
      </c>
      <c r="V127" s="70">
        <v>2614</v>
      </c>
      <c r="W127" s="70">
        <f t="shared" si="5"/>
        <v>62</v>
      </c>
      <c r="X127" s="75">
        <f t="shared" si="6"/>
        <v>2.3718439173680182E-2</v>
      </c>
      <c r="Y127" s="76">
        <f t="shared" si="7"/>
        <v>6.7575757575757578</v>
      </c>
      <c r="Z127" s="77">
        <v>3060</v>
      </c>
      <c r="AA127" s="70">
        <v>2230</v>
      </c>
      <c r="AB127" s="70">
        <v>195</v>
      </c>
      <c r="AC127" s="70">
        <f t="shared" si="8"/>
        <v>2425</v>
      </c>
      <c r="AD127" s="78">
        <f t="shared" si="9"/>
        <v>0.79248366013071891</v>
      </c>
      <c r="AE127" s="69">
        <f t="shared" si="10"/>
        <v>1.0197490016299835</v>
      </c>
      <c r="AF127" s="79">
        <v>440</v>
      </c>
      <c r="AG127" s="78">
        <f t="shared" si="11"/>
        <v>0.1437908496732026</v>
      </c>
      <c r="AH127" s="80">
        <f t="shared" si="12"/>
        <v>0.99854756717501814</v>
      </c>
      <c r="AI127" s="70">
        <v>85</v>
      </c>
      <c r="AJ127" s="70">
        <v>30</v>
      </c>
      <c r="AK127" s="70">
        <f t="shared" si="13"/>
        <v>115</v>
      </c>
      <c r="AL127" s="78">
        <f t="shared" si="14"/>
        <v>3.7581699346405227E-2</v>
      </c>
      <c r="AM127" s="69">
        <f t="shared" si="15"/>
        <v>0.60615644107105204</v>
      </c>
      <c r="AN127" s="81">
        <v>80</v>
      </c>
      <c r="AO127" s="12" t="s">
        <v>38</v>
      </c>
      <c r="AP127" s="12" t="s">
        <v>38</v>
      </c>
      <c r="AQ127" s="82"/>
      <c r="AR127" s="66"/>
      <c r="AS127" s="97"/>
    </row>
    <row r="128" spans="1:45" ht="12.75" customHeight="1">
      <c r="A128" s="113"/>
      <c r="B128" s="114">
        <v>8250041</v>
      </c>
      <c r="C128" s="115"/>
      <c r="D128" s="115"/>
      <c r="E128" s="116"/>
      <c r="F128" s="116"/>
      <c r="G128" s="116"/>
      <c r="H128" s="117" t="s">
        <v>148</v>
      </c>
      <c r="I128" s="24">
        <v>2.12</v>
      </c>
      <c r="J128" s="116">
        <f t="shared" si="0"/>
        <v>212</v>
      </c>
      <c r="K128" s="118">
        <v>6174</v>
      </c>
      <c r="L128" s="116">
        <v>5339</v>
      </c>
      <c r="M128" s="116">
        <v>5132</v>
      </c>
      <c r="N128" s="116">
        <f t="shared" si="1"/>
        <v>1042</v>
      </c>
      <c r="O128" s="119">
        <f t="shared" si="2"/>
        <v>0.20303975058456741</v>
      </c>
      <c r="P128" s="120">
        <v>2909.1</v>
      </c>
      <c r="Q128" s="116">
        <v>3311</v>
      </c>
      <c r="R128" s="116">
        <v>2657</v>
      </c>
      <c r="S128" s="116">
        <f t="shared" si="3"/>
        <v>654</v>
      </c>
      <c r="T128" s="119">
        <f t="shared" si="4"/>
        <v>0.24614226571321038</v>
      </c>
      <c r="U128" s="118">
        <v>3082</v>
      </c>
      <c r="V128" s="116">
        <v>2433</v>
      </c>
      <c r="W128" s="116">
        <f t="shared" si="5"/>
        <v>649</v>
      </c>
      <c r="X128" s="121">
        <f t="shared" si="6"/>
        <v>0.26674886970817918</v>
      </c>
      <c r="Y128" s="122">
        <f t="shared" si="7"/>
        <v>14.537735849056604</v>
      </c>
      <c r="Z128" s="123">
        <v>2995</v>
      </c>
      <c r="AA128" s="116">
        <v>1625</v>
      </c>
      <c r="AB128" s="116">
        <v>125</v>
      </c>
      <c r="AC128" s="116">
        <f t="shared" si="8"/>
        <v>1750</v>
      </c>
      <c r="AD128" s="124">
        <f t="shared" si="9"/>
        <v>0.58430717863105175</v>
      </c>
      <c r="AE128" s="115">
        <f t="shared" si="10"/>
        <v>0.75187248902515358</v>
      </c>
      <c r="AF128" s="125">
        <v>510</v>
      </c>
      <c r="AG128" s="124">
        <f t="shared" si="11"/>
        <v>0.17028380634390652</v>
      </c>
      <c r="AH128" s="126">
        <f t="shared" si="12"/>
        <v>1.1825264329437954</v>
      </c>
      <c r="AI128" s="116">
        <v>490</v>
      </c>
      <c r="AJ128" s="116">
        <v>185</v>
      </c>
      <c r="AK128" s="116">
        <f t="shared" si="13"/>
        <v>675</v>
      </c>
      <c r="AL128" s="124">
        <f t="shared" si="14"/>
        <v>0.22537562604340566</v>
      </c>
      <c r="AM128" s="115">
        <f t="shared" si="15"/>
        <v>3.6350907426355752</v>
      </c>
      <c r="AN128" s="127">
        <v>60</v>
      </c>
      <c r="AO128" s="24" t="s">
        <v>85</v>
      </c>
      <c r="AP128" s="24" t="s">
        <v>85</v>
      </c>
      <c r="AQ128" s="82"/>
      <c r="AR128" s="66"/>
      <c r="AS128" s="97"/>
    </row>
    <row r="129" spans="1:45" ht="12.75" customHeight="1">
      <c r="A129" s="113"/>
      <c r="B129" s="114">
        <v>8250042</v>
      </c>
      <c r="C129" s="115"/>
      <c r="D129" s="115"/>
      <c r="E129" s="116"/>
      <c r="F129" s="116"/>
      <c r="G129" s="116"/>
      <c r="H129" s="117" t="s">
        <v>149</v>
      </c>
      <c r="I129" s="24">
        <v>1.39</v>
      </c>
      <c r="J129" s="116">
        <f t="shared" si="0"/>
        <v>139</v>
      </c>
      <c r="K129" s="118">
        <v>4960</v>
      </c>
      <c r="L129" s="116">
        <v>4254</v>
      </c>
      <c r="M129" s="116">
        <v>4731</v>
      </c>
      <c r="N129" s="116">
        <f t="shared" si="1"/>
        <v>229</v>
      </c>
      <c r="O129" s="119">
        <f t="shared" si="2"/>
        <v>4.8404142887338832E-2</v>
      </c>
      <c r="P129" s="120">
        <v>3575.3</v>
      </c>
      <c r="Q129" s="116">
        <v>3021</v>
      </c>
      <c r="R129" s="116">
        <v>2230</v>
      </c>
      <c r="S129" s="116">
        <f t="shared" si="3"/>
        <v>791</v>
      </c>
      <c r="T129" s="119">
        <f t="shared" si="4"/>
        <v>0.35470852017937221</v>
      </c>
      <c r="U129" s="118">
        <v>2493</v>
      </c>
      <c r="V129" s="116">
        <v>2112</v>
      </c>
      <c r="W129" s="116">
        <f t="shared" si="5"/>
        <v>381</v>
      </c>
      <c r="X129" s="121">
        <f t="shared" si="6"/>
        <v>0.18039772727272727</v>
      </c>
      <c r="Y129" s="122">
        <f t="shared" si="7"/>
        <v>17.935251798561151</v>
      </c>
      <c r="Z129" s="123">
        <v>1710</v>
      </c>
      <c r="AA129" s="116">
        <v>670</v>
      </c>
      <c r="AB129" s="116">
        <v>75</v>
      </c>
      <c r="AC129" s="116">
        <f t="shared" si="8"/>
        <v>745</v>
      </c>
      <c r="AD129" s="124">
        <f t="shared" si="9"/>
        <v>0.43567251461988304</v>
      </c>
      <c r="AE129" s="115">
        <f t="shared" si="10"/>
        <v>0.56061296172083519</v>
      </c>
      <c r="AF129" s="125">
        <v>375</v>
      </c>
      <c r="AG129" s="124">
        <f t="shared" si="11"/>
        <v>0.21929824561403508</v>
      </c>
      <c r="AH129" s="126">
        <f t="shared" si="12"/>
        <v>1.5229044834307992</v>
      </c>
      <c r="AI129" s="116">
        <v>525</v>
      </c>
      <c r="AJ129" s="116">
        <v>40</v>
      </c>
      <c r="AK129" s="116">
        <f t="shared" si="13"/>
        <v>565</v>
      </c>
      <c r="AL129" s="124">
        <f t="shared" si="14"/>
        <v>0.33040935672514621</v>
      </c>
      <c r="AM129" s="115">
        <f t="shared" si="15"/>
        <v>5.3291831729862293</v>
      </c>
      <c r="AN129" s="127">
        <v>20</v>
      </c>
      <c r="AO129" s="24" t="s">
        <v>85</v>
      </c>
      <c r="AP129" s="24" t="s">
        <v>85</v>
      </c>
      <c r="AQ129" s="82"/>
      <c r="AR129" s="66"/>
      <c r="AS129" s="97"/>
    </row>
    <row r="130" spans="1:45" ht="12.75" customHeight="1">
      <c r="A130" s="113"/>
      <c r="B130" s="114">
        <v>8250043</v>
      </c>
      <c r="C130" s="115"/>
      <c r="D130" s="115"/>
      <c r="E130" s="116"/>
      <c r="F130" s="116"/>
      <c r="G130" s="116"/>
      <c r="H130" s="117" t="s">
        <v>150</v>
      </c>
      <c r="I130" s="24">
        <v>1.64</v>
      </c>
      <c r="J130" s="116">
        <f t="shared" si="0"/>
        <v>164</v>
      </c>
      <c r="K130" s="118">
        <v>6193</v>
      </c>
      <c r="L130" s="116">
        <v>5169</v>
      </c>
      <c r="M130" s="116">
        <v>5114</v>
      </c>
      <c r="N130" s="116">
        <f t="shared" si="1"/>
        <v>1079</v>
      </c>
      <c r="O130" s="119">
        <f t="shared" si="2"/>
        <v>0.21098944075087994</v>
      </c>
      <c r="P130" s="120">
        <v>3782</v>
      </c>
      <c r="Q130" s="116">
        <v>4635</v>
      </c>
      <c r="R130" s="116">
        <v>3568</v>
      </c>
      <c r="S130" s="116">
        <f t="shared" si="3"/>
        <v>1067</v>
      </c>
      <c r="T130" s="119">
        <f t="shared" si="4"/>
        <v>0.29904708520179374</v>
      </c>
      <c r="U130" s="118">
        <v>3719</v>
      </c>
      <c r="V130" s="116">
        <v>3205</v>
      </c>
      <c r="W130" s="116">
        <f t="shared" si="5"/>
        <v>514</v>
      </c>
      <c r="X130" s="121">
        <f t="shared" si="6"/>
        <v>0.16037441497659907</v>
      </c>
      <c r="Y130" s="122">
        <f t="shared" si="7"/>
        <v>22.676829268292682</v>
      </c>
      <c r="Z130" s="123">
        <v>3570</v>
      </c>
      <c r="AA130" s="116">
        <v>890</v>
      </c>
      <c r="AB130" s="116">
        <v>70</v>
      </c>
      <c r="AC130" s="116">
        <f t="shared" si="8"/>
        <v>960</v>
      </c>
      <c r="AD130" s="124">
        <f t="shared" si="9"/>
        <v>0.26890756302521007</v>
      </c>
      <c r="AE130" s="115">
        <f t="shared" si="10"/>
        <v>0.34602381439697821</v>
      </c>
      <c r="AF130" s="125">
        <v>965</v>
      </c>
      <c r="AG130" s="124">
        <f t="shared" si="11"/>
        <v>0.2703081232492997</v>
      </c>
      <c r="AH130" s="126">
        <f t="shared" si="12"/>
        <v>1.8771397447868037</v>
      </c>
      <c r="AI130" s="116">
        <v>1510</v>
      </c>
      <c r="AJ130" s="116">
        <v>55</v>
      </c>
      <c r="AK130" s="116">
        <f t="shared" si="13"/>
        <v>1565</v>
      </c>
      <c r="AL130" s="124">
        <f t="shared" si="14"/>
        <v>0.43837535014005602</v>
      </c>
      <c r="AM130" s="115">
        <f t="shared" si="15"/>
        <v>7.0705701635492906</v>
      </c>
      <c r="AN130" s="127">
        <v>85</v>
      </c>
      <c r="AO130" s="24" t="s">
        <v>85</v>
      </c>
      <c r="AP130" s="24" t="s">
        <v>85</v>
      </c>
      <c r="AQ130" s="82"/>
      <c r="AR130" s="66"/>
      <c r="AS130" s="97"/>
    </row>
    <row r="131" spans="1:45" ht="12.75" customHeight="1">
      <c r="A131" s="113"/>
      <c r="B131" s="114">
        <v>8250044</v>
      </c>
      <c r="C131" s="115"/>
      <c r="D131" s="115"/>
      <c r="E131" s="116"/>
      <c r="F131" s="116"/>
      <c r="G131" s="116"/>
      <c r="H131" s="117" t="s">
        <v>151</v>
      </c>
      <c r="I131" s="24">
        <v>0.79</v>
      </c>
      <c r="J131" s="116">
        <f t="shared" si="0"/>
        <v>79</v>
      </c>
      <c r="K131" s="118">
        <v>7224</v>
      </c>
      <c r="L131" s="116">
        <v>6255</v>
      </c>
      <c r="M131" s="116">
        <v>6335</v>
      </c>
      <c r="N131" s="116">
        <f t="shared" si="1"/>
        <v>889</v>
      </c>
      <c r="O131" s="119">
        <f t="shared" si="2"/>
        <v>0.14033149171270717</v>
      </c>
      <c r="P131" s="120">
        <v>9196.7000000000007</v>
      </c>
      <c r="Q131" s="116">
        <v>5568</v>
      </c>
      <c r="R131" s="116">
        <v>4281</v>
      </c>
      <c r="S131" s="116">
        <f t="shared" si="3"/>
        <v>1287</v>
      </c>
      <c r="T131" s="119">
        <f t="shared" si="4"/>
        <v>0.30063069376313944</v>
      </c>
      <c r="U131" s="118">
        <v>4819</v>
      </c>
      <c r="V131" s="116">
        <v>4053</v>
      </c>
      <c r="W131" s="116">
        <f t="shared" si="5"/>
        <v>766</v>
      </c>
      <c r="X131" s="121">
        <f t="shared" si="6"/>
        <v>0.18899580557611645</v>
      </c>
      <c r="Y131" s="122">
        <f t="shared" si="7"/>
        <v>61</v>
      </c>
      <c r="Z131" s="123">
        <v>5000</v>
      </c>
      <c r="AA131" s="116">
        <v>1660</v>
      </c>
      <c r="AB131" s="116">
        <v>120</v>
      </c>
      <c r="AC131" s="116">
        <f t="shared" si="8"/>
        <v>1780</v>
      </c>
      <c r="AD131" s="124">
        <f t="shared" si="9"/>
        <v>0.35599999999999998</v>
      </c>
      <c r="AE131" s="115">
        <f t="shared" si="10"/>
        <v>0.45809227728479951</v>
      </c>
      <c r="AF131" s="125">
        <v>645</v>
      </c>
      <c r="AG131" s="124">
        <f t="shared" si="11"/>
        <v>0.129</v>
      </c>
      <c r="AH131" s="126">
        <f t="shared" si="12"/>
        <v>0.89583333333333337</v>
      </c>
      <c r="AI131" s="116">
        <v>2295</v>
      </c>
      <c r="AJ131" s="116">
        <v>160</v>
      </c>
      <c r="AK131" s="116">
        <f t="shared" si="13"/>
        <v>2455</v>
      </c>
      <c r="AL131" s="124">
        <f t="shared" si="14"/>
        <v>0.49099999999999999</v>
      </c>
      <c r="AM131" s="115">
        <f t="shared" si="15"/>
        <v>7.919354838709677</v>
      </c>
      <c r="AN131" s="127">
        <v>125</v>
      </c>
      <c r="AO131" s="24" t="s">
        <v>85</v>
      </c>
      <c r="AP131" s="24" t="s">
        <v>85</v>
      </c>
      <c r="AQ131" s="82"/>
      <c r="AR131" s="66"/>
      <c r="AS131" s="97"/>
    </row>
    <row r="132" spans="1:45" ht="12.75" customHeight="1">
      <c r="A132" s="113"/>
      <c r="B132" s="114">
        <v>8250045</v>
      </c>
      <c r="C132" s="115"/>
      <c r="D132" s="115"/>
      <c r="E132" s="116"/>
      <c r="F132" s="116"/>
      <c r="G132" s="116"/>
      <c r="H132" s="117" t="s">
        <v>152</v>
      </c>
      <c r="I132" s="24">
        <v>0.56999999999999995</v>
      </c>
      <c r="J132" s="116">
        <f t="shared" si="0"/>
        <v>56.999999999999993</v>
      </c>
      <c r="K132" s="118">
        <v>8109</v>
      </c>
      <c r="L132" s="116">
        <v>7726</v>
      </c>
      <c r="M132" s="116">
        <v>6927</v>
      </c>
      <c r="N132" s="116">
        <f t="shared" si="1"/>
        <v>1182</v>
      </c>
      <c r="O132" s="119">
        <f t="shared" si="2"/>
        <v>0.17063663923776526</v>
      </c>
      <c r="P132" s="120">
        <v>14134.6</v>
      </c>
      <c r="Q132" s="116">
        <v>5958</v>
      </c>
      <c r="R132" s="116">
        <v>4540</v>
      </c>
      <c r="S132" s="116">
        <f t="shared" si="3"/>
        <v>1418</v>
      </c>
      <c r="T132" s="119">
        <f t="shared" si="4"/>
        <v>0.31233480176211453</v>
      </c>
      <c r="U132" s="118">
        <v>4965</v>
      </c>
      <c r="V132" s="116">
        <v>4287</v>
      </c>
      <c r="W132" s="116">
        <f t="shared" si="5"/>
        <v>678</v>
      </c>
      <c r="X132" s="121">
        <f t="shared" si="6"/>
        <v>0.15815255423372987</v>
      </c>
      <c r="Y132" s="122">
        <f t="shared" si="7"/>
        <v>87.105263157894754</v>
      </c>
      <c r="Z132" s="123">
        <v>5385</v>
      </c>
      <c r="AA132" s="116">
        <v>2250</v>
      </c>
      <c r="AB132" s="116">
        <v>180</v>
      </c>
      <c r="AC132" s="116">
        <f t="shared" si="8"/>
        <v>2430</v>
      </c>
      <c r="AD132" s="124">
        <f t="shared" si="9"/>
        <v>0.45125348189415043</v>
      </c>
      <c r="AE132" s="115">
        <f t="shared" si="10"/>
        <v>0.58066217739771464</v>
      </c>
      <c r="AF132" s="125">
        <v>795</v>
      </c>
      <c r="AG132" s="124">
        <f t="shared" si="11"/>
        <v>0.14763231197771587</v>
      </c>
      <c r="AH132" s="126">
        <f t="shared" si="12"/>
        <v>1.0252243887341381</v>
      </c>
      <c r="AI132" s="116">
        <v>1815</v>
      </c>
      <c r="AJ132" s="116">
        <v>245</v>
      </c>
      <c r="AK132" s="116">
        <f t="shared" si="13"/>
        <v>2060</v>
      </c>
      <c r="AL132" s="124">
        <f t="shared" si="14"/>
        <v>0.38254410399257194</v>
      </c>
      <c r="AM132" s="115">
        <f t="shared" si="15"/>
        <v>6.1700661934285801</v>
      </c>
      <c r="AN132" s="127">
        <v>105</v>
      </c>
      <c r="AO132" s="24" t="s">
        <v>85</v>
      </c>
      <c r="AP132" s="24" t="s">
        <v>85</v>
      </c>
      <c r="AQ132" s="82"/>
      <c r="AR132" s="66"/>
      <c r="AS132" s="97"/>
    </row>
    <row r="133" spans="1:45" ht="12.75" customHeight="1">
      <c r="A133" s="113"/>
      <c r="B133" s="114">
        <v>8250046.0099999998</v>
      </c>
      <c r="C133" s="115"/>
      <c r="D133" s="115"/>
      <c r="E133" s="116"/>
      <c r="F133" s="116"/>
      <c r="G133" s="116"/>
      <c r="H133" s="117" t="s">
        <v>153</v>
      </c>
      <c r="I133" s="24">
        <v>0.59</v>
      </c>
      <c r="J133" s="116">
        <f t="shared" si="0"/>
        <v>59</v>
      </c>
      <c r="K133" s="118">
        <v>6054</v>
      </c>
      <c r="L133" s="116">
        <v>6019</v>
      </c>
      <c r="M133" s="116">
        <v>5783</v>
      </c>
      <c r="N133" s="116">
        <f t="shared" si="1"/>
        <v>271</v>
      </c>
      <c r="O133" s="119">
        <f t="shared" si="2"/>
        <v>4.6861490575825698E-2</v>
      </c>
      <c r="P133" s="120">
        <v>10288.9</v>
      </c>
      <c r="Q133" s="116">
        <v>4332</v>
      </c>
      <c r="R133" s="116">
        <v>3738</v>
      </c>
      <c r="S133" s="116">
        <f t="shared" si="3"/>
        <v>594</v>
      </c>
      <c r="T133" s="119">
        <f t="shared" si="4"/>
        <v>0.15890850722311398</v>
      </c>
      <c r="U133" s="118">
        <v>3310</v>
      </c>
      <c r="V133" s="116">
        <v>3386</v>
      </c>
      <c r="W133" s="116">
        <f t="shared" si="5"/>
        <v>-76</v>
      </c>
      <c r="X133" s="121">
        <f t="shared" si="6"/>
        <v>-2.2445363260484349E-2</v>
      </c>
      <c r="Y133" s="122">
        <f t="shared" si="7"/>
        <v>56.101694915254235</v>
      </c>
      <c r="Z133" s="123">
        <v>3745</v>
      </c>
      <c r="AA133" s="116">
        <v>1070</v>
      </c>
      <c r="AB133" s="116">
        <v>70</v>
      </c>
      <c r="AC133" s="116">
        <f t="shared" si="8"/>
        <v>1140</v>
      </c>
      <c r="AD133" s="124">
        <f t="shared" si="9"/>
        <v>0.30440587449933243</v>
      </c>
      <c r="AE133" s="115">
        <f t="shared" si="10"/>
        <v>0.39170219176480359</v>
      </c>
      <c r="AF133" s="125">
        <v>1315</v>
      </c>
      <c r="AG133" s="124">
        <f t="shared" si="11"/>
        <v>0.35113484646194926</v>
      </c>
      <c r="AH133" s="126">
        <f t="shared" si="12"/>
        <v>2.4384364337635365</v>
      </c>
      <c r="AI133" s="116">
        <v>1165</v>
      </c>
      <c r="AJ133" s="116">
        <v>80</v>
      </c>
      <c r="AK133" s="116">
        <f t="shared" si="13"/>
        <v>1245</v>
      </c>
      <c r="AL133" s="124">
        <f t="shared" si="14"/>
        <v>0.33244325767690253</v>
      </c>
      <c r="AM133" s="115">
        <f t="shared" si="15"/>
        <v>5.3619880270468148</v>
      </c>
      <c r="AN133" s="127">
        <v>45</v>
      </c>
      <c r="AO133" s="24" t="s">
        <v>85</v>
      </c>
      <c r="AP133" s="24" t="s">
        <v>85</v>
      </c>
      <c r="AQ133" s="82"/>
      <c r="AR133" s="66"/>
      <c r="AS133" s="97"/>
    </row>
    <row r="134" spans="1:45" ht="12.75" customHeight="1">
      <c r="A134" s="113"/>
      <c r="B134" s="114">
        <v>8250046.0199999996</v>
      </c>
      <c r="C134" s="115"/>
      <c r="D134" s="115"/>
      <c r="E134" s="116"/>
      <c r="F134" s="116"/>
      <c r="G134" s="116"/>
      <c r="H134" s="117" t="s">
        <v>154</v>
      </c>
      <c r="I134" s="24">
        <v>1.78</v>
      </c>
      <c r="J134" s="116">
        <f t="shared" si="0"/>
        <v>178</v>
      </c>
      <c r="K134" s="118">
        <v>4676</v>
      </c>
      <c r="L134" s="116">
        <v>4502</v>
      </c>
      <c r="M134" s="116">
        <v>4709</v>
      </c>
      <c r="N134" s="116">
        <f t="shared" si="1"/>
        <v>-33</v>
      </c>
      <c r="O134" s="119">
        <f t="shared" si="2"/>
        <v>-7.0078572945423655E-3</v>
      </c>
      <c r="P134" s="120">
        <v>2628.1</v>
      </c>
      <c r="Q134" s="116">
        <v>2652</v>
      </c>
      <c r="R134" s="116">
        <v>2686</v>
      </c>
      <c r="S134" s="116">
        <f t="shared" si="3"/>
        <v>-34</v>
      </c>
      <c r="T134" s="119">
        <f t="shared" si="4"/>
        <v>-1.2658227848101266E-2</v>
      </c>
      <c r="U134" s="118">
        <v>2418</v>
      </c>
      <c r="V134" s="116">
        <v>2533</v>
      </c>
      <c r="W134" s="116">
        <f t="shared" si="5"/>
        <v>-115</v>
      </c>
      <c r="X134" s="121">
        <f t="shared" si="6"/>
        <v>-4.5400710619818395E-2</v>
      </c>
      <c r="Y134" s="122">
        <f t="shared" si="7"/>
        <v>13.584269662921349</v>
      </c>
      <c r="Z134" s="123">
        <v>2905</v>
      </c>
      <c r="AA134" s="116">
        <v>1535</v>
      </c>
      <c r="AB134" s="116">
        <v>115</v>
      </c>
      <c r="AC134" s="116">
        <f t="shared" si="8"/>
        <v>1650</v>
      </c>
      <c r="AD134" s="124">
        <f t="shared" si="9"/>
        <v>0.56798623063683307</v>
      </c>
      <c r="AE134" s="115">
        <f t="shared" si="10"/>
        <v>0.73087108387313549</v>
      </c>
      <c r="AF134" s="125">
        <v>640</v>
      </c>
      <c r="AG134" s="124">
        <f t="shared" si="11"/>
        <v>0.22030981067125646</v>
      </c>
      <c r="AH134" s="126">
        <f t="shared" si="12"/>
        <v>1.5299292407726144</v>
      </c>
      <c r="AI134" s="116">
        <v>350</v>
      </c>
      <c r="AJ134" s="116">
        <v>210</v>
      </c>
      <c r="AK134" s="116">
        <f t="shared" si="13"/>
        <v>560</v>
      </c>
      <c r="AL134" s="124">
        <f t="shared" si="14"/>
        <v>0.19277108433734941</v>
      </c>
      <c r="AM134" s="115">
        <f t="shared" si="15"/>
        <v>3.1092110376991839</v>
      </c>
      <c r="AN134" s="127">
        <v>45</v>
      </c>
      <c r="AO134" s="24" t="s">
        <v>85</v>
      </c>
      <c r="AP134" s="24" t="s">
        <v>85</v>
      </c>
      <c r="AQ134" s="82"/>
      <c r="AR134" s="66"/>
      <c r="AS134" s="97"/>
    </row>
    <row r="135" spans="1:45" ht="12.75" customHeight="1">
      <c r="A135" s="83"/>
      <c r="B135" s="84">
        <v>8250047</v>
      </c>
      <c r="C135" s="85"/>
      <c r="D135" s="85"/>
      <c r="E135" s="86"/>
      <c r="F135" s="86"/>
      <c r="G135" s="86"/>
      <c r="H135" s="112" t="s">
        <v>155</v>
      </c>
      <c r="I135" s="16">
        <v>1.55</v>
      </c>
      <c r="J135" s="86">
        <f t="shared" si="0"/>
        <v>155</v>
      </c>
      <c r="K135" s="87">
        <v>4982</v>
      </c>
      <c r="L135" s="86">
        <v>4618</v>
      </c>
      <c r="M135" s="86">
        <v>4741</v>
      </c>
      <c r="N135" s="86">
        <f t="shared" si="1"/>
        <v>241</v>
      </c>
      <c r="O135" s="88">
        <f t="shared" si="2"/>
        <v>5.0833157561695846E-2</v>
      </c>
      <c r="P135" s="89">
        <v>3207.2</v>
      </c>
      <c r="Q135" s="86">
        <v>2461</v>
      </c>
      <c r="R135" s="86">
        <v>2295</v>
      </c>
      <c r="S135" s="86">
        <f t="shared" si="3"/>
        <v>166</v>
      </c>
      <c r="T135" s="88">
        <f t="shared" si="4"/>
        <v>7.2331154684095858E-2</v>
      </c>
      <c r="U135" s="87">
        <v>2178</v>
      </c>
      <c r="V135" s="86">
        <v>2145</v>
      </c>
      <c r="W135" s="86">
        <f t="shared" si="5"/>
        <v>33</v>
      </c>
      <c r="X135" s="90">
        <f t="shared" si="6"/>
        <v>1.5384615384615385E-2</v>
      </c>
      <c r="Y135" s="91">
        <f t="shared" si="7"/>
        <v>14.051612903225806</v>
      </c>
      <c r="Z135" s="92">
        <v>2815</v>
      </c>
      <c r="AA135" s="86">
        <v>1650</v>
      </c>
      <c r="AB135" s="86">
        <v>105</v>
      </c>
      <c r="AC135" s="86">
        <f t="shared" si="8"/>
        <v>1755</v>
      </c>
      <c r="AD135" s="93">
        <f t="shared" si="9"/>
        <v>0.62344582593250442</v>
      </c>
      <c r="AE135" s="85">
        <f t="shared" si="10"/>
        <v>0.80223516338517886</v>
      </c>
      <c r="AF135" s="94">
        <v>815</v>
      </c>
      <c r="AG135" s="93">
        <f t="shared" si="11"/>
        <v>0.28952042628774421</v>
      </c>
      <c r="AH135" s="95">
        <f t="shared" si="12"/>
        <v>2.0105585158871127</v>
      </c>
      <c r="AI135" s="86">
        <v>155</v>
      </c>
      <c r="AJ135" s="86">
        <v>65</v>
      </c>
      <c r="AK135" s="86">
        <f t="shared" si="13"/>
        <v>220</v>
      </c>
      <c r="AL135" s="93">
        <f t="shared" si="14"/>
        <v>7.8152753108348141E-2</v>
      </c>
      <c r="AM135" s="85">
        <f t="shared" si="15"/>
        <v>1.2605282759410992</v>
      </c>
      <c r="AN135" s="96">
        <v>35</v>
      </c>
      <c r="AO135" s="16" t="s">
        <v>59</v>
      </c>
      <c r="AP135" s="16" t="s">
        <v>59</v>
      </c>
      <c r="AQ135" s="82"/>
      <c r="AR135" s="66"/>
      <c r="AS135" s="97"/>
    </row>
    <row r="136" spans="1:45" ht="12.75" customHeight="1">
      <c r="A136" s="67" t="s">
        <v>331</v>
      </c>
      <c r="B136" s="68">
        <v>8250048</v>
      </c>
      <c r="C136" s="69"/>
      <c r="D136" s="69"/>
      <c r="E136" s="70"/>
      <c r="F136" s="70"/>
      <c r="G136" s="70"/>
      <c r="H136" s="71" t="s">
        <v>156</v>
      </c>
      <c r="I136" s="12">
        <v>2.92</v>
      </c>
      <c r="J136" s="70">
        <f t="shared" si="0"/>
        <v>292</v>
      </c>
      <c r="K136" s="72">
        <v>6355</v>
      </c>
      <c r="L136" s="70">
        <v>5432</v>
      </c>
      <c r="M136" s="70">
        <v>4628</v>
      </c>
      <c r="N136" s="70">
        <f t="shared" si="1"/>
        <v>1727</v>
      </c>
      <c r="O136" s="73">
        <f t="shared" si="2"/>
        <v>0.37316335350043217</v>
      </c>
      <c r="P136" s="74">
        <v>2174.5</v>
      </c>
      <c r="Q136" s="70">
        <v>3033</v>
      </c>
      <c r="R136" s="70">
        <v>2220</v>
      </c>
      <c r="S136" s="70">
        <f t="shared" si="3"/>
        <v>813</v>
      </c>
      <c r="T136" s="73">
        <f t="shared" si="4"/>
        <v>0.36621621621621619</v>
      </c>
      <c r="U136" s="72">
        <v>2830</v>
      </c>
      <c r="V136" s="70">
        <v>2041</v>
      </c>
      <c r="W136" s="70">
        <f t="shared" si="5"/>
        <v>789</v>
      </c>
      <c r="X136" s="75">
        <f t="shared" si="6"/>
        <v>0.38657520823125918</v>
      </c>
      <c r="Y136" s="76">
        <f t="shared" si="7"/>
        <v>9.6917808219178081</v>
      </c>
      <c r="Z136" s="77">
        <v>2995</v>
      </c>
      <c r="AA136" s="70">
        <v>1950</v>
      </c>
      <c r="AB136" s="70">
        <v>170</v>
      </c>
      <c r="AC136" s="70">
        <f t="shared" si="8"/>
        <v>2120</v>
      </c>
      <c r="AD136" s="78">
        <f t="shared" si="9"/>
        <v>0.70784641068447407</v>
      </c>
      <c r="AE136" s="69">
        <f t="shared" si="10"/>
        <v>0.91083981527618596</v>
      </c>
      <c r="AF136" s="79">
        <v>635</v>
      </c>
      <c r="AG136" s="78">
        <f t="shared" si="11"/>
        <v>0.21202003338898165</v>
      </c>
      <c r="AH136" s="80">
        <f t="shared" si="12"/>
        <v>1.4723613429790394</v>
      </c>
      <c r="AI136" s="70">
        <v>75</v>
      </c>
      <c r="AJ136" s="70">
        <v>110</v>
      </c>
      <c r="AK136" s="70">
        <f t="shared" si="13"/>
        <v>185</v>
      </c>
      <c r="AL136" s="78">
        <f t="shared" si="14"/>
        <v>6.1769616026711188E-2</v>
      </c>
      <c r="AM136" s="69">
        <f t="shared" si="15"/>
        <v>0.99628412946308365</v>
      </c>
      <c r="AN136" s="81">
        <v>55</v>
      </c>
      <c r="AO136" s="12" t="s">
        <v>38</v>
      </c>
      <c r="AP136" s="24" t="s">
        <v>85</v>
      </c>
      <c r="AQ136" s="82" t="s">
        <v>332</v>
      </c>
      <c r="AR136" s="66"/>
      <c r="AS136" s="97"/>
    </row>
    <row r="137" spans="1:45" ht="12.75" customHeight="1">
      <c r="A137" s="67"/>
      <c r="B137" s="68">
        <v>8250049.0099999998</v>
      </c>
      <c r="C137" s="69"/>
      <c r="D137" s="69"/>
      <c r="E137" s="70"/>
      <c r="F137" s="70"/>
      <c r="G137" s="70"/>
      <c r="H137" s="71" t="s">
        <v>157</v>
      </c>
      <c r="I137" s="12">
        <v>3.27</v>
      </c>
      <c r="J137" s="70">
        <f t="shared" si="0"/>
        <v>327</v>
      </c>
      <c r="K137" s="72">
        <v>4323</v>
      </c>
      <c r="L137" s="70">
        <v>4284</v>
      </c>
      <c r="M137" s="70">
        <v>4265</v>
      </c>
      <c r="N137" s="70">
        <f t="shared" si="1"/>
        <v>58</v>
      </c>
      <c r="O137" s="73">
        <f t="shared" si="2"/>
        <v>1.3599062133645956E-2</v>
      </c>
      <c r="P137" s="74">
        <v>1320.2</v>
      </c>
      <c r="Q137" s="70">
        <v>1784</v>
      </c>
      <c r="R137" s="70">
        <v>1781</v>
      </c>
      <c r="S137" s="70">
        <f t="shared" si="3"/>
        <v>3</v>
      </c>
      <c r="T137" s="73">
        <f t="shared" si="4"/>
        <v>1.6844469399213925E-3</v>
      </c>
      <c r="U137" s="72">
        <v>1744</v>
      </c>
      <c r="V137" s="70">
        <v>1730</v>
      </c>
      <c r="W137" s="70">
        <f t="shared" si="5"/>
        <v>14</v>
      </c>
      <c r="X137" s="75">
        <f t="shared" si="6"/>
        <v>8.0924855491329474E-3</v>
      </c>
      <c r="Y137" s="76">
        <f t="shared" si="7"/>
        <v>5.333333333333333</v>
      </c>
      <c r="Z137" s="77">
        <v>2345</v>
      </c>
      <c r="AA137" s="70">
        <v>1705</v>
      </c>
      <c r="AB137" s="70">
        <v>80</v>
      </c>
      <c r="AC137" s="70">
        <f t="shared" si="8"/>
        <v>1785</v>
      </c>
      <c r="AD137" s="78">
        <f t="shared" si="9"/>
        <v>0.76119402985074625</v>
      </c>
      <c r="AE137" s="69">
        <f t="shared" si="10"/>
        <v>0.97948625446607307</v>
      </c>
      <c r="AF137" s="79">
        <v>435</v>
      </c>
      <c r="AG137" s="78">
        <f t="shared" si="11"/>
        <v>0.18550106609808104</v>
      </c>
      <c r="AH137" s="80">
        <f t="shared" si="12"/>
        <v>1.2882018479033406</v>
      </c>
      <c r="AI137" s="70">
        <v>35</v>
      </c>
      <c r="AJ137" s="70">
        <v>80</v>
      </c>
      <c r="AK137" s="70">
        <f t="shared" si="13"/>
        <v>115</v>
      </c>
      <c r="AL137" s="78">
        <f t="shared" si="14"/>
        <v>4.9040511727078892E-2</v>
      </c>
      <c r="AM137" s="69">
        <f t="shared" si="15"/>
        <v>0.79097599559804666</v>
      </c>
      <c r="AN137" s="81">
        <v>10</v>
      </c>
      <c r="AO137" s="12" t="s">
        <v>38</v>
      </c>
      <c r="AP137" s="12" t="s">
        <v>38</v>
      </c>
      <c r="AQ137" s="82"/>
      <c r="AR137" s="66"/>
      <c r="AS137" s="97"/>
    </row>
    <row r="138" spans="1:45" ht="12.75" customHeight="1">
      <c r="A138" s="83" t="s">
        <v>333</v>
      </c>
      <c r="B138" s="84">
        <v>8250049.0199999996</v>
      </c>
      <c r="C138" s="85"/>
      <c r="D138" s="85"/>
      <c r="E138" s="86"/>
      <c r="F138" s="86"/>
      <c r="G138" s="86"/>
      <c r="H138" s="112" t="s">
        <v>158</v>
      </c>
      <c r="I138" s="16">
        <v>2.48</v>
      </c>
      <c r="J138" s="86">
        <f t="shared" si="0"/>
        <v>248</v>
      </c>
      <c r="K138" s="87">
        <v>6626</v>
      </c>
      <c r="L138" s="86">
        <v>6640</v>
      </c>
      <c r="M138" s="86">
        <v>6861</v>
      </c>
      <c r="N138" s="86">
        <f t="shared" si="1"/>
        <v>-235</v>
      </c>
      <c r="O138" s="88">
        <f t="shared" si="2"/>
        <v>-3.4251566826993152E-2</v>
      </c>
      <c r="P138" s="89">
        <v>2668</v>
      </c>
      <c r="Q138" s="86">
        <v>2336</v>
      </c>
      <c r="R138" s="86">
        <v>2328</v>
      </c>
      <c r="S138" s="86">
        <f t="shared" si="3"/>
        <v>8</v>
      </c>
      <c r="T138" s="88">
        <f t="shared" si="4"/>
        <v>3.4364261168384879E-3</v>
      </c>
      <c r="U138" s="87">
        <v>2323</v>
      </c>
      <c r="V138" s="86">
        <v>2294</v>
      </c>
      <c r="W138" s="86">
        <f t="shared" si="5"/>
        <v>29</v>
      </c>
      <c r="X138" s="90">
        <f t="shared" si="6"/>
        <v>1.2641673931996512E-2</v>
      </c>
      <c r="Y138" s="91">
        <f t="shared" si="7"/>
        <v>9.366935483870968</v>
      </c>
      <c r="Z138" s="92">
        <v>2660</v>
      </c>
      <c r="AA138" s="86">
        <v>1780</v>
      </c>
      <c r="AB138" s="86">
        <v>135</v>
      </c>
      <c r="AC138" s="86">
        <f t="shared" si="8"/>
        <v>1915</v>
      </c>
      <c r="AD138" s="93">
        <f t="shared" si="9"/>
        <v>0.71992481203007519</v>
      </c>
      <c r="AE138" s="85">
        <f t="shared" si="10"/>
        <v>0.92638201296822587</v>
      </c>
      <c r="AF138" s="94">
        <v>580</v>
      </c>
      <c r="AG138" s="93">
        <f t="shared" si="11"/>
        <v>0.21804511278195488</v>
      </c>
      <c r="AH138" s="95">
        <f t="shared" si="12"/>
        <v>1.514202172096909</v>
      </c>
      <c r="AI138" s="86">
        <v>45</v>
      </c>
      <c r="AJ138" s="86">
        <v>75</v>
      </c>
      <c r="AK138" s="86">
        <f t="shared" si="13"/>
        <v>120</v>
      </c>
      <c r="AL138" s="93">
        <f t="shared" si="14"/>
        <v>4.5112781954887216E-2</v>
      </c>
      <c r="AM138" s="85">
        <f t="shared" si="15"/>
        <v>0.72762551540140674</v>
      </c>
      <c r="AN138" s="96">
        <v>40</v>
      </c>
      <c r="AO138" s="16" t="s">
        <v>59</v>
      </c>
      <c r="AP138" s="12" t="s">
        <v>38</v>
      </c>
      <c r="AQ138" s="82" t="s">
        <v>322</v>
      </c>
      <c r="AR138" s="66"/>
      <c r="AS138" s="97"/>
    </row>
    <row r="139" spans="1:45" ht="12.75" customHeight="1">
      <c r="A139" s="67"/>
      <c r="B139" s="68">
        <v>8250049.0300000003</v>
      </c>
      <c r="C139" s="69"/>
      <c r="D139" s="69"/>
      <c r="E139" s="70"/>
      <c r="F139" s="70"/>
      <c r="G139" s="70"/>
      <c r="H139" s="71" t="s">
        <v>159</v>
      </c>
      <c r="I139" s="12">
        <v>3.09</v>
      </c>
      <c r="J139" s="70">
        <f t="shared" si="0"/>
        <v>309</v>
      </c>
      <c r="K139" s="72">
        <v>7759</v>
      </c>
      <c r="L139" s="70">
        <v>7717</v>
      </c>
      <c r="M139" s="70">
        <v>7429</v>
      </c>
      <c r="N139" s="70">
        <f t="shared" si="1"/>
        <v>330</v>
      </c>
      <c r="O139" s="73">
        <f t="shared" si="2"/>
        <v>4.4420514201103781E-2</v>
      </c>
      <c r="P139" s="74">
        <v>2510.8000000000002</v>
      </c>
      <c r="Q139" s="70">
        <v>3542</v>
      </c>
      <c r="R139" s="70">
        <v>3538</v>
      </c>
      <c r="S139" s="70">
        <f t="shared" si="3"/>
        <v>4</v>
      </c>
      <c r="T139" s="73">
        <f t="shared" si="4"/>
        <v>1.1305822498586771E-3</v>
      </c>
      <c r="U139" s="72">
        <v>3441</v>
      </c>
      <c r="V139" s="70">
        <v>3233</v>
      </c>
      <c r="W139" s="70">
        <f t="shared" si="5"/>
        <v>208</v>
      </c>
      <c r="X139" s="75">
        <f t="shared" si="6"/>
        <v>6.4336529539127746E-2</v>
      </c>
      <c r="Y139" s="76">
        <f t="shared" si="7"/>
        <v>11.135922330097088</v>
      </c>
      <c r="Z139" s="77">
        <v>3780</v>
      </c>
      <c r="AA139" s="70">
        <v>2820</v>
      </c>
      <c r="AB139" s="70">
        <v>275</v>
      </c>
      <c r="AC139" s="70">
        <f t="shared" si="8"/>
        <v>3095</v>
      </c>
      <c r="AD139" s="78">
        <f t="shared" si="9"/>
        <v>0.81878306878306883</v>
      </c>
      <c r="AE139" s="69">
        <f t="shared" si="10"/>
        <v>1.0535904510704288</v>
      </c>
      <c r="AF139" s="79">
        <v>465</v>
      </c>
      <c r="AG139" s="78">
        <f t="shared" si="11"/>
        <v>0.12301587301587301</v>
      </c>
      <c r="AH139" s="80">
        <f t="shared" si="12"/>
        <v>0.8542768959435626</v>
      </c>
      <c r="AI139" s="70">
        <v>65</v>
      </c>
      <c r="AJ139" s="70">
        <v>75</v>
      </c>
      <c r="AK139" s="70">
        <f t="shared" si="13"/>
        <v>140</v>
      </c>
      <c r="AL139" s="78">
        <f t="shared" si="14"/>
        <v>3.7037037037037035E-2</v>
      </c>
      <c r="AM139" s="69">
        <f t="shared" si="15"/>
        <v>0.59737156511350054</v>
      </c>
      <c r="AN139" s="81">
        <v>80</v>
      </c>
      <c r="AO139" s="12" t="s">
        <v>38</v>
      </c>
      <c r="AP139" s="12" t="s">
        <v>38</v>
      </c>
      <c r="AQ139" s="82"/>
      <c r="AR139" s="66"/>
      <c r="AS139" s="97"/>
    </row>
    <row r="140" spans="1:45" ht="12.75" customHeight="1">
      <c r="A140" s="67"/>
      <c r="B140" s="68">
        <v>8250050.0099999998</v>
      </c>
      <c r="C140" s="69"/>
      <c r="D140" s="69"/>
      <c r="E140" s="70"/>
      <c r="F140" s="70"/>
      <c r="G140" s="70"/>
      <c r="H140" s="71" t="s">
        <v>160</v>
      </c>
      <c r="I140" s="12">
        <v>1.71</v>
      </c>
      <c r="J140" s="70">
        <f t="shared" si="0"/>
        <v>171</v>
      </c>
      <c r="K140" s="72">
        <v>4053</v>
      </c>
      <c r="L140" s="70">
        <v>4046</v>
      </c>
      <c r="M140" s="70">
        <v>4130</v>
      </c>
      <c r="N140" s="70">
        <f t="shared" si="1"/>
        <v>-77</v>
      </c>
      <c r="O140" s="73">
        <f t="shared" si="2"/>
        <v>-1.864406779661017E-2</v>
      </c>
      <c r="P140" s="74">
        <v>2373.4</v>
      </c>
      <c r="Q140" s="70">
        <v>1859</v>
      </c>
      <c r="R140" s="70">
        <v>1844</v>
      </c>
      <c r="S140" s="70">
        <f t="shared" si="3"/>
        <v>15</v>
      </c>
      <c r="T140" s="73">
        <f t="shared" si="4"/>
        <v>8.1344902386117132E-3</v>
      </c>
      <c r="U140" s="72">
        <v>1790</v>
      </c>
      <c r="V140" s="70">
        <v>1770</v>
      </c>
      <c r="W140" s="70">
        <f t="shared" si="5"/>
        <v>20</v>
      </c>
      <c r="X140" s="75">
        <f t="shared" si="6"/>
        <v>1.1299435028248588E-2</v>
      </c>
      <c r="Y140" s="76">
        <f t="shared" si="7"/>
        <v>10.467836257309942</v>
      </c>
      <c r="Z140" s="77">
        <v>1935</v>
      </c>
      <c r="AA140" s="70">
        <v>1410</v>
      </c>
      <c r="AB140" s="70">
        <v>90</v>
      </c>
      <c r="AC140" s="70">
        <f t="shared" si="8"/>
        <v>1500</v>
      </c>
      <c r="AD140" s="78">
        <f t="shared" si="9"/>
        <v>0.77519379844961245</v>
      </c>
      <c r="AE140" s="69">
        <f t="shared" si="10"/>
        <v>0.99750082154167663</v>
      </c>
      <c r="AF140" s="79">
        <v>270</v>
      </c>
      <c r="AG140" s="78">
        <f t="shared" si="11"/>
        <v>0.13953488372093023</v>
      </c>
      <c r="AH140" s="80">
        <f t="shared" si="12"/>
        <v>0.96899224806201556</v>
      </c>
      <c r="AI140" s="70">
        <v>95</v>
      </c>
      <c r="AJ140" s="70">
        <v>35</v>
      </c>
      <c r="AK140" s="70">
        <f t="shared" si="13"/>
        <v>130</v>
      </c>
      <c r="AL140" s="78">
        <f t="shared" si="14"/>
        <v>6.7183462532299745E-2</v>
      </c>
      <c r="AM140" s="69">
        <f t="shared" si="15"/>
        <v>1.0836042343919314</v>
      </c>
      <c r="AN140" s="81">
        <v>25</v>
      </c>
      <c r="AO140" s="12" t="s">
        <v>38</v>
      </c>
      <c r="AP140" s="12" t="s">
        <v>38</v>
      </c>
      <c r="AQ140" s="82"/>
      <c r="AR140" s="66"/>
      <c r="AS140" s="97"/>
    </row>
    <row r="141" spans="1:45" ht="12.75" customHeight="1">
      <c r="A141" s="67"/>
      <c r="B141" s="68">
        <v>8250050.0599999996</v>
      </c>
      <c r="C141" s="69">
        <v>8250050.0300000003</v>
      </c>
      <c r="D141" s="12">
        <v>0.42521759999999997</v>
      </c>
      <c r="E141" s="70">
        <v>12813</v>
      </c>
      <c r="F141" s="70">
        <v>4839</v>
      </c>
      <c r="G141" s="70">
        <v>4669</v>
      </c>
      <c r="H141" s="68"/>
      <c r="I141" s="12">
        <v>5.76</v>
      </c>
      <c r="J141" s="70">
        <f t="shared" si="0"/>
        <v>576</v>
      </c>
      <c r="K141" s="72">
        <v>7174</v>
      </c>
      <c r="L141" s="70">
        <v>6491</v>
      </c>
      <c r="M141" s="70">
        <f t="shared" ref="M141:M149" si="25">D141*E141</f>
        <v>5448.3131088</v>
      </c>
      <c r="N141" s="70">
        <f t="shared" si="1"/>
        <v>1725.6868912</v>
      </c>
      <c r="O141" s="73">
        <f t="shared" si="2"/>
        <v>0.31673783366317676</v>
      </c>
      <c r="P141" s="74">
        <v>1245.5</v>
      </c>
      <c r="Q141" s="70">
        <v>2370</v>
      </c>
      <c r="R141" s="70">
        <f t="shared" ref="R141:R149" si="26">D141*F141</f>
        <v>2057.6279663999999</v>
      </c>
      <c r="S141" s="70">
        <f t="shared" si="3"/>
        <v>312.37203360000012</v>
      </c>
      <c r="T141" s="73">
        <f t="shared" si="4"/>
        <v>0.1518117165497718</v>
      </c>
      <c r="U141" s="72">
        <v>2366</v>
      </c>
      <c r="V141" s="70">
        <f t="shared" ref="V141:V149" si="27">D141*G141</f>
        <v>1985.3409743999998</v>
      </c>
      <c r="W141" s="70">
        <f t="shared" si="5"/>
        <v>380.65902560000018</v>
      </c>
      <c r="X141" s="75">
        <f t="shared" si="6"/>
        <v>0.19173483573270889</v>
      </c>
      <c r="Y141" s="76">
        <f t="shared" si="7"/>
        <v>4.1076388888888893</v>
      </c>
      <c r="Z141" s="77">
        <v>3075</v>
      </c>
      <c r="AA141" s="70">
        <v>2480</v>
      </c>
      <c r="AB141" s="70">
        <v>190</v>
      </c>
      <c r="AC141" s="70">
        <f t="shared" si="8"/>
        <v>2670</v>
      </c>
      <c r="AD141" s="78">
        <f t="shared" si="9"/>
        <v>0.86829268292682926</v>
      </c>
      <c r="AE141" s="69">
        <f t="shared" si="10"/>
        <v>1.1172982372799989</v>
      </c>
      <c r="AF141" s="79">
        <v>310</v>
      </c>
      <c r="AG141" s="78">
        <f t="shared" si="11"/>
        <v>0.1008130081300813</v>
      </c>
      <c r="AH141" s="80">
        <f t="shared" si="12"/>
        <v>0.70009033423667577</v>
      </c>
      <c r="AI141" s="70">
        <v>10</v>
      </c>
      <c r="AJ141" s="70">
        <v>45</v>
      </c>
      <c r="AK141" s="70">
        <f t="shared" si="13"/>
        <v>55</v>
      </c>
      <c r="AL141" s="78">
        <f t="shared" si="14"/>
        <v>1.7886178861788619E-2</v>
      </c>
      <c r="AM141" s="69">
        <f t="shared" si="15"/>
        <v>0.28848675583530031</v>
      </c>
      <c r="AN141" s="81">
        <v>40</v>
      </c>
      <c r="AO141" s="12" t="s">
        <v>38</v>
      </c>
      <c r="AP141" s="12" t="s">
        <v>38</v>
      </c>
      <c r="AQ141" s="82" t="s">
        <v>305</v>
      </c>
      <c r="AR141" s="66"/>
      <c r="AS141" s="97"/>
    </row>
    <row r="142" spans="1:45" ht="12.75" customHeight="1">
      <c r="A142" s="67"/>
      <c r="B142" s="68">
        <v>8250050.0700000003</v>
      </c>
      <c r="C142" s="69">
        <v>8250050.0300000003</v>
      </c>
      <c r="D142" s="12">
        <v>0.231913537</v>
      </c>
      <c r="E142" s="70">
        <v>12813</v>
      </c>
      <c r="F142" s="70">
        <v>4839</v>
      </c>
      <c r="G142" s="70">
        <v>4669</v>
      </c>
      <c r="H142" s="68"/>
      <c r="I142" s="12">
        <v>2.69</v>
      </c>
      <c r="J142" s="70">
        <f t="shared" si="0"/>
        <v>269</v>
      </c>
      <c r="K142" s="72">
        <v>2910</v>
      </c>
      <c r="L142" s="70">
        <v>2837</v>
      </c>
      <c r="M142" s="70">
        <f t="shared" si="25"/>
        <v>2971.508149581</v>
      </c>
      <c r="N142" s="70">
        <f t="shared" si="1"/>
        <v>-61.508149580999998</v>
      </c>
      <c r="O142" s="73">
        <f t="shared" si="2"/>
        <v>-2.069930368175938E-2</v>
      </c>
      <c r="P142" s="74">
        <v>1081.3</v>
      </c>
      <c r="Q142" s="70">
        <v>1432</v>
      </c>
      <c r="R142" s="70">
        <f t="shared" si="26"/>
        <v>1122.2296055429999</v>
      </c>
      <c r="S142" s="70">
        <f t="shared" si="3"/>
        <v>309.77039445700007</v>
      </c>
      <c r="T142" s="73">
        <f t="shared" si="4"/>
        <v>0.27603120870003706</v>
      </c>
      <c r="U142" s="72">
        <v>1367</v>
      </c>
      <c r="V142" s="70">
        <f t="shared" si="27"/>
        <v>1082.8043042530001</v>
      </c>
      <c r="W142" s="70">
        <f t="shared" si="5"/>
        <v>284.19569574699995</v>
      </c>
      <c r="X142" s="75">
        <f t="shared" si="6"/>
        <v>0.26246265796205859</v>
      </c>
      <c r="Y142" s="76">
        <f t="shared" si="7"/>
        <v>5.0817843866171</v>
      </c>
      <c r="Z142" s="77">
        <v>1435</v>
      </c>
      <c r="AA142" s="70">
        <v>1120</v>
      </c>
      <c r="AB142" s="70">
        <v>65</v>
      </c>
      <c r="AC142" s="70">
        <f t="shared" si="8"/>
        <v>1185</v>
      </c>
      <c r="AD142" s="78">
        <f t="shared" si="9"/>
        <v>0.82578397212543553</v>
      </c>
      <c r="AE142" s="69">
        <f t="shared" si="10"/>
        <v>1.0625990458882815</v>
      </c>
      <c r="AF142" s="79">
        <v>140</v>
      </c>
      <c r="AG142" s="78">
        <f t="shared" si="11"/>
        <v>9.7560975609756101E-2</v>
      </c>
      <c r="AH142" s="80">
        <f t="shared" si="12"/>
        <v>0.6775067750677507</v>
      </c>
      <c r="AI142" s="70">
        <v>45</v>
      </c>
      <c r="AJ142" s="70">
        <v>50</v>
      </c>
      <c r="AK142" s="70">
        <f t="shared" si="13"/>
        <v>95</v>
      </c>
      <c r="AL142" s="78">
        <f t="shared" si="14"/>
        <v>6.6202090592334492E-2</v>
      </c>
      <c r="AM142" s="69">
        <f t="shared" si="15"/>
        <v>1.0677756547150725</v>
      </c>
      <c r="AN142" s="81">
        <v>25</v>
      </c>
      <c r="AO142" s="12" t="s">
        <v>38</v>
      </c>
      <c r="AP142" s="12" t="s">
        <v>38</v>
      </c>
      <c r="AQ142" s="82" t="s">
        <v>305</v>
      </c>
      <c r="AR142" s="66"/>
      <c r="AS142" s="97"/>
    </row>
    <row r="143" spans="1:45" ht="12.75" customHeight="1">
      <c r="A143" s="67"/>
      <c r="B143" s="68">
        <v>8250050.0800000001</v>
      </c>
      <c r="C143" s="69">
        <v>8250050.0300000003</v>
      </c>
      <c r="D143" s="12">
        <v>0.34286886300000002</v>
      </c>
      <c r="E143" s="70">
        <v>12813</v>
      </c>
      <c r="F143" s="70">
        <v>4839</v>
      </c>
      <c r="G143" s="70">
        <v>4669</v>
      </c>
      <c r="H143" s="68"/>
      <c r="I143" s="12">
        <v>6.32</v>
      </c>
      <c r="J143" s="70">
        <f t="shared" si="0"/>
        <v>632</v>
      </c>
      <c r="K143" s="72">
        <v>7134</v>
      </c>
      <c r="L143" s="70">
        <v>5811</v>
      </c>
      <c r="M143" s="70">
        <f t="shared" si="25"/>
        <v>4393.178741619</v>
      </c>
      <c r="N143" s="70">
        <f t="shared" si="1"/>
        <v>2740.821258381</v>
      </c>
      <c r="O143" s="73">
        <f t="shared" si="2"/>
        <v>0.62388111651722522</v>
      </c>
      <c r="P143" s="74">
        <v>1129.7</v>
      </c>
      <c r="Q143" s="70">
        <v>2224</v>
      </c>
      <c r="R143" s="70">
        <f t="shared" si="26"/>
        <v>1659.1424280570002</v>
      </c>
      <c r="S143" s="70">
        <f t="shared" si="3"/>
        <v>564.85757194299981</v>
      </c>
      <c r="T143" s="73">
        <f t="shared" si="4"/>
        <v>0.34045152627704006</v>
      </c>
      <c r="U143" s="72">
        <v>2216</v>
      </c>
      <c r="V143" s="70">
        <f t="shared" si="27"/>
        <v>1600.8547213470001</v>
      </c>
      <c r="W143" s="70">
        <f t="shared" si="5"/>
        <v>615.14527865299988</v>
      </c>
      <c r="X143" s="75">
        <f t="shared" si="6"/>
        <v>0.38426052686117634</v>
      </c>
      <c r="Y143" s="76">
        <f t="shared" si="7"/>
        <v>3.5063291139240507</v>
      </c>
      <c r="Z143" s="77">
        <v>3235</v>
      </c>
      <c r="AA143" s="70">
        <v>2470</v>
      </c>
      <c r="AB143" s="70">
        <v>215</v>
      </c>
      <c r="AC143" s="70">
        <f t="shared" si="8"/>
        <v>2685</v>
      </c>
      <c r="AD143" s="78">
        <f t="shared" si="9"/>
        <v>0.82998454404945909</v>
      </c>
      <c r="AE143" s="69">
        <f t="shared" si="10"/>
        <v>1.0680042412775357</v>
      </c>
      <c r="AF143" s="79">
        <v>415</v>
      </c>
      <c r="AG143" s="78">
        <f t="shared" si="11"/>
        <v>0.12828438948995363</v>
      </c>
      <c r="AH143" s="80">
        <f t="shared" si="12"/>
        <v>0.89086381590245589</v>
      </c>
      <c r="AI143" s="70">
        <v>45</v>
      </c>
      <c r="AJ143" s="70">
        <v>40</v>
      </c>
      <c r="AK143" s="70">
        <f t="shared" si="13"/>
        <v>85</v>
      </c>
      <c r="AL143" s="78">
        <f t="shared" si="14"/>
        <v>2.6275115919629059E-2</v>
      </c>
      <c r="AM143" s="69">
        <f t="shared" si="15"/>
        <v>0.42379219225208159</v>
      </c>
      <c r="AN143" s="81">
        <v>55</v>
      </c>
      <c r="AO143" s="12" t="s">
        <v>38</v>
      </c>
      <c r="AP143" s="12" t="s">
        <v>38</v>
      </c>
      <c r="AQ143" s="82" t="s">
        <v>305</v>
      </c>
      <c r="AR143" s="66"/>
      <c r="AS143" s="97"/>
    </row>
    <row r="144" spans="1:45" ht="12.75" customHeight="1">
      <c r="A144" s="67"/>
      <c r="B144" s="68">
        <v>8250050.0899999999</v>
      </c>
      <c r="C144" s="69">
        <v>8250050.04</v>
      </c>
      <c r="D144" s="12">
        <v>0.15421486200000001</v>
      </c>
      <c r="E144" s="70">
        <v>8779</v>
      </c>
      <c r="F144" s="70">
        <v>3010</v>
      </c>
      <c r="G144" s="70">
        <v>2877</v>
      </c>
      <c r="H144" s="68"/>
      <c r="I144" s="12">
        <v>5.3</v>
      </c>
      <c r="J144" s="70">
        <f t="shared" si="0"/>
        <v>530</v>
      </c>
      <c r="K144" s="72">
        <v>9061</v>
      </c>
      <c r="L144" s="70">
        <v>5717</v>
      </c>
      <c r="M144" s="70">
        <f t="shared" si="25"/>
        <v>1353.8522734980002</v>
      </c>
      <c r="N144" s="70">
        <f t="shared" si="1"/>
        <v>7707.1477265020003</v>
      </c>
      <c r="O144" s="73">
        <f t="shared" si="2"/>
        <v>5.6927538383406828</v>
      </c>
      <c r="P144" s="74">
        <v>1710.9</v>
      </c>
      <c r="Q144" s="70">
        <v>2994</v>
      </c>
      <c r="R144" s="70">
        <f t="shared" si="26"/>
        <v>464.18673462000004</v>
      </c>
      <c r="S144" s="70">
        <f t="shared" si="3"/>
        <v>2529.8132653799998</v>
      </c>
      <c r="T144" s="73">
        <f t="shared" si="4"/>
        <v>5.4499904385483919</v>
      </c>
      <c r="U144" s="72">
        <v>2952</v>
      </c>
      <c r="V144" s="70">
        <f t="shared" si="27"/>
        <v>443.67615797400003</v>
      </c>
      <c r="W144" s="70">
        <f t="shared" si="5"/>
        <v>2508.323842026</v>
      </c>
      <c r="X144" s="75">
        <f t="shared" si="6"/>
        <v>5.6535015392307617</v>
      </c>
      <c r="Y144" s="76">
        <f t="shared" si="7"/>
        <v>5.5698113207547166</v>
      </c>
      <c r="Z144" s="77">
        <v>4050</v>
      </c>
      <c r="AA144" s="70">
        <v>2895</v>
      </c>
      <c r="AB144" s="70">
        <v>240</v>
      </c>
      <c r="AC144" s="70">
        <f t="shared" si="8"/>
        <v>3135</v>
      </c>
      <c r="AD144" s="78">
        <f t="shared" si="9"/>
        <v>0.77407407407407403</v>
      </c>
      <c r="AE144" s="69">
        <f t="shared" si="10"/>
        <v>0.99605998702167187</v>
      </c>
      <c r="AF144" s="79">
        <v>735</v>
      </c>
      <c r="AG144" s="78">
        <f t="shared" si="11"/>
        <v>0.18148148148148149</v>
      </c>
      <c r="AH144" s="80">
        <f t="shared" si="12"/>
        <v>1.2602880658436215</v>
      </c>
      <c r="AI144" s="70">
        <v>70</v>
      </c>
      <c r="AJ144" s="70">
        <v>45</v>
      </c>
      <c r="AK144" s="70">
        <f t="shared" si="13"/>
        <v>115</v>
      </c>
      <c r="AL144" s="78">
        <f t="shared" si="14"/>
        <v>2.8395061728395062E-2</v>
      </c>
      <c r="AM144" s="69">
        <f t="shared" si="15"/>
        <v>0.45798486658701715</v>
      </c>
      <c r="AN144" s="81">
        <v>65</v>
      </c>
      <c r="AO144" s="12" t="s">
        <v>38</v>
      </c>
      <c r="AP144" s="12" t="s">
        <v>38</v>
      </c>
      <c r="AQ144" s="82" t="s">
        <v>305</v>
      </c>
      <c r="AR144" s="66"/>
      <c r="AS144" s="97"/>
    </row>
    <row r="145" spans="1:45" ht="12.75" customHeight="1">
      <c r="A145" s="67"/>
      <c r="B145" s="68">
        <v>8250050.0999999996</v>
      </c>
      <c r="C145" s="69">
        <v>8250050.04</v>
      </c>
      <c r="D145" s="12">
        <v>0.50607788099999995</v>
      </c>
      <c r="E145" s="70">
        <v>8779</v>
      </c>
      <c r="F145" s="70">
        <v>3010</v>
      </c>
      <c r="G145" s="70">
        <v>2877</v>
      </c>
      <c r="H145" s="68"/>
      <c r="I145" s="12">
        <v>2.44</v>
      </c>
      <c r="J145" s="70">
        <f t="shared" si="0"/>
        <v>244</v>
      </c>
      <c r="K145" s="72">
        <v>6744</v>
      </c>
      <c r="L145" s="70">
        <v>5375</v>
      </c>
      <c r="M145" s="70">
        <f t="shared" si="25"/>
        <v>4442.8577172989999</v>
      </c>
      <c r="N145" s="70">
        <f t="shared" si="1"/>
        <v>2301.1422827010001</v>
      </c>
      <c r="O145" s="73">
        <f t="shared" si="2"/>
        <v>0.51794192592329091</v>
      </c>
      <c r="P145" s="74">
        <v>2759.2</v>
      </c>
      <c r="Q145" s="70">
        <v>2171</v>
      </c>
      <c r="R145" s="70">
        <f t="shared" si="26"/>
        <v>1523.2944218099999</v>
      </c>
      <c r="S145" s="70">
        <f t="shared" si="3"/>
        <v>647.7055781900001</v>
      </c>
      <c r="T145" s="73">
        <f t="shared" si="4"/>
        <v>0.42520051863669744</v>
      </c>
      <c r="U145" s="72">
        <v>2160</v>
      </c>
      <c r="V145" s="70">
        <f t="shared" si="27"/>
        <v>1455.9860636369999</v>
      </c>
      <c r="W145" s="70">
        <f t="shared" si="5"/>
        <v>704.01393636300008</v>
      </c>
      <c r="X145" s="75">
        <f t="shared" si="6"/>
        <v>0.48353068339431698</v>
      </c>
      <c r="Y145" s="76">
        <f t="shared" si="7"/>
        <v>8.8524590163934427</v>
      </c>
      <c r="Z145" s="77">
        <v>2925</v>
      </c>
      <c r="AA145" s="70">
        <v>2220</v>
      </c>
      <c r="AB145" s="70">
        <v>195</v>
      </c>
      <c r="AC145" s="70">
        <f t="shared" si="8"/>
        <v>2415</v>
      </c>
      <c r="AD145" s="78">
        <f t="shared" si="9"/>
        <v>0.82564102564102559</v>
      </c>
      <c r="AE145" s="69">
        <f t="shared" si="10"/>
        <v>1.0624151057743119</v>
      </c>
      <c r="AF145" s="79">
        <v>370</v>
      </c>
      <c r="AG145" s="78">
        <f t="shared" si="11"/>
        <v>0.12649572649572649</v>
      </c>
      <c r="AH145" s="80">
        <f t="shared" si="12"/>
        <v>0.87844254510921183</v>
      </c>
      <c r="AI145" s="70">
        <v>35</v>
      </c>
      <c r="AJ145" s="70">
        <v>55</v>
      </c>
      <c r="AK145" s="70">
        <f t="shared" si="13"/>
        <v>90</v>
      </c>
      <c r="AL145" s="78">
        <f t="shared" si="14"/>
        <v>3.0769230769230771E-2</v>
      </c>
      <c r="AM145" s="69">
        <f t="shared" si="15"/>
        <v>0.49627791563275436</v>
      </c>
      <c r="AN145" s="81">
        <v>55</v>
      </c>
      <c r="AO145" s="12" t="s">
        <v>38</v>
      </c>
      <c r="AP145" s="12" t="s">
        <v>38</v>
      </c>
      <c r="AQ145" s="82" t="s">
        <v>305</v>
      </c>
      <c r="AR145" s="66"/>
      <c r="AS145" s="97"/>
    </row>
    <row r="146" spans="1:45" ht="12.75" customHeight="1">
      <c r="A146" s="67"/>
      <c r="B146" s="68">
        <v>8250050.1100000003</v>
      </c>
      <c r="C146" s="69">
        <v>8250050.04</v>
      </c>
      <c r="D146" s="12">
        <v>0.33970725699999998</v>
      </c>
      <c r="E146" s="70">
        <v>8779</v>
      </c>
      <c r="F146" s="70">
        <v>3010</v>
      </c>
      <c r="G146" s="70">
        <v>2877</v>
      </c>
      <c r="H146" s="68"/>
      <c r="I146" s="12">
        <v>2.81</v>
      </c>
      <c r="J146" s="70">
        <f t="shared" si="0"/>
        <v>281</v>
      </c>
      <c r="K146" s="72">
        <v>5743</v>
      </c>
      <c r="L146" s="70">
        <v>3853</v>
      </c>
      <c r="M146" s="70">
        <f t="shared" si="25"/>
        <v>2982.290009203</v>
      </c>
      <c r="N146" s="70">
        <f t="shared" si="1"/>
        <v>2760.709990797</v>
      </c>
      <c r="O146" s="73">
        <f t="shared" si="2"/>
        <v>0.92570138459967688</v>
      </c>
      <c r="P146" s="74">
        <v>2047.1</v>
      </c>
      <c r="Q146" s="70">
        <v>1670</v>
      </c>
      <c r="R146" s="70">
        <f t="shared" si="26"/>
        <v>1022.5188435699999</v>
      </c>
      <c r="S146" s="70">
        <f t="shared" si="3"/>
        <v>647.48115643000006</v>
      </c>
      <c r="T146" s="73">
        <f t="shared" si="4"/>
        <v>0.63322173522924863</v>
      </c>
      <c r="U146" s="72">
        <v>1639</v>
      </c>
      <c r="V146" s="70">
        <f t="shared" si="27"/>
        <v>977.33777838899994</v>
      </c>
      <c r="W146" s="70">
        <f t="shared" si="5"/>
        <v>661.66222161100006</v>
      </c>
      <c r="X146" s="75">
        <f t="shared" si="6"/>
        <v>0.67700465104465168</v>
      </c>
      <c r="Y146" s="76">
        <f t="shared" si="7"/>
        <v>5.8327402135231319</v>
      </c>
      <c r="Z146" s="77">
        <v>2330</v>
      </c>
      <c r="AA146" s="70">
        <v>1705</v>
      </c>
      <c r="AB146" s="70">
        <v>145</v>
      </c>
      <c r="AC146" s="70">
        <f t="shared" si="8"/>
        <v>1850</v>
      </c>
      <c r="AD146" s="78">
        <f t="shared" si="9"/>
        <v>0.79399141630901282</v>
      </c>
      <c r="AE146" s="69">
        <f t="shared" si="10"/>
        <v>1.0216891461842108</v>
      </c>
      <c r="AF146" s="79">
        <v>370</v>
      </c>
      <c r="AG146" s="78">
        <f t="shared" si="11"/>
        <v>0.15879828326180256</v>
      </c>
      <c r="AH146" s="80">
        <f t="shared" si="12"/>
        <v>1.1027658559847402</v>
      </c>
      <c r="AI146" s="70">
        <v>35</v>
      </c>
      <c r="AJ146" s="70">
        <v>30</v>
      </c>
      <c r="AK146" s="70">
        <f t="shared" si="13"/>
        <v>65</v>
      </c>
      <c r="AL146" s="78">
        <f t="shared" si="14"/>
        <v>2.7896995708154508E-2</v>
      </c>
      <c r="AM146" s="69">
        <f t="shared" si="15"/>
        <v>0.44995154367991141</v>
      </c>
      <c r="AN146" s="81">
        <v>40</v>
      </c>
      <c r="AO146" s="12" t="s">
        <v>38</v>
      </c>
      <c r="AP146" s="12" t="s">
        <v>38</v>
      </c>
      <c r="AQ146" s="82" t="s">
        <v>305</v>
      </c>
      <c r="AR146" s="66"/>
      <c r="AS146" s="97"/>
    </row>
    <row r="147" spans="1:45" ht="12.75" customHeight="1">
      <c r="A147" s="67"/>
      <c r="B147" s="68">
        <v>8250050.1200000001</v>
      </c>
      <c r="C147" s="69">
        <v>8250050.0499999998</v>
      </c>
      <c r="D147" s="12">
        <v>0.50917760499999998</v>
      </c>
      <c r="E147" s="70">
        <v>8785</v>
      </c>
      <c r="F147" s="70">
        <v>3338</v>
      </c>
      <c r="G147" s="70">
        <v>3107</v>
      </c>
      <c r="H147" s="68"/>
      <c r="I147" s="12">
        <v>3.8</v>
      </c>
      <c r="J147" s="70">
        <f t="shared" si="0"/>
        <v>380</v>
      </c>
      <c r="K147" s="72">
        <v>6668</v>
      </c>
      <c r="L147" s="70">
        <v>5811</v>
      </c>
      <c r="M147" s="70">
        <f t="shared" si="25"/>
        <v>4473.1252599250001</v>
      </c>
      <c r="N147" s="70">
        <f t="shared" si="1"/>
        <v>2194.8747400749999</v>
      </c>
      <c r="O147" s="73">
        <f t="shared" si="2"/>
        <v>0.49068036608297455</v>
      </c>
      <c r="P147" s="74">
        <v>1755.2</v>
      </c>
      <c r="Q147" s="70">
        <v>2211</v>
      </c>
      <c r="R147" s="70">
        <f t="shared" si="26"/>
        <v>1699.6348454899999</v>
      </c>
      <c r="S147" s="70">
        <f t="shared" si="3"/>
        <v>511.36515451000014</v>
      </c>
      <c r="T147" s="73">
        <f t="shared" si="4"/>
        <v>0.3008676574659041</v>
      </c>
      <c r="U147" s="72">
        <v>2178</v>
      </c>
      <c r="V147" s="70">
        <f t="shared" si="27"/>
        <v>1582.0148187349998</v>
      </c>
      <c r="W147" s="70">
        <f t="shared" si="5"/>
        <v>595.98518126500016</v>
      </c>
      <c r="X147" s="75">
        <f t="shared" si="6"/>
        <v>0.37672541003222576</v>
      </c>
      <c r="Y147" s="76">
        <f t="shared" si="7"/>
        <v>5.7315789473684209</v>
      </c>
      <c r="Z147" s="77">
        <v>2850</v>
      </c>
      <c r="AA147" s="70">
        <v>2230</v>
      </c>
      <c r="AB147" s="70">
        <v>120</v>
      </c>
      <c r="AC147" s="70">
        <f t="shared" si="8"/>
        <v>2350</v>
      </c>
      <c r="AD147" s="78">
        <f t="shared" si="9"/>
        <v>0.82456140350877194</v>
      </c>
      <c r="AE147" s="69">
        <f t="shared" si="10"/>
        <v>1.0610258738609097</v>
      </c>
      <c r="AF147" s="79">
        <v>425</v>
      </c>
      <c r="AG147" s="78">
        <f t="shared" si="11"/>
        <v>0.14912280701754385</v>
      </c>
      <c r="AH147" s="80">
        <f t="shared" si="12"/>
        <v>1.0355750487329436</v>
      </c>
      <c r="AI147" s="70">
        <v>25</v>
      </c>
      <c r="AJ147" s="70">
        <v>20</v>
      </c>
      <c r="AK147" s="70">
        <f t="shared" si="13"/>
        <v>45</v>
      </c>
      <c r="AL147" s="78">
        <f t="shared" si="14"/>
        <v>1.5789473684210527E-2</v>
      </c>
      <c r="AM147" s="69">
        <f t="shared" si="15"/>
        <v>0.25466893039049238</v>
      </c>
      <c r="AN147" s="81">
        <v>30</v>
      </c>
      <c r="AO147" s="12" t="s">
        <v>38</v>
      </c>
      <c r="AP147" s="12" t="s">
        <v>38</v>
      </c>
      <c r="AQ147" s="82" t="s">
        <v>305</v>
      </c>
      <c r="AR147" s="66"/>
      <c r="AS147" s="97"/>
    </row>
    <row r="148" spans="1:45" ht="12.75" customHeight="1">
      <c r="A148" s="83" t="s">
        <v>334</v>
      </c>
      <c r="B148" s="84">
        <v>8250050.1299999999</v>
      </c>
      <c r="C148" s="85">
        <v>8250050.0499999998</v>
      </c>
      <c r="D148" s="16">
        <v>9.2882877000000003E-2</v>
      </c>
      <c r="E148" s="86">
        <v>8785</v>
      </c>
      <c r="F148" s="86">
        <v>3338</v>
      </c>
      <c r="G148" s="86">
        <v>3107</v>
      </c>
      <c r="H148" s="84"/>
      <c r="I148" s="16">
        <v>2.97</v>
      </c>
      <c r="J148" s="86">
        <f t="shared" si="0"/>
        <v>297</v>
      </c>
      <c r="K148" s="87">
        <v>3237</v>
      </c>
      <c r="L148" s="86">
        <v>2601</v>
      </c>
      <c r="M148" s="86">
        <f t="shared" si="25"/>
        <v>815.97607444499999</v>
      </c>
      <c r="N148" s="86">
        <f t="shared" si="1"/>
        <v>2421.023925555</v>
      </c>
      <c r="O148" s="88">
        <f t="shared" si="2"/>
        <v>2.9670280800839666</v>
      </c>
      <c r="P148" s="89">
        <v>1089.0999999999999</v>
      </c>
      <c r="Q148" s="86">
        <v>1109</v>
      </c>
      <c r="R148" s="86">
        <f t="shared" si="26"/>
        <v>310.043043426</v>
      </c>
      <c r="S148" s="86">
        <f t="shared" si="3"/>
        <v>798.95695657400006</v>
      </c>
      <c r="T148" s="88">
        <f t="shared" si="4"/>
        <v>2.5769226999756643</v>
      </c>
      <c r="U148" s="87">
        <v>1105</v>
      </c>
      <c r="V148" s="86">
        <f t="shared" si="27"/>
        <v>288.58709883900002</v>
      </c>
      <c r="W148" s="86">
        <f t="shared" si="5"/>
        <v>816.41290116100004</v>
      </c>
      <c r="X148" s="90">
        <f t="shared" si="6"/>
        <v>2.8289999949598195</v>
      </c>
      <c r="Y148" s="91">
        <f t="shared" si="7"/>
        <v>3.7205387205387206</v>
      </c>
      <c r="Z148" s="92">
        <v>1395</v>
      </c>
      <c r="AA148" s="86">
        <v>980</v>
      </c>
      <c r="AB148" s="86">
        <v>80</v>
      </c>
      <c r="AC148" s="86">
        <f t="shared" si="8"/>
        <v>1060</v>
      </c>
      <c r="AD148" s="93">
        <f t="shared" si="9"/>
        <v>0.75985663082437271</v>
      </c>
      <c r="AE148" s="85">
        <f t="shared" si="10"/>
        <v>0.97776532141655081</v>
      </c>
      <c r="AF148" s="94">
        <v>305</v>
      </c>
      <c r="AG148" s="93">
        <f t="shared" si="11"/>
        <v>0.21863799283154123</v>
      </c>
      <c r="AH148" s="95">
        <f t="shared" si="12"/>
        <v>1.5183193946634808</v>
      </c>
      <c r="AI148" s="86">
        <v>0</v>
      </c>
      <c r="AJ148" s="86">
        <v>0</v>
      </c>
      <c r="AK148" s="86">
        <f t="shared" si="13"/>
        <v>0</v>
      </c>
      <c r="AL148" s="93">
        <f t="shared" si="14"/>
        <v>0</v>
      </c>
      <c r="AM148" s="85">
        <f t="shared" si="15"/>
        <v>0</v>
      </c>
      <c r="AN148" s="96">
        <v>20</v>
      </c>
      <c r="AO148" s="16" t="s">
        <v>59</v>
      </c>
      <c r="AP148" s="12" t="s">
        <v>38</v>
      </c>
      <c r="AQ148" s="82" t="s">
        <v>335</v>
      </c>
      <c r="AR148" s="66"/>
      <c r="AS148" s="97"/>
    </row>
    <row r="149" spans="1:45" ht="12.75" customHeight="1">
      <c r="A149" s="67" t="s">
        <v>336</v>
      </c>
      <c r="B149" s="68">
        <v>8250050.1399999997</v>
      </c>
      <c r="C149" s="69">
        <v>8250050.0499999998</v>
      </c>
      <c r="D149" s="12">
        <v>0.35585729100000002</v>
      </c>
      <c r="E149" s="70">
        <v>8785</v>
      </c>
      <c r="F149" s="70">
        <v>3338</v>
      </c>
      <c r="G149" s="70">
        <v>3107</v>
      </c>
      <c r="H149" s="68"/>
      <c r="I149" s="12">
        <v>3.48</v>
      </c>
      <c r="J149" s="70">
        <f t="shared" si="0"/>
        <v>348</v>
      </c>
      <c r="K149" s="72">
        <v>4412</v>
      </c>
      <c r="L149" s="70">
        <v>4398</v>
      </c>
      <c r="M149" s="70">
        <f t="shared" si="25"/>
        <v>3126.2063014350001</v>
      </c>
      <c r="N149" s="70">
        <f t="shared" si="1"/>
        <v>1285.7936985649999</v>
      </c>
      <c r="O149" s="73">
        <f t="shared" si="2"/>
        <v>0.41129521681751813</v>
      </c>
      <c r="P149" s="74">
        <v>1268</v>
      </c>
      <c r="Q149" s="70">
        <v>1655</v>
      </c>
      <c r="R149" s="70">
        <f t="shared" si="26"/>
        <v>1187.8516373580001</v>
      </c>
      <c r="S149" s="70">
        <f t="shared" si="3"/>
        <v>467.14836264199994</v>
      </c>
      <c r="T149" s="73">
        <f t="shared" si="4"/>
        <v>0.3932716409610072</v>
      </c>
      <c r="U149" s="72">
        <v>1617</v>
      </c>
      <c r="V149" s="70">
        <f t="shared" si="27"/>
        <v>1105.648603137</v>
      </c>
      <c r="W149" s="70">
        <f t="shared" si="5"/>
        <v>511.35139686299999</v>
      </c>
      <c r="X149" s="75">
        <f t="shared" si="6"/>
        <v>0.46248997684451365</v>
      </c>
      <c r="Y149" s="76">
        <f t="shared" si="7"/>
        <v>4.6465517241379306</v>
      </c>
      <c r="Z149" s="77">
        <v>1910</v>
      </c>
      <c r="AA149" s="70">
        <v>1590</v>
      </c>
      <c r="AB149" s="70">
        <v>50</v>
      </c>
      <c r="AC149" s="70">
        <f t="shared" si="8"/>
        <v>1640</v>
      </c>
      <c r="AD149" s="78">
        <f t="shared" si="9"/>
        <v>0.8586387434554974</v>
      </c>
      <c r="AE149" s="69">
        <f t="shared" si="10"/>
        <v>1.1048757790856392</v>
      </c>
      <c r="AF149" s="79">
        <v>185</v>
      </c>
      <c r="AG149" s="78">
        <f t="shared" si="11"/>
        <v>9.6858638743455502E-2</v>
      </c>
      <c r="AH149" s="80">
        <f t="shared" si="12"/>
        <v>0.67262943571844103</v>
      </c>
      <c r="AI149" s="70">
        <v>30</v>
      </c>
      <c r="AJ149" s="70">
        <v>10</v>
      </c>
      <c r="AK149" s="70">
        <f t="shared" si="13"/>
        <v>40</v>
      </c>
      <c r="AL149" s="78">
        <f t="shared" si="14"/>
        <v>2.0942408376963352E-2</v>
      </c>
      <c r="AM149" s="69">
        <f t="shared" si="15"/>
        <v>0.33778078027360248</v>
      </c>
      <c r="AN149" s="81">
        <v>45</v>
      </c>
      <c r="AO149" s="12" t="s">
        <v>38</v>
      </c>
      <c r="AP149" s="12" t="s">
        <v>38</v>
      </c>
      <c r="AQ149" s="82" t="s">
        <v>305</v>
      </c>
      <c r="AR149" s="66"/>
      <c r="AS149" s="97"/>
    </row>
    <row r="150" spans="1:45" ht="12.75" customHeight="1">
      <c r="A150" s="67"/>
      <c r="B150" s="68">
        <v>8250051</v>
      </c>
      <c r="C150" s="69"/>
      <c r="D150" s="69"/>
      <c r="E150" s="70"/>
      <c r="F150" s="70"/>
      <c r="G150" s="70"/>
      <c r="H150" s="71" t="s">
        <v>164</v>
      </c>
      <c r="I150" s="12">
        <v>2.2200000000000002</v>
      </c>
      <c r="J150" s="70">
        <f t="shared" si="0"/>
        <v>222.00000000000003</v>
      </c>
      <c r="K150" s="72">
        <v>5007</v>
      </c>
      <c r="L150" s="70">
        <v>4979</v>
      </c>
      <c r="M150" s="70">
        <v>4937</v>
      </c>
      <c r="N150" s="70">
        <f t="shared" si="1"/>
        <v>70</v>
      </c>
      <c r="O150" s="73">
        <f t="shared" si="2"/>
        <v>1.4178651002633179E-2</v>
      </c>
      <c r="P150" s="74">
        <v>2253.6999999999998</v>
      </c>
      <c r="Q150" s="70">
        <v>2485</v>
      </c>
      <c r="R150" s="70">
        <v>2437</v>
      </c>
      <c r="S150" s="70">
        <f t="shared" si="3"/>
        <v>48</v>
      </c>
      <c r="T150" s="73">
        <f t="shared" si="4"/>
        <v>1.9696347968814115E-2</v>
      </c>
      <c r="U150" s="72">
        <v>2358</v>
      </c>
      <c r="V150" s="70">
        <v>2335</v>
      </c>
      <c r="W150" s="70">
        <f t="shared" si="5"/>
        <v>23</v>
      </c>
      <c r="X150" s="75">
        <f t="shared" si="6"/>
        <v>9.8501070663811561E-3</v>
      </c>
      <c r="Y150" s="76">
        <f t="shared" si="7"/>
        <v>10.621621621621621</v>
      </c>
      <c r="Z150" s="77">
        <v>2575</v>
      </c>
      <c r="AA150" s="70">
        <v>1875</v>
      </c>
      <c r="AB150" s="70">
        <v>125</v>
      </c>
      <c r="AC150" s="70">
        <f t="shared" si="8"/>
        <v>2000</v>
      </c>
      <c r="AD150" s="78">
        <f t="shared" si="9"/>
        <v>0.77669902912621358</v>
      </c>
      <c r="AE150" s="69">
        <f t="shared" si="10"/>
        <v>0.9994377163407866</v>
      </c>
      <c r="AF150" s="79">
        <v>385</v>
      </c>
      <c r="AG150" s="78">
        <f t="shared" si="11"/>
        <v>0.14951456310679612</v>
      </c>
      <c r="AH150" s="80">
        <f t="shared" si="12"/>
        <v>1.0382955771305287</v>
      </c>
      <c r="AI150" s="70">
        <v>95</v>
      </c>
      <c r="AJ150" s="70">
        <v>60</v>
      </c>
      <c r="AK150" s="70">
        <f t="shared" si="13"/>
        <v>155</v>
      </c>
      <c r="AL150" s="78">
        <f t="shared" si="14"/>
        <v>6.0194174757281553E-2</v>
      </c>
      <c r="AM150" s="69">
        <f t="shared" si="15"/>
        <v>0.970873786407767</v>
      </c>
      <c r="AN150" s="81">
        <v>45</v>
      </c>
      <c r="AO150" s="12" t="s">
        <v>38</v>
      </c>
      <c r="AP150" s="12" t="s">
        <v>38</v>
      </c>
      <c r="AQ150" s="82"/>
      <c r="AR150" s="66"/>
      <c r="AS150" s="97"/>
    </row>
    <row r="151" spans="1:45" ht="12.75" customHeight="1">
      <c r="A151" s="67"/>
      <c r="B151" s="68">
        <v>8250052.0099999998</v>
      </c>
      <c r="C151" s="69"/>
      <c r="D151" s="69"/>
      <c r="E151" s="70"/>
      <c r="F151" s="70"/>
      <c r="G151" s="70"/>
      <c r="H151" s="71" t="s">
        <v>165</v>
      </c>
      <c r="I151" s="12">
        <v>2.11</v>
      </c>
      <c r="J151" s="70">
        <f t="shared" si="0"/>
        <v>211</v>
      </c>
      <c r="K151" s="72">
        <v>4069</v>
      </c>
      <c r="L151" s="70">
        <v>4066</v>
      </c>
      <c r="M151" s="70">
        <v>4170</v>
      </c>
      <c r="N151" s="70">
        <f t="shared" si="1"/>
        <v>-101</v>
      </c>
      <c r="O151" s="73">
        <f t="shared" si="2"/>
        <v>-2.4220623501199041E-2</v>
      </c>
      <c r="P151" s="74">
        <v>1924.8</v>
      </c>
      <c r="Q151" s="70">
        <v>1687</v>
      </c>
      <c r="R151" s="70">
        <v>1685</v>
      </c>
      <c r="S151" s="70">
        <f t="shared" si="3"/>
        <v>2</v>
      </c>
      <c r="T151" s="73">
        <f t="shared" si="4"/>
        <v>1.1869436201780415E-3</v>
      </c>
      <c r="U151" s="72">
        <v>1653</v>
      </c>
      <c r="V151" s="70">
        <v>1654</v>
      </c>
      <c r="W151" s="70">
        <f t="shared" si="5"/>
        <v>-1</v>
      </c>
      <c r="X151" s="75">
        <f t="shared" si="6"/>
        <v>-6.0459492140266019E-4</v>
      </c>
      <c r="Y151" s="76">
        <f t="shared" si="7"/>
        <v>7.8341232227488149</v>
      </c>
      <c r="Z151" s="77">
        <v>1885</v>
      </c>
      <c r="AA151" s="70">
        <v>1415</v>
      </c>
      <c r="AB151" s="70">
        <v>85</v>
      </c>
      <c r="AC151" s="70">
        <f t="shared" si="8"/>
        <v>1500</v>
      </c>
      <c r="AD151" s="78">
        <f t="shared" si="9"/>
        <v>0.79575596816976124</v>
      </c>
      <c r="AE151" s="69">
        <f t="shared" si="10"/>
        <v>1.0239597292748774</v>
      </c>
      <c r="AF151" s="79">
        <v>250</v>
      </c>
      <c r="AG151" s="78">
        <f t="shared" si="11"/>
        <v>0.13262599469496023</v>
      </c>
      <c r="AH151" s="80">
        <f t="shared" si="12"/>
        <v>0.92101385204833497</v>
      </c>
      <c r="AI151" s="70">
        <v>60</v>
      </c>
      <c r="AJ151" s="70">
        <v>45</v>
      </c>
      <c r="AK151" s="70">
        <f t="shared" si="13"/>
        <v>105</v>
      </c>
      <c r="AL151" s="78">
        <f t="shared" si="14"/>
        <v>5.5702917771883291E-2</v>
      </c>
      <c r="AM151" s="69">
        <f t="shared" si="15"/>
        <v>0.89843415761102086</v>
      </c>
      <c r="AN151" s="81">
        <v>30</v>
      </c>
      <c r="AO151" s="12" t="s">
        <v>38</v>
      </c>
      <c r="AP151" s="12" t="s">
        <v>38</v>
      </c>
      <c r="AQ151" s="82"/>
      <c r="AR151" s="66"/>
      <c r="AS151" s="97"/>
    </row>
    <row r="152" spans="1:45" ht="12.75" customHeight="1">
      <c r="A152" s="67"/>
      <c r="B152" s="68">
        <v>8250052.0199999996</v>
      </c>
      <c r="C152" s="69"/>
      <c r="D152" s="69"/>
      <c r="E152" s="70"/>
      <c r="F152" s="70"/>
      <c r="G152" s="70"/>
      <c r="H152" s="71" t="s">
        <v>166</v>
      </c>
      <c r="I152" s="12">
        <v>1.64</v>
      </c>
      <c r="J152" s="70">
        <f t="shared" si="0"/>
        <v>164</v>
      </c>
      <c r="K152" s="72">
        <v>3672</v>
      </c>
      <c r="L152" s="70">
        <v>3786</v>
      </c>
      <c r="M152" s="70">
        <v>3926</v>
      </c>
      <c r="N152" s="70">
        <f t="shared" si="1"/>
        <v>-254</v>
      </c>
      <c r="O152" s="73">
        <f t="shared" si="2"/>
        <v>-6.4696892511462045E-2</v>
      </c>
      <c r="P152" s="74">
        <v>2242.6</v>
      </c>
      <c r="Q152" s="70">
        <v>1392</v>
      </c>
      <c r="R152" s="70">
        <v>1373</v>
      </c>
      <c r="S152" s="70">
        <f t="shared" si="3"/>
        <v>19</v>
      </c>
      <c r="T152" s="73">
        <f t="shared" si="4"/>
        <v>1.3838310269482883E-2</v>
      </c>
      <c r="U152" s="72">
        <v>1383</v>
      </c>
      <c r="V152" s="70">
        <v>1356</v>
      </c>
      <c r="W152" s="70">
        <f t="shared" si="5"/>
        <v>27</v>
      </c>
      <c r="X152" s="75">
        <f t="shared" si="6"/>
        <v>1.9911504424778761E-2</v>
      </c>
      <c r="Y152" s="76">
        <f t="shared" si="7"/>
        <v>8.4329268292682933</v>
      </c>
      <c r="Z152" s="77">
        <v>1690</v>
      </c>
      <c r="AA152" s="70">
        <v>1300</v>
      </c>
      <c r="AB152" s="70">
        <v>60</v>
      </c>
      <c r="AC152" s="70">
        <f t="shared" si="8"/>
        <v>1360</v>
      </c>
      <c r="AD152" s="78">
        <f t="shared" si="9"/>
        <v>0.80473372781065089</v>
      </c>
      <c r="AE152" s="69">
        <f t="shared" si="10"/>
        <v>1.035512095451312</v>
      </c>
      <c r="AF152" s="79">
        <v>230</v>
      </c>
      <c r="AG152" s="78">
        <f t="shared" si="11"/>
        <v>0.13609467455621302</v>
      </c>
      <c r="AH152" s="80">
        <f t="shared" si="12"/>
        <v>0.94510190664036831</v>
      </c>
      <c r="AI152" s="70">
        <v>30</v>
      </c>
      <c r="AJ152" s="70">
        <v>55</v>
      </c>
      <c r="AK152" s="70">
        <f t="shared" si="13"/>
        <v>85</v>
      </c>
      <c r="AL152" s="78">
        <f t="shared" si="14"/>
        <v>5.0295857988165681E-2</v>
      </c>
      <c r="AM152" s="69">
        <f t="shared" si="15"/>
        <v>0.81122351593815611</v>
      </c>
      <c r="AN152" s="81">
        <v>20</v>
      </c>
      <c r="AO152" s="12" t="s">
        <v>38</v>
      </c>
      <c r="AP152" s="12" t="s">
        <v>38</v>
      </c>
      <c r="AQ152" s="82"/>
      <c r="AR152" s="66"/>
      <c r="AS152" s="97"/>
    </row>
    <row r="153" spans="1:45" ht="12.75" customHeight="1">
      <c r="A153" s="67"/>
      <c r="B153" s="68">
        <v>8250052.0300000003</v>
      </c>
      <c r="C153" s="69"/>
      <c r="D153" s="69"/>
      <c r="E153" s="70"/>
      <c r="F153" s="70"/>
      <c r="G153" s="70"/>
      <c r="H153" s="71" t="s">
        <v>167</v>
      </c>
      <c r="I153" s="12">
        <v>3.45</v>
      </c>
      <c r="J153" s="70">
        <f t="shared" si="0"/>
        <v>345</v>
      </c>
      <c r="K153" s="72">
        <v>3657</v>
      </c>
      <c r="L153" s="70">
        <v>3632</v>
      </c>
      <c r="M153" s="70">
        <v>3805</v>
      </c>
      <c r="N153" s="70">
        <f t="shared" si="1"/>
        <v>-148</v>
      </c>
      <c r="O153" s="73">
        <f t="shared" si="2"/>
        <v>-3.8896189224704336E-2</v>
      </c>
      <c r="P153" s="74">
        <v>1061.3</v>
      </c>
      <c r="Q153" s="70">
        <v>1467</v>
      </c>
      <c r="R153" s="70">
        <v>1475</v>
      </c>
      <c r="S153" s="70">
        <f t="shared" si="3"/>
        <v>-8</v>
      </c>
      <c r="T153" s="73">
        <f t="shared" si="4"/>
        <v>-5.4237288135593224E-3</v>
      </c>
      <c r="U153" s="72">
        <v>1452</v>
      </c>
      <c r="V153" s="70">
        <v>1449</v>
      </c>
      <c r="W153" s="70">
        <f t="shared" si="5"/>
        <v>3</v>
      </c>
      <c r="X153" s="75">
        <f t="shared" si="6"/>
        <v>2.070393374741201E-3</v>
      </c>
      <c r="Y153" s="76">
        <f t="shared" si="7"/>
        <v>4.2086956521739127</v>
      </c>
      <c r="Z153" s="77">
        <v>1410</v>
      </c>
      <c r="AA153" s="70">
        <v>1055</v>
      </c>
      <c r="AB153" s="70">
        <v>50</v>
      </c>
      <c r="AC153" s="70">
        <f t="shared" si="8"/>
        <v>1105</v>
      </c>
      <c r="AD153" s="78">
        <f t="shared" si="9"/>
        <v>0.78368794326241131</v>
      </c>
      <c r="AE153" s="69">
        <f t="shared" si="10"/>
        <v>1.0084308837351652</v>
      </c>
      <c r="AF153" s="79">
        <v>160</v>
      </c>
      <c r="AG153" s="78">
        <f t="shared" si="11"/>
        <v>0.11347517730496454</v>
      </c>
      <c r="AH153" s="80">
        <f t="shared" si="12"/>
        <v>0.78802206461780933</v>
      </c>
      <c r="AI153" s="70">
        <v>45</v>
      </c>
      <c r="AJ153" s="70">
        <v>75</v>
      </c>
      <c r="AK153" s="70">
        <f t="shared" si="13"/>
        <v>120</v>
      </c>
      <c r="AL153" s="78">
        <f t="shared" si="14"/>
        <v>8.5106382978723402E-2</v>
      </c>
      <c r="AM153" s="69">
        <f t="shared" si="15"/>
        <v>1.3726835964310227</v>
      </c>
      <c r="AN153" s="81">
        <v>25</v>
      </c>
      <c r="AO153" s="12" t="s">
        <v>38</v>
      </c>
      <c r="AP153" s="12" t="s">
        <v>38</v>
      </c>
      <c r="AQ153" s="82"/>
      <c r="AR153" s="66"/>
      <c r="AS153" s="97"/>
    </row>
    <row r="154" spans="1:45" ht="12.75" customHeight="1">
      <c r="A154" s="67" t="s">
        <v>337</v>
      </c>
      <c r="B154" s="68">
        <v>8250052.04</v>
      </c>
      <c r="C154" s="69"/>
      <c r="D154" s="69"/>
      <c r="E154" s="70"/>
      <c r="F154" s="70"/>
      <c r="G154" s="70"/>
      <c r="H154" s="71" t="s">
        <v>168</v>
      </c>
      <c r="I154" s="12">
        <v>1.96</v>
      </c>
      <c r="J154" s="70">
        <f t="shared" si="0"/>
        <v>196</v>
      </c>
      <c r="K154" s="72">
        <v>4445</v>
      </c>
      <c r="L154" s="70">
        <v>4140</v>
      </c>
      <c r="M154" s="70">
        <v>4180</v>
      </c>
      <c r="N154" s="70">
        <f t="shared" si="1"/>
        <v>265</v>
      </c>
      <c r="O154" s="73">
        <f t="shared" si="2"/>
        <v>6.3397129186602869E-2</v>
      </c>
      <c r="P154" s="74">
        <v>2271.1</v>
      </c>
      <c r="Q154" s="70">
        <v>2009</v>
      </c>
      <c r="R154" s="70">
        <v>1829</v>
      </c>
      <c r="S154" s="70">
        <f t="shared" si="3"/>
        <v>180</v>
      </c>
      <c r="T154" s="73">
        <f t="shared" si="4"/>
        <v>9.8414434117003832E-2</v>
      </c>
      <c r="U154" s="72">
        <v>1946</v>
      </c>
      <c r="V154" s="70">
        <v>1766</v>
      </c>
      <c r="W154" s="70">
        <f t="shared" si="5"/>
        <v>180</v>
      </c>
      <c r="X154" s="75">
        <f t="shared" si="6"/>
        <v>0.10192525481313704</v>
      </c>
      <c r="Y154" s="76">
        <f t="shared" si="7"/>
        <v>9.9285714285714288</v>
      </c>
      <c r="Z154" s="77">
        <v>1970</v>
      </c>
      <c r="AA154" s="70">
        <v>1320</v>
      </c>
      <c r="AB154" s="70">
        <v>85</v>
      </c>
      <c r="AC154" s="70">
        <f t="shared" si="8"/>
        <v>1405</v>
      </c>
      <c r="AD154" s="78">
        <f t="shared" si="9"/>
        <v>0.71319796954314718</v>
      </c>
      <c r="AE154" s="69">
        <f t="shared" si="10"/>
        <v>0.91772607309807697</v>
      </c>
      <c r="AF154" s="79">
        <v>360</v>
      </c>
      <c r="AG154" s="78">
        <f t="shared" si="11"/>
        <v>0.18274111675126903</v>
      </c>
      <c r="AH154" s="80">
        <f t="shared" si="12"/>
        <v>1.2690355329949239</v>
      </c>
      <c r="AI154" s="70">
        <v>100</v>
      </c>
      <c r="AJ154" s="70">
        <v>75</v>
      </c>
      <c r="AK154" s="70">
        <f t="shared" si="13"/>
        <v>175</v>
      </c>
      <c r="AL154" s="78">
        <f t="shared" si="14"/>
        <v>8.8832487309644673E-2</v>
      </c>
      <c r="AM154" s="69">
        <f t="shared" si="15"/>
        <v>1.4327820533813658</v>
      </c>
      <c r="AN154" s="81">
        <v>30</v>
      </c>
      <c r="AO154" s="12" t="s">
        <v>38</v>
      </c>
      <c r="AP154" s="24" t="s">
        <v>85</v>
      </c>
      <c r="AQ154" s="82" t="s">
        <v>338</v>
      </c>
      <c r="AR154" s="66"/>
      <c r="AS154" s="97"/>
    </row>
    <row r="155" spans="1:45" ht="12.75" customHeight="1">
      <c r="A155" s="67"/>
      <c r="B155" s="68">
        <v>8250052.0599999996</v>
      </c>
      <c r="C155" s="69"/>
      <c r="D155" s="69"/>
      <c r="E155" s="70"/>
      <c r="F155" s="70"/>
      <c r="G155" s="70"/>
      <c r="H155" s="71" t="s">
        <v>169</v>
      </c>
      <c r="I155" s="12">
        <v>2.57</v>
      </c>
      <c r="J155" s="70">
        <f t="shared" si="0"/>
        <v>257</v>
      </c>
      <c r="K155" s="72">
        <v>4221</v>
      </c>
      <c r="L155" s="70">
        <v>4396</v>
      </c>
      <c r="M155" s="70">
        <v>4630</v>
      </c>
      <c r="N155" s="70">
        <f t="shared" si="1"/>
        <v>-409</v>
      </c>
      <c r="O155" s="73">
        <f t="shared" si="2"/>
        <v>-8.8336933045356378E-2</v>
      </c>
      <c r="P155" s="74">
        <v>1645.4</v>
      </c>
      <c r="Q155" s="70">
        <v>1490</v>
      </c>
      <c r="R155" s="70">
        <v>1488</v>
      </c>
      <c r="S155" s="70">
        <f t="shared" si="3"/>
        <v>2</v>
      </c>
      <c r="T155" s="73">
        <f t="shared" si="4"/>
        <v>1.3440860215053765E-3</v>
      </c>
      <c r="U155" s="72">
        <v>1490</v>
      </c>
      <c r="V155" s="70">
        <v>1464</v>
      </c>
      <c r="W155" s="70">
        <f t="shared" si="5"/>
        <v>26</v>
      </c>
      <c r="X155" s="75">
        <f t="shared" si="6"/>
        <v>1.7759562841530054E-2</v>
      </c>
      <c r="Y155" s="76">
        <f t="shared" si="7"/>
        <v>5.7976653696498053</v>
      </c>
      <c r="Z155" s="77">
        <v>1950</v>
      </c>
      <c r="AA155" s="70">
        <v>1440</v>
      </c>
      <c r="AB155" s="70">
        <v>85</v>
      </c>
      <c r="AC155" s="70">
        <f t="shared" si="8"/>
        <v>1525</v>
      </c>
      <c r="AD155" s="78">
        <f t="shared" si="9"/>
        <v>0.78205128205128205</v>
      </c>
      <c r="AE155" s="69">
        <f t="shared" si="10"/>
        <v>1.006324867270699</v>
      </c>
      <c r="AF155" s="79">
        <v>340</v>
      </c>
      <c r="AG155" s="78">
        <f t="shared" si="11"/>
        <v>0.17435897435897435</v>
      </c>
      <c r="AH155" s="80">
        <f t="shared" si="12"/>
        <v>1.2108262108262109</v>
      </c>
      <c r="AI155" s="70">
        <v>30</v>
      </c>
      <c r="AJ155" s="70">
        <v>15</v>
      </c>
      <c r="AK155" s="70">
        <f t="shared" si="13"/>
        <v>45</v>
      </c>
      <c r="AL155" s="78">
        <f t="shared" si="14"/>
        <v>2.3076923076923078E-2</v>
      </c>
      <c r="AM155" s="69">
        <f t="shared" si="15"/>
        <v>0.37220843672456577</v>
      </c>
      <c r="AN155" s="81">
        <v>45</v>
      </c>
      <c r="AO155" s="12" t="s">
        <v>38</v>
      </c>
      <c r="AP155" s="12" t="s">
        <v>38</v>
      </c>
      <c r="AQ155" s="82"/>
      <c r="AR155" s="66"/>
      <c r="AS155" s="97"/>
    </row>
    <row r="156" spans="1:45" ht="12.75" customHeight="1">
      <c r="A156" s="67"/>
      <c r="B156" s="68">
        <v>8250052.0700000003</v>
      </c>
      <c r="C156" s="69"/>
      <c r="D156" s="69"/>
      <c r="E156" s="70"/>
      <c r="F156" s="70"/>
      <c r="G156" s="70"/>
      <c r="H156" s="71" t="s">
        <v>170</v>
      </c>
      <c r="I156" s="12">
        <v>1.97</v>
      </c>
      <c r="J156" s="70">
        <f t="shared" si="0"/>
        <v>197</v>
      </c>
      <c r="K156" s="72">
        <v>4259</v>
      </c>
      <c r="L156" s="70">
        <v>4364</v>
      </c>
      <c r="M156" s="70">
        <v>4680</v>
      </c>
      <c r="N156" s="70">
        <f t="shared" si="1"/>
        <v>-421</v>
      </c>
      <c r="O156" s="73">
        <f t="shared" si="2"/>
        <v>-8.9957264957264957E-2</v>
      </c>
      <c r="P156" s="74">
        <v>2161.8000000000002</v>
      </c>
      <c r="Q156" s="70">
        <v>1422</v>
      </c>
      <c r="R156" s="70">
        <v>1421</v>
      </c>
      <c r="S156" s="70">
        <f t="shared" si="3"/>
        <v>1</v>
      </c>
      <c r="T156" s="73">
        <f t="shared" si="4"/>
        <v>7.0372976776917663E-4</v>
      </c>
      <c r="U156" s="72">
        <v>1415</v>
      </c>
      <c r="V156" s="70">
        <v>1407</v>
      </c>
      <c r="W156" s="70">
        <f t="shared" si="5"/>
        <v>8</v>
      </c>
      <c r="X156" s="75">
        <f t="shared" si="6"/>
        <v>5.6858564321250887E-3</v>
      </c>
      <c r="Y156" s="76">
        <f t="shared" si="7"/>
        <v>7.1827411167512691</v>
      </c>
      <c r="Z156" s="77">
        <v>1985</v>
      </c>
      <c r="AA156" s="70">
        <v>1440</v>
      </c>
      <c r="AB156" s="70">
        <v>100</v>
      </c>
      <c r="AC156" s="70">
        <f t="shared" si="8"/>
        <v>1540</v>
      </c>
      <c r="AD156" s="78">
        <f t="shared" si="9"/>
        <v>0.77581863979848864</v>
      </c>
      <c r="AE156" s="69">
        <f t="shared" si="10"/>
        <v>0.99830485243057665</v>
      </c>
      <c r="AF156" s="79">
        <v>350</v>
      </c>
      <c r="AG156" s="78">
        <f t="shared" si="11"/>
        <v>0.17632241813602015</v>
      </c>
      <c r="AH156" s="80">
        <f t="shared" si="12"/>
        <v>1.2244612370556955</v>
      </c>
      <c r="AI156" s="70">
        <v>25</v>
      </c>
      <c r="AJ156" s="70">
        <v>45</v>
      </c>
      <c r="AK156" s="70">
        <f t="shared" si="13"/>
        <v>70</v>
      </c>
      <c r="AL156" s="78">
        <f t="shared" si="14"/>
        <v>3.5264483627204031E-2</v>
      </c>
      <c r="AM156" s="69">
        <f t="shared" si="15"/>
        <v>0.56878199398716178</v>
      </c>
      <c r="AN156" s="81">
        <v>25</v>
      </c>
      <c r="AO156" s="12" t="s">
        <v>38</v>
      </c>
      <c r="AP156" s="12" t="s">
        <v>38</v>
      </c>
      <c r="AQ156" s="82"/>
      <c r="AR156" s="66"/>
      <c r="AS156" s="97"/>
    </row>
    <row r="157" spans="1:45" ht="12.75" customHeight="1">
      <c r="A157" s="67" t="s">
        <v>339</v>
      </c>
      <c r="B157" s="68">
        <v>8250052.0899999999</v>
      </c>
      <c r="C157" s="69">
        <v>8250052.0800000001</v>
      </c>
      <c r="D157" s="12">
        <v>0.47590744299999999</v>
      </c>
      <c r="E157" s="70">
        <v>14899</v>
      </c>
      <c r="F157" s="70">
        <v>5525</v>
      </c>
      <c r="G157" s="70">
        <v>5394</v>
      </c>
      <c r="H157" s="68"/>
      <c r="I157" s="12">
        <v>1.42</v>
      </c>
      <c r="J157" s="70">
        <f t="shared" si="0"/>
        <v>142</v>
      </c>
      <c r="K157" s="72">
        <v>5733</v>
      </c>
      <c r="L157" s="70">
        <v>5437</v>
      </c>
      <c r="M157" s="70">
        <f t="shared" ref="M157:M160" si="28">D157*E157</f>
        <v>7090.544993257</v>
      </c>
      <c r="N157" s="70">
        <f t="shared" si="1"/>
        <v>-1357.544993257</v>
      </c>
      <c r="O157" s="73">
        <f t="shared" si="2"/>
        <v>-0.19145848373404364</v>
      </c>
      <c r="P157" s="74">
        <v>4046.2</v>
      </c>
      <c r="Q157" s="70">
        <v>1943</v>
      </c>
      <c r="R157" s="70">
        <f t="shared" ref="R157:R160" si="29">D157*F157</f>
        <v>2629.3886225749998</v>
      </c>
      <c r="S157" s="70">
        <f t="shared" si="3"/>
        <v>-686.38862257499977</v>
      </c>
      <c r="T157" s="73">
        <f t="shared" si="4"/>
        <v>-0.26104495040478615</v>
      </c>
      <c r="U157" s="72">
        <v>1928</v>
      </c>
      <c r="V157" s="70">
        <f t="shared" ref="V157:V160" si="30">D157*G157</f>
        <v>2567.0447475420001</v>
      </c>
      <c r="W157" s="70">
        <f t="shared" si="5"/>
        <v>-639.0447475420001</v>
      </c>
      <c r="X157" s="75">
        <f t="shared" si="6"/>
        <v>-0.24894180288594464</v>
      </c>
      <c r="Y157" s="76">
        <f t="shared" si="7"/>
        <v>13.577464788732394</v>
      </c>
      <c r="Z157" s="77">
        <v>2880</v>
      </c>
      <c r="AA157" s="70">
        <v>2130</v>
      </c>
      <c r="AB157" s="70">
        <v>100</v>
      </c>
      <c r="AC157" s="70">
        <f t="shared" si="8"/>
        <v>2230</v>
      </c>
      <c r="AD157" s="78">
        <f t="shared" si="9"/>
        <v>0.77430555555555558</v>
      </c>
      <c r="AE157" s="69">
        <f t="shared" si="10"/>
        <v>0.99635785185032677</v>
      </c>
      <c r="AF157" s="79">
        <v>510</v>
      </c>
      <c r="AG157" s="78">
        <f t="shared" si="11"/>
        <v>0.17708333333333334</v>
      </c>
      <c r="AH157" s="80">
        <f t="shared" si="12"/>
        <v>1.2297453703703705</v>
      </c>
      <c r="AI157" s="70">
        <v>55</v>
      </c>
      <c r="AJ157" s="70">
        <v>35</v>
      </c>
      <c r="AK157" s="70">
        <f t="shared" si="13"/>
        <v>90</v>
      </c>
      <c r="AL157" s="78">
        <f t="shared" si="14"/>
        <v>3.125E-2</v>
      </c>
      <c r="AM157" s="69">
        <f t="shared" si="15"/>
        <v>0.50403225806451613</v>
      </c>
      <c r="AN157" s="81">
        <v>55</v>
      </c>
      <c r="AO157" s="12" t="s">
        <v>38</v>
      </c>
      <c r="AP157" s="12" t="s">
        <v>38</v>
      </c>
      <c r="AQ157" s="82" t="s">
        <v>305</v>
      </c>
      <c r="AR157" s="66"/>
      <c r="AS157" s="97"/>
    </row>
    <row r="158" spans="1:45" ht="12.75" customHeight="1">
      <c r="A158" s="67"/>
      <c r="B158" s="68">
        <v>8250052.0999999996</v>
      </c>
      <c r="C158" s="69">
        <v>8250052.0800000001</v>
      </c>
      <c r="D158" s="12">
        <v>0.286431614</v>
      </c>
      <c r="E158" s="70">
        <v>14899</v>
      </c>
      <c r="F158" s="70">
        <v>5525</v>
      </c>
      <c r="G158" s="70">
        <v>5394</v>
      </c>
      <c r="H158" s="68"/>
      <c r="I158" s="12">
        <v>1.37</v>
      </c>
      <c r="J158" s="70">
        <f t="shared" si="0"/>
        <v>137</v>
      </c>
      <c r="K158" s="72">
        <v>4875</v>
      </c>
      <c r="L158" s="70">
        <v>4768</v>
      </c>
      <c r="M158" s="70">
        <f t="shared" si="28"/>
        <v>4267.5446169859997</v>
      </c>
      <c r="N158" s="70">
        <f t="shared" si="1"/>
        <v>607.45538301400029</v>
      </c>
      <c r="O158" s="73">
        <f t="shared" si="2"/>
        <v>0.14234306551738463</v>
      </c>
      <c r="P158" s="74">
        <v>3552.9</v>
      </c>
      <c r="Q158" s="70">
        <v>1860</v>
      </c>
      <c r="R158" s="70">
        <f t="shared" si="29"/>
        <v>1582.5346673500001</v>
      </c>
      <c r="S158" s="70">
        <f t="shared" si="3"/>
        <v>277.46533264999994</v>
      </c>
      <c r="T158" s="73">
        <f t="shared" si="4"/>
        <v>0.17532970264381231</v>
      </c>
      <c r="U158" s="72">
        <v>1824</v>
      </c>
      <c r="V158" s="70">
        <f t="shared" si="30"/>
        <v>1545.0121259160001</v>
      </c>
      <c r="W158" s="70">
        <f t="shared" si="5"/>
        <v>278.98787408399994</v>
      </c>
      <c r="X158" s="75">
        <f t="shared" si="6"/>
        <v>0.1805732585552329</v>
      </c>
      <c r="Y158" s="76">
        <f t="shared" si="7"/>
        <v>13.313868613138686</v>
      </c>
      <c r="Z158" s="77">
        <v>2240</v>
      </c>
      <c r="AA158" s="70">
        <v>1660</v>
      </c>
      <c r="AB158" s="70">
        <v>80</v>
      </c>
      <c r="AC158" s="70">
        <f t="shared" si="8"/>
        <v>1740</v>
      </c>
      <c r="AD158" s="78">
        <f t="shared" si="9"/>
        <v>0.7767857142857143</v>
      </c>
      <c r="AE158" s="69">
        <f t="shared" si="10"/>
        <v>0.99954926072877104</v>
      </c>
      <c r="AF158" s="79">
        <v>455</v>
      </c>
      <c r="AG158" s="78">
        <f t="shared" si="11"/>
        <v>0.203125</v>
      </c>
      <c r="AH158" s="80">
        <f t="shared" si="12"/>
        <v>1.4105902777777779</v>
      </c>
      <c r="AI158" s="70">
        <v>15</v>
      </c>
      <c r="AJ158" s="70">
        <v>10</v>
      </c>
      <c r="AK158" s="70">
        <f t="shared" si="13"/>
        <v>25</v>
      </c>
      <c r="AL158" s="78">
        <f t="shared" si="14"/>
        <v>1.1160714285714286E-2</v>
      </c>
      <c r="AM158" s="69">
        <f t="shared" si="15"/>
        <v>0.18001152073732721</v>
      </c>
      <c r="AN158" s="81">
        <v>25</v>
      </c>
      <c r="AO158" s="12" t="s">
        <v>38</v>
      </c>
      <c r="AP158" s="12" t="s">
        <v>38</v>
      </c>
      <c r="AQ158" s="82" t="s">
        <v>305</v>
      </c>
      <c r="AR158" s="66"/>
      <c r="AS158" s="97"/>
    </row>
    <row r="159" spans="1:45" ht="12.75" customHeight="1">
      <c r="A159" s="67"/>
      <c r="B159" s="68">
        <v>8250052.1100000003</v>
      </c>
      <c r="C159" s="69">
        <v>8250052.0800000001</v>
      </c>
      <c r="D159" s="12">
        <v>0.14193340300000001</v>
      </c>
      <c r="E159" s="70">
        <v>14899</v>
      </c>
      <c r="F159" s="70">
        <v>5525</v>
      </c>
      <c r="G159" s="70">
        <v>5394</v>
      </c>
      <c r="H159" s="68"/>
      <c r="I159" s="12">
        <v>2.4300000000000002</v>
      </c>
      <c r="J159" s="70">
        <f t="shared" si="0"/>
        <v>243.00000000000003</v>
      </c>
      <c r="K159" s="72">
        <v>5275</v>
      </c>
      <c r="L159" s="70">
        <v>5125</v>
      </c>
      <c r="M159" s="70">
        <f t="shared" si="28"/>
        <v>2114.665771297</v>
      </c>
      <c r="N159" s="70">
        <f t="shared" si="1"/>
        <v>3160.334228703</v>
      </c>
      <c r="O159" s="73">
        <f t="shared" si="2"/>
        <v>1.4944840322282487</v>
      </c>
      <c r="P159" s="74">
        <v>2169.1999999999998</v>
      </c>
      <c r="Q159" s="70">
        <v>1629</v>
      </c>
      <c r="R159" s="70">
        <f t="shared" si="29"/>
        <v>784.18205157500006</v>
      </c>
      <c r="S159" s="70">
        <f t="shared" si="3"/>
        <v>844.81794842499994</v>
      </c>
      <c r="T159" s="73">
        <f t="shared" si="4"/>
        <v>1.0773237499228845</v>
      </c>
      <c r="U159" s="72">
        <v>1624</v>
      </c>
      <c r="V159" s="70">
        <f t="shared" si="30"/>
        <v>765.58877578200008</v>
      </c>
      <c r="W159" s="70">
        <f t="shared" si="5"/>
        <v>858.41122421799992</v>
      </c>
      <c r="X159" s="75">
        <f t="shared" si="6"/>
        <v>1.1212432200840297</v>
      </c>
      <c r="Y159" s="76">
        <f t="shared" si="7"/>
        <v>6.6831275720164598</v>
      </c>
      <c r="Z159" s="77">
        <v>2255</v>
      </c>
      <c r="AA159" s="70">
        <v>1780</v>
      </c>
      <c r="AB159" s="70">
        <v>75</v>
      </c>
      <c r="AC159" s="70">
        <f t="shared" si="8"/>
        <v>1855</v>
      </c>
      <c r="AD159" s="78">
        <f t="shared" si="9"/>
        <v>0.82261640798226165</v>
      </c>
      <c r="AE159" s="69">
        <f t="shared" si="10"/>
        <v>1.058523100181</v>
      </c>
      <c r="AF159" s="79">
        <v>305</v>
      </c>
      <c r="AG159" s="78">
        <f t="shared" si="11"/>
        <v>0.1352549889135255</v>
      </c>
      <c r="AH159" s="80">
        <f t="shared" si="12"/>
        <v>0.93927075634392709</v>
      </c>
      <c r="AI159" s="70">
        <v>10</v>
      </c>
      <c r="AJ159" s="70">
        <v>40</v>
      </c>
      <c r="AK159" s="70">
        <f t="shared" si="13"/>
        <v>50</v>
      </c>
      <c r="AL159" s="78">
        <f t="shared" si="14"/>
        <v>2.2172949002217297E-2</v>
      </c>
      <c r="AM159" s="69">
        <f t="shared" si="15"/>
        <v>0.35762820971318221</v>
      </c>
      <c r="AN159" s="81">
        <v>35</v>
      </c>
      <c r="AO159" s="12" t="s">
        <v>38</v>
      </c>
      <c r="AP159" s="12" t="s">
        <v>38</v>
      </c>
      <c r="AQ159" s="82" t="s">
        <v>305</v>
      </c>
      <c r="AR159" s="66"/>
      <c r="AS159" s="97"/>
    </row>
    <row r="160" spans="1:45" ht="12.75" customHeight="1">
      <c r="A160" s="67"/>
      <c r="B160" s="68">
        <v>8250052.1200000001</v>
      </c>
      <c r="C160" s="69">
        <v>8250052.0800000001</v>
      </c>
      <c r="D160" s="12">
        <v>9.5727540999999999E-2</v>
      </c>
      <c r="E160" s="70">
        <v>14899</v>
      </c>
      <c r="F160" s="70">
        <v>5525</v>
      </c>
      <c r="G160" s="70">
        <v>5394</v>
      </c>
      <c r="H160" s="68"/>
      <c r="I160" s="12">
        <v>4.04</v>
      </c>
      <c r="J160" s="70">
        <f t="shared" si="0"/>
        <v>404</v>
      </c>
      <c r="K160" s="72">
        <v>4261</v>
      </c>
      <c r="L160" s="70">
        <v>3954</v>
      </c>
      <c r="M160" s="70">
        <f t="shared" si="28"/>
        <v>1426.2446333590001</v>
      </c>
      <c r="N160" s="70">
        <f t="shared" si="1"/>
        <v>2834.7553666409999</v>
      </c>
      <c r="O160" s="73">
        <f t="shared" si="2"/>
        <v>1.9875660180152723</v>
      </c>
      <c r="P160" s="74">
        <v>1055.0999999999999</v>
      </c>
      <c r="Q160" s="70">
        <v>1226</v>
      </c>
      <c r="R160" s="70">
        <f t="shared" si="29"/>
        <v>528.894664025</v>
      </c>
      <c r="S160" s="70">
        <f t="shared" si="3"/>
        <v>697.105335975</v>
      </c>
      <c r="T160" s="73">
        <f t="shared" si="4"/>
        <v>1.3180419153218172</v>
      </c>
      <c r="U160" s="72">
        <v>1223</v>
      </c>
      <c r="V160" s="70">
        <f t="shared" si="30"/>
        <v>516.35435615400002</v>
      </c>
      <c r="W160" s="70">
        <f t="shared" si="5"/>
        <v>706.64564384599998</v>
      </c>
      <c r="X160" s="75">
        <f t="shared" si="6"/>
        <v>1.368528483248133</v>
      </c>
      <c r="Y160" s="76">
        <f t="shared" si="7"/>
        <v>3.027227722772277</v>
      </c>
      <c r="Z160" s="77">
        <v>1835</v>
      </c>
      <c r="AA160" s="70">
        <v>1385</v>
      </c>
      <c r="AB160" s="70">
        <v>90</v>
      </c>
      <c r="AC160" s="70">
        <f t="shared" si="8"/>
        <v>1475</v>
      </c>
      <c r="AD160" s="78">
        <f t="shared" si="9"/>
        <v>0.80381471389645776</v>
      </c>
      <c r="AE160" s="69">
        <f t="shared" si="10"/>
        <v>1.0343295303479156</v>
      </c>
      <c r="AF160" s="79">
        <v>280</v>
      </c>
      <c r="AG160" s="78">
        <f t="shared" si="11"/>
        <v>0.15258855585831063</v>
      </c>
      <c r="AH160" s="80">
        <f t="shared" si="12"/>
        <v>1.059642749016046</v>
      </c>
      <c r="AI160" s="70">
        <v>25</v>
      </c>
      <c r="AJ160" s="70">
        <v>30</v>
      </c>
      <c r="AK160" s="70">
        <f t="shared" si="13"/>
        <v>55</v>
      </c>
      <c r="AL160" s="78">
        <f t="shared" si="14"/>
        <v>2.9972752043596729E-2</v>
      </c>
      <c r="AM160" s="69">
        <f t="shared" si="15"/>
        <v>0.48343148457414081</v>
      </c>
      <c r="AN160" s="81">
        <v>20</v>
      </c>
      <c r="AO160" s="12" t="s">
        <v>38</v>
      </c>
      <c r="AP160" s="12" t="s">
        <v>38</v>
      </c>
      <c r="AQ160" s="82" t="s">
        <v>305</v>
      </c>
      <c r="AR160" s="66"/>
      <c r="AS160" s="97"/>
    </row>
    <row r="161" spans="1:45" ht="12.75" customHeight="1">
      <c r="A161" s="113" t="s">
        <v>340</v>
      </c>
      <c r="B161" s="114">
        <v>8250053</v>
      </c>
      <c r="C161" s="115"/>
      <c r="D161" s="115"/>
      <c r="E161" s="116"/>
      <c r="F161" s="116"/>
      <c r="G161" s="116"/>
      <c r="H161" s="117" t="s">
        <v>172</v>
      </c>
      <c r="I161" s="24">
        <v>3.21</v>
      </c>
      <c r="J161" s="116">
        <f t="shared" si="0"/>
        <v>321</v>
      </c>
      <c r="K161" s="118">
        <v>6100</v>
      </c>
      <c r="L161" s="116">
        <v>5460</v>
      </c>
      <c r="M161" s="116">
        <v>5608</v>
      </c>
      <c r="N161" s="116">
        <f t="shared" si="1"/>
        <v>492</v>
      </c>
      <c r="O161" s="119">
        <f t="shared" si="2"/>
        <v>8.7731811697574894E-2</v>
      </c>
      <c r="P161" s="120">
        <v>1900.4</v>
      </c>
      <c r="Q161" s="116">
        <v>2766</v>
      </c>
      <c r="R161" s="116">
        <v>2568</v>
      </c>
      <c r="S161" s="116">
        <f t="shared" si="3"/>
        <v>198</v>
      </c>
      <c r="T161" s="119">
        <f t="shared" si="4"/>
        <v>7.7102803738317752E-2</v>
      </c>
      <c r="U161" s="118">
        <v>2633</v>
      </c>
      <c r="V161" s="116">
        <v>2404</v>
      </c>
      <c r="W161" s="116">
        <f t="shared" si="5"/>
        <v>229</v>
      </c>
      <c r="X161" s="121">
        <f t="shared" si="6"/>
        <v>9.5257903494176371E-2</v>
      </c>
      <c r="Y161" s="122">
        <f t="shared" si="7"/>
        <v>8.2024922118380061</v>
      </c>
      <c r="Z161" s="123">
        <v>2695</v>
      </c>
      <c r="AA161" s="116">
        <v>1840</v>
      </c>
      <c r="AB161" s="116">
        <v>135</v>
      </c>
      <c r="AC161" s="116">
        <f t="shared" si="8"/>
        <v>1975</v>
      </c>
      <c r="AD161" s="124">
        <f t="shared" si="9"/>
        <v>0.73283858998144713</v>
      </c>
      <c r="AE161" s="115">
        <f t="shared" si="10"/>
        <v>0.94299915327747919</v>
      </c>
      <c r="AF161" s="125">
        <v>360</v>
      </c>
      <c r="AG161" s="124">
        <f t="shared" si="11"/>
        <v>0.13358070500927643</v>
      </c>
      <c r="AH161" s="126">
        <f t="shared" si="12"/>
        <v>0.927643784786642</v>
      </c>
      <c r="AI161" s="116">
        <v>180</v>
      </c>
      <c r="AJ161" s="116">
        <v>155</v>
      </c>
      <c r="AK161" s="116">
        <f t="shared" si="13"/>
        <v>335</v>
      </c>
      <c r="AL161" s="124">
        <f t="shared" si="14"/>
        <v>0.12430426716141002</v>
      </c>
      <c r="AM161" s="115">
        <f t="shared" si="15"/>
        <v>2.0049075348614518</v>
      </c>
      <c r="AN161" s="127">
        <v>25</v>
      </c>
      <c r="AO161" s="24" t="s">
        <v>85</v>
      </c>
      <c r="AP161" s="12" t="s">
        <v>38</v>
      </c>
      <c r="AQ161" s="82" t="s">
        <v>341</v>
      </c>
      <c r="AR161" s="66"/>
      <c r="AS161" s="97"/>
    </row>
    <row r="162" spans="1:45" ht="12.75" customHeight="1">
      <c r="A162" s="113"/>
      <c r="B162" s="114">
        <v>8250054</v>
      </c>
      <c r="C162" s="115"/>
      <c r="D162" s="115"/>
      <c r="E162" s="116"/>
      <c r="F162" s="116"/>
      <c r="G162" s="116"/>
      <c r="H162" s="117" t="s">
        <v>173</v>
      </c>
      <c r="I162" s="24">
        <v>1.3</v>
      </c>
      <c r="J162" s="116">
        <f t="shared" si="0"/>
        <v>130</v>
      </c>
      <c r="K162" s="118">
        <v>3610</v>
      </c>
      <c r="L162" s="116">
        <v>3278</v>
      </c>
      <c r="M162" s="116">
        <v>3049</v>
      </c>
      <c r="N162" s="116">
        <f t="shared" si="1"/>
        <v>561</v>
      </c>
      <c r="O162" s="119">
        <f t="shared" si="2"/>
        <v>0.18399475237782881</v>
      </c>
      <c r="P162" s="120">
        <v>2787.6</v>
      </c>
      <c r="Q162" s="116">
        <v>1842</v>
      </c>
      <c r="R162" s="116">
        <v>1587</v>
      </c>
      <c r="S162" s="116">
        <f t="shared" si="3"/>
        <v>255</v>
      </c>
      <c r="T162" s="119">
        <f t="shared" si="4"/>
        <v>0.16068052930056712</v>
      </c>
      <c r="U162" s="118">
        <v>1657</v>
      </c>
      <c r="V162" s="116">
        <v>1480</v>
      </c>
      <c r="W162" s="116">
        <f t="shared" si="5"/>
        <v>177</v>
      </c>
      <c r="X162" s="121">
        <f t="shared" si="6"/>
        <v>0.11959459459459459</v>
      </c>
      <c r="Y162" s="122">
        <f t="shared" si="7"/>
        <v>12.746153846153845</v>
      </c>
      <c r="Z162" s="123">
        <v>1800</v>
      </c>
      <c r="AA162" s="116">
        <v>1095</v>
      </c>
      <c r="AB162" s="116">
        <v>90</v>
      </c>
      <c r="AC162" s="116">
        <f t="shared" si="8"/>
        <v>1185</v>
      </c>
      <c r="AD162" s="124">
        <f t="shared" si="9"/>
        <v>0.65833333333333333</v>
      </c>
      <c r="AE162" s="115">
        <f t="shared" si="10"/>
        <v>0.84712757269426886</v>
      </c>
      <c r="AF162" s="125">
        <v>180</v>
      </c>
      <c r="AG162" s="124">
        <f t="shared" si="11"/>
        <v>0.1</v>
      </c>
      <c r="AH162" s="126">
        <f t="shared" si="12"/>
        <v>0.69444444444444453</v>
      </c>
      <c r="AI162" s="116">
        <v>230</v>
      </c>
      <c r="AJ162" s="116">
        <v>180</v>
      </c>
      <c r="AK162" s="116">
        <f t="shared" si="13"/>
        <v>410</v>
      </c>
      <c r="AL162" s="124">
        <f t="shared" si="14"/>
        <v>0.22777777777777777</v>
      </c>
      <c r="AM162" s="115">
        <f t="shared" si="15"/>
        <v>3.6738351254480288</v>
      </c>
      <c r="AN162" s="127">
        <v>15</v>
      </c>
      <c r="AO162" s="24" t="s">
        <v>85</v>
      </c>
      <c r="AP162" s="24" t="s">
        <v>85</v>
      </c>
      <c r="AQ162" s="82"/>
      <c r="AR162" s="66"/>
      <c r="AS162" s="97"/>
    </row>
    <row r="163" spans="1:45" ht="12.75" customHeight="1">
      <c r="A163" s="113"/>
      <c r="B163" s="114">
        <v>8250055</v>
      </c>
      <c r="C163" s="115"/>
      <c r="D163" s="115"/>
      <c r="E163" s="116"/>
      <c r="F163" s="116"/>
      <c r="G163" s="116"/>
      <c r="H163" s="117" t="s">
        <v>174</v>
      </c>
      <c r="I163" s="24">
        <v>1.88</v>
      </c>
      <c r="J163" s="116">
        <f t="shared" si="0"/>
        <v>188</v>
      </c>
      <c r="K163" s="118">
        <v>3141</v>
      </c>
      <c r="L163" s="116">
        <v>2906</v>
      </c>
      <c r="M163" s="116">
        <v>2977</v>
      </c>
      <c r="N163" s="116">
        <f t="shared" si="1"/>
        <v>164</v>
      </c>
      <c r="O163" s="119">
        <f t="shared" si="2"/>
        <v>5.5089015787705746E-2</v>
      </c>
      <c r="P163" s="120">
        <v>1669.9</v>
      </c>
      <c r="Q163" s="116">
        <v>1220</v>
      </c>
      <c r="R163" s="116">
        <v>1221</v>
      </c>
      <c r="S163" s="116">
        <f t="shared" si="3"/>
        <v>-1</v>
      </c>
      <c r="T163" s="119">
        <f t="shared" si="4"/>
        <v>-8.1900081900081905E-4</v>
      </c>
      <c r="U163" s="118">
        <v>1114</v>
      </c>
      <c r="V163" s="116">
        <v>1155</v>
      </c>
      <c r="W163" s="116">
        <f t="shared" si="5"/>
        <v>-41</v>
      </c>
      <c r="X163" s="121">
        <f t="shared" si="6"/>
        <v>-3.54978354978355E-2</v>
      </c>
      <c r="Y163" s="122">
        <f t="shared" si="7"/>
        <v>5.9255319148936172</v>
      </c>
      <c r="Z163" s="123">
        <v>1360</v>
      </c>
      <c r="AA163" s="116">
        <v>770</v>
      </c>
      <c r="AB163" s="116">
        <v>30</v>
      </c>
      <c r="AC163" s="116">
        <f t="shared" si="8"/>
        <v>800</v>
      </c>
      <c r="AD163" s="124">
        <f t="shared" si="9"/>
        <v>0.58823529411764708</v>
      </c>
      <c r="AE163" s="115">
        <f t="shared" si="10"/>
        <v>0.75692709399338987</v>
      </c>
      <c r="AF163" s="125">
        <v>250</v>
      </c>
      <c r="AG163" s="124">
        <f t="shared" si="11"/>
        <v>0.18382352941176472</v>
      </c>
      <c r="AH163" s="126">
        <f t="shared" si="12"/>
        <v>1.2765522875816995</v>
      </c>
      <c r="AI163" s="116">
        <v>200</v>
      </c>
      <c r="AJ163" s="116">
        <v>100</v>
      </c>
      <c r="AK163" s="116">
        <f t="shared" si="13"/>
        <v>300</v>
      </c>
      <c r="AL163" s="124">
        <f t="shared" si="14"/>
        <v>0.22058823529411764</v>
      </c>
      <c r="AM163" s="115">
        <f t="shared" si="15"/>
        <v>3.5578747628083489</v>
      </c>
      <c r="AN163" s="127">
        <v>10</v>
      </c>
      <c r="AO163" s="24" t="s">
        <v>85</v>
      </c>
      <c r="AP163" s="24" t="s">
        <v>85</v>
      </c>
      <c r="AQ163" s="82"/>
      <c r="AR163" s="66"/>
      <c r="AS163" s="97"/>
    </row>
    <row r="164" spans="1:45" ht="12.75" customHeight="1">
      <c r="A164" s="113"/>
      <c r="B164" s="114">
        <v>8250056</v>
      </c>
      <c r="C164" s="115"/>
      <c r="D164" s="115"/>
      <c r="E164" s="116"/>
      <c r="F164" s="116"/>
      <c r="G164" s="116"/>
      <c r="H164" s="117" t="s">
        <v>175</v>
      </c>
      <c r="I164" s="24">
        <v>1.59</v>
      </c>
      <c r="J164" s="116">
        <f t="shared" si="0"/>
        <v>159</v>
      </c>
      <c r="K164" s="118">
        <v>5499</v>
      </c>
      <c r="L164" s="116">
        <v>4995</v>
      </c>
      <c r="M164" s="116">
        <v>4840</v>
      </c>
      <c r="N164" s="116">
        <f t="shared" si="1"/>
        <v>659</v>
      </c>
      <c r="O164" s="119">
        <f t="shared" si="2"/>
        <v>0.13615702479338843</v>
      </c>
      <c r="P164" s="120">
        <v>3463.1</v>
      </c>
      <c r="Q164" s="116">
        <v>2703</v>
      </c>
      <c r="R164" s="116">
        <v>2569</v>
      </c>
      <c r="S164" s="116">
        <f t="shared" si="3"/>
        <v>134</v>
      </c>
      <c r="T164" s="119">
        <f t="shared" si="4"/>
        <v>5.2160373686259247E-2</v>
      </c>
      <c r="U164" s="118">
        <v>2524</v>
      </c>
      <c r="V164" s="116">
        <v>2397</v>
      </c>
      <c r="W164" s="116">
        <f t="shared" si="5"/>
        <v>127</v>
      </c>
      <c r="X164" s="121">
        <f t="shared" si="6"/>
        <v>5.2982895285773886E-2</v>
      </c>
      <c r="Y164" s="122">
        <f t="shared" si="7"/>
        <v>15.874213836477987</v>
      </c>
      <c r="Z164" s="123">
        <v>3020</v>
      </c>
      <c r="AA164" s="116">
        <v>1725</v>
      </c>
      <c r="AB164" s="116">
        <v>120</v>
      </c>
      <c r="AC164" s="116">
        <f t="shared" si="8"/>
        <v>1845</v>
      </c>
      <c r="AD164" s="124">
        <f t="shared" si="9"/>
        <v>0.61092715231788075</v>
      </c>
      <c r="AE164" s="115">
        <f t="shared" si="10"/>
        <v>0.78612643387757186</v>
      </c>
      <c r="AF164" s="125">
        <v>425</v>
      </c>
      <c r="AG164" s="124">
        <f t="shared" si="11"/>
        <v>0.14072847682119205</v>
      </c>
      <c r="AH164" s="126">
        <f t="shared" si="12"/>
        <v>0.97728108903605593</v>
      </c>
      <c r="AI164" s="116">
        <v>385</v>
      </c>
      <c r="AJ164" s="116">
        <v>325</v>
      </c>
      <c r="AK164" s="116">
        <f t="shared" si="13"/>
        <v>710</v>
      </c>
      <c r="AL164" s="124">
        <f t="shared" si="14"/>
        <v>0.23509933774834438</v>
      </c>
      <c r="AM164" s="115">
        <f t="shared" si="15"/>
        <v>3.7919248023926513</v>
      </c>
      <c r="AN164" s="127">
        <v>50</v>
      </c>
      <c r="AO164" s="24" t="s">
        <v>85</v>
      </c>
      <c r="AP164" s="24" t="s">
        <v>85</v>
      </c>
      <c r="AQ164" s="82"/>
      <c r="AR164" s="66"/>
      <c r="AS164" s="97"/>
    </row>
    <row r="165" spans="1:45" ht="12.75" customHeight="1">
      <c r="A165" s="113"/>
      <c r="B165" s="114">
        <v>8250057</v>
      </c>
      <c r="C165" s="115"/>
      <c r="D165" s="115"/>
      <c r="E165" s="116"/>
      <c r="F165" s="116"/>
      <c r="G165" s="116"/>
      <c r="H165" s="117" t="s">
        <v>176</v>
      </c>
      <c r="I165" s="24">
        <v>2.2999999999999998</v>
      </c>
      <c r="J165" s="116">
        <f t="shared" si="0"/>
        <v>229.99999999999997</v>
      </c>
      <c r="K165" s="118">
        <v>6415</v>
      </c>
      <c r="L165" s="116">
        <v>5583</v>
      </c>
      <c r="M165" s="116">
        <v>5702</v>
      </c>
      <c r="N165" s="116">
        <f t="shared" si="1"/>
        <v>713</v>
      </c>
      <c r="O165" s="119">
        <f t="shared" si="2"/>
        <v>0.12504384426517012</v>
      </c>
      <c r="P165" s="120">
        <v>2783.2</v>
      </c>
      <c r="Q165" s="116">
        <v>2977</v>
      </c>
      <c r="R165" s="116">
        <v>2709</v>
      </c>
      <c r="S165" s="116">
        <f t="shared" si="3"/>
        <v>268</v>
      </c>
      <c r="T165" s="119">
        <f t="shared" si="4"/>
        <v>9.892949427833149E-2</v>
      </c>
      <c r="U165" s="118">
        <v>2715</v>
      </c>
      <c r="V165" s="116">
        <v>2559</v>
      </c>
      <c r="W165" s="116">
        <f t="shared" si="5"/>
        <v>156</v>
      </c>
      <c r="X165" s="121">
        <f t="shared" si="6"/>
        <v>6.096131301289566E-2</v>
      </c>
      <c r="Y165" s="122">
        <f t="shared" si="7"/>
        <v>11.804347826086959</v>
      </c>
      <c r="Z165" s="123">
        <v>2810</v>
      </c>
      <c r="AA165" s="116">
        <v>1400</v>
      </c>
      <c r="AB165" s="116">
        <v>115</v>
      </c>
      <c r="AC165" s="116">
        <f t="shared" si="8"/>
        <v>1515</v>
      </c>
      <c r="AD165" s="124">
        <f t="shared" si="9"/>
        <v>0.53914590747330959</v>
      </c>
      <c r="AE165" s="115">
        <f t="shared" si="10"/>
        <v>0.69376004646974221</v>
      </c>
      <c r="AF165" s="125">
        <v>540</v>
      </c>
      <c r="AG165" s="124">
        <f t="shared" si="11"/>
        <v>0.19217081850533807</v>
      </c>
      <c r="AH165" s="126">
        <f t="shared" si="12"/>
        <v>1.3345195729537367</v>
      </c>
      <c r="AI165" s="116">
        <v>460</v>
      </c>
      <c r="AJ165" s="116">
        <v>250</v>
      </c>
      <c r="AK165" s="116">
        <f t="shared" si="13"/>
        <v>710</v>
      </c>
      <c r="AL165" s="124">
        <f t="shared" si="14"/>
        <v>0.25266903914590749</v>
      </c>
      <c r="AM165" s="115">
        <f t="shared" si="15"/>
        <v>4.0753070829985081</v>
      </c>
      <c r="AN165" s="127">
        <v>50</v>
      </c>
      <c r="AO165" s="24" t="s">
        <v>85</v>
      </c>
      <c r="AP165" s="24" t="s">
        <v>85</v>
      </c>
      <c r="AQ165" s="82"/>
      <c r="AR165" s="66"/>
      <c r="AS165" s="97"/>
    </row>
    <row r="166" spans="1:45" ht="12.75" customHeight="1">
      <c r="A166" s="113"/>
      <c r="B166" s="114">
        <v>8250058</v>
      </c>
      <c r="C166" s="115"/>
      <c r="D166" s="115"/>
      <c r="E166" s="116"/>
      <c r="F166" s="116"/>
      <c r="G166" s="116"/>
      <c r="H166" s="117" t="s">
        <v>177</v>
      </c>
      <c r="I166" s="24">
        <v>1.97</v>
      </c>
      <c r="J166" s="116">
        <f t="shared" si="0"/>
        <v>197</v>
      </c>
      <c r="K166" s="118">
        <v>6543</v>
      </c>
      <c r="L166" s="116">
        <v>6335</v>
      </c>
      <c r="M166" s="116">
        <v>6291</v>
      </c>
      <c r="N166" s="116">
        <f t="shared" si="1"/>
        <v>252</v>
      </c>
      <c r="O166" s="119">
        <f t="shared" si="2"/>
        <v>4.005722460658083E-2</v>
      </c>
      <c r="P166" s="120">
        <v>3327.9</v>
      </c>
      <c r="Q166" s="116">
        <v>3682</v>
      </c>
      <c r="R166" s="116">
        <v>3532</v>
      </c>
      <c r="S166" s="116">
        <f t="shared" si="3"/>
        <v>150</v>
      </c>
      <c r="T166" s="119">
        <f t="shared" si="4"/>
        <v>4.2468856172140433E-2</v>
      </c>
      <c r="U166" s="118">
        <v>3396</v>
      </c>
      <c r="V166" s="116">
        <v>3267</v>
      </c>
      <c r="W166" s="116">
        <f t="shared" si="5"/>
        <v>129</v>
      </c>
      <c r="X166" s="121">
        <f t="shared" si="6"/>
        <v>3.948576675849403E-2</v>
      </c>
      <c r="Y166" s="122">
        <f t="shared" si="7"/>
        <v>17.238578680203045</v>
      </c>
      <c r="Z166" s="123">
        <v>3840</v>
      </c>
      <c r="AA166" s="116">
        <v>1790</v>
      </c>
      <c r="AB166" s="116">
        <v>80</v>
      </c>
      <c r="AC166" s="116">
        <f t="shared" si="8"/>
        <v>1870</v>
      </c>
      <c r="AD166" s="124">
        <f t="shared" si="9"/>
        <v>0.48697916666666669</v>
      </c>
      <c r="AE166" s="115">
        <f t="shared" si="10"/>
        <v>0.62663313328254855</v>
      </c>
      <c r="AF166" s="125">
        <v>590</v>
      </c>
      <c r="AG166" s="124">
        <f t="shared" si="11"/>
        <v>0.15364583333333334</v>
      </c>
      <c r="AH166" s="126">
        <f t="shared" si="12"/>
        <v>1.0669849537037039</v>
      </c>
      <c r="AI166" s="116">
        <v>985</v>
      </c>
      <c r="AJ166" s="116">
        <v>345</v>
      </c>
      <c r="AK166" s="116">
        <f t="shared" si="13"/>
        <v>1330</v>
      </c>
      <c r="AL166" s="124">
        <f t="shared" si="14"/>
        <v>0.34635416666666669</v>
      </c>
      <c r="AM166" s="115">
        <f t="shared" si="15"/>
        <v>5.5863575268817209</v>
      </c>
      <c r="AN166" s="127">
        <v>50</v>
      </c>
      <c r="AO166" s="24" t="s">
        <v>85</v>
      </c>
      <c r="AP166" s="24" t="s">
        <v>85</v>
      </c>
      <c r="AQ166" s="82"/>
      <c r="AR166" s="66"/>
      <c r="AS166" s="97"/>
    </row>
    <row r="167" spans="1:45" ht="12.75" customHeight="1">
      <c r="A167" s="113"/>
      <c r="B167" s="114">
        <v>8250059</v>
      </c>
      <c r="C167" s="115"/>
      <c r="D167" s="115"/>
      <c r="E167" s="116"/>
      <c r="F167" s="116"/>
      <c r="G167" s="116"/>
      <c r="H167" s="117" t="s">
        <v>178</v>
      </c>
      <c r="I167" s="24">
        <v>1.55</v>
      </c>
      <c r="J167" s="116">
        <f t="shared" si="0"/>
        <v>155</v>
      </c>
      <c r="K167" s="118">
        <v>6616</v>
      </c>
      <c r="L167" s="116">
        <v>6397</v>
      </c>
      <c r="M167" s="116">
        <v>6391</v>
      </c>
      <c r="N167" s="116">
        <f t="shared" si="1"/>
        <v>225</v>
      </c>
      <c r="O167" s="119">
        <f t="shared" si="2"/>
        <v>3.5205758097324361E-2</v>
      </c>
      <c r="P167" s="120">
        <v>4271.3999999999996</v>
      </c>
      <c r="Q167" s="116">
        <v>3854</v>
      </c>
      <c r="R167" s="116">
        <v>3746</v>
      </c>
      <c r="S167" s="116">
        <f t="shared" si="3"/>
        <v>108</v>
      </c>
      <c r="T167" s="119">
        <f t="shared" si="4"/>
        <v>2.8830752802989856E-2</v>
      </c>
      <c r="U167" s="118">
        <v>3502</v>
      </c>
      <c r="V167" s="116">
        <v>3530</v>
      </c>
      <c r="W167" s="116">
        <f t="shared" si="5"/>
        <v>-28</v>
      </c>
      <c r="X167" s="121">
        <f t="shared" si="6"/>
        <v>-7.9320113314447598E-3</v>
      </c>
      <c r="Y167" s="122">
        <f t="shared" si="7"/>
        <v>22.593548387096774</v>
      </c>
      <c r="Z167" s="123">
        <v>3995</v>
      </c>
      <c r="AA167" s="116">
        <v>2170</v>
      </c>
      <c r="AB167" s="116">
        <v>165</v>
      </c>
      <c r="AC167" s="116">
        <f t="shared" si="8"/>
        <v>2335</v>
      </c>
      <c r="AD167" s="124">
        <f t="shared" si="9"/>
        <v>0.58448060075093866</v>
      </c>
      <c r="AE167" s="115">
        <f t="shared" si="10"/>
        <v>0.75209564445726185</v>
      </c>
      <c r="AF167" s="125">
        <v>570</v>
      </c>
      <c r="AG167" s="124">
        <f t="shared" si="11"/>
        <v>0.14267834793491865</v>
      </c>
      <c r="AH167" s="126">
        <f t="shared" si="12"/>
        <v>0.99082186065915734</v>
      </c>
      <c r="AI167" s="116">
        <v>855</v>
      </c>
      <c r="AJ167" s="116">
        <v>180</v>
      </c>
      <c r="AK167" s="116">
        <f t="shared" si="13"/>
        <v>1035</v>
      </c>
      <c r="AL167" s="124">
        <f t="shared" si="14"/>
        <v>0.25907384230287861</v>
      </c>
      <c r="AM167" s="115">
        <f t="shared" si="15"/>
        <v>4.1786103597238489</v>
      </c>
      <c r="AN167" s="127">
        <v>60</v>
      </c>
      <c r="AO167" s="24" t="s">
        <v>85</v>
      </c>
      <c r="AP167" s="24" t="s">
        <v>85</v>
      </c>
      <c r="AQ167" s="82"/>
      <c r="AR167" s="66"/>
      <c r="AS167" s="97"/>
    </row>
    <row r="168" spans="1:45" ht="12.75" customHeight="1">
      <c r="A168" s="113"/>
      <c r="B168" s="114">
        <v>8250060</v>
      </c>
      <c r="C168" s="115"/>
      <c r="D168" s="115"/>
      <c r="E168" s="116"/>
      <c r="F168" s="116"/>
      <c r="G168" s="116"/>
      <c r="H168" s="117" t="s">
        <v>179</v>
      </c>
      <c r="I168" s="24">
        <v>2.02</v>
      </c>
      <c r="J168" s="116">
        <f t="shared" si="0"/>
        <v>202</v>
      </c>
      <c r="K168" s="118">
        <v>4970</v>
      </c>
      <c r="L168" s="116">
        <v>4315</v>
      </c>
      <c r="M168" s="116">
        <v>4387</v>
      </c>
      <c r="N168" s="116">
        <f t="shared" si="1"/>
        <v>583</v>
      </c>
      <c r="O168" s="119">
        <f t="shared" si="2"/>
        <v>0.13289263733758833</v>
      </c>
      <c r="P168" s="120">
        <v>2464.5</v>
      </c>
      <c r="Q168" s="116">
        <v>2660</v>
      </c>
      <c r="R168" s="116">
        <v>2382</v>
      </c>
      <c r="S168" s="116">
        <f t="shared" si="3"/>
        <v>278</v>
      </c>
      <c r="T168" s="119">
        <f t="shared" si="4"/>
        <v>0.11670864819479429</v>
      </c>
      <c r="U168" s="118">
        <v>2503</v>
      </c>
      <c r="V168" s="116">
        <v>2227</v>
      </c>
      <c r="W168" s="116">
        <f t="shared" si="5"/>
        <v>276</v>
      </c>
      <c r="X168" s="121">
        <f t="shared" si="6"/>
        <v>0.12393354288280198</v>
      </c>
      <c r="Y168" s="122">
        <f t="shared" si="7"/>
        <v>12.391089108910892</v>
      </c>
      <c r="Z168" s="123">
        <v>2990</v>
      </c>
      <c r="AA168" s="116">
        <v>1935</v>
      </c>
      <c r="AB168" s="116">
        <v>100</v>
      </c>
      <c r="AC168" s="116">
        <f t="shared" si="8"/>
        <v>2035</v>
      </c>
      <c r="AD168" s="124">
        <f t="shared" si="9"/>
        <v>0.6806020066889632</v>
      </c>
      <c r="AE168" s="115">
        <f t="shared" si="10"/>
        <v>0.87578236845154922</v>
      </c>
      <c r="AF168" s="125">
        <v>405</v>
      </c>
      <c r="AG168" s="124">
        <f t="shared" si="11"/>
        <v>0.1354515050167224</v>
      </c>
      <c r="AH168" s="126">
        <f t="shared" si="12"/>
        <v>0.94063545150501671</v>
      </c>
      <c r="AI168" s="116">
        <v>305</v>
      </c>
      <c r="AJ168" s="116">
        <v>185</v>
      </c>
      <c r="AK168" s="116">
        <f t="shared" si="13"/>
        <v>490</v>
      </c>
      <c r="AL168" s="124">
        <f t="shared" si="14"/>
        <v>0.16387959866220736</v>
      </c>
      <c r="AM168" s="115">
        <f t="shared" si="15"/>
        <v>2.6432193332614089</v>
      </c>
      <c r="AN168" s="127">
        <v>55</v>
      </c>
      <c r="AO168" s="24" t="s">
        <v>85</v>
      </c>
      <c r="AP168" s="24" t="s">
        <v>85</v>
      </c>
      <c r="AQ168" s="82"/>
      <c r="AR168" s="66"/>
      <c r="AS168" s="97"/>
    </row>
    <row r="169" spans="1:45" ht="12.75" customHeight="1">
      <c r="A169" s="128" t="s">
        <v>342</v>
      </c>
      <c r="B169" s="129">
        <v>8250061</v>
      </c>
      <c r="C169" s="130"/>
      <c r="D169" s="130"/>
      <c r="E169" s="131"/>
      <c r="F169" s="131"/>
      <c r="G169" s="131"/>
      <c r="H169" s="132" t="s">
        <v>180</v>
      </c>
      <c r="I169" s="27">
        <v>37.99</v>
      </c>
      <c r="J169" s="131">
        <f t="shared" si="0"/>
        <v>3799</v>
      </c>
      <c r="K169" s="133">
        <v>3340</v>
      </c>
      <c r="L169" s="131">
        <v>3429</v>
      </c>
      <c r="M169" s="131">
        <v>3417</v>
      </c>
      <c r="N169" s="131">
        <f t="shared" si="1"/>
        <v>-77</v>
      </c>
      <c r="O169" s="134">
        <f t="shared" si="2"/>
        <v>-2.253438688908399E-2</v>
      </c>
      <c r="P169" s="135">
        <v>87.9</v>
      </c>
      <c r="Q169" s="131">
        <v>1358</v>
      </c>
      <c r="R169" s="131">
        <v>1331</v>
      </c>
      <c r="S169" s="131">
        <f t="shared" si="3"/>
        <v>27</v>
      </c>
      <c r="T169" s="134">
        <f t="shared" si="4"/>
        <v>2.02854996243426E-2</v>
      </c>
      <c r="U169" s="133">
        <v>1285</v>
      </c>
      <c r="V169" s="131">
        <v>1293</v>
      </c>
      <c r="W169" s="131">
        <f t="shared" si="5"/>
        <v>-8</v>
      </c>
      <c r="X169" s="136">
        <f t="shared" si="6"/>
        <v>-6.1871616395978348E-3</v>
      </c>
      <c r="Y169" s="137">
        <f t="shared" si="7"/>
        <v>0.33824690708081073</v>
      </c>
      <c r="Z169" s="138">
        <v>1355</v>
      </c>
      <c r="AA169" s="131">
        <v>960</v>
      </c>
      <c r="AB169" s="131">
        <v>45</v>
      </c>
      <c r="AC169" s="131">
        <f t="shared" si="8"/>
        <v>1005</v>
      </c>
      <c r="AD169" s="139">
        <f t="shared" si="9"/>
        <v>0.74169741697416969</v>
      </c>
      <c r="AE169" s="130">
        <f t="shared" si="10"/>
        <v>0.95439847976952508</v>
      </c>
      <c r="AF169" s="140">
        <v>200</v>
      </c>
      <c r="AG169" s="139">
        <f t="shared" si="11"/>
        <v>0.14760147601476015</v>
      </c>
      <c r="AH169" s="141">
        <f t="shared" si="12"/>
        <v>1.0250102501025011</v>
      </c>
      <c r="AI169" s="131">
        <v>90</v>
      </c>
      <c r="AJ169" s="131">
        <v>35</v>
      </c>
      <c r="AK169" s="131">
        <f t="shared" si="13"/>
        <v>125</v>
      </c>
      <c r="AL169" s="139">
        <f t="shared" si="14"/>
        <v>9.2250922509225092E-2</v>
      </c>
      <c r="AM169" s="130">
        <f t="shared" si="15"/>
        <v>1.4879181049875014</v>
      </c>
      <c r="AN169" s="142">
        <v>25</v>
      </c>
      <c r="AO169" s="27" t="s">
        <v>181</v>
      </c>
      <c r="AP169" s="27" t="s">
        <v>181</v>
      </c>
      <c r="AQ169" s="82" t="s">
        <v>342</v>
      </c>
      <c r="AR169" s="66"/>
      <c r="AS169" s="97"/>
    </row>
    <row r="170" spans="1:45" ht="12.75" customHeight="1">
      <c r="A170" s="113"/>
      <c r="B170" s="114">
        <v>8250062</v>
      </c>
      <c r="C170" s="115"/>
      <c r="D170" s="115"/>
      <c r="E170" s="116"/>
      <c r="F170" s="116"/>
      <c r="G170" s="116"/>
      <c r="H170" s="117" t="s">
        <v>182</v>
      </c>
      <c r="I170" s="24">
        <v>1.48</v>
      </c>
      <c r="J170" s="116">
        <f t="shared" si="0"/>
        <v>148</v>
      </c>
      <c r="K170" s="118">
        <v>5130</v>
      </c>
      <c r="L170" s="116">
        <v>4707</v>
      </c>
      <c r="M170" s="116">
        <v>4357</v>
      </c>
      <c r="N170" s="116">
        <f t="shared" si="1"/>
        <v>773</v>
      </c>
      <c r="O170" s="119">
        <f t="shared" si="2"/>
        <v>0.17741565297222861</v>
      </c>
      <c r="P170" s="120">
        <v>3467.9</v>
      </c>
      <c r="Q170" s="116">
        <v>2609</v>
      </c>
      <c r="R170" s="116">
        <v>2461</v>
      </c>
      <c r="S170" s="116">
        <f t="shared" si="3"/>
        <v>148</v>
      </c>
      <c r="T170" s="119">
        <f t="shared" si="4"/>
        <v>6.0138155221454694E-2</v>
      </c>
      <c r="U170" s="118">
        <v>2415</v>
      </c>
      <c r="V170" s="116">
        <v>2253</v>
      </c>
      <c r="W170" s="116">
        <f t="shared" si="5"/>
        <v>162</v>
      </c>
      <c r="X170" s="121">
        <f t="shared" si="6"/>
        <v>7.1904127829560585E-2</v>
      </c>
      <c r="Y170" s="122">
        <f t="shared" si="7"/>
        <v>16.317567567567568</v>
      </c>
      <c r="Z170" s="123">
        <v>3000</v>
      </c>
      <c r="AA170" s="116">
        <v>1850</v>
      </c>
      <c r="AB170" s="116">
        <v>210</v>
      </c>
      <c r="AC170" s="116">
        <f t="shared" si="8"/>
        <v>2060</v>
      </c>
      <c r="AD170" s="124">
        <f t="shared" si="9"/>
        <v>0.68666666666666665</v>
      </c>
      <c r="AE170" s="115">
        <f t="shared" si="10"/>
        <v>0.8835862277216171</v>
      </c>
      <c r="AF170" s="125">
        <v>580</v>
      </c>
      <c r="AG170" s="124">
        <f t="shared" si="11"/>
        <v>0.19333333333333333</v>
      </c>
      <c r="AH170" s="126">
        <f t="shared" si="12"/>
        <v>1.3425925925925926</v>
      </c>
      <c r="AI170" s="116">
        <v>180</v>
      </c>
      <c r="AJ170" s="116">
        <v>155</v>
      </c>
      <c r="AK170" s="116">
        <f t="shared" si="13"/>
        <v>335</v>
      </c>
      <c r="AL170" s="124">
        <f t="shared" si="14"/>
        <v>0.11166666666666666</v>
      </c>
      <c r="AM170" s="115">
        <f t="shared" si="15"/>
        <v>1.8010752688172043</v>
      </c>
      <c r="AN170" s="127">
        <v>40</v>
      </c>
      <c r="AO170" s="24" t="s">
        <v>85</v>
      </c>
      <c r="AP170" s="24" t="s">
        <v>85</v>
      </c>
      <c r="AQ170" s="82"/>
      <c r="AR170" s="66"/>
      <c r="AS170" s="97"/>
    </row>
    <row r="171" spans="1:45" ht="12.75" customHeight="1">
      <c r="A171" s="113"/>
      <c r="B171" s="114">
        <v>8250063</v>
      </c>
      <c r="C171" s="115"/>
      <c r="D171" s="115"/>
      <c r="E171" s="116"/>
      <c r="F171" s="116"/>
      <c r="G171" s="116"/>
      <c r="H171" s="117" t="s">
        <v>183</v>
      </c>
      <c r="I171" s="24">
        <v>1.34</v>
      </c>
      <c r="J171" s="116">
        <f t="shared" si="0"/>
        <v>134</v>
      </c>
      <c r="K171" s="118">
        <v>4428</v>
      </c>
      <c r="L171" s="116">
        <v>3748</v>
      </c>
      <c r="M171" s="116">
        <v>3566</v>
      </c>
      <c r="N171" s="116">
        <f t="shared" si="1"/>
        <v>862</v>
      </c>
      <c r="O171" s="119">
        <f t="shared" si="2"/>
        <v>0.24172742568704431</v>
      </c>
      <c r="P171" s="120">
        <v>3298.8</v>
      </c>
      <c r="Q171" s="116">
        <v>2061</v>
      </c>
      <c r="R171" s="116">
        <v>1838</v>
      </c>
      <c r="S171" s="116">
        <f t="shared" si="3"/>
        <v>223</v>
      </c>
      <c r="T171" s="119">
        <f t="shared" si="4"/>
        <v>0.12132752992383025</v>
      </c>
      <c r="U171" s="118">
        <v>1900</v>
      </c>
      <c r="V171" s="116">
        <v>1654</v>
      </c>
      <c r="W171" s="116">
        <f t="shared" si="5"/>
        <v>246</v>
      </c>
      <c r="X171" s="121">
        <f t="shared" si="6"/>
        <v>0.14873035066505441</v>
      </c>
      <c r="Y171" s="122">
        <f t="shared" si="7"/>
        <v>14.17910447761194</v>
      </c>
      <c r="Z171" s="123">
        <v>2315</v>
      </c>
      <c r="AA171" s="116">
        <v>1400</v>
      </c>
      <c r="AB171" s="116">
        <v>100</v>
      </c>
      <c r="AC171" s="116">
        <f t="shared" si="8"/>
        <v>1500</v>
      </c>
      <c r="AD171" s="124">
        <f t="shared" si="9"/>
        <v>0.64794816414686829</v>
      </c>
      <c r="AE171" s="115">
        <f t="shared" si="10"/>
        <v>0.8337641856082697</v>
      </c>
      <c r="AF171" s="125">
        <v>375</v>
      </c>
      <c r="AG171" s="124">
        <f t="shared" si="11"/>
        <v>0.16198704103671707</v>
      </c>
      <c r="AH171" s="126">
        <f t="shared" si="12"/>
        <v>1.1249100071994242</v>
      </c>
      <c r="AI171" s="116">
        <v>220</v>
      </c>
      <c r="AJ171" s="116">
        <v>180</v>
      </c>
      <c r="AK171" s="116">
        <f t="shared" si="13"/>
        <v>400</v>
      </c>
      <c r="AL171" s="124">
        <f t="shared" si="14"/>
        <v>0.17278617710583152</v>
      </c>
      <c r="AM171" s="115">
        <f t="shared" si="15"/>
        <v>2.7868738242876052</v>
      </c>
      <c r="AN171" s="127">
        <v>45</v>
      </c>
      <c r="AO171" s="24" t="s">
        <v>85</v>
      </c>
      <c r="AP171" s="24" t="s">
        <v>85</v>
      </c>
      <c r="AQ171" s="82"/>
      <c r="AR171" s="66"/>
      <c r="AS171" s="97"/>
    </row>
    <row r="172" spans="1:45" ht="12.75" customHeight="1">
      <c r="A172" s="113"/>
      <c r="B172" s="114">
        <v>8250064</v>
      </c>
      <c r="C172" s="115"/>
      <c r="D172" s="115"/>
      <c r="E172" s="116"/>
      <c r="F172" s="116"/>
      <c r="G172" s="116"/>
      <c r="H172" s="117" t="s">
        <v>184</v>
      </c>
      <c r="I172" s="24">
        <v>2.06</v>
      </c>
      <c r="J172" s="116">
        <f t="shared" si="0"/>
        <v>206</v>
      </c>
      <c r="K172" s="118">
        <v>5916</v>
      </c>
      <c r="L172" s="116">
        <v>5534</v>
      </c>
      <c r="M172" s="116">
        <v>5297</v>
      </c>
      <c r="N172" s="116">
        <f t="shared" si="1"/>
        <v>619</v>
      </c>
      <c r="O172" s="119">
        <f t="shared" si="2"/>
        <v>0.11685859920709836</v>
      </c>
      <c r="P172" s="120">
        <v>2877</v>
      </c>
      <c r="Q172" s="116">
        <v>2931</v>
      </c>
      <c r="R172" s="116">
        <v>2746</v>
      </c>
      <c r="S172" s="116">
        <f t="shared" si="3"/>
        <v>185</v>
      </c>
      <c r="T172" s="119">
        <f t="shared" si="4"/>
        <v>6.7370721048798252E-2</v>
      </c>
      <c r="U172" s="118">
        <v>2670</v>
      </c>
      <c r="V172" s="116">
        <v>2546</v>
      </c>
      <c r="W172" s="116">
        <f t="shared" si="5"/>
        <v>124</v>
      </c>
      <c r="X172" s="121">
        <f t="shared" si="6"/>
        <v>4.8703849175176749E-2</v>
      </c>
      <c r="Y172" s="122">
        <f t="shared" si="7"/>
        <v>12.961165048543689</v>
      </c>
      <c r="Z172" s="123">
        <v>3160</v>
      </c>
      <c r="AA172" s="116">
        <v>1955</v>
      </c>
      <c r="AB172" s="116">
        <v>150</v>
      </c>
      <c r="AC172" s="116">
        <f t="shared" si="8"/>
        <v>2105</v>
      </c>
      <c r="AD172" s="124">
        <f t="shared" si="9"/>
        <v>0.66613924050632911</v>
      </c>
      <c r="AE172" s="115">
        <f t="shared" si="10"/>
        <v>0.85717202716941321</v>
      </c>
      <c r="AF172" s="125">
        <v>635</v>
      </c>
      <c r="AG172" s="124">
        <f t="shared" si="11"/>
        <v>0.20094936708860758</v>
      </c>
      <c r="AH172" s="126">
        <f t="shared" si="12"/>
        <v>1.3954817158931083</v>
      </c>
      <c r="AI172" s="116">
        <v>225</v>
      </c>
      <c r="AJ172" s="116">
        <v>155</v>
      </c>
      <c r="AK172" s="116">
        <f t="shared" si="13"/>
        <v>380</v>
      </c>
      <c r="AL172" s="124">
        <f t="shared" si="14"/>
        <v>0.12025316455696203</v>
      </c>
      <c r="AM172" s="115">
        <f t="shared" si="15"/>
        <v>1.9395671702735811</v>
      </c>
      <c r="AN172" s="127">
        <v>45</v>
      </c>
      <c r="AO172" s="24" t="s">
        <v>85</v>
      </c>
      <c r="AP172" s="24" t="s">
        <v>85</v>
      </c>
      <c r="AQ172" s="82"/>
      <c r="AR172" s="66"/>
      <c r="AS172" s="97"/>
    </row>
    <row r="173" spans="1:45" ht="12.75" customHeight="1">
      <c r="A173" s="113"/>
      <c r="B173" s="114">
        <v>8250065</v>
      </c>
      <c r="C173" s="115"/>
      <c r="D173" s="115"/>
      <c r="E173" s="116"/>
      <c r="F173" s="116"/>
      <c r="G173" s="116"/>
      <c r="H173" s="117" t="s">
        <v>185</v>
      </c>
      <c r="I173" s="24">
        <v>1.35</v>
      </c>
      <c r="J173" s="116">
        <f t="shared" si="0"/>
        <v>135</v>
      </c>
      <c r="K173" s="118">
        <v>3482</v>
      </c>
      <c r="L173" s="116">
        <v>3121</v>
      </c>
      <c r="M173" s="116">
        <v>3199</v>
      </c>
      <c r="N173" s="116">
        <f t="shared" si="1"/>
        <v>283</v>
      </c>
      <c r="O173" s="119">
        <f t="shared" si="2"/>
        <v>8.8465145357924352E-2</v>
      </c>
      <c r="P173" s="120">
        <v>2586</v>
      </c>
      <c r="Q173" s="116">
        <v>1684</v>
      </c>
      <c r="R173" s="116">
        <v>1592</v>
      </c>
      <c r="S173" s="116">
        <f t="shared" si="3"/>
        <v>92</v>
      </c>
      <c r="T173" s="119">
        <f t="shared" si="4"/>
        <v>5.7788944723618091E-2</v>
      </c>
      <c r="U173" s="118">
        <v>1500</v>
      </c>
      <c r="V173" s="116">
        <v>1449</v>
      </c>
      <c r="W173" s="116">
        <f t="shared" si="5"/>
        <v>51</v>
      </c>
      <c r="X173" s="121">
        <f t="shared" si="6"/>
        <v>3.5196687370600416E-2</v>
      </c>
      <c r="Y173" s="122">
        <f t="shared" si="7"/>
        <v>11.111111111111111</v>
      </c>
      <c r="Z173" s="123">
        <v>1945</v>
      </c>
      <c r="AA173" s="116">
        <v>1035</v>
      </c>
      <c r="AB173" s="116">
        <v>70</v>
      </c>
      <c r="AC173" s="116">
        <f t="shared" si="8"/>
        <v>1105</v>
      </c>
      <c r="AD173" s="124">
        <f t="shared" si="9"/>
        <v>0.56812339331619532</v>
      </c>
      <c r="AE173" s="115">
        <f t="shared" si="10"/>
        <v>0.7310475815252353</v>
      </c>
      <c r="AF173" s="125">
        <v>515</v>
      </c>
      <c r="AG173" s="124">
        <f t="shared" si="11"/>
        <v>0.2647814910025707</v>
      </c>
      <c r="AH173" s="126">
        <f t="shared" si="12"/>
        <v>1.838760354184519</v>
      </c>
      <c r="AI173" s="116">
        <v>185</v>
      </c>
      <c r="AJ173" s="116">
        <v>95</v>
      </c>
      <c r="AK173" s="116">
        <f t="shared" si="13"/>
        <v>280</v>
      </c>
      <c r="AL173" s="124">
        <f t="shared" si="14"/>
        <v>0.14395886889460155</v>
      </c>
      <c r="AM173" s="115">
        <f t="shared" si="15"/>
        <v>2.3219172402355088</v>
      </c>
      <c r="AN173" s="127">
        <v>45</v>
      </c>
      <c r="AO173" s="24" t="s">
        <v>85</v>
      </c>
      <c r="AP173" s="24" t="s">
        <v>85</v>
      </c>
      <c r="AQ173" s="82"/>
      <c r="AR173" s="66"/>
      <c r="AS173" s="97"/>
    </row>
    <row r="174" spans="1:45" ht="12.75" customHeight="1">
      <c r="A174" s="113"/>
      <c r="B174" s="114">
        <v>8250066.0099999998</v>
      </c>
      <c r="C174" s="115"/>
      <c r="D174" s="115"/>
      <c r="E174" s="116"/>
      <c r="F174" s="116"/>
      <c r="G174" s="116"/>
      <c r="H174" s="117" t="s">
        <v>186</v>
      </c>
      <c r="I174" s="24">
        <v>3.48</v>
      </c>
      <c r="J174" s="116">
        <f t="shared" si="0"/>
        <v>348</v>
      </c>
      <c r="K174" s="118">
        <v>4623</v>
      </c>
      <c r="L174" s="116">
        <v>3543</v>
      </c>
      <c r="M174" s="116">
        <v>3527</v>
      </c>
      <c r="N174" s="116">
        <f t="shared" si="1"/>
        <v>1096</v>
      </c>
      <c r="O174" s="119">
        <f t="shared" si="2"/>
        <v>0.31074567621207827</v>
      </c>
      <c r="P174" s="120">
        <v>1329.3</v>
      </c>
      <c r="Q174" s="116">
        <v>1638</v>
      </c>
      <c r="R174" s="116">
        <v>1633</v>
      </c>
      <c r="S174" s="116">
        <f t="shared" si="3"/>
        <v>5</v>
      </c>
      <c r="T174" s="119">
        <f t="shared" si="4"/>
        <v>3.0618493570116348E-3</v>
      </c>
      <c r="U174" s="118">
        <v>1511</v>
      </c>
      <c r="V174" s="116">
        <v>1517</v>
      </c>
      <c r="W174" s="116">
        <f t="shared" si="5"/>
        <v>-6</v>
      </c>
      <c r="X174" s="121">
        <f t="shared" si="6"/>
        <v>-3.9551746868820041E-3</v>
      </c>
      <c r="Y174" s="122">
        <f t="shared" si="7"/>
        <v>4.3419540229885056</v>
      </c>
      <c r="Z174" s="123">
        <v>1555</v>
      </c>
      <c r="AA174" s="116">
        <v>655</v>
      </c>
      <c r="AB174" s="116">
        <v>70</v>
      </c>
      <c r="AC174" s="116">
        <f t="shared" si="8"/>
        <v>725</v>
      </c>
      <c r="AD174" s="124">
        <f t="shared" si="9"/>
        <v>0.4662379421221865</v>
      </c>
      <c r="AE174" s="115">
        <f t="shared" si="10"/>
        <v>0.59994382208800834</v>
      </c>
      <c r="AF174" s="125">
        <v>270</v>
      </c>
      <c r="AG174" s="124">
        <f t="shared" si="11"/>
        <v>0.17363344051446947</v>
      </c>
      <c r="AH174" s="126">
        <f t="shared" si="12"/>
        <v>1.2057877813504825</v>
      </c>
      <c r="AI174" s="116">
        <v>465</v>
      </c>
      <c r="AJ174" s="116">
        <v>85</v>
      </c>
      <c r="AK174" s="116">
        <f t="shared" si="13"/>
        <v>550</v>
      </c>
      <c r="AL174" s="124">
        <f t="shared" si="14"/>
        <v>0.3536977491961415</v>
      </c>
      <c r="AM174" s="115">
        <f t="shared" si="15"/>
        <v>5.704802406389379</v>
      </c>
      <c r="AN174" s="127">
        <v>10</v>
      </c>
      <c r="AO174" s="24" t="s">
        <v>85</v>
      </c>
      <c r="AP174" s="24" t="s">
        <v>85</v>
      </c>
      <c r="AQ174" s="82"/>
      <c r="AR174" s="66"/>
      <c r="AS174" s="97"/>
    </row>
    <row r="175" spans="1:45" ht="12.75" customHeight="1">
      <c r="A175" s="113"/>
      <c r="B175" s="114">
        <v>8250066.0199999996</v>
      </c>
      <c r="C175" s="115"/>
      <c r="D175" s="115"/>
      <c r="E175" s="116"/>
      <c r="F175" s="116"/>
      <c r="G175" s="116"/>
      <c r="H175" s="117" t="s">
        <v>187</v>
      </c>
      <c r="I175" s="24">
        <v>2.17</v>
      </c>
      <c r="J175" s="116">
        <f t="shared" si="0"/>
        <v>217</v>
      </c>
      <c r="K175" s="118">
        <v>5554</v>
      </c>
      <c r="L175" s="116">
        <v>5336</v>
      </c>
      <c r="M175" s="116">
        <v>5172</v>
      </c>
      <c r="N175" s="116">
        <f t="shared" si="1"/>
        <v>382</v>
      </c>
      <c r="O175" s="119">
        <f t="shared" si="2"/>
        <v>7.3859242072699144E-2</v>
      </c>
      <c r="P175" s="120">
        <v>2556</v>
      </c>
      <c r="Q175" s="116">
        <v>2714</v>
      </c>
      <c r="R175" s="116">
        <v>2637</v>
      </c>
      <c r="S175" s="116">
        <f t="shared" si="3"/>
        <v>77</v>
      </c>
      <c r="T175" s="119">
        <f t="shared" si="4"/>
        <v>2.9199848312476299E-2</v>
      </c>
      <c r="U175" s="118">
        <v>2575</v>
      </c>
      <c r="V175" s="116">
        <v>2437</v>
      </c>
      <c r="W175" s="116">
        <f t="shared" si="5"/>
        <v>138</v>
      </c>
      <c r="X175" s="121">
        <f t="shared" si="6"/>
        <v>5.6627000410340585E-2</v>
      </c>
      <c r="Y175" s="122">
        <f t="shared" si="7"/>
        <v>11.866359447004609</v>
      </c>
      <c r="Z175" s="123">
        <v>2870</v>
      </c>
      <c r="AA175" s="116">
        <v>1685</v>
      </c>
      <c r="AB175" s="116">
        <v>115</v>
      </c>
      <c r="AC175" s="116">
        <f t="shared" si="8"/>
        <v>1800</v>
      </c>
      <c r="AD175" s="124">
        <f t="shared" si="9"/>
        <v>0.62717770034843201</v>
      </c>
      <c r="AE175" s="115">
        <f t="shared" si="10"/>
        <v>0.80703725004173266</v>
      </c>
      <c r="AF175" s="125">
        <v>585</v>
      </c>
      <c r="AG175" s="124">
        <f t="shared" si="11"/>
        <v>0.20383275261324041</v>
      </c>
      <c r="AH175" s="126">
        <f t="shared" si="12"/>
        <v>1.4155052264808363</v>
      </c>
      <c r="AI175" s="116">
        <v>330</v>
      </c>
      <c r="AJ175" s="116">
        <v>105</v>
      </c>
      <c r="AK175" s="116">
        <f t="shared" si="13"/>
        <v>435</v>
      </c>
      <c r="AL175" s="124">
        <f t="shared" si="14"/>
        <v>0.15156794425087108</v>
      </c>
      <c r="AM175" s="115">
        <f t="shared" si="15"/>
        <v>2.444644262110824</v>
      </c>
      <c r="AN175" s="127">
        <v>45</v>
      </c>
      <c r="AO175" s="24" t="s">
        <v>85</v>
      </c>
      <c r="AP175" s="24" t="s">
        <v>85</v>
      </c>
      <c r="AQ175" s="82"/>
      <c r="AR175" s="66"/>
      <c r="AS175" s="97"/>
    </row>
    <row r="176" spans="1:45" ht="12.75" customHeight="1">
      <c r="A176" s="113"/>
      <c r="B176" s="114">
        <v>8250067</v>
      </c>
      <c r="C176" s="115"/>
      <c r="D176" s="115"/>
      <c r="E176" s="116"/>
      <c r="F176" s="116"/>
      <c r="G176" s="116"/>
      <c r="H176" s="117" t="s">
        <v>188</v>
      </c>
      <c r="I176" s="24">
        <v>0.89</v>
      </c>
      <c r="J176" s="116">
        <f t="shared" si="0"/>
        <v>89</v>
      </c>
      <c r="K176" s="118">
        <v>3106</v>
      </c>
      <c r="L176" s="116">
        <v>1983</v>
      </c>
      <c r="M176" s="116">
        <v>2043</v>
      </c>
      <c r="N176" s="116">
        <f t="shared" si="1"/>
        <v>1063</v>
      </c>
      <c r="O176" s="119">
        <f t="shared" si="2"/>
        <v>0.52031326480665685</v>
      </c>
      <c r="P176" s="120">
        <v>3499.7</v>
      </c>
      <c r="Q176" s="116">
        <v>1662</v>
      </c>
      <c r="R176" s="116">
        <v>895</v>
      </c>
      <c r="S176" s="116">
        <f t="shared" si="3"/>
        <v>767</v>
      </c>
      <c r="T176" s="119">
        <f t="shared" si="4"/>
        <v>0.85698324022346373</v>
      </c>
      <c r="U176" s="118">
        <v>1497</v>
      </c>
      <c r="V176" s="116">
        <v>865</v>
      </c>
      <c r="W176" s="116">
        <f t="shared" si="5"/>
        <v>632</v>
      </c>
      <c r="X176" s="121">
        <f t="shared" si="6"/>
        <v>0.73063583815028899</v>
      </c>
      <c r="Y176" s="122">
        <f t="shared" si="7"/>
        <v>16.820224719101123</v>
      </c>
      <c r="Z176" s="123">
        <v>1485</v>
      </c>
      <c r="AA176" s="116">
        <v>805</v>
      </c>
      <c r="AB176" s="116">
        <v>35</v>
      </c>
      <c r="AC176" s="116">
        <f t="shared" si="8"/>
        <v>840</v>
      </c>
      <c r="AD176" s="124">
        <f t="shared" si="9"/>
        <v>0.56565656565656564</v>
      </c>
      <c r="AE176" s="115">
        <f t="shared" si="10"/>
        <v>0.72787332674919913</v>
      </c>
      <c r="AF176" s="125">
        <v>420</v>
      </c>
      <c r="AG176" s="124">
        <f t="shared" si="11"/>
        <v>0.28282828282828282</v>
      </c>
      <c r="AH176" s="126">
        <f t="shared" si="12"/>
        <v>1.9640852974186309</v>
      </c>
      <c r="AI176" s="116">
        <v>175</v>
      </c>
      <c r="AJ176" s="116">
        <v>35</v>
      </c>
      <c r="AK176" s="116">
        <f t="shared" si="13"/>
        <v>210</v>
      </c>
      <c r="AL176" s="124">
        <f t="shared" si="14"/>
        <v>0.14141414141414141</v>
      </c>
      <c r="AM176" s="115">
        <f t="shared" si="15"/>
        <v>2.2808732486151841</v>
      </c>
      <c r="AN176" s="127">
        <v>10</v>
      </c>
      <c r="AO176" s="24" t="s">
        <v>85</v>
      </c>
      <c r="AP176" s="24" t="s">
        <v>85</v>
      </c>
      <c r="AQ176" s="82"/>
      <c r="AR176" s="66"/>
      <c r="AS176" s="97"/>
    </row>
    <row r="177" spans="1:45" ht="12.75" customHeight="1">
      <c r="A177" s="67"/>
      <c r="B177" s="68">
        <v>8250068</v>
      </c>
      <c r="C177" s="69"/>
      <c r="D177" s="69"/>
      <c r="E177" s="70"/>
      <c r="F177" s="70"/>
      <c r="G177" s="70"/>
      <c r="H177" s="71" t="s">
        <v>189</v>
      </c>
      <c r="I177" s="12">
        <v>1.07</v>
      </c>
      <c r="J177" s="70">
        <f t="shared" si="0"/>
        <v>107</v>
      </c>
      <c r="K177" s="72">
        <v>2679</v>
      </c>
      <c r="L177" s="70">
        <v>2592</v>
      </c>
      <c r="M177" s="70">
        <v>2664</v>
      </c>
      <c r="N177" s="70">
        <f t="shared" si="1"/>
        <v>15</v>
      </c>
      <c r="O177" s="73">
        <f t="shared" si="2"/>
        <v>5.6306306306306304E-3</v>
      </c>
      <c r="P177" s="74">
        <v>2505.8000000000002</v>
      </c>
      <c r="Q177" s="70">
        <v>1100</v>
      </c>
      <c r="R177" s="70">
        <v>1077</v>
      </c>
      <c r="S177" s="70">
        <f t="shared" si="3"/>
        <v>23</v>
      </c>
      <c r="T177" s="73">
        <f t="shared" si="4"/>
        <v>2.1355617455896009E-2</v>
      </c>
      <c r="U177" s="72">
        <v>1070</v>
      </c>
      <c r="V177" s="70">
        <v>1062</v>
      </c>
      <c r="W177" s="70">
        <f t="shared" si="5"/>
        <v>8</v>
      </c>
      <c r="X177" s="75">
        <f t="shared" si="6"/>
        <v>7.5329566854990581E-3</v>
      </c>
      <c r="Y177" s="76">
        <f t="shared" si="7"/>
        <v>10</v>
      </c>
      <c r="Z177" s="77">
        <v>1130</v>
      </c>
      <c r="AA177" s="70">
        <v>750</v>
      </c>
      <c r="AB177" s="70">
        <v>90</v>
      </c>
      <c r="AC177" s="70">
        <f t="shared" si="8"/>
        <v>840</v>
      </c>
      <c r="AD177" s="78">
        <f t="shared" si="9"/>
        <v>0.74336283185840712</v>
      </c>
      <c r="AE177" s="69">
        <f t="shared" si="10"/>
        <v>0.95654149577217773</v>
      </c>
      <c r="AF177" s="79">
        <v>190</v>
      </c>
      <c r="AG177" s="78">
        <f t="shared" si="11"/>
        <v>0.16814159292035399</v>
      </c>
      <c r="AH177" s="80">
        <f t="shared" si="12"/>
        <v>1.1676499508357918</v>
      </c>
      <c r="AI177" s="70">
        <v>40</v>
      </c>
      <c r="AJ177" s="70">
        <v>60</v>
      </c>
      <c r="AK177" s="70">
        <f t="shared" si="13"/>
        <v>100</v>
      </c>
      <c r="AL177" s="78">
        <f t="shared" si="14"/>
        <v>8.8495575221238937E-2</v>
      </c>
      <c r="AM177" s="69">
        <f t="shared" si="15"/>
        <v>1.4273479874393378</v>
      </c>
      <c r="AN177" s="81">
        <v>0</v>
      </c>
      <c r="AO177" s="12" t="s">
        <v>38</v>
      </c>
      <c r="AP177" s="16" t="s">
        <v>59</v>
      </c>
      <c r="AQ177" s="82"/>
      <c r="AR177" s="66"/>
      <c r="AS177" s="97"/>
    </row>
    <row r="178" spans="1:45" ht="12.75" customHeight="1">
      <c r="A178" s="113"/>
      <c r="B178" s="114">
        <v>8250069</v>
      </c>
      <c r="C178" s="115"/>
      <c r="D178" s="115"/>
      <c r="E178" s="116"/>
      <c r="F178" s="116"/>
      <c r="G178" s="116"/>
      <c r="H178" s="117" t="s">
        <v>190</v>
      </c>
      <c r="I178" s="24">
        <v>1.0900000000000001</v>
      </c>
      <c r="J178" s="116">
        <f t="shared" si="0"/>
        <v>109.00000000000001</v>
      </c>
      <c r="K178" s="118">
        <v>2260</v>
      </c>
      <c r="L178" s="116">
        <v>2225</v>
      </c>
      <c r="M178" s="116">
        <v>2288</v>
      </c>
      <c r="N178" s="116">
        <f t="shared" si="1"/>
        <v>-28</v>
      </c>
      <c r="O178" s="119">
        <f t="shared" si="2"/>
        <v>-1.2237762237762238E-2</v>
      </c>
      <c r="P178" s="120">
        <v>2079.1</v>
      </c>
      <c r="Q178" s="116">
        <v>958</v>
      </c>
      <c r="R178" s="116">
        <v>921</v>
      </c>
      <c r="S178" s="116">
        <f t="shared" si="3"/>
        <v>37</v>
      </c>
      <c r="T178" s="119">
        <f t="shared" si="4"/>
        <v>4.0173724212812158E-2</v>
      </c>
      <c r="U178" s="118">
        <v>903</v>
      </c>
      <c r="V178" s="116">
        <v>894</v>
      </c>
      <c r="W178" s="116">
        <f t="shared" si="5"/>
        <v>9</v>
      </c>
      <c r="X178" s="121">
        <f t="shared" si="6"/>
        <v>1.0067114093959731E-2</v>
      </c>
      <c r="Y178" s="122">
        <f t="shared" si="7"/>
        <v>8.2844036697247692</v>
      </c>
      <c r="Z178" s="123">
        <v>1075</v>
      </c>
      <c r="AA178" s="116">
        <v>695</v>
      </c>
      <c r="AB178" s="116">
        <v>45</v>
      </c>
      <c r="AC178" s="116">
        <f t="shared" si="8"/>
        <v>740</v>
      </c>
      <c r="AD178" s="124">
        <f t="shared" si="9"/>
        <v>0.68837209302325586</v>
      </c>
      <c r="AE178" s="115">
        <f t="shared" si="10"/>
        <v>0.88578072952900888</v>
      </c>
      <c r="AF178" s="125">
        <v>180</v>
      </c>
      <c r="AG178" s="124">
        <f t="shared" si="11"/>
        <v>0.16744186046511628</v>
      </c>
      <c r="AH178" s="126">
        <f t="shared" si="12"/>
        <v>1.1627906976744187</v>
      </c>
      <c r="AI178" s="116">
        <v>65</v>
      </c>
      <c r="AJ178" s="116">
        <v>55</v>
      </c>
      <c r="AK178" s="116">
        <f t="shared" si="13"/>
        <v>120</v>
      </c>
      <c r="AL178" s="124">
        <f t="shared" si="14"/>
        <v>0.11162790697674418</v>
      </c>
      <c r="AM178" s="115">
        <f t="shared" si="15"/>
        <v>1.800450112528132</v>
      </c>
      <c r="AN178" s="127">
        <v>30</v>
      </c>
      <c r="AO178" s="24" t="s">
        <v>85</v>
      </c>
      <c r="AP178" s="12" t="s">
        <v>38</v>
      </c>
      <c r="AQ178" s="82"/>
      <c r="AR178" s="66"/>
      <c r="AS178" s="97"/>
    </row>
    <row r="179" spans="1:45" ht="12.75" customHeight="1">
      <c r="A179" s="113"/>
      <c r="B179" s="114">
        <v>8250070</v>
      </c>
      <c r="C179" s="115"/>
      <c r="D179" s="115"/>
      <c r="E179" s="116"/>
      <c r="F179" s="116"/>
      <c r="G179" s="116"/>
      <c r="H179" s="117" t="s">
        <v>191</v>
      </c>
      <c r="I179" s="24">
        <v>1.64</v>
      </c>
      <c r="J179" s="116">
        <f t="shared" si="0"/>
        <v>164</v>
      </c>
      <c r="K179" s="118">
        <v>2353</v>
      </c>
      <c r="L179" s="116">
        <v>2279</v>
      </c>
      <c r="M179" s="116">
        <v>2321</v>
      </c>
      <c r="N179" s="116">
        <f t="shared" si="1"/>
        <v>32</v>
      </c>
      <c r="O179" s="119">
        <f t="shared" si="2"/>
        <v>1.3787160706591986E-2</v>
      </c>
      <c r="P179" s="120">
        <v>1433.5</v>
      </c>
      <c r="Q179" s="116">
        <v>1053</v>
      </c>
      <c r="R179" s="116">
        <v>1050</v>
      </c>
      <c r="S179" s="116">
        <f t="shared" si="3"/>
        <v>3</v>
      </c>
      <c r="T179" s="119">
        <f t="shared" si="4"/>
        <v>2.8571428571428571E-3</v>
      </c>
      <c r="U179" s="118">
        <v>1011</v>
      </c>
      <c r="V179" s="116">
        <v>1014</v>
      </c>
      <c r="W179" s="116">
        <f t="shared" si="5"/>
        <v>-3</v>
      </c>
      <c r="X179" s="121">
        <f t="shared" si="6"/>
        <v>-2.9585798816568047E-3</v>
      </c>
      <c r="Y179" s="122">
        <f t="shared" si="7"/>
        <v>6.1646341463414638</v>
      </c>
      <c r="Z179" s="123">
        <v>1075</v>
      </c>
      <c r="AA179" s="116">
        <v>670</v>
      </c>
      <c r="AB179" s="116">
        <v>40</v>
      </c>
      <c r="AC179" s="116">
        <f t="shared" si="8"/>
        <v>710</v>
      </c>
      <c r="AD179" s="124">
        <f t="shared" si="9"/>
        <v>0.66046511627906979</v>
      </c>
      <c r="AE179" s="115">
        <f t="shared" si="10"/>
        <v>0.8498706999535085</v>
      </c>
      <c r="AF179" s="125">
        <v>230</v>
      </c>
      <c r="AG179" s="124">
        <f t="shared" si="11"/>
        <v>0.21395348837209302</v>
      </c>
      <c r="AH179" s="126">
        <f t="shared" si="12"/>
        <v>1.4857881136950906</v>
      </c>
      <c r="AI179" s="116">
        <v>55</v>
      </c>
      <c r="AJ179" s="116">
        <v>70</v>
      </c>
      <c r="AK179" s="116">
        <f t="shared" si="13"/>
        <v>125</v>
      </c>
      <c r="AL179" s="124">
        <f t="shared" si="14"/>
        <v>0.11627906976744186</v>
      </c>
      <c r="AM179" s="115">
        <f t="shared" si="15"/>
        <v>1.8754688672168043</v>
      </c>
      <c r="AN179" s="127">
        <v>10</v>
      </c>
      <c r="AO179" s="24" t="s">
        <v>85</v>
      </c>
      <c r="AP179" s="24" t="s">
        <v>85</v>
      </c>
      <c r="AQ179" s="82"/>
      <c r="AR179" s="66"/>
      <c r="AS179" s="97"/>
    </row>
    <row r="180" spans="1:45" ht="12.75" customHeight="1">
      <c r="A180" s="67"/>
      <c r="B180" s="68">
        <v>8250071</v>
      </c>
      <c r="C180" s="69"/>
      <c r="D180" s="69"/>
      <c r="E180" s="70"/>
      <c r="F180" s="70"/>
      <c r="G180" s="70"/>
      <c r="H180" s="71" t="s">
        <v>192</v>
      </c>
      <c r="I180" s="12">
        <v>1.87</v>
      </c>
      <c r="J180" s="70">
        <f t="shared" si="0"/>
        <v>187</v>
      </c>
      <c r="K180" s="72">
        <v>3276</v>
      </c>
      <c r="L180" s="70">
        <v>3067</v>
      </c>
      <c r="M180" s="70">
        <v>3062</v>
      </c>
      <c r="N180" s="70">
        <f t="shared" si="1"/>
        <v>214</v>
      </c>
      <c r="O180" s="73">
        <f t="shared" si="2"/>
        <v>6.9888961463096019E-2</v>
      </c>
      <c r="P180" s="74">
        <v>1755.5</v>
      </c>
      <c r="Q180" s="70">
        <v>1449</v>
      </c>
      <c r="R180" s="70">
        <v>1397</v>
      </c>
      <c r="S180" s="70">
        <f t="shared" si="3"/>
        <v>52</v>
      </c>
      <c r="T180" s="73">
        <f t="shared" si="4"/>
        <v>3.7222619899785252E-2</v>
      </c>
      <c r="U180" s="72">
        <v>1362</v>
      </c>
      <c r="V180" s="70">
        <v>1333</v>
      </c>
      <c r="W180" s="70">
        <f t="shared" si="5"/>
        <v>29</v>
      </c>
      <c r="X180" s="75">
        <f t="shared" si="6"/>
        <v>2.175543885971493E-2</v>
      </c>
      <c r="Y180" s="76">
        <f t="shared" si="7"/>
        <v>7.2834224598930479</v>
      </c>
      <c r="Z180" s="77">
        <v>1720</v>
      </c>
      <c r="AA180" s="70">
        <v>1265</v>
      </c>
      <c r="AB180" s="70">
        <v>75</v>
      </c>
      <c r="AC180" s="70">
        <f t="shared" si="8"/>
        <v>1340</v>
      </c>
      <c r="AD180" s="78">
        <f t="shared" si="9"/>
        <v>0.77906976744186052</v>
      </c>
      <c r="AE180" s="69">
        <f t="shared" si="10"/>
        <v>1.0024883256493851</v>
      </c>
      <c r="AF180" s="79">
        <v>220</v>
      </c>
      <c r="AG180" s="78">
        <f t="shared" si="11"/>
        <v>0.12790697674418605</v>
      </c>
      <c r="AH180" s="80">
        <f t="shared" si="12"/>
        <v>0.88824289405684764</v>
      </c>
      <c r="AI180" s="70">
        <v>50</v>
      </c>
      <c r="AJ180" s="70">
        <v>105</v>
      </c>
      <c r="AK180" s="70">
        <f t="shared" si="13"/>
        <v>155</v>
      </c>
      <c r="AL180" s="78">
        <f t="shared" si="14"/>
        <v>9.0116279069767435E-2</v>
      </c>
      <c r="AM180" s="69">
        <f t="shared" si="15"/>
        <v>1.4534883720930232</v>
      </c>
      <c r="AN180" s="81">
        <v>10</v>
      </c>
      <c r="AO180" s="12" t="s">
        <v>38</v>
      </c>
      <c r="AP180" s="12" t="s">
        <v>38</v>
      </c>
      <c r="AQ180" s="82"/>
      <c r="AR180" s="66"/>
      <c r="AS180" s="97"/>
    </row>
    <row r="181" spans="1:45" ht="12.75" customHeight="1">
      <c r="A181" s="83" t="s">
        <v>343</v>
      </c>
      <c r="B181" s="84">
        <v>8250072</v>
      </c>
      <c r="C181" s="85"/>
      <c r="D181" s="85"/>
      <c r="E181" s="86"/>
      <c r="F181" s="86"/>
      <c r="G181" s="86"/>
      <c r="H181" s="112" t="s">
        <v>193</v>
      </c>
      <c r="I181" s="16">
        <v>2.37</v>
      </c>
      <c r="J181" s="86">
        <f t="shared" si="0"/>
        <v>237</v>
      </c>
      <c r="K181" s="87">
        <v>6084</v>
      </c>
      <c r="L181" s="86">
        <v>5544</v>
      </c>
      <c r="M181" s="86">
        <v>5288</v>
      </c>
      <c r="N181" s="86">
        <f t="shared" si="1"/>
        <v>796</v>
      </c>
      <c r="O181" s="88">
        <f t="shared" si="2"/>
        <v>0.15052950075642965</v>
      </c>
      <c r="P181" s="89">
        <v>2571.5</v>
      </c>
      <c r="Q181" s="86">
        <v>3127</v>
      </c>
      <c r="R181" s="86">
        <v>2843</v>
      </c>
      <c r="S181" s="86">
        <f t="shared" si="3"/>
        <v>284</v>
      </c>
      <c r="T181" s="88">
        <f t="shared" si="4"/>
        <v>9.9894477664438971E-2</v>
      </c>
      <c r="U181" s="87">
        <v>2804</v>
      </c>
      <c r="V181" s="86">
        <v>2611</v>
      </c>
      <c r="W181" s="86">
        <f t="shared" si="5"/>
        <v>193</v>
      </c>
      <c r="X181" s="90">
        <f t="shared" si="6"/>
        <v>7.3918039065492144E-2</v>
      </c>
      <c r="Y181" s="91">
        <f t="shared" si="7"/>
        <v>11.831223628691983</v>
      </c>
      <c r="Z181" s="92">
        <v>3265</v>
      </c>
      <c r="AA181" s="86">
        <v>2160</v>
      </c>
      <c r="AB181" s="86">
        <v>105</v>
      </c>
      <c r="AC181" s="86">
        <f t="shared" si="8"/>
        <v>2265</v>
      </c>
      <c r="AD181" s="93">
        <f t="shared" si="9"/>
        <v>0.69372128637059727</v>
      </c>
      <c r="AE181" s="85">
        <f t="shared" si="10"/>
        <v>0.89266394346754907</v>
      </c>
      <c r="AF181" s="94">
        <v>710</v>
      </c>
      <c r="AG181" s="93">
        <f t="shared" si="11"/>
        <v>0.21745788667687596</v>
      </c>
      <c r="AH181" s="95">
        <f t="shared" si="12"/>
        <v>1.510124213033861</v>
      </c>
      <c r="AI181" s="86">
        <v>105</v>
      </c>
      <c r="AJ181" s="86">
        <v>135</v>
      </c>
      <c r="AK181" s="86">
        <f t="shared" si="13"/>
        <v>240</v>
      </c>
      <c r="AL181" s="93">
        <f t="shared" si="14"/>
        <v>7.3506891271056668E-2</v>
      </c>
      <c r="AM181" s="85">
        <f t="shared" si="15"/>
        <v>1.185595020500914</v>
      </c>
      <c r="AN181" s="96">
        <v>50</v>
      </c>
      <c r="AO181" s="16" t="s">
        <v>59</v>
      </c>
      <c r="AP181" s="12" t="s">
        <v>38</v>
      </c>
      <c r="AQ181" s="82" t="s">
        <v>344</v>
      </c>
      <c r="AR181" s="66"/>
      <c r="AS181" s="97"/>
    </row>
    <row r="182" spans="1:45" ht="12.75" customHeight="1">
      <c r="A182" s="67"/>
      <c r="B182" s="68">
        <v>8250073</v>
      </c>
      <c r="C182" s="69"/>
      <c r="D182" s="69"/>
      <c r="E182" s="70"/>
      <c r="F182" s="70"/>
      <c r="G182" s="70"/>
      <c r="H182" s="71" t="s">
        <v>194</v>
      </c>
      <c r="I182" s="12">
        <v>1.1499999999999999</v>
      </c>
      <c r="J182" s="70">
        <f t="shared" si="0"/>
        <v>114.99999999999999</v>
      </c>
      <c r="K182" s="72">
        <v>2307</v>
      </c>
      <c r="L182" s="70">
        <v>2096</v>
      </c>
      <c r="M182" s="70">
        <v>2129</v>
      </c>
      <c r="N182" s="70">
        <f t="shared" si="1"/>
        <v>178</v>
      </c>
      <c r="O182" s="73">
        <f t="shared" si="2"/>
        <v>8.3607327383748237E-2</v>
      </c>
      <c r="P182" s="74">
        <v>2000.2</v>
      </c>
      <c r="Q182" s="70">
        <v>1323</v>
      </c>
      <c r="R182" s="70">
        <v>1172</v>
      </c>
      <c r="S182" s="70">
        <f t="shared" si="3"/>
        <v>151</v>
      </c>
      <c r="T182" s="73">
        <f t="shared" si="4"/>
        <v>0.12883959044368601</v>
      </c>
      <c r="U182" s="72">
        <v>1182</v>
      </c>
      <c r="V182" s="70">
        <v>1112</v>
      </c>
      <c r="W182" s="70">
        <f t="shared" si="5"/>
        <v>70</v>
      </c>
      <c r="X182" s="75">
        <f t="shared" si="6"/>
        <v>6.2949640287769781E-2</v>
      </c>
      <c r="Y182" s="76">
        <f t="shared" si="7"/>
        <v>10.278260869565219</v>
      </c>
      <c r="Z182" s="77">
        <v>1090</v>
      </c>
      <c r="AA182" s="70">
        <v>770</v>
      </c>
      <c r="AB182" s="70">
        <v>35</v>
      </c>
      <c r="AC182" s="70">
        <f t="shared" si="8"/>
        <v>805</v>
      </c>
      <c r="AD182" s="78">
        <f t="shared" si="9"/>
        <v>0.73853211009174313</v>
      </c>
      <c r="AE182" s="69">
        <f t="shared" si="10"/>
        <v>0.95032543865133401</v>
      </c>
      <c r="AF182" s="79">
        <v>205</v>
      </c>
      <c r="AG182" s="78">
        <f t="shared" si="11"/>
        <v>0.18807339449541285</v>
      </c>
      <c r="AH182" s="80">
        <f t="shared" si="12"/>
        <v>1.3060652395514782</v>
      </c>
      <c r="AI182" s="70">
        <v>25</v>
      </c>
      <c r="AJ182" s="70">
        <v>25</v>
      </c>
      <c r="AK182" s="70">
        <f t="shared" si="13"/>
        <v>50</v>
      </c>
      <c r="AL182" s="78">
        <f t="shared" si="14"/>
        <v>4.5871559633027525E-2</v>
      </c>
      <c r="AM182" s="69">
        <f t="shared" si="15"/>
        <v>0.73986386504883106</v>
      </c>
      <c r="AN182" s="81">
        <v>20</v>
      </c>
      <c r="AO182" s="12" t="s">
        <v>38</v>
      </c>
      <c r="AP182" s="12" t="s">
        <v>38</v>
      </c>
      <c r="AQ182" s="82"/>
      <c r="AR182" s="66"/>
      <c r="AS182" s="97"/>
    </row>
    <row r="183" spans="1:45" ht="12.75" customHeight="1">
      <c r="A183" s="67"/>
      <c r="B183" s="68">
        <v>8250074</v>
      </c>
      <c r="C183" s="69"/>
      <c r="D183" s="69"/>
      <c r="E183" s="70"/>
      <c r="F183" s="70"/>
      <c r="G183" s="70"/>
      <c r="H183" s="71" t="s">
        <v>195</v>
      </c>
      <c r="I183" s="12">
        <v>1.62</v>
      </c>
      <c r="J183" s="70">
        <f t="shared" si="0"/>
        <v>162</v>
      </c>
      <c r="K183" s="72">
        <v>3506</v>
      </c>
      <c r="L183" s="70">
        <v>3348</v>
      </c>
      <c r="M183" s="70">
        <v>3324</v>
      </c>
      <c r="N183" s="70">
        <f t="shared" si="1"/>
        <v>182</v>
      </c>
      <c r="O183" s="73">
        <f t="shared" si="2"/>
        <v>5.4753309265944648E-2</v>
      </c>
      <c r="P183" s="74">
        <v>2168.6999999999998</v>
      </c>
      <c r="Q183" s="70">
        <v>1508</v>
      </c>
      <c r="R183" s="70">
        <v>1468</v>
      </c>
      <c r="S183" s="70">
        <f t="shared" si="3"/>
        <v>40</v>
      </c>
      <c r="T183" s="73">
        <f t="shared" si="4"/>
        <v>2.7247956403269755E-2</v>
      </c>
      <c r="U183" s="72">
        <v>1453</v>
      </c>
      <c r="V183" s="70">
        <v>1415</v>
      </c>
      <c r="W183" s="70">
        <f t="shared" si="5"/>
        <v>38</v>
      </c>
      <c r="X183" s="75">
        <f t="shared" si="6"/>
        <v>2.6855123674911659E-2</v>
      </c>
      <c r="Y183" s="76">
        <f t="shared" si="7"/>
        <v>8.9691358024691361</v>
      </c>
      <c r="Z183" s="77">
        <v>1700</v>
      </c>
      <c r="AA183" s="70">
        <v>1285</v>
      </c>
      <c r="AB183" s="70">
        <v>85</v>
      </c>
      <c r="AC183" s="70">
        <f t="shared" si="8"/>
        <v>1370</v>
      </c>
      <c r="AD183" s="78">
        <f t="shared" si="9"/>
        <v>0.80588235294117649</v>
      </c>
      <c r="AE183" s="69">
        <f t="shared" si="10"/>
        <v>1.036990118770944</v>
      </c>
      <c r="AF183" s="79">
        <v>190</v>
      </c>
      <c r="AG183" s="78">
        <f t="shared" si="11"/>
        <v>0.11176470588235295</v>
      </c>
      <c r="AH183" s="80">
        <f t="shared" si="12"/>
        <v>0.77614379084967333</v>
      </c>
      <c r="AI183" s="70">
        <v>30</v>
      </c>
      <c r="AJ183" s="70">
        <v>80</v>
      </c>
      <c r="AK183" s="70">
        <f t="shared" si="13"/>
        <v>110</v>
      </c>
      <c r="AL183" s="78">
        <f t="shared" si="14"/>
        <v>6.4705882352941183E-2</v>
      </c>
      <c r="AM183" s="69">
        <f t="shared" si="15"/>
        <v>1.0436432637571158</v>
      </c>
      <c r="AN183" s="81">
        <v>35</v>
      </c>
      <c r="AO183" s="12" t="s">
        <v>38</v>
      </c>
      <c r="AP183" s="12" t="s">
        <v>38</v>
      </c>
      <c r="AQ183" s="82"/>
      <c r="AR183" s="66"/>
      <c r="AS183" s="97"/>
    </row>
    <row r="184" spans="1:45" ht="12.75" customHeight="1">
      <c r="A184" s="67"/>
      <c r="B184" s="68">
        <v>8250075.0099999998</v>
      </c>
      <c r="C184" s="69"/>
      <c r="D184" s="69"/>
      <c r="E184" s="70"/>
      <c r="F184" s="70"/>
      <c r="G184" s="70"/>
      <c r="H184" s="71" t="s">
        <v>196</v>
      </c>
      <c r="I184" s="12">
        <v>1.03</v>
      </c>
      <c r="J184" s="70">
        <f t="shared" si="0"/>
        <v>103</v>
      </c>
      <c r="K184" s="72">
        <v>3055</v>
      </c>
      <c r="L184" s="70">
        <v>2931</v>
      </c>
      <c r="M184" s="70">
        <v>2980</v>
      </c>
      <c r="N184" s="70">
        <f t="shared" si="1"/>
        <v>75</v>
      </c>
      <c r="O184" s="73">
        <f t="shared" si="2"/>
        <v>2.5167785234899327E-2</v>
      </c>
      <c r="P184" s="74">
        <v>2972.4</v>
      </c>
      <c r="Q184" s="70">
        <v>1369</v>
      </c>
      <c r="R184" s="70">
        <v>1315</v>
      </c>
      <c r="S184" s="70">
        <f t="shared" si="3"/>
        <v>54</v>
      </c>
      <c r="T184" s="73">
        <f t="shared" si="4"/>
        <v>4.1064638783269963E-2</v>
      </c>
      <c r="U184" s="72">
        <v>1318</v>
      </c>
      <c r="V184" s="70">
        <v>1264</v>
      </c>
      <c r="W184" s="70">
        <f t="shared" si="5"/>
        <v>54</v>
      </c>
      <c r="X184" s="75">
        <f t="shared" si="6"/>
        <v>4.2721518987341771E-2</v>
      </c>
      <c r="Y184" s="76">
        <f t="shared" si="7"/>
        <v>12.796116504854369</v>
      </c>
      <c r="Z184" s="77">
        <v>1655</v>
      </c>
      <c r="AA184" s="70">
        <v>1155</v>
      </c>
      <c r="AB184" s="70">
        <v>75</v>
      </c>
      <c r="AC184" s="70">
        <f t="shared" si="8"/>
        <v>1230</v>
      </c>
      <c r="AD184" s="78">
        <f t="shared" si="9"/>
        <v>0.74320241691842903</v>
      </c>
      <c r="AE184" s="69">
        <f t="shared" si="10"/>
        <v>0.95633507766778147</v>
      </c>
      <c r="AF184" s="79">
        <v>300</v>
      </c>
      <c r="AG184" s="78">
        <f t="shared" si="11"/>
        <v>0.18126888217522658</v>
      </c>
      <c r="AH184" s="80">
        <f t="shared" si="12"/>
        <v>1.2588116817724069</v>
      </c>
      <c r="AI184" s="70">
        <v>85</v>
      </c>
      <c r="AJ184" s="70">
        <v>20</v>
      </c>
      <c r="AK184" s="70">
        <f t="shared" si="13"/>
        <v>105</v>
      </c>
      <c r="AL184" s="78">
        <f t="shared" si="14"/>
        <v>6.3444108761329304E-2</v>
      </c>
      <c r="AM184" s="69">
        <f t="shared" si="15"/>
        <v>1.0232920767956339</v>
      </c>
      <c r="AN184" s="81">
        <v>20</v>
      </c>
      <c r="AO184" s="12" t="s">
        <v>38</v>
      </c>
      <c r="AP184" s="12" t="s">
        <v>38</v>
      </c>
      <c r="AQ184" s="82"/>
      <c r="AR184" s="66"/>
      <c r="AS184" s="97"/>
    </row>
    <row r="185" spans="1:45" ht="12.75" customHeight="1">
      <c r="A185" s="67"/>
      <c r="B185" s="68">
        <v>8250075.0199999996</v>
      </c>
      <c r="C185" s="69"/>
      <c r="D185" s="69"/>
      <c r="E185" s="70"/>
      <c r="F185" s="70"/>
      <c r="G185" s="70"/>
      <c r="H185" s="71" t="s">
        <v>197</v>
      </c>
      <c r="I185" s="12">
        <v>1.21</v>
      </c>
      <c r="J185" s="70">
        <f t="shared" si="0"/>
        <v>121</v>
      </c>
      <c r="K185" s="72">
        <v>4310</v>
      </c>
      <c r="L185" s="70">
        <v>4297</v>
      </c>
      <c r="M185" s="70">
        <v>4334</v>
      </c>
      <c r="N185" s="70">
        <f t="shared" si="1"/>
        <v>-24</v>
      </c>
      <c r="O185" s="73">
        <f t="shared" si="2"/>
        <v>-5.5376095985233045E-3</v>
      </c>
      <c r="P185" s="74">
        <v>3551.7</v>
      </c>
      <c r="Q185" s="70">
        <v>1931</v>
      </c>
      <c r="R185" s="70">
        <v>1897</v>
      </c>
      <c r="S185" s="70">
        <f t="shared" si="3"/>
        <v>34</v>
      </c>
      <c r="T185" s="73">
        <f t="shared" si="4"/>
        <v>1.7923036373220874E-2</v>
      </c>
      <c r="U185" s="72">
        <v>1842</v>
      </c>
      <c r="V185" s="70">
        <v>1845</v>
      </c>
      <c r="W185" s="70">
        <f t="shared" si="5"/>
        <v>-3</v>
      </c>
      <c r="X185" s="75">
        <f t="shared" si="6"/>
        <v>-1.6260162601626016E-3</v>
      </c>
      <c r="Y185" s="76">
        <f t="shared" si="7"/>
        <v>15.223140495867769</v>
      </c>
      <c r="Z185" s="77">
        <v>2140</v>
      </c>
      <c r="AA185" s="70">
        <v>1460</v>
      </c>
      <c r="AB185" s="70">
        <v>140</v>
      </c>
      <c r="AC185" s="70">
        <f t="shared" si="8"/>
        <v>1600</v>
      </c>
      <c r="AD185" s="78">
        <f t="shared" si="9"/>
        <v>0.74766355140186913</v>
      </c>
      <c r="AE185" s="69">
        <f t="shared" si="10"/>
        <v>0.96207555872057027</v>
      </c>
      <c r="AF185" s="79">
        <v>440</v>
      </c>
      <c r="AG185" s="78">
        <f t="shared" si="11"/>
        <v>0.20560747663551401</v>
      </c>
      <c r="AH185" s="80">
        <f t="shared" si="12"/>
        <v>1.4278296988577364</v>
      </c>
      <c r="AI185" s="70">
        <v>55</v>
      </c>
      <c r="AJ185" s="70">
        <v>20</v>
      </c>
      <c r="AK185" s="70">
        <f t="shared" si="13"/>
        <v>75</v>
      </c>
      <c r="AL185" s="78">
        <f t="shared" si="14"/>
        <v>3.5046728971962614E-2</v>
      </c>
      <c r="AM185" s="69">
        <f t="shared" si="15"/>
        <v>0.56526982212842924</v>
      </c>
      <c r="AN185" s="81">
        <v>25</v>
      </c>
      <c r="AO185" s="12" t="s">
        <v>38</v>
      </c>
      <c r="AP185" s="12" t="s">
        <v>38</v>
      </c>
      <c r="AQ185" s="82"/>
      <c r="AR185" s="66"/>
      <c r="AS185" s="97"/>
    </row>
    <row r="186" spans="1:45" ht="12.75" customHeight="1">
      <c r="A186" s="67"/>
      <c r="B186" s="68">
        <v>8250076.0099999998</v>
      </c>
      <c r="C186" s="69"/>
      <c r="D186" s="69"/>
      <c r="E186" s="70"/>
      <c r="F186" s="70"/>
      <c r="G186" s="70"/>
      <c r="H186" s="71" t="s">
        <v>198</v>
      </c>
      <c r="I186" s="12">
        <v>0.86</v>
      </c>
      <c r="J186" s="70">
        <f t="shared" si="0"/>
        <v>86</v>
      </c>
      <c r="K186" s="72">
        <v>2845</v>
      </c>
      <c r="L186" s="70">
        <v>2851</v>
      </c>
      <c r="M186" s="70">
        <v>2865</v>
      </c>
      <c r="N186" s="70">
        <f t="shared" si="1"/>
        <v>-20</v>
      </c>
      <c r="O186" s="73">
        <f t="shared" si="2"/>
        <v>-6.9808027923211171E-3</v>
      </c>
      <c r="P186" s="74">
        <v>3292.8</v>
      </c>
      <c r="Q186" s="70">
        <v>1111</v>
      </c>
      <c r="R186" s="70">
        <v>1069</v>
      </c>
      <c r="S186" s="70">
        <f t="shared" si="3"/>
        <v>42</v>
      </c>
      <c r="T186" s="73">
        <f t="shared" si="4"/>
        <v>3.9289055191768008E-2</v>
      </c>
      <c r="U186" s="72">
        <v>1077</v>
      </c>
      <c r="V186" s="70">
        <v>1048</v>
      </c>
      <c r="W186" s="70">
        <f t="shared" si="5"/>
        <v>29</v>
      </c>
      <c r="X186" s="75">
        <f t="shared" si="6"/>
        <v>2.7671755725190841E-2</v>
      </c>
      <c r="Y186" s="76">
        <f t="shared" si="7"/>
        <v>12.523255813953488</v>
      </c>
      <c r="Z186" s="77">
        <v>1310</v>
      </c>
      <c r="AA186" s="70">
        <v>900</v>
      </c>
      <c r="AB186" s="70">
        <v>75</v>
      </c>
      <c r="AC186" s="70">
        <f t="shared" si="8"/>
        <v>975</v>
      </c>
      <c r="AD186" s="78">
        <f t="shared" si="9"/>
        <v>0.74427480916030531</v>
      </c>
      <c r="AE186" s="69">
        <f t="shared" si="10"/>
        <v>0.957715006331331</v>
      </c>
      <c r="AF186" s="79">
        <v>260</v>
      </c>
      <c r="AG186" s="78">
        <f t="shared" si="11"/>
        <v>0.19847328244274809</v>
      </c>
      <c r="AH186" s="80">
        <f t="shared" si="12"/>
        <v>1.3782866836301952</v>
      </c>
      <c r="AI186" s="70">
        <v>45</v>
      </c>
      <c r="AJ186" s="70">
        <v>10</v>
      </c>
      <c r="AK186" s="70">
        <f t="shared" si="13"/>
        <v>55</v>
      </c>
      <c r="AL186" s="78">
        <f t="shared" si="14"/>
        <v>4.1984732824427481E-2</v>
      </c>
      <c r="AM186" s="69">
        <f t="shared" si="15"/>
        <v>0.67717311007141101</v>
      </c>
      <c r="AN186" s="81">
        <v>20</v>
      </c>
      <c r="AO186" s="12" t="s">
        <v>38</v>
      </c>
      <c r="AP186" s="12" t="s">
        <v>38</v>
      </c>
      <c r="AQ186" s="82"/>
      <c r="AR186" s="66"/>
      <c r="AS186" s="97"/>
    </row>
    <row r="187" spans="1:45" ht="12.75" customHeight="1">
      <c r="A187" s="67"/>
      <c r="B187" s="68">
        <v>8250076.0199999996</v>
      </c>
      <c r="C187" s="69"/>
      <c r="D187" s="69"/>
      <c r="E187" s="70"/>
      <c r="F187" s="70"/>
      <c r="G187" s="70"/>
      <c r="H187" s="71" t="s">
        <v>199</v>
      </c>
      <c r="I187" s="12">
        <v>1.1100000000000001</v>
      </c>
      <c r="J187" s="70">
        <f t="shared" si="0"/>
        <v>111.00000000000001</v>
      </c>
      <c r="K187" s="72">
        <v>3268</v>
      </c>
      <c r="L187" s="70">
        <v>3167</v>
      </c>
      <c r="M187" s="70">
        <v>3191</v>
      </c>
      <c r="N187" s="70">
        <f t="shared" si="1"/>
        <v>77</v>
      </c>
      <c r="O187" s="73">
        <f t="shared" si="2"/>
        <v>2.413036665622062E-2</v>
      </c>
      <c r="P187" s="74">
        <v>2949.7</v>
      </c>
      <c r="Q187" s="70">
        <v>1374</v>
      </c>
      <c r="R187" s="70">
        <v>1454</v>
      </c>
      <c r="S187" s="70">
        <f t="shared" si="3"/>
        <v>-80</v>
      </c>
      <c r="T187" s="73">
        <f t="shared" si="4"/>
        <v>-5.5020632737276476E-2</v>
      </c>
      <c r="U187" s="72">
        <v>1336</v>
      </c>
      <c r="V187" s="70">
        <v>1402</v>
      </c>
      <c r="W187" s="70">
        <f t="shared" si="5"/>
        <v>-66</v>
      </c>
      <c r="X187" s="75">
        <f t="shared" si="6"/>
        <v>-4.7075606276747506E-2</v>
      </c>
      <c r="Y187" s="76">
        <f t="shared" si="7"/>
        <v>12.036036036036034</v>
      </c>
      <c r="Z187" s="77">
        <v>1485</v>
      </c>
      <c r="AA187" s="70">
        <v>1080</v>
      </c>
      <c r="AB187" s="70">
        <v>50</v>
      </c>
      <c r="AC187" s="70">
        <f t="shared" si="8"/>
        <v>1130</v>
      </c>
      <c r="AD187" s="78">
        <f t="shared" si="9"/>
        <v>0.76094276094276092</v>
      </c>
      <c r="AE187" s="69">
        <f t="shared" si="10"/>
        <v>0.97916292765070834</v>
      </c>
      <c r="AF187" s="79">
        <v>280</v>
      </c>
      <c r="AG187" s="78">
        <f t="shared" si="11"/>
        <v>0.18855218855218855</v>
      </c>
      <c r="AH187" s="80">
        <f t="shared" si="12"/>
        <v>1.3093901982790872</v>
      </c>
      <c r="AI187" s="70">
        <v>40</v>
      </c>
      <c r="AJ187" s="70">
        <v>10</v>
      </c>
      <c r="AK187" s="70">
        <f t="shared" si="13"/>
        <v>50</v>
      </c>
      <c r="AL187" s="78">
        <f t="shared" si="14"/>
        <v>3.3670033670033669E-2</v>
      </c>
      <c r="AM187" s="69">
        <f t="shared" si="15"/>
        <v>0.54306505919409143</v>
      </c>
      <c r="AN187" s="81">
        <v>25</v>
      </c>
      <c r="AO187" s="12" t="s">
        <v>38</v>
      </c>
      <c r="AP187" s="12" t="s">
        <v>38</v>
      </c>
      <c r="AQ187" s="82"/>
      <c r="AR187" s="66"/>
      <c r="AS187" s="97"/>
    </row>
    <row r="188" spans="1:45" ht="12.75" customHeight="1">
      <c r="A188" s="67"/>
      <c r="B188" s="68">
        <v>8250076.0300000003</v>
      </c>
      <c r="C188" s="69"/>
      <c r="D188" s="69"/>
      <c r="E188" s="70"/>
      <c r="F188" s="70"/>
      <c r="G188" s="70"/>
      <c r="H188" s="71" t="s">
        <v>200</v>
      </c>
      <c r="I188" s="12">
        <v>1.66</v>
      </c>
      <c r="J188" s="70">
        <f t="shared" si="0"/>
        <v>166</v>
      </c>
      <c r="K188" s="72">
        <v>4453</v>
      </c>
      <c r="L188" s="70">
        <v>4328</v>
      </c>
      <c r="M188" s="70">
        <v>4405</v>
      </c>
      <c r="N188" s="70">
        <f t="shared" si="1"/>
        <v>48</v>
      </c>
      <c r="O188" s="73">
        <f t="shared" si="2"/>
        <v>1.0896708286038592E-2</v>
      </c>
      <c r="P188" s="74">
        <v>2687.7</v>
      </c>
      <c r="Q188" s="70">
        <v>1908</v>
      </c>
      <c r="R188" s="70">
        <v>1851</v>
      </c>
      <c r="S188" s="70">
        <f t="shared" si="3"/>
        <v>57</v>
      </c>
      <c r="T188" s="73">
        <f t="shared" si="4"/>
        <v>3.0794165316045379E-2</v>
      </c>
      <c r="U188" s="72">
        <v>1860</v>
      </c>
      <c r="V188" s="70">
        <v>1795</v>
      </c>
      <c r="W188" s="70">
        <f t="shared" si="5"/>
        <v>65</v>
      </c>
      <c r="X188" s="75">
        <f t="shared" si="6"/>
        <v>3.6211699164345405E-2</v>
      </c>
      <c r="Y188" s="76">
        <f t="shared" si="7"/>
        <v>11.204819277108435</v>
      </c>
      <c r="Z188" s="77">
        <v>2005</v>
      </c>
      <c r="AA188" s="70">
        <v>1570</v>
      </c>
      <c r="AB188" s="70">
        <v>65</v>
      </c>
      <c r="AC188" s="70">
        <f t="shared" si="8"/>
        <v>1635</v>
      </c>
      <c r="AD188" s="78">
        <f t="shared" si="9"/>
        <v>0.81546134663341641</v>
      </c>
      <c r="AE188" s="69">
        <f t="shared" si="10"/>
        <v>1.0493161385309859</v>
      </c>
      <c r="AF188" s="79">
        <v>275</v>
      </c>
      <c r="AG188" s="78">
        <f t="shared" si="11"/>
        <v>0.13715710723192021</v>
      </c>
      <c r="AH188" s="80">
        <f t="shared" si="12"/>
        <v>0.95247991133277932</v>
      </c>
      <c r="AI188" s="70">
        <v>25</v>
      </c>
      <c r="AJ188" s="70">
        <v>55</v>
      </c>
      <c r="AK188" s="70">
        <f t="shared" si="13"/>
        <v>80</v>
      </c>
      <c r="AL188" s="78">
        <f t="shared" si="14"/>
        <v>3.9900249376558602E-2</v>
      </c>
      <c r="AM188" s="69">
        <f t="shared" si="15"/>
        <v>0.64355240929933233</v>
      </c>
      <c r="AN188" s="81">
        <v>20</v>
      </c>
      <c r="AO188" s="12" t="s">
        <v>38</v>
      </c>
      <c r="AP188" s="12" t="s">
        <v>38</v>
      </c>
      <c r="AQ188" s="82"/>
      <c r="AR188" s="66"/>
      <c r="AS188" s="97"/>
    </row>
    <row r="189" spans="1:45" ht="12.75" customHeight="1">
      <c r="A189" s="67"/>
      <c r="B189" s="68">
        <v>8250076.04</v>
      </c>
      <c r="C189" s="69"/>
      <c r="D189" s="69"/>
      <c r="E189" s="70"/>
      <c r="F189" s="70"/>
      <c r="G189" s="70"/>
      <c r="H189" s="71" t="s">
        <v>201</v>
      </c>
      <c r="I189" s="12">
        <v>1.55</v>
      </c>
      <c r="J189" s="70">
        <f t="shared" si="0"/>
        <v>155</v>
      </c>
      <c r="K189" s="72">
        <v>4381</v>
      </c>
      <c r="L189" s="70">
        <v>4219</v>
      </c>
      <c r="M189" s="70">
        <v>4274</v>
      </c>
      <c r="N189" s="70">
        <f t="shared" si="1"/>
        <v>107</v>
      </c>
      <c r="O189" s="73">
        <f t="shared" si="2"/>
        <v>2.503509592887225E-2</v>
      </c>
      <c r="P189" s="74">
        <v>2818.1</v>
      </c>
      <c r="Q189" s="70">
        <v>1777</v>
      </c>
      <c r="R189" s="70">
        <v>1690</v>
      </c>
      <c r="S189" s="70">
        <f t="shared" si="3"/>
        <v>87</v>
      </c>
      <c r="T189" s="73">
        <f t="shared" si="4"/>
        <v>5.1479289940828406E-2</v>
      </c>
      <c r="U189" s="72">
        <v>1725</v>
      </c>
      <c r="V189" s="70">
        <v>1650</v>
      </c>
      <c r="W189" s="70">
        <f t="shared" si="5"/>
        <v>75</v>
      </c>
      <c r="X189" s="75">
        <f t="shared" si="6"/>
        <v>4.5454545454545456E-2</v>
      </c>
      <c r="Y189" s="76">
        <f t="shared" si="7"/>
        <v>11.129032258064516</v>
      </c>
      <c r="Z189" s="77">
        <v>2255</v>
      </c>
      <c r="AA189" s="70">
        <v>1730</v>
      </c>
      <c r="AB189" s="70">
        <v>135</v>
      </c>
      <c r="AC189" s="70">
        <f t="shared" si="8"/>
        <v>1865</v>
      </c>
      <c r="AD189" s="78">
        <f t="shared" si="9"/>
        <v>0.82705099778270508</v>
      </c>
      <c r="AE189" s="69">
        <f t="shared" si="10"/>
        <v>1.064229424171194</v>
      </c>
      <c r="AF189" s="79">
        <v>290</v>
      </c>
      <c r="AG189" s="78">
        <f t="shared" si="11"/>
        <v>0.12860310421286031</v>
      </c>
      <c r="AH189" s="80">
        <f t="shared" si="12"/>
        <v>0.89307711258930778</v>
      </c>
      <c r="AI189" s="70">
        <v>50</v>
      </c>
      <c r="AJ189" s="70">
        <v>10</v>
      </c>
      <c r="AK189" s="70">
        <f t="shared" si="13"/>
        <v>60</v>
      </c>
      <c r="AL189" s="78">
        <f t="shared" si="14"/>
        <v>2.6607538802660754E-2</v>
      </c>
      <c r="AM189" s="69">
        <f t="shared" si="15"/>
        <v>0.4291538516558186</v>
      </c>
      <c r="AN189" s="81">
        <v>40</v>
      </c>
      <c r="AO189" s="12" t="s">
        <v>38</v>
      </c>
      <c r="AP189" s="12" t="s">
        <v>38</v>
      </c>
      <c r="AQ189" s="82"/>
      <c r="AR189" s="66"/>
      <c r="AS189" s="97"/>
    </row>
    <row r="190" spans="1:45" ht="12.75" customHeight="1">
      <c r="A190" s="67"/>
      <c r="B190" s="68">
        <v>8250076.0499999998</v>
      </c>
      <c r="C190" s="69"/>
      <c r="D190" s="69"/>
      <c r="E190" s="70"/>
      <c r="F190" s="70"/>
      <c r="G190" s="70"/>
      <c r="H190" s="71" t="s">
        <v>202</v>
      </c>
      <c r="I190" s="12">
        <v>1.17</v>
      </c>
      <c r="J190" s="70">
        <f t="shared" si="0"/>
        <v>117</v>
      </c>
      <c r="K190" s="72">
        <v>3435</v>
      </c>
      <c r="L190" s="70">
        <v>3278</v>
      </c>
      <c r="M190" s="70">
        <v>3476</v>
      </c>
      <c r="N190" s="70">
        <f t="shared" si="1"/>
        <v>-41</v>
      </c>
      <c r="O190" s="73">
        <f t="shared" si="2"/>
        <v>-1.1795166858457998E-2</v>
      </c>
      <c r="P190" s="74">
        <v>2946.7</v>
      </c>
      <c r="Q190" s="70">
        <v>1373</v>
      </c>
      <c r="R190" s="70">
        <v>1352</v>
      </c>
      <c r="S190" s="70">
        <f t="shared" si="3"/>
        <v>21</v>
      </c>
      <c r="T190" s="73">
        <f t="shared" si="4"/>
        <v>1.5532544378698224E-2</v>
      </c>
      <c r="U190" s="72">
        <v>1332</v>
      </c>
      <c r="V190" s="70">
        <v>1313</v>
      </c>
      <c r="W190" s="70">
        <f t="shared" si="5"/>
        <v>19</v>
      </c>
      <c r="X190" s="75">
        <f t="shared" si="6"/>
        <v>1.4470677837014471E-2</v>
      </c>
      <c r="Y190" s="76">
        <f t="shared" si="7"/>
        <v>11.384615384615385</v>
      </c>
      <c r="Z190" s="77">
        <v>1705</v>
      </c>
      <c r="AA190" s="70">
        <v>1260</v>
      </c>
      <c r="AB190" s="70">
        <v>100</v>
      </c>
      <c r="AC190" s="70">
        <f t="shared" si="8"/>
        <v>1360</v>
      </c>
      <c r="AD190" s="78">
        <f t="shared" si="9"/>
        <v>0.79765395894428148</v>
      </c>
      <c r="AE190" s="69">
        <f t="shared" si="10"/>
        <v>1.02640201836523</v>
      </c>
      <c r="AF190" s="79">
        <v>290</v>
      </c>
      <c r="AG190" s="78">
        <f t="shared" si="11"/>
        <v>0.17008797653958943</v>
      </c>
      <c r="AH190" s="80">
        <f t="shared" si="12"/>
        <v>1.1811665037471488</v>
      </c>
      <c r="AI190" s="70">
        <v>35</v>
      </c>
      <c r="AJ190" s="70">
        <v>10</v>
      </c>
      <c r="AK190" s="70">
        <f t="shared" si="13"/>
        <v>45</v>
      </c>
      <c r="AL190" s="78">
        <f t="shared" si="14"/>
        <v>2.6392961876832845E-2</v>
      </c>
      <c r="AM190" s="69">
        <f t="shared" si="15"/>
        <v>0.42569293349730397</v>
      </c>
      <c r="AN190" s="81">
        <v>20</v>
      </c>
      <c r="AO190" s="12" t="s">
        <v>38</v>
      </c>
      <c r="AP190" s="12" t="s">
        <v>38</v>
      </c>
      <c r="AQ190" s="82"/>
      <c r="AR190" s="66"/>
      <c r="AS190" s="97"/>
    </row>
    <row r="191" spans="1:45" ht="12.75" customHeight="1">
      <c r="A191" s="67"/>
      <c r="B191" s="68">
        <v>8250076.0599999996</v>
      </c>
      <c r="C191" s="69"/>
      <c r="D191" s="69"/>
      <c r="E191" s="70"/>
      <c r="F191" s="70"/>
      <c r="G191" s="70"/>
      <c r="H191" s="71" t="s">
        <v>203</v>
      </c>
      <c r="I191" s="12">
        <v>1.0900000000000001</v>
      </c>
      <c r="J191" s="70">
        <f t="shared" si="0"/>
        <v>109.00000000000001</v>
      </c>
      <c r="K191" s="72">
        <v>4662</v>
      </c>
      <c r="L191" s="70">
        <v>4541</v>
      </c>
      <c r="M191" s="70">
        <v>4556</v>
      </c>
      <c r="N191" s="70">
        <f t="shared" si="1"/>
        <v>106</v>
      </c>
      <c r="O191" s="73">
        <f t="shared" si="2"/>
        <v>2.3266022827041263E-2</v>
      </c>
      <c r="P191" s="74">
        <v>4265.7</v>
      </c>
      <c r="Q191" s="70">
        <v>1723</v>
      </c>
      <c r="R191" s="70">
        <v>1697</v>
      </c>
      <c r="S191" s="70">
        <f t="shared" si="3"/>
        <v>26</v>
      </c>
      <c r="T191" s="73">
        <f t="shared" si="4"/>
        <v>1.5321154979375369E-2</v>
      </c>
      <c r="U191" s="72">
        <v>1699</v>
      </c>
      <c r="V191" s="70">
        <v>1651</v>
      </c>
      <c r="W191" s="70">
        <f t="shared" si="5"/>
        <v>48</v>
      </c>
      <c r="X191" s="75">
        <f t="shared" si="6"/>
        <v>2.9073288915808602E-2</v>
      </c>
      <c r="Y191" s="76">
        <f t="shared" si="7"/>
        <v>15.587155963302751</v>
      </c>
      <c r="Z191" s="77">
        <v>2130</v>
      </c>
      <c r="AA191" s="70">
        <v>1535</v>
      </c>
      <c r="AB191" s="70">
        <v>135</v>
      </c>
      <c r="AC191" s="70">
        <f t="shared" si="8"/>
        <v>1670</v>
      </c>
      <c r="AD191" s="78">
        <f t="shared" si="9"/>
        <v>0.784037558685446</v>
      </c>
      <c r="AE191" s="69">
        <f t="shared" si="10"/>
        <v>1.008880760491659</v>
      </c>
      <c r="AF191" s="79">
        <v>385</v>
      </c>
      <c r="AG191" s="78">
        <f t="shared" si="11"/>
        <v>0.18075117370892019</v>
      </c>
      <c r="AH191" s="80">
        <f t="shared" si="12"/>
        <v>1.2552164840897235</v>
      </c>
      <c r="AI191" s="70">
        <v>35</v>
      </c>
      <c r="AJ191" s="70">
        <v>10</v>
      </c>
      <c r="AK191" s="70">
        <f t="shared" si="13"/>
        <v>45</v>
      </c>
      <c r="AL191" s="78">
        <f t="shared" si="14"/>
        <v>2.1126760563380281E-2</v>
      </c>
      <c r="AM191" s="69">
        <f t="shared" si="15"/>
        <v>0.34075420263516581</v>
      </c>
      <c r="AN191" s="81">
        <v>25</v>
      </c>
      <c r="AO191" s="12" t="s">
        <v>38</v>
      </c>
      <c r="AP191" s="12" t="s">
        <v>38</v>
      </c>
      <c r="AQ191" s="82"/>
      <c r="AR191" s="66"/>
      <c r="AS191" s="97"/>
    </row>
    <row r="192" spans="1:45" ht="12.75" customHeight="1">
      <c r="A192" s="67"/>
      <c r="B192" s="68">
        <v>8250076.0899999999</v>
      </c>
      <c r="C192" s="69"/>
      <c r="D192" s="69"/>
      <c r="E192" s="70"/>
      <c r="F192" s="70"/>
      <c r="G192" s="70"/>
      <c r="H192" s="71" t="s">
        <v>204</v>
      </c>
      <c r="I192" s="12">
        <v>1.46</v>
      </c>
      <c r="J192" s="70">
        <f t="shared" si="0"/>
        <v>146</v>
      </c>
      <c r="K192" s="72">
        <v>4731</v>
      </c>
      <c r="L192" s="70">
        <v>4616</v>
      </c>
      <c r="M192" s="70">
        <v>4773</v>
      </c>
      <c r="N192" s="70">
        <f t="shared" si="1"/>
        <v>-42</v>
      </c>
      <c r="O192" s="73">
        <f t="shared" si="2"/>
        <v>-8.7994971715901951E-3</v>
      </c>
      <c r="P192" s="74">
        <v>3242.6</v>
      </c>
      <c r="Q192" s="70">
        <v>1704</v>
      </c>
      <c r="R192" s="70">
        <v>1666</v>
      </c>
      <c r="S192" s="70">
        <f t="shared" si="3"/>
        <v>38</v>
      </c>
      <c r="T192" s="73">
        <f t="shared" si="4"/>
        <v>2.2809123649459785E-2</v>
      </c>
      <c r="U192" s="72">
        <v>1664</v>
      </c>
      <c r="V192" s="70">
        <v>1633</v>
      </c>
      <c r="W192" s="70">
        <f t="shared" si="5"/>
        <v>31</v>
      </c>
      <c r="X192" s="75">
        <f t="shared" si="6"/>
        <v>1.8983466013472138E-2</v>
      </c>
      <c r="Y192" s="76">
        <f t="shared" si="7"/>
        <v>11.397260273972602</v>
      </c>
      <c r="Z192" s="77">
        <v>2475</v>
      </c>
      <c r="AA192" s="70">
        <v>1715</v>
      </c>
      <c r="AB192" s="70">
        <v>100</v>
      </c>
      <c r="AC192" s="70">
        <f t="shared" si="8"/>
        <v>1815</v>
      </c>
      <c r="AD192" s="78">
        <f t="shared" si="9"/>
        <v>0.73333333333333328</v>
      </c>
      <c r="AE192" s="69">
        <f t="shared" si="10"/>
        <v>0.94363577717842595</v>
      </c>
      <c r="AF192" s="79">
        <v>530</v>
      </c>
      <c r="AG192" s="78">
        <f t="shared" si="11"/>
        <v>0.21414141414141413</v>
      </c>
      <c r="AH192" s="80">
        <f t="shared" si="12"/>
        <v>1.4870931537598204</v>
      </c>
      <c r="AI192" s="70">
        <v>80</v>
      </c>
      <c r="AJ192" s="70">
        <v>15</v>
      </c>
      <c r="AK192" s="70">
        <f t="shared" si="13"/>
        <v>95</v>
      </c>
      <c r="AL192" s="78">
        <f t="shared" si="14"/>
        <v>3.8383838383838381E-2</v>
      </c>
      <c r="AM192" s="69">
        <f t="shared" si="15"/>
        <v>0.61909416748126422</v>
      </c>
      <c r="AN192" s="81">
        <v>35</v>
      </c>
      <c r="AO192" s="12" t="s">
        <v>38</v>
      </c>
      <c r="AP192" s="12" t="s">
        <v>38</v>
      </c>
      <c r="AQ192" s="82"/>
      <c r="AR192" s="66"/>
      <c r="AS192" s="97"/>
    </row>
    <row r="193" spans="1:45" ht="12.75" customHeight="1">
      <c r="A193" s="67"/>
      <c r="B193" s="68">
        <v>8250076.1200000001</v>
      </c>
      <c r="C193" s="69"/>
      <c r="D193" s="69"/>
      <c r="E193" s="70"/>
      <c r="F193" s="70"/>
      <c r="G193" s="70"/>
      <c r="H193" s="71" t="s">
        <v>207</v>
      </c>
      <c r="I193" s="12">
        <v>4.99</v>
      </c>
      <c r="J193" s="70">
        <f t="shared" si="0"/>
        <v>499</v>
      </c>
      <c r="K193" s="72">
        <v>7632</v>
      </c>
      <c r="L193" s="70">
        <v>7458</v>
      </c>
      <c r="M193" s="70">
        <v>7400</v>
      </c>
      <c r="N193" s="70">
        <f t="shared" si="1"/>
        <v>232</v>
      </c>
      <c r="O193" s="73">
        <f t="shared" si="2"/>
        <v>3.135135135135135E-2</v>
      </c>
      <c r="P193" s="74">
        <v>1530.7</v>
      </c>
      <c r="Q193" s="70">
        <v>2570</v>
      </c>
      <c r="R193" s="70">
        <v>2549</v>
      </c>
      <c r="S193" s="70">
        <f t="shared" si="3"/>
        <v>21</v>
      </c>
      <c r="T193" s="73">
        <f t="shared" si="4"/>
        <v>8.2385249117300895E-3</v>
      </c>
      <c r="U193" s="72">
        <v>2557</v>
      </c>
      <c r="V193" s="70">
        <v>2520</v>
      </c>
      <c r="W193" s="70">
        <f t="shared" si="5"/>
        <v>37</v>
      </c>
      <c r="X193" s="75">
        <f t="shared" si="6"/>
        <v>1.4682539682539682E-2</v>
      </c>
      <c r="Y193" s="76">
        <f t="shared" si="7"/>
        <v>5.1242484969939879</v>
      </c>
      <c r="Z193" s="77">
        <v>4085</v>
      </c>
      <c r="AA193" s="70">
        <v>3190</v>
      </c>
      <c r="AB193" s="70">
        <v>215</v>
      </c>
      <c r="AC193" s="70">
        <f t="shared" si="8"/>
        <v>3405</v>
      </c>
      <c r="AD193" s="78">
        <f t="shared" si="9"/>
        <v>0.83353733170134636</v>
      </c>
      <c r="AE193" s="69">
        <f t="shared" si="10"/>
        <v>1.0725758833734975</v>
      </c>
      <c r="AF193" s="79">
        <v>495</v>
      </c>
      <c r="AG193" s="78">
        <f t="shared" si="11"/>
        <v>0.12117503059975521</v>
      </c>
      <c r="AH193" s="80">
        <f t="shared" si="12"/>
        <v>0.84149326805385571</v>
      </c>
      <c r="AI193" s="70">
        <v>110</v>
      </c>
      <c r="AJ193" s="70">
        <v>20</v>
      </c>
      <c r="AK193" s="70">
        <f t="shared" si="13"/>
        <v>130</v>
      </c>
      <c r="AL193" s="78">
        <f t="shared" si="14"/>
        <v>3.182374541003672E-2</v>
      </c>
      <c r="AM193" s="69">
        <f t="shared" si="15"/>
        <v>0.51328621629091487</v>
      </c>
      <c r="AN193" s="81">
        <v>55</v>
      </c>
      <c r="AO193" s="12" t="s">
        <v>38</v>
      </c>
      <c r="AP193" s="12" t="s">
        <v>38</v>
      </c>
      <c r="AQ193" s="82"/>
      <c r="AR193" s="66"/>
      <c r="AS193" s="97"/>
    </row>
    <row r="194" spans="1:45" ht="12.75" customHeight="1">
      <c r="A194" s="67"/>
      <c r="B194" s="68">
        <v>8250076.1299999999</v>
      </c>
      <c r="C194" s="69"/>
      <c r="D194" s="69"/>
      <c r="E194" s="70"/>
      <c r="F194" s="70"/>
      <c r="G194" s="70"/>
      <c r="H194" s="71" t="s">
        <v>208</v>
      </c>
      <c r="I194" s="12">
        <v>3.47</v>
      </c>
      <c r="J194" s="70">
        <f t="shared" si="0"/>
        <v>347</v>
      </c>
      <c r="K194" s="72">
        <v>7152</v>
      </c>
      <c r="L194" s="70">
        <v>6755</v>
      </c>
      <c r="M194" s="70">
        <v>6742</v>
      </c>
      <c r="N194" s="70">
        <f t="shared" si="1"/>
        <v>410</v>
      </c>
      <c r="O194" s="73">
        <f t="shared" si="2"/>
        <v>6.0812815188371401E-2</v>
      </c>
      <c r="P194" s="74">
        <v>2062.8000000000002</v>
      </c>
      <c r="Q194" s="70">
        <v>2365</v>
      </c>
      <c r="R194" s="70">
        <v>2272</v>
      </c>
      <c r="S194" s="70">
        <f t="shared" si="3"/>
        <v>93</v>
      </c>
      <c r="T194" s="73">
        <f t="shared" si="4"/>
        <v>4.0933098591549297E-2</v>
      </c>
      <c r="U194" s="72">
        <v>2346</v>
      </c>
      <c r="V194" s="70">
        <v>2188</v>
      </c>
      <c r="W194" s="70">
        <f t="shared" si="5"/>
        <v>158</v>
      </c>
      <c r="X194" s="75">
        <f t="shared" si="6"/>
        <v>7.2212065813528334E-2</v>
      </c>
      <c r="Y194" s="76">
        <f t="shared" si="7"/>
        <v>6.760806916426513</v>
      </c>
      <c r="Z194" s="77">
        <v>3585</v>
      </c>
      <c r="AA194" s="70">
        <v>2940</v>
      </c>
      <c r="AB194" s="70">
        <v>190</v>
      </c>
      <c r="AC194" s="70">
        <f t="shared" si="8"/>
        <v>3130</v>
      </c>
      <c r="AD194" s="78">
        <f t="shared" si="9"/>
        <v>0.87308228730822868</v>
      </c>
      <c r="AE194" s="69">
        <f t="shared" si="10"/>
        <v>1.1234613855338431</v>
      </c>
      <c r="AF194" s="79">
        <v>385</v>
      </c>
      <c r="AG194" s="78">
        <f t="shared" si="11"/>
        <v>0.10739191073919108</v>
      </c>
      <c r="AH194" s="80">
        <f t="shared" si="12"/>
        <v>0.74577715791104915</v>
      </c>
      <c r="AI194" s="70">
        <v>10</v>
      </c>
      <c r="AJ194" s="70">
        <v>20</v>
      </c>
      <c r="AK194" s="70">
        <f t="shared" si="13"/>
        <v>30</v>
      </c>
      <c r="AL194" s="78">
        <f t="shared" si="14"/>
        <v>8.368200836820083E-3</v>
      </c>
      <c r="AM194" s="69">
        <f t="shared" si="15"/>
        <v>0.13497098123903359</v>
      </c>
      <c r="AN194" s="81">
        <v>40</v>
      </c>
      <c r="AO194" s="12" t="s">
        <v>38</v>
      </c>
      <c r="AP194" s="12" t="s">
        <v>38</v>
      </c>
      <c r="AQ194" s="82"/>
      <c r="AR194" s="66"/>
      <c r="AS194" s="97"/>
    </row>
    <row r="195" spans="1:45" ht="12.75" customHeight="1">
      <c r="A195" s="67"/>
      <c r="B195" s="68">
        <v>8250076.1399999997</v>
      </c>
      <c r="C195" s="69"/>
      <c r="D195" s="69"/>
      <c r="E195" s="70"/>
      <c r="F195" s="70"/>
      <c r="G195" s="70"/>
      <c r="H195" s="71" t="s">
        <v>209</v>
      </c>
      <c r="I195" s="12">
        <v>1.79</v>
      </c>
      <c r="J195" s="70">
        <f t="shared" si="0"/>
        <v>179</v>
      </c>
      <c r="K195" s="72">
        <v>6117</v>
      </c>
      <c r="L195" s="70">
        <v>6334</v>
      </c>
      <c r="M195" s="70">
        <v>6603</v>
      </c>
      <c r="N195" s="70">
        <f t="shared" si="1"/>
        <v>-486</v>
      </c>
      <c r="O195" s="73">
        <f t="shared" si="2"/>
        <v>-7.3602907769195813E-2</v>
      </c>
      <c r="P195" s="74">
        <v>3410.5</v>
      </c>
      <c r="Q195" s="70">
        <v>2149</v>
      </c>
      <c r="R195" s="70">
        <v>2123</v>
      </c>
      <c r="S195" s="70">
        <f t="shared" si="3"/>
        <v>26</v>
      </c>
      <c r="T195" s="73">
        <f t="shared" si="4"/>
        <v>1.2246820536975978E-2</v>
      </c>
      <c r="U195" s="72">
        <v>2131</v>
      </c>
      <c r="V195" s="70">
        <v>2096</v>
      </c>
      <c r="W195" s="70">
        <f t="shared" si="5"/>
        <v>35</v>
      </c>
      <c r="X195" s="75">
        <f t="shared" si="6"/>
        <v>1.6698473282442748E-2</v>
      </c>
      <c r="Y195" s="76">
        <f t="shared" si="7"/>
        <v>11.905027932960893</v>
      </c>
      <c r="Z195" s="77">
        <v>3175</v>
      </c>
      <c r="AA195" s="70">
        <v>2410</v>
      </c>
      <c r="AB195" s="70">
        <v>205</v>
      </c>
      <c r="AC195" s="70">
        <f t="shared" si="8"/>
        <v>2615</v>
      </c>
      <c r="AD195" s="78">
        <f t="shared" si="9"/>
        <v>0.82362204724409449</v>
      </c>
      <c r="AE195" s="69">
        <f t="shared" si="10"/>
        <v>1.0598171327079102</v>
      </c>
      <c r="AF195" s="79">
        <v>485</v>
      </c>
      <c r="AG195" s="78">
        <f t="shared" si="11"/>
        <v>0.15275590551181104</v>
      </c>
      <c r="AH195" s="80">
        <f t="shared" si="12"/>
        <v>1.0608048993875767</v>
      </c>
      <c r="AI195" s="70">
        <v>20</v>
      </c>
      <c r="AJ195" s="70">
        <v>15</v>
      </c>
      <c r="AK195" s="70">
        <f t="shared" si="13"/>
        <v>35</v>
      </c>
      <c r="AL195" s="78">
        <f t="shared" si="14"/>
        <v>1.1023622047244094E-2</v>
      </c>
      <c r="AM195" s="69">
        <f t="shared" si="15"/>
        <v>0.1778003556007112</v>
      </c>
      <c r="AN195" s="81">
        <v>40</v>
      </c>
      <c r="AO195" s="12" t="s">
        <v>38</v>
      </c>
      <c r="AP195" s="12" t="s">
        <v>38</v>
      </c>
      <c r="AQ195" s="82"/>
      <c r="AR195" s="66"/>
      <c r="AS195" s="97"/>
    </row>
    <row r="196" spans="1:45" ht="12.75" customHeight="1">
      <c r="A196" s="67"/>
      <c r="B196" s="68">
        <v>8250076.1500000004</v>
      </c>
      <c r="C196" s="69"/>
      <c r="D196" s="69"/>
      <c r="E196" s="70"/>
      <c r="F196" s="70"/>
      <c r="G196" s="70"/>
      <c r="H196" s="71" t="s">
        <v>210</v>
      </c>
      <c r="I196" s="12">
        <v>0.57999999999999996</v>
      </c>
      <c r="J196" s="70">
        <f t="shared" si="0"/>
        <v>57.999999999999993</v>
      </c>
      <c r="K196" s="72">
        <v>2214</v>
      </c>
      <c r="L196" s="70">
        <v>2239</v>
      </c>
      <c r="M196" s="70">
        <v>2335</v>
      </c>
      <c r="N196" s="70">
        <f t="shared" si="1"/>
        <v>-121</v>
      </c>
      <c r="O196" s="73">
        <f t="shared" si="2"/>
        <v>-5.182012847965739E-2</v>
      </c>
      <c r="P196" s="74">
        <v>3785.3</v>
      </c>
      <c r="Q196" s="70">
        <v>850</v>
      </c>
      <c r="R196" s="70">
        <v>856</v>
      </c>
      <c r="S196" s="70">
        <f t="shared" si="3"/>
        <v>-6</v>
      </c>
      <c r="T196" s="73">
        <f t="shared" si="4"/>
        <v>-7.0093457943925233E-3</v>
      </c>
      <c r="U196" s="72">
        <v>835</v>
      </c>
      <c r="V196" s="70">
        <v>835</v>
      </c>
      <c r="W196" s="70">
        <f t="shared" si="5"/>
        <v>0</v>
      </c>
      <c r="X196" s="75">
        <f t="shared" si="6"/>
        <v>0</v>
      </c>
      <c r="Y196" s="76">
        <f t="shared" si="7"/>
        <v>14.396551724137932</v>
      </c>
      <c r="Z196" s="77">
        <v>1105</v>
      </c>
      <c r="AA196" s="70">
        <v>800</v>
      </c>
      <c r="AB196" s="70">
        <v>70</v>
      </c>
      <c r="AC196" s="70">
        <f t="shared" si="8"/>
        <v>870</v>
      </c>
      <c r="AD196" s="78">
        <f t="shared" si="9"/>
        <v>0.78733031674208143</v>
      </c>
      <c r="AE196" s="69">
        <f t="shared" si="10"/>
        <v>1.0131178027296142</v>
      </c>
      <c r="AF196" s="79">
        <v>200</v>
      </c>
      <c r="AG196" s="78">
        <f t="shared" si="11"/>
        <v>0.18099547511312217</v>
      </c>
      <c r="AH196" s="80">
        <f t="shared" si="12"/>
        <v>1.2569130216189039</v>
      </c>
      <c r="AI196" s="70">
        <v>25</v>
      </c>
      <c r="AJ196" s="70">
        <v>0</v>
      </c>
      <c r="AK196" s="70">
        <f t="shared" si="13"/>
        <v>25</v>
      </c>
      <c r="AL196" s="78">
        <f t="shared" si="14"/>
        <v>2.2624434389140271E-2</v>
      </c>
      <c r="AM196" s="69">
        <f t="shared" si="15"/>
        <v>0.36491023208290757</v>
      </c>
      <c r="AN196" s="81">
        <v>10</v>
      </c>
      <c r="AO196" s="12" t="s">
        <v>38</v>
      </c>
      <c r="AP196" s="12" t="s">
        <v>38</v>
      </c>
      <c r="AQ196" s="82"/>
      <c r="AR196" s="66"/>
      <c r="AS196" s="97"/>
    </row>
    <row r="197" spans="1:45" ht="12.75" customHeight="1">
      <c r="A197" s="67" t="s">
        <v>345</v>
      </c>
      <c r="B197" s="68">
        <v>8250076.1600000001</v>
      </c>
      <c r="C197" s="69">
        <v>8250076.0999999996</v>
      </c>
      <c r="D197" s="12">
        <v>0.156113054</v>
      </c>
      <c r="E197" s="70">
        <v>16794</v>
      </c>
      <c r="F197" s="70">
        <v>6045</v>
      </c>
      <c r="G197" s="70">
        <v>5632</v>
      </c>
      <c r="H197" s="68"/>
      <c r="I197" s="12">
        <v>6.27</v>
      </c>
      <c r="J197" s="70">
        <f t="shared" si="0"/>
        <v>627</v>
      </c>
      <c r="K197" s="72">
        <v>14597</v>
      </c>
      <c r="L197" s="70">
        <v>5937</v>
      </c>
      <c r="M197" s="70">
        <f t="shared" ref="M197:M205" si="31">D197*E197</f>
        <v>2621.7626288760002</v>
      </c>
      <c r="N197" s="70">
        <f t="shared" si="1"/>
        <v>11975.237371124</v>
      </c>
      <c r="O197" s="73">
        <f t="shared" si="2"/>
        <v>4.5676283730758698</v>
      </c>
      <c r="P197" s="74">
        <v>2327.3000000000002</v>
      </c>
      <c r="Q197" s="70">
        <v>4709</v>
      </c>
      <c r="R197" s="70">
        <f t="shared" ref="R197:R205" si="32">D197*F197</f>
        <v>943.70341142999996</v>
      </c>
      <c r="S197" s="70">
        <f t="shared" si="3"/>
        <v>3765.29658857</v>
      </c>
      <c r="T197" s="73">
        <f t="shared" si="4"/>
        <v>3.9899152031933651</v>
      </c>
      <c r="U197" s="72">
        <v>4535</v>
      </c>
      <c r="V197" s="70">
        <f t="shared" ref="V197:V205" si="33">D197*G197</f>
        <v>879.22872012799996</v>
      </c>
      <c r="W197" s="70">
        <f t="shared" si="5"/>
        <v>3655.7712798719999</v>
      </c>
      <c r="X197" s="75">
        <f t="shared" si="6"/>
        <v>4.1579297811606803</v>
      </c>
      <c r="Y197" s="76">
        <f t="shared" si="7"/>
        <v>7.2328548644338122</v>
      </c>
      <c r="Z197" s="77">
        <v>7285</v>
      </c>
      <c r="AA197" s="70">
        <v>5980</v>
      </c>
      <c r="AB197" s="70">
        <v>345</v>
      </c>
      <c r="AC197" s="70">
        <f t="shared" si="8"/>
        <v>6325</v>
      </c>
      <c r="AD197" s="78">
        <f t="shared" si="9"/>
        <v>0.86822237474262187</v>
      </c>
      <c r="AE197" s="69">
        <f t="shared" si="10"/>
        <v>1.1172077663917537</v>
      </c>
      <c r="AF197" s="79">
        <v>675</v>
      </c>
      <c r="AG197" s="78">
        <f t="shared" si="11"/>
        <v>9.2656142759094035E-2</v>
      </c>
      <c r="AH197" s="80">
        <f t="shared" si="12"/>
        <v>0.64344543582704194</v>
      </c>
      <c r="AI197" s="70">
        <v>85</v>
      </c>
      <c r="AJ197" s="70">
        <v>10</v>
      </c>
      <c r="AK197" s="70">
        <f t="shared" si="13"/>
        <v>95</v>
      </c>
      <c r="AL197" s="78">
        <f t="shared" si="14"/>
        <v>1.3040494166094716E-2</v>
      </c>
      <c r="AM197" s="69">
        <f t="shared" si="15"/>
        <v>0.21033055106604381</v>
      </c>
      <c r="AN197" s="81">
        <v>190</v>
      </c>
      <c r="AO197" s="12" t="s">
        <v>38</v>
      </c>
      <c r="AP197" s="12" t="s">
        <v>38</v>
      </c>
      <c r="AQ197" s="82" t="s">
        <v>317</v>
      </c>
      <c r="AR197" s="66"/>
      <c r="AS197" s="97"/>
    </row>
    <row r="198" spans="1:45" ht="12.75" customHeight="1">
      <c r="A198" s="67" t="s">
        <v>346</v>
      </c>
      <c r="B198" s="68">
        <v>8250076.1699999999</v>
      </c>
      <c r="C198" s="69">
        <v>8250076.0999999996</v>
      </c>
      <c r="D198" s="12">
        <v>0.183046826</v>
      </c>
      <c r="E198" s="70">
        <v>16794</v>
      </c>
      <c r="F198" s="70">
        <v>6045</v>
      </c>
      <c r="G198" s="70">
        <v>5632</v>
      </c>
      <c r="H198" s="68"/>
      <c r="I198" s="12">
        <v>3.57</v>
      </c>
      <c r="J198" s="70">
        <f t="shared" si="0"/>
        <v>357</v>
      </c>
      <c r="K198" s="72">
        <v>14297</v>
      </c>
      <c r="L198" s="70">
        <v>8489</v>
      </c>
      <c r="M198" s="70">
        <f t="shared" si="31"/>
        <v>3074.0883958439999</v>
      </c>
      <c r="N198" s="70">
        <f t="shared" si="1"/>
        <v>11222.911604156001</v>
      </c>
      <c r="O198" s="73">
        <f t="shared" si="2"/>
        <v>3.6508096576951941</v>
      </c>
      <c r="P198" s="74">
        <v>4003.6</v>
      </c>
      <c r="Q198" s="70">
        <v>4642</v>
      </c>
      <c r="R198" s="70">
        <f t="shared" si="32"/>
        <v>1106.51806317</v>
      </c>
      <c r="S198" s="70">
        <f t="shared" si="3"/>
        <v>3535.48193683</v>
      </c>
      <c r="T198" s="73">
        <f t="shared" si="4"/>
        <v>3.1951416379967634</v>
      </c>
      <c r="U198" s="72">
        <v>4571</v>
      </c>
      <c r="V198" s="70">
        <f t="shared" si="33"/>
        <v>1030.919724032</v>
      </c>
      <c r="W198" s="70">
        <f t="shared" si="5"/>
        <v>3540.080275968</v>
      </c>
      <c r="X198" s="75">
        <f t="shared" si="6"/>
        <v>3.4339048845845102</v>
      </c>
      <c r="Y198" s="76">
        <f t="shared" si="7"/>
        <v>12.803921568627452</v>
      </c>
      <c r="Z198" s="77">
        <v>6930</v>
      </c>
      <c r="AA198" s="70">
        <v>5315</v>
      </c>
      <c r="AB198" s="70">
        <v>440</v>
      </c>
      <c r="AC198" s="70">
        <f t="shared" si="8"/>
        <v>5755</v>
      </c>
      <c r="AD198" s="78">
        <f t="shared" si="9"/>
        <v>0.83044733044733043</v>
      </c>
      <c r="AE198" s="69">
        <f t="shared" si="10"/>
        <v>1.0685997437351125</v>
      </c>
      <c r="AF198" s="79">
        <v>965</v>
      </c>
      <c r="AG198" s="78">
        <f t="shared" si="11"/>
        <v>0.13924963924963926</v>
      </c>
      <c r="AH198" s="80">
        <f t="shared" si="12"/>
        <v>0.96701138367805051</v>
      </c>
      <c r="AI198" s="70">
        <v>85</v>
      </c>
      <c r="AJ198" s="70">
        <v>10</v>
      </c>
      <c r="AK198" s="70">
        <f t="shared" si="13"/>
        <v>95</v>
      </c>
      <c r="AL198" s="78">
        <f t="shared" si="14"/>
        <v>1.3708513708513708E-2</v>
      </c>
      <c r="AM198" s="69">
        <f t="shared" si="15"/>
        <v>0.22110505981473721</v>
      </c>
      <c r="AN198" s="81">
        <v>120</v>
      </c>
      <c r="AO198" s="12" t="s">
        <v>38</v>
      </c>
      <c r="AP198" s="12" t="s">
        <v>38</v>
      </c>
      <c r="AQ198" s="82" t="s">
        <v>305</v>
      </c>
      <c r="AR198" s="66" t="s">
        <v>347</v>
      </c>
      <c r="AS198" s="97"/>
    </row>
    <row r="199" spans="1:45" ht="12.75" customHeight="1">
      <c r="A199" s="67"/>
      <c r="B199" s="68">
        <v>8250076.1799999997</v>
      </c>
      <c r="C199" s="69">
        <v>8250076.0999999996</v>
      </c>
      <c r="D199" s="12">
        <v>0.25347697899999999</v>
      </c>
      <c r="E199" s="70">
        <v>16794</v>
      </c>
      <c r="F199" s="70">
        <v>6045</v>
      </c>
      <c r="G199" s="70">
        <v>5632</v>
      </c>
      <c r="H199" s="68"/>
      <c r="I199" s="12">
        <v>1.57</v>
      </c>
      <c r="J199" s="70">
        <f t="shared" si="0"/>
        <v>157</v>
      </c>
      <c r="K199" s="72">
        <v>8261</v>
      </c>
      <c r="L199" s="70">
        <v>7735</v>
      </c>
      <c r="M199" s="70">
        <f t="shared" si="31"/>
        <v>4256.8923853260003</v>
      </c>
      <c r="N199" s="70">
        <f t="shared" si="1"/>
        <v>4004.1076146739997</v>
      </c>
      <c r="O199" s="73">
        <f t="shared" si="2"/>
        <v>0.94061753322132857</v>
      </c>
      <c r="P199" s="74">
        <v>5254.8</v>
      </c>
      <c r="Q199" s="70">
        <v>2424</v>
      </c>
      <c r="R199" s="70">
        <f t="shared" si="32"/>
        <v>1532.268338055</v>
      </c>
      <c r="S199" s="70">
        <f t="shared" si="3"/>
        <v>891.73166194500004</v>
      </c>
      <c r="T199" s="73">
        <f t="shared" si="4"/>
        <v>0.58196834053030722</v>
      </c>
      <c r="U199" s="72">
        <v>2395</v>
      </c>
      <c r="V199" s="70">
        <f t="shared" si="33"/>
        <v>1427.5823457279998</v>
      </c>
      <c r="W199" s="70">
        <f t="shared" si="5"/>
        <v>967.41765427200016</v>
      </c>
      <c r="X199" s="75">
        <f t="shared" si="6"/>
        <v>0.67766154237404963</v>
      </c>
      <c r="Y199" s="76">
        <f t="shared" si="7"/>
        <v>15.254777070063694</v>
      </c>
      <c r="Z199" s="77">
        <v>3950</v>
      </c>
      <c r="AA199" s="70">
        <v>2975</v>
      </c>
      <c r="AB199" s="70">
        <v>215</v>
      </c>
      <c r="AC199" s="70">
        <f t="shared" si="8"/>
        <v>3190</v>
      </c>
      <c r="AD199" s="78">
        <f t="shared" si="9"/>
        <v>0.80759493670886073</v>
      </c>
      <c r="AE199" s="69">
        <f t="shared" si="10"/>
        <v>1.0391938305635831</v>
      </c>
      <c r="AF199" s="79">
        <v>625</v>
      </c>
      <c r="AG199" s="78">
        <f t="shared" si="11"/>
        <v>0.15822784810126583</v>
      </c>
      <c r="AH199" s="80">
        <f t="shared" si="12"/>
        <v>1.098804500703235</v>
      </c>
      <c r="AI199" s="70">
        <v>50</v>
      </c>
      <c r="AJ199" s="70">
        <v>15</v>
      </c>
      <c r="AK199" s="70">
        <f t="shared" si="13"/>
        <v>65</v>
      </c>
      <c r="AL199" s="78">
        <f t="shared" si="14"/>
        <v>1.6455696202531647E-2</v>
      </c>
      <c r="AM199" s="69">
        <f t="shared" si="15"/>
        <v>0.26541445487954268</v>
      </c>
      <c r="AN199" s="81">
        <v>70</v>
      </c>
      <c r="AO199" s="12" t="s">
        <v>38</v>
      </c>
      <c r="AP199" s="12" t="s">
        <v>38</v>
      </c>
      <c r="AQ199" s="82" t="s">
        <v>305</v>
      </c>
      <c r="AR199" s="66"/>
      <c r="AS199" s="97"/>
    </row>
    <row r="200" spans="1:45" ht="12.75" customHeight="1">
      <c r="A200" s="67"/>
      <c r="B200" s="68">
        <v>8250076.1900000004</v>
      </c>
      <c r="C200" s="69">
        <v>8250076.0999999996</v>
      </c>
      <c r="D200" s="12">
        <v>0.20271563000000001</v>
      </c>
      <c r="E200" s="70">
        <v>16794</v>
      </c>
      <c r="F200" s="70">
        <v>6045</v>
      </c>
      <c r="G200" s="70">
        <v>5632</v>
      </c>
      <c r="H200" s="68"/>
      <c r="I200" s="12">
        <v>1.59</v>
      </c>
      <c r="J200" s="70">
        <f t="shared" si="0"/>
        <v>159</v>
      </c>
      <c r="K200" s="72">
        <v>3471</v>
      </c>
      <c r="L200" s="70">
        <v>3565</v>
      </c>
      <c r="M200" s="70">
        <f t="shared" si="31"/>
        <v>3404.4062902200003</v>
      </c>
      <c r="N200" s="70">
        <f t="shared" si="1"/>
        <v>66.593709779999699</v>
      </c>
      <c r="O200" s="73">
        <f t="shared" si="2"/>
        <v>1.9561034759954066E-2</v>
      </c>
      <c r="P200" s="74">
        <v>2188.6999999999998</v>
      </c>
      <c r="Q200" s="70">
        <v>1022</v>
      </c>
      <c r="R200" s="70">
        <f t="shared" si="32"/>
        <v>1225.41598335</v>
      </c>
      <c r="S200" s="70">
        <f t="shared" si="3"/>
        <v>-203.41598335000003</v>
      </c>
      <c r="T200" s="73">
        <f t="shared" si="4"/>
        <v>-0.16599749482123485</v>
      </c>
      <c r="U200" s="72">
        <v>1016</v>
      </c>
      <c r="V200" s="70">
        <f t="shared" si="33"/>
        <v>1141.6944281600001</v>
      </c>
      <c r="W200" s="70">
        <f t="shared" si="5"/>
        <v>-125.69442816000014</v>
      </c>
      <c r="X200" s="75">
        <f t="shared" si="6"/>
        <v>-0.11009463220607484</v>
      </c>
      <c r="Y200" s="76">
        <f t="shared" si="7"/>
        <v>6.3899371069182394</v>
      </c>
      <c r="Z200" s="77">
        <v>1690</v>
      </c>
      <c r="AA200" s="70">
        <v>1380</v>
      </c>
      <c r="AB200" s="70">
        <v>110</v>
      </c>
      <c r="AC200" s="70">
        <f t="shared" si="8"/>
        <v>1490</v>
      </c>
      <c r="AD200" s="78">
        <f t="shared" si="9"/>
        <v>0.88165680473372776</v>
      </c>
      <c r="AE200" s="69">
        <f t="shared" si="10"/>
        <v>1.1344948692812169</v>
      </c>
      <c r="AF200" s="79">
        <v>150</v>
      </c>
      <c r="AG200" s="78">
        <f t="shared" si="11"/>
        <v>8.8757396449704137E-2</v>
      </c>
      <c r="AH200" s="80">
        <f t="shared" si="12"/>
        <v>0.61637080867850103</v>
      </c>
      <c r="AI200" s="70">
        <v>15</v>
      </c>
      <c r="AJ200" s="70">
        <v>0</v>
      </c>
      <c r="AK200" s="70">
        <f t="shared" si="13"/>
        <v>15</v>
      </c>
      <c r="AL200" s="78">
        <f t="shared" si="14"/>
        <v>8.8757396449704144E-3</v>
      </c>
      <c r="AM200" s="69">
        <f t="shared" si="15"/>
        <v>0.14315709104790991</v>
      </c>
      <c r="AN200" s="81">
        <v>30</v>
      </c>
      <c r="AO200" s="12" t="s">
        <v>38</v>
      </c>
      <c r="AP200" s="12" t="s">
        <v>38</v>
      </c>
      <c r="AQ200" s="82" t="s">
        <v>305</v>
      </c>
      <c r="AR200" s="66"/>
      <c r="AS200" s="97"/>
    </row>
    <row r="201" spans="1:45" ht="12.75" customHeight="1">
      <c r="A201" s="67"/>
      <c r="B201" s="68">
        <v>8250076.2000000002</v>
      </c>
      <c r="C201" s="69">
        <v>8250076.0999999996</v>
      </c>
      <c r="D201" s="12">
        <v>0.19893666199999999</v>
      </c>
      <c r="E201" s="70">
        <v>16794</v>
      </c>
      <c r="F201" s="70">
        <v>6045</v>
      </c>
      <c r="G201" s="70">
        <v>5632</v>
      </c>
      <c r="H201" s="68"/>
      <c r="I201" s="12">
        <v>1.82</v>
      </c>
      <c r="J201" s="70">
        <f t="shared" si="0"/>
        <v>182</v>
      </c>
      <c r="K201" s="72">
        <v>3872</v>
      </c>
      <c r="L201" s="70">
        <v>3695</v>
      </c>
      <c r="M201" s="70">
        <f t="shared" si="31"/>
        <v>3340.9423016279998</v>
      </c>
      <c r="N201" s="70">
        <f t="shared" si="1"/>
        <v>531.05769837200023</v>
      </c>
      <c r="O201" s="73">
        <f t="shared" si="2"/>
        <v>0.15895446566473848</v>
      </c>
      <c r="P201" s="74">
        <v>2127.6999999999998</v>
      </c>
      <c r="Q201" s="70">
        <v>1430</v>
      </c>
      <c r="R201" s="70">
        <f t="shared" si="32"/>
        <v>1202.57212179</v>
      </c>
      <c r="S201" s="70">
        <f t="shared" si="3"/>
        <v>227.42787821000002</v>
      </c>
      <c r="T201" s="73">
        <f t="shared" si="4"/>
        <v>0.18911787001305089</v>
      </c>
      <c r="U201" s="72">
        <v>1429</v>
      </c>
      <c r="V201" s="70">
        <f t="shared" si="33"/>
        <v>1120.4112803839998</v>
      </c>
      <c r="W201" s="70">
        <f t="shared" si="5"/>
        <v>308.58871961600016</v>
      </c>
      <c r="X201" s="75">
        <f t="shared" si="6"/>
        <v>0.27542450260786128</v>
      </c>
      <c r="Y201" s="76">
        <f t="shared" si="7"/>
        <v>7.8516483516483513</v>
      </c>
      <c r="Z201" s="77">
        <v>2065</v>
      </c>
      <c r="AA201" s="70">
        <v>1450</v>
      </c>
      <c r="AB201" s="70">
        <v>120</v>
      </c>
      <c r="AC201" s="70">
        <f t="shared" si="8"/>
        <v>1570</v>
      </c>
      <c r="AD201" s="78">
        <f t="shared" si="9"/>
        <v>0.76029055690072644</v>
      </c>
      <c r="AE201" s="69">
        <f t="shared" si="10"/>
        <v>0.97832368710332096</v>
      </c>
      <c r="AF201" s="79">
        <v>325</v>
      </c>
      <c r="AG201" s="78">
        <f t="shared" si="11"/>
        <v>0.15738498789346247</v>
      </c>
      <c r="AH201" s="80">
        <f t="shared" si="12"/>
        <v>1.0929513048157118</v>
      </c>
      <c r="AI201" s="70">
        <v>110</v>
      </c>
      <c r="AJ201" s="70">
        <v>30</v>
      </c>
      <c r="AK201" s="70">
        <f t="shared" si="13"/>
        <v>140</v>
      </c>
      <c r="AL201" s="78">
        <f t="shared" si="14"/>
        <v>6.7796610169491525E-2</v>
      </c>
      <c r="AM201" s="69">
        <f t="shared" si="15"/>
        <v>1.0934937124111537</v>
      </c>
      <c r="AN201" s="81">
        <v>40</v>
      </c>
      <c r="AO201" s="12" t="s">
        <v>38</v>
      </c>
      <c r="AP201" s="12" t="s">
        <v>38</v>
      </c>
      <c r="AQ201" s="82" t="s">
        <v>305</v>
      </c>
      <c r="AR201" s="66"/>
      <c r="AS201" s="97"/>
    </row>
    <row r="202" spans="1:45" ht="12.75" customHeight="1">
      <c r="A202" s="67"/>
      <c r="B202" s="68">
        <v>8250076.21</v>
      </c>
      <c r="C202" s="69">
        <v>8250076.1100000003</v>
      </c>
      <c r="D202" s="12">
        <v>0.236597056</v>
      </c>
      <c r="E202" s="70">
        <v>13951</v>
      </c>
      <c r="F202" s="70">
        <v>5438</v>
      </c>
      <c r="G202" s="70">
        <v>5144</v>
      </c>
      <c r="H202" s="68"/>
      <c r="I202" s="12">
        <v>6.11</v>
      </c>
      <c r="J202" s="70">
        <f t="shared" si="0"/>
        <v>611</v>
      </c>
      <c r="K202" s="72">
        <v>4775</v>
      </c>
      <c r="L202" s="70">
        <v>3915</v>
      </c>
      <c r="M202" s="70">
        <f t="shared" si="31"/>
        <v>3300.7655282559999</v>
      </c>
      <c r="N202" s="70">
        <f t="shared" si="1"/>
        <v>1474.2344717440001</v>
      </c>
      <c r="O202" s="73">
        <f t="shared" si="2"/>
        <v>0.44663410930704006</v>
      </c>
      <c r="P202" s="74">
        <v>780.9</v>
      </c>
      <c r="Q202" s="70">
        <v>1511</v>
      </c>
      <c r="R202" s="70">
        <f t="shared" si="32"/>
        <v>1286.614790528</v>
      </c>
      <c r="S202" s="70">
        <f t="shared" si="3"/>
        <v>224.38520947200004</v>
      </c>
      <c r="T202" s="73">
        <f t="shared" si="4"/>
        <v>0.17439968133734651</v>
      </c>
      <c r="U202" s="72">
        <v>1493</v>
      </c>
      <c r="V202" s="70">
        <f t="shared" si="33"/>
        <v>1217.0552560640001</v>
      </c>
      <c r="W202" s="70">
        <f t="shared" si="5"/>
        <v>275.9447439359999</v>
      </c>
      <c r="X202" s="75">
        <f t="shared" si="6"/>
        <v>0.22673148368662815</v>
      </c>
      <c r="Y202" s="76">
        <f t="shared" si="7"/>
        <v>2.4435351882160394</v>
      </c>
      <c r="Z202" s="77">
        <v>2485</v>
      </c>
      <c r="AA202" s="70">
        <v>1980</v>
      </c>
      <c r="AB202" s="70">
        <v>115</v>
      </c>
      <c r="AC202" s="70">
        <f t="shared" si="8"/>
        <v>2095</v>
      </c>
      <c r="AD202" s="78">
        <f t="shared" si="9"/>
        <v>0.84305835010060359</v>
      </c>
      <c r="AE202" s="69">
        <f t="shared" si="10"/>
        <v>1.0848273019144701</v>
      </c>
      <c r="AF202" s="79">
        <v>325</v>
      </c>
      <c r="AG202" s="78">
        <f t="shared" si="11"/>
        <v>0.13078470824949698</v>
      </c>
      <c r="AH202" s="80">
        <f t="shared" si="12"/>
        <v>0.90822714062150689</v>
      </c>
      <c r="AI202" s="70">
        <v>20</v>
      </c>
      <c r="AJ202" s="70">
        <v>0</v>
      </c>
      <c r="AK202" s="70">
        <f t="shared" si="13"/>
        <v>20</v>
      </c>
      <c r="AL202" s="78">
        <f t="shared" si="14"/>
        <v>8.0482897384305842E-3</v>
      </c>
      <c r="AM202" s="69">
        <f t="shared" si="15"/>
        <v>0.12981112481339652</v>
      </c>
      <c r="AN202" s="81">
        <v>40</v>
      </c>
      <c r="AO202" s="12" t="s">
        <v>38</v>
      </c>
      <c r="AP202" s="12" t="s">
        <v>38</v>
      </c>
      <c r="AQ202" s="82" t="s">
        <v>305</v>
      </c>
      <c r="AR202" s="66"/>
      <c r="AS202" s="97"/>
    </row>
    <row r="203" spans="1:45" ht="12.75" customHeight="1">
      <c r="A203" s="67"/>
      <c r="B203" s="68">
        <v>8250076.2199999997</v>
      </c>
      <c r="C203" s="69">
        <v>8250076.1100000003</v>
      </c>
      <c r="D203" s="12">
        <v>0.17270598500000001</v>
      </c>
      <c r="E203" s="70">
        <v>13951</v>
      </c>
      <c r="F203" s="70">
        <v>5438</v>
      </c>
      <c r="G203" s="70">
        <v>5144</v>
      </c>
      <c r="H203" s="68"/>
      <c r="I203" s="12">
        <v>1.61</v>
      </c>
      <c r="J203" s="70">
        <f t="shared" si="0"/>
        <v>161</v>
      </c>
      <c r="K203" s="72">
        <v>5147</v>
      </c>
      <c r="L203" s="70">
        <v>4557</v>
      </c>
      <c r="M203" s="70">
        <f t="shared" si="31"/>
        <v>2409.4211967350002</v>
      </c>
      <c r="N203" s="70">
        <f t="shared" si="1"/>
        <v>2737.5788032649998</v>
      </c>
      <c r="O203" s="73">
        <f t="shared" si="2"/>
        <v>1.136197692198726</v>
      </c>
      <c r="P203" s="74">
        <v>3198.5</v>
      </c>
      <c r="Q203" s="70">
        <v>2107</v>
      </c>
      <c r="R203" s="70">
        <f t="shared" si="32"/>
        <v>939.17514643000004</v>
      </c>
      <c r="S203" s="70">
        <f t="shared" si="3"/>
        <v>1167.82485357</v>
      </c>
      <c r="T203" s="73">
        <f t="shared" si="4"/>
        <v>1.24345800462155</v>
      </c>
      <c r="U203" s="72">
        <v>2073</v>
      </c>
      <c r="V203" s="70">
        <f t="shared" si="33"/>
        <v>888.39958683999998</v>
      </c>
      <c r="W203" s="70">
        <f t="shared" si="5"/>
        <v>1184.60041316</v>
      </c>
      <c r="X203" s="75">
        <f t="shared" si="6"/>
        <v>1.3334094597832649</v>
      </c>
      <c r="Y203" s="76">
        <f t="shared" si="7"/>
        <v>12.875776397515528</v>
      </c>
      <c r="Z203" s="77">
        <v>2500</v>
      </c>
      <c r="AA203" s="70">
        <v>1885</v>
      </c>
      <c r="AB203" s="70">
        <v>150</v>
      </c>
      <c r="AC203" s="70">
        <f t="shared" si="8"/>
        <v>2035</v>
      </c>
      <c r="AD203" s="78">
        <f t="shared" si="9"/>
        <v>0.81399999999999995</v>
      </c>
      <c r="AE203" s="69">
        <f t="shared" si="10"/>
        <v>1.0474357126680529</v>
      </c>
      <c r="AF203" s="79">
        <v>375</v>
      </c>
      <c r="AG203" s="78">
        <f t="shared" si="11"/>
        <v>0.15</v>
      </c>
      <c r="AH203" s="80">
        <f t="shared" si="12"/>
        <v>1.0416666666666667</v>
      </c>
      <c r="AI203" s="70">
        <v>50</v>
      </c>
      <c r="AJ203" s="70">
        <v>10</v>
      </c>
      <c r="AK203" s="70">
        <f t="shared" si="13"/>
        <v>60</v>
      </c>
      <c r="AL203" s="78">
        <f t="shared" si="14"/>
        <v>2.4E-2</v>
      </c>
      <c r="AM203" s="69">
        <f t="shared" si="15"/>
        <v>0.38709677419354838</v>
      </c>
      <c r="AN203" s="81">
        <v>25</v>
      </c>
      <c r="AO203" s="12" t="s">
        <v>38</v>
      </c>
      <c r="AP203" s="12" t="s">
        <v>38</v>
      </c>
      <c r="AQ203" s="82" t="s">
        <v>305</v>
      </c>
      <c r="AR203" s="66" t="s">
        <v>348</v>
      </c>
      <c r="AS203" s="97"/>
    </row>
    <row r="204" spans="1:45" ht="12.75" customHeight="1">
      <c r="A204" s="67"/>
      <c r="B204" s="68">
        <v>8250076.2300000004</v>
      </c>
      <c r="C204" s="69">
        <v>8250076.1100000003</v>
      </c>
      <c r="D204" s="12">
        <v>0.221053049</v>
      </c>
      <c r="E204" s="70">
        <v>13951</v>
      </c>
      <c r="F204" s="70">
        <v>5438</v>
      </c>
      <c r="G204" s="70">
        <v>5144</v>
      </c>
      <c r="H204" s="68"/>
      <c r="I204" s="12">
        <v>0.91</v>
      </c>
      <c r="J204" s="70">
        <f t="shared" si="0"/>
        <v>91</v>
      </c>
      <c r="K204" s="72">
        <v>4603</v>
      </c>
      <c r="L204" s="70">
        <v>4287</v>
      </c>
      <c r="M204" s="70">
        <f t="shared" si="31"/>
        <v>3083.9110865990001</v>
      </c>
      <c r="N204" s="70">
        <f t="shared" si="1"/>
        <v>1519.0889134009999</v>
      </c>
      <c r="O204" s="73">
        <f t="shared" si="2"/>
        <v>0.4925851850924412</v>
      </c>
      <c r="P204" s="74">
        <v>5056.6000000000004</v>
      </c>
      <c r="Q204" s="70">
        <v>1447</v>
      </c>
      <c r="R204" s="70">
        <f t="shared" si="32"/>
        <v>1202.0864804620001</v>
      </c>
      <c r="S204" s="70">
        <f t="shared" si="3"/>
        <v>244.91351953799995</v>
      </c>
      <c r="T204" s="73">
        <f t="shared" si="4"/>
        <v>0.20374034939971364</v>
      </c>
      <c r="U204" s="72">
        <v>1435</v>
      </c>
      <c r="V204" s="70">
        <f t="shared" si="33"/>
        <v>1137.0968840559999</v>
      </c>
      <c r="W204" s="70">
        <f t="shared" si="5"/>
        <v>297.90311594400009</v>
      </c>
      <c r="X204" s="75">
        <f t="shared" si="6"/>
        <v>0.26198569367403957</v>
      </c>
      <c r="Y204" s="76">
        <f t="shared" si="7"/>
        <v>15.76923076923077</v>
      </c>
      <c r="Z204" s="77">
        <v>2310</v>
      </c>
      <c r="AA204" s="70">
        <v>1910</v>
      </c>
      <c r="AB204" s="70">
        <v>90</v>
      </c>
      <c r="AC204" s="70">
        <f t="shared" si="8"/>
        <v>2000</v>
      </c>
      <c r="AD204" s="78">
        <f t="shared" si="9"/>
        <v>0.86580086580086579</v>
      </c>
      <c r="AE204" s="69">
        <f t="shared" si="10"/>
        <v>1.1140918266569375</v>
      </c>
      <c r="AF204" s="79">
        <v>235</v>
      </c>
      <c r="AG204" s="78">
        <f t="shared" si="11"/>
        <v>0.10173160173160173</v>
      </c>
      <c r="AH204" s="80">
        <f t="shared" si="12"/>
        <v>0.70646945646945647</v>
      </c>
      <c r="AI204" s="70">
        <v>35</v>
      </c>
      <c r="AJ204" s="70">
        <v>15</v>
      </c>
      <c r="AK204" s="70">
        <f t="shared" si="13"/>
        <v>50</v>
      </c>
      <c r="AL204" s="78">
        <f t="shared" si="14"/>
        <v>2.1645021645021644E-2</v>
      </c>
      <c r="AM204" s="69">
        <f t="shared" si="15"/>
        <v>0.34911325233905877</v>
      </c>
      <c r="AN204" s="81">
        <v>25</v>
      </c>
      <c r="AO204" s="12" t="s">
        <v>38</v>
      </c>
      <c r="AP204" s="12" t="s">
        <v>38</v>
      </c>
      <c r="AQ204" s="82" t="s">
        <v>305</v>
      </c>
      <c r="AR204" s="66"/>
      <c r="AS204" s="97"/>
    </row>
    <row r="205" spans="1:45" ht="12.75" customHeight="1">
      <c r="A205" s="67"/>
      <c r="B205" s="68">
        <v>8250076.2400000002</v>
      </c>
      <c r="C205" s="69">
        <v>8250076.1100000003</v>
      </c>
      <c r="D205" s="12">
        <v>0.36964391000000002</v>
      </c>
      <c r="E205" s="70">
        <v>13951</v>
      </c>
      <c r="F205" s="70">
        <v>5438</v>
      </c>
      <c r="G205" s="70">
        <v>5144</v>
      </c>
      <c r="H205" s="68"/>
      <c r="I205" s="12">
        <v>1.45</v>
      </c>
      <c r="J205" s="70">
        <f t="shared" si="0"/>
        <v>145</v>
      </c>
      <c r="K205" s="72">
        <v>5666</v>
      </c>
      <c r="L205" s="70">
        <v>5411</v>
      </c>
      <c r="M205" s="70">
        <f t="shared" si="31"/>
        <v>5156.9021884100002</v>
      </c>
      <c r="N205" s="70">
        <f t="shared" si="1"/>
        <v>509.09781158999976</v>
      </c>
      <c r="O205" s="73">
        <f t="shared" si="2"/>
        <v>9.8721634227266028E-2</v>
      </c>
      <c r="P205" s="74">
        <v>3913.3</v>
      </c>
      <c r="Q205" s="70">
        <v>1842</v>
      </c>
      <c r="R205" s="70">
        <f t="shared" si="32"/>
        <v>2010.1235825800002</v>
      </c>
      <c r="S205" s="70">
        <f t="shared" si="3"/>
        <v>-168.12358258000017</v>
      </c>
      <c r="T205" s="73">
        <f t="shared" si="4"/>
        <v>-8.3638431008412437E-2</v>
      </c>
      <c r="U205" s="72">
        <v>1827</v>
      </c>
      <c r="V205" s="70">
        <f t="shared" si="33"/>
        <v>1901.44827304</v>
      </c>
      <c r="W205" s="70">
        <f t="shared" si="5"/>
        <v>-74.448273040000004</v>
      </c>
      <c r="X205" s="75">
        <f t="shared" si="6"/>
        <v>-3.9153456917854247E-2</v>
      </c>
      <c r="Y205" s="76">
        <f t="shared" si="7"/>
        <v>12.6</v>
      </c>
      <c r="Z205" s="77">
        <v>3145</v>
      </c>
      <c r="AA205" s="70">
        <v>2495</v>
      </c>
      <c r="AB205" s="70">
        <v>160</v>
      </c>
      <c r="AC205" s="70">
        <f t="shared" si="8"/>
        <v>2655</v>
      </c>
      <c r="AD205" s="78">
        <f t="shared" si="9"/>
        <v>0.84419713831478538</v>
      </c>
      <c r="AE205" s="69">
        <f t="shared" si="10"/>
        <v>1.0862926673256488</v>
      </c>
      <c r="AF205" s="79">
        <v>390</v>
      </c>
      <c r="AG205" s="78">
        <f t="shared" si="11"/>
        <v>0.12400635930047695</v>
      </c>
      <c r="AH205" s="80">
        <f t="shared" si="12"/>
        <v>0.86115527291997884</v>
      </c>
      <c r="AI205" s="70">
        <v>65</v>
      </c>
      <c r="AJ205" s="70">
        <v>10</v>
      </c>
      <c r="AK205" s="70">
        <f t="shared" si="13"/>
        <v>75</v>
      </c>
      <c r="AL205" s="78">
        <f t="shared" si="14"/>
        <v>2.3847376788553261E-2</v>
      </c>
      <c r="AM205" s="69">
        <f t="shared" si="15"/>
        <v>0.38463510949279456</v>
      </c>
      <c r="AN205" s="81">
        <v>25</v>
      </c>
      <c r="AO205" s="12" t="s">
        <v>38</v>
      </c>
      <c r="AP205" s="12" t="s">
        <v>38</v>
      </c>
      <c r="AQ205" s="82" t="s">
        <v>305</v>
      </c>
      <c r="AR205" s="66"/>
      <c r="AS205" s="97"/>
    </row>
    <row r="206" spans="1:45" ht="12.75" customHeight="1">
      <c r="A206" s="67"/>
      <c r="B206" s="68">
        <v>8250077.0099999998</v>
      </c>
      <c r="C206" s="69"/>
      <c r="D206" s="69"/>
      <c r="E206" s="70"/>
      <c r="F206" s="70"/>
      <c r="G206" s="70"/>
      <c r="H206" s="71" t="s">
        <v>211</v>
      </c>
      <c r="I206" s="12">
        <v>1.45</v>
      </c>
      <c r="J206" s="70">
        <f t="shared" si="0"/>
        <v>145</v>
      </c>
      <c r="K206" s="72">
        <v>2493</v>
      </c>
      <c r="L206" s="70">
        <v>2523</v>
      </c>
      <c r="M206" s="70">
        <v>2543</v>
      </c>
      <c r="N206" s="70">
        <f t="shared" si="1"/>
        <v>-50</v>
      </c>
      <c r="O206" s="73">
        <f t="shared" si="2"/>
        <v>-1.9661816751867872E-2</v>
      </c>
      <c r="P206" s="74">
        <v>1718</v>
      </c>
      <c r="Q206" s="70">
        <v>956</v>
      </c>
      <c r="R206" s="70">
        <v>1053</v>
      </c>
      <c r="S206" s="70">
        <f t="shared" si="3"/>
        <v>-97</v>
      </c>
      <c r="T206" s="73">
        <f t="shared" si="4"/>
        <v>-9.2117758784425449E-2</v>
      </c>
      <c r="U206" s="72">
        <v>906</v>
      </c>
      <c r="V206" s="70">
        <v>1035</v>
      </c>
      <c r="W206" s="70">
        <f t="shared" si="5"/>
        <v>-129</v>
      </c>
      <c r="X206" s="75">
        <f t="shared" si="6"/>
        <v>-0.1246376811594203</v>
      </c>
      <c r="Y206" s="76">
        <f t="shared" si="7"/>
        <v>6.2482758620689651</v>
      </c>
      <c r="Z206" s="77">
        <v>1000</v>
      </c>
      <c r="AA206" s="70">
        <v>705</v>
      </c>
      <c r="AB206" s="70">
        <v>50</v>
      </c>
      <c r="AC206" s="70">
        <f t="shared" si="8"/>
        <v>755</v>
      </c>
      <c r="AD206" s="78">
        <f t="shared" si="9"/>
        <v>0.755</v>
      </c>
      <c r="AE206" s="69">
        <f t="shared" si="10"/>
        <v>0.97151592514051588</v>
      </c>
      <c r="AF206" s="79">
        <v>155</v>
      </c>
      <c r="AG206" s="78">
        <f t="shared" si="11"/>
        <v>0.155</v>
      </c>
      <c r="AH206" s="80">
        <f t="shared" si="12"/>
        <v>1.0763888888888891</v>
      </c>
      <c r="AI206" s="70">
        <v>60</v>
      </c>
      <c r="AJ206" s="70">
        <v>20</v>
      </c>
      <c r="AK206" s="70">
        <f t="shared" si="13"/>
        <v>80</v>
      </c>
      <c r="AL206" s="78">
        <f t="shared" si="14"/>
        <v>0.08</v>
      </c>
      <c r="AM206" s="69">
        <f t="shared" si="15"/>
        <v>1.2903225806451613</v>
      </c>
      <c r="AN206" s="81">
        <v>15</v>
      </c>
      <c r="AO206" s="12" t="s">
        <v>38</v>
      </c>
      <c r="AP206" s="12" t="s">
        <v>38</v>
      </c>
      <c r="AQ206" s="82"/>
      <c r="AR206" s="66"/>
      <c r="AS206" s="97"/>
    </row>
    <row r="207" spans="1:45" ht="12.75" customHeight="1">
      <c r="A207" s="83"/>
      <c r="B207" s="84">
        <v>8250077.0199999996</v>
      </c>
      <c r="C207" s="85"/>
      <c r="D207" s="85"/>
      <c r="E207" s="86"/>
      <c r="F207" s="86"/>
      <c r="G207" s="86"/>
      <c r="H207" s="112" t="s">
        <v>212</v>
      </c>
      <c r="I207" s="16">
        <v>1.87</v>
      </c>
      <c r="J207" s="86">
        <f t="shared" si="0"/>
        <v>187</v>
      </c>
      <c r="K207" s="87">
        <v>5816</v>
      </c>
      <c r="L207" s="86">
        <v>5739</v>
      </c>
      <c r="M207" s="86">
        <v>5653</v>
      </c>
      <c r="N207" s="86">
        <f t="shared" si="1"/>
        <v>163</v>
      </c>
      <c r="O207" s="88">
        <f t="shared" si="2"/>
        <v>2.8834247302317352E-2</v>
      </c>
      <c r="P207" s="89">
        <v>3109.5</v>
      </c>
      <c r="Q207" s="86">
        <v>2539</v>
      </c>
      <c r="R207" s="86">
        <v>2513</v>
      </c>
      <c r="S207" s="86">
        <f t="shared" si="3"/>
        <v>26</v>
      </c>
      <c r="T207" s="88">
        <f t="shared" si="4"/>
        <v>1.0346199761241544E-2</v>
      </c>
      <c r="U207" s="87">
        <v>2413</v>
      </c>
      <c r="V207" s="86">
        <v>2430</v>
      </c>
      <c r="W207" s="86">
        <f t="shared" si="5"/>
        <v>-17</v>
      </c>
      <c r="X207" s="90">
        <f t="shared" si="6"/>
        <v>-6.9958847736625515E-3</v>
      </c>
      <c r="Y207" s="91">
        <f t="shared" si="7"/>
        <v>12.903743315508022</v>
      </c>
      <c r="Z207" s="92">
        <v>2575</v>
      </c>
      <c r="AA207" s="86">
        <v>1505</v>
      </c>
      <c r="AB207" s="86">
        <v>110</v>
      </c>
      <c r="AC207" s="86">
        <f t="shared" si="8"/>
        <v>1615</v>
      </c>
      <c r="AD207" s="93">
        <f t="shared" si="9"/>
        <v>0.62718446601941746</v>
      </c>
      <c r="AE207" s="85">
        <f t="shared" si="10"/>
        <v>0.80704595594518513</v>
      </c>
      <c r="AF207" s="94">
        <v>755</v>
      </c>
      <c r="AG207" s="93">
        <f t="shared" si="11"/>
        <v>0.29320388349514565</v>
      </c>
      <c r="AH207" s="95">
        <f t="shared" si="12"/>
        <v>2.0361380798274005</v>
      </c>
      <c r="AI207" s="86">
        <v>155</v>
      </c>
      <c r="AJ207" s="86">
        <v>35</v>
      </c>
      <c r="AK207" s="86">
        <f t="shared" si="13"/>
        <v>190</v>
      </c>
      <c r="AL207" s="93">
        <f t="shared" si="14"/>
        <v>7.3786407766990289E-2</v>
      </c>
      <c r="AM207" s="85">
        <f t="shared" si="15"/>
        <v>1.1901033510804886</v>
      </c>
      <c r="AN207" s="96">
        <v>25</v>
      </c>
      <c r="AO207" s="16" t="s">
        <v>59</v>
      </c>
      <c r="AP207" s="16" t="s">
        <v>59</v>
      </c>
      <c r="AQ207" s="82"/>
      <c r="AR207" s="66"/>
      <c r="AS207" s="97"/>
    </row>
    <row r="208" spans="1:45" ht="12.75" customHeight="1">
      <c r="A208" s="67"/>
      <c r="B208" s="68">
        <v>8250077.0300000003</v>
      </c>
      <c r="C208" s="69"/>
      <c r="D208" s="69"/>
      <c r="E208" s="70"/>
      <c r="F208" s="70"/>
      <c r="G208" s="70"/>
      <c r="H208" s="71" t="s">
        <v>213</v>
      </c>
      <c r="I208" s="12">
        <v>1.47</v>
      </c>
      <c r="J208" s="70">
        <f t="shared" si="0"/>
        <v>147</v>
      </c>
      <c r="K208" s="72">
        <v>3203</v>
      </c>
      <c r="L208" s="70">
        <v>3175</v>
      </c>
      <c r="M208" s="70">
        <v>3245</v>
      </c>
      <c r="N208" s="70">
        <f t="shared" si="1"/>
        <v>-42</v>
      </c>
      <c r="O208" s="73">
        <f t="shared" si="2"/>
        <v>-1.2942989214175655E-2</v>
      </c>
      <c r="P208" s="74">
        <v>2178.8000000000002</v>
      </c>
      <c r="Q208" s="70">
        <v>1195</v>
      </c>
      <c r="R208" s="70">
        <v>1180</v>
      </c>
      <c r="S208" s="70">
        <f t="shared" si="3"/>
        <v>15</v>
      </c>
      <c r="T208" s="73">
        <f t="shared" si="4"/>
        <v>1.2711864406779662E-2</v>
      </c>
      <c r="U208" s="72">
        <v>1168</v>
      </c>
      <c r="V208" s="70">
        <v>1156</v>
      </c>
      <c r="W208" s="70">
        <f t="shared" si="5"/>
        <v>12</v>
      </c>
      <c r="X208" s="75">
        <f t="shared" si="6"/>
        <v>1.0380622837370242E-2</v>
      </c>
      <c r="Y208" s="76">
        <f t="shared" si="7"/>
        <v>7.9455782312925169</v>
      </c>
      <c r="Z208" s="77">
        <v>1425</v>
      </c>
      <c r="AA208" s="70">
        <v>1040</v>
      </c>
      <c r="AB208" s="70">
        <v>40</v>
      </c>
      <c r="AC208" s="70">
        <f t="shared" si="8"/>
        <v>1080</v>
      </c>
      <c r="AD208" s="78">
        <f t="shared" si="9"/>
        <v>0.75789473684210529</v>
      </c>
      <c r="AE208" s="69">
        <f t="shared" si="10"/>
        <v>0.97524080320832551</v>
      </c>
      <c r="AF208" s="79">
        <v>275</v>
      </c>
      <c r="AG208" s="78">
        <f t="shared" si="11"/>
        <v>0.19298245614035087</v>
      </c>
      <c r="AH208" s="80">
        <f t="shared" si="12"/>
        <v>1.3401559454191034</v>
      </c>
      <c r="AI208" s="70">
        <v>25</v>
      </c>
      <c r="AJ208" s="70">
        <v>30</v>
      </c>
      <c r="AK208" s="70">
        <f t="shared" si="13"/>
        <v>55</v>
      </c>
      <c r="AL208" s="78">
        <f t="shared" si="14"/>
        <v>3.8596491228070177E-2</v>
      </c>
      <c r="AM208" s="69">
        <f t="shared" si="15"/>
        <v>0.62252405206564798</v>
      </c>
      <c r="AN208" s="81">
        <v>10</v>
      </c>
      <c r="AO208" s="12" t="s">
        <v>38</v>
      </c>
      <c r="AP208" s="12" t="s">
        <v>38</v>
      </c>
      <c r="AQ208" s="82"/>
      <c r="AR208" s="66"/>
      <c r="AS208" s="97"/>
    </row>
    <row r="209" spans="1:45" ht="12.75" customHeight="1">
      <c r="A209" s="67"/>
      <c r="B209" s="68">
        <v>8250077.04</v>
      </c>
      <c r="C209" s="69"/>
      <c r="D209" s="69"/>
      <c r="E209" s="70"/>
      <c r="F209" s="70"/>
      <c r="G209" s="70"/>
      <c r="H209" s="71" t="s">
        <v>214</v>
      </c>
      <c r="I209" s="12">
        <v>1.47</v>
      </c>
      <c r="J209" s="70">
        <f t="shared" si="0"/>
        <v>147</v>
      </c>
      <c r="K209" s="72">
        <v>5329</v>
      </c>
      <c r="L209" s="70">
        <v>5200</v>
      </c>
      <c r="M209" s="70">
        <v>5222</v>
      </c>
      <c r="N209" s="70">
        <f t="shared" si="1"/>
        <v>107</v>
      </c>
      <c r="O209" s="73">
        <f t="shared" si="2"/>
        <v>2.049023362696285E-2</v>
      </c>
      <c r="P209" s="74">
        <v>3631.8</v>
      </c>
      <c r="Q209" s="70">
        <v>2170</v>
      </c>
      <c r="R209" s="70">
        <v>2113</v>
      </c>
      <c r="S209" s="70">
        <f t="shared" si="3"/>
        <v>57</v>
      </c>
      <c r="T209" s="73">
        <f t="shared" si="4"/>
        <v>2.6975863700899196E-2</v>
      </c>
      <c r="U209" s="72">
        <v>2103</v>
      </c>
      <c r="V209" s="70">
        <v>2072</v>
      </c>
      <c r="W209" s="70">
        <f t="shared" si="5"/>
        <v>31</v>
      </c>
      <c r="X209" s="75">
        <f t="shared" si="6"/>
        <v>1.4961389961389961E-2</v>
      </c>
      <c r="Y209" s="76">
        <f t="shared" si="7"/>
        <v>14.306122448979592</v>
      </c>
      <c r="Z209" s="77">
        <v>2740</v>
      </c>
      <c r="AA209" s="70">
        <v>1920</v>
      </c>
      <c r="AB209" s="70">
        <v>135</v>
      </c>
      <c r="AC209" s="70">
        <f t="shared" si="8"/>
        <v>2055</v>
      </c>
      <c r="AD209" s="78">
        <f t="shared" si="9"/>
        <v>0.75</v>
      </c>
      <c r="AE209" s="69">
        <f t="shared" si="10"/>
        <v>0.96508204484157212</v>
      </c>
      <c r="AF209" s="79">
        <v>560</v>
      </c>
      <c r="AG209" s="78">
        <f t="shared" si="11"/>
        <v>0.20437956204379562</v>
      </c>
      <c r="AH209" s="80">
        <f t="shared" si="12"/>
        <v>1.4193025141930253</v>
      </c>
      <c r="AI209" s="70">
        <v>90</v>
      </c>
      <c r="AJ209" s="70">
        <v>20</v>
      </c>
      <c r="AK209" s="70">
        <f t="shared" si="13"/>
        <v>110</v>
      </c>
      <c r="AL209" s="78">
        <f t="shared" si="14"/>
        <v>4.0145985401459854E-2</v>
      </c>
      <c r="AM209" s="69">
        <f t="shared" si="15"/>
        <v>0.64751589357193318</v>
      </c>
      <c r="AN209" s="81">
        <v>20</v>
      </c>
      <c r="AO209" s="12" t="s">
        <v>38</v>
      </c>
      <c r="AP209" s="12" t="s">
        <v>38</v>
      </c>
      <c r="AQ209" s="82"/>
      <c r="AR209" s="66"/>
      <c r="AS209" s="97"/>
    </row>
    <row r="210" spans="1:45" ht="12.75" customHeight="1">
      <c r="A210" s="67"/>
      <c r="B210" s="68">
        <v>8250077.0499999998</v>
      </c>
      <c r="C210" s="69"/>
      <c r="D210" s="69"/>
      <c r="E210" s="70"/>
      <c r="F210" s="70"/>
      <c r="G210" s="70"/>
      <c r="H210" s="71" t="s">
        <v>215</v>
      </c>
      <c r="I210" s="12">
        <v>1.77</v>
      </c>
      <c r="J210" s="70">
        <f t="shared" si="0"/>
        <v>177</v>
      </c>
      <c r="K210" s="72">
        <v>4632</v>
      </c>
      <c r="L210" s="70">
        <v>4749</v>
      </c>
      <c r="M210" s="70">
        <v>4962</v>
      </c>
      <c r="N210" s="70">
        <f t="shared" si="1"/>
        <v>-330</v>
      </c>
      <c r="O210" s="73">
        <f t="shared" si="2"/>
        <v>-6.6505441354292621E-2</v>
      </c>
      <c r="P210" s="74">
        <v>2611.5</v>
      </c>
      <c r="Q210" s="70">
        <v>1741</v>
      </c>
      <c r="R210" s="70">
        <v>1732</v>
      </c>
      <c r="S210" s="70">
        <f t="shared" si="3"/>
        <v>9</v>
      </c>
      <c r="T210" s="73">
        <f t="shared" si="4"/>
        <v>5.1963048498845262E-3</v>
      </c>
      <c r="U210" s="72">
        <v>1724</v>
      </c>
      <c r="V210" s="70">
        <v>1705</v>
      </c>
      <c r="W210" s="70">
        <f t="shared" si="5"/>
        <v>19</v>
      </c>
      <c r="X210" s="75">
        <f t="shared" si="6"/>
        <v>1.1143695014662757E-2</v>
      </c>
      <c r="Y210" s="76">
        <f t="shared" si="7"/>
        <v>9.740112994350282</v>
      </c>
      <c r="Z210" s="77">
        <v>1940</v>
      </c>
      <c r="AA210" s="70">
        <v>1480</v>
      </c>
      <c r="AB210" s="70">
        <v>95</v>
      </c>
      <c r="AC210" s="70">
        <f t="shared" si="8"/>
        <v>1575</v>
      </c>
      <c r="AD210" s="78">
        <f t="shared" si="9"/>
        <v>0.81185567010309279</v>
      </c>
      <c r="AE210" s="69">
        <f t="shared" si="10"/>
        <v>1.0446764402924233</v>
      </c>
      <c r="AF210" s="79">
        <v>275</v>
      </c>
      <c r="AG210" s="78">
        <f t="shared" si="11"/>
        <v>0.14175257731958762</v>
      </c>
      <c r="AH210" s="80">
        <f t="shared" si="12"/>
        <v>0.98439289805269192</v>
      </c>
      <c r="AI210" s="70">
        <v>45</v>
      </c>
      <c r="AJ210" s="70">
        <v>25</v>
      </c>
      <c r="AK210" s="70">
        <f t="shared" si="13"/>
        <v>70</v>
      </c>
      <c r="AL210" s="78">
        <f t="shared" si="14"/>
        <v>3.608247422680412E-2</v>
      </c>
      <c r="AM210" s="69">
        <f t="shared" si="15"/>
        <v>0.58197539075490512</v>
      </c>
      <c r="AN210" s="81">
        <v>25</v>
      </c>
      <c r="AO210" s="12" t="s">
        <v>38</v>
      </c>
      <c r="AP210" s="12" t="s">
        <v>38</v>
      </c>
      <c r="AQ210" s="82"/>
      <c r="AR210" s="66"/>
      <c r="AS210" s="97"/>
    </row>
    <row r="211" spans="1:45" ht="12.75" customHeight="1">
      <c r="A211" s="67"/>
      <c r="B211" s="68">
        <v>8250077.0599999996</v>
      </c>
      <c r="C211" s="69"/>
      <c r="D211" s="69"/>
      <c r="E211" s="70"/>
      <c r="F211" s="70"/>
      <c r="G211" s="70"/>
      <c r="H211" s="71" t="s">
        <v>216</v>
      </c>
      <c r="I211" s="12">
        <v>2.3199999999999998</v>
      </c>
      <c r="J211" s="70">
        <f t="shared" si="0"/>
        <v>231.99999999999997</v>
      </c>
      <c r="K211" s="72">
        <v>4406</v>
      </c>
      <c r="L211" s="70">
        <v>4334</v>
      </c>
      <c r="M211" s="70">
        <v>4605</v>
      </c>
      <c r="N211" s="70">
        <f t="shared" si="1"/>
        <v>-199</v>
      </c>
      <c r="O211" s="73">
        <f t="shared" si="2"/>
        <v>-4.3213897937024973E-2</v>
      </c>
      <c r="P211" s="74">
        <v>1896.3</v>
      </c>
      <c r="Q211" s="70">
        <v>1622</v>
      </c>
      <c r="R211" s="70">
        <v>1688</v>
      </c>
      <c r="S211" s="70">
        <f t="shared" si="3"/>
        <v>-66</v>
      </c>
      <c r="T211" s="73">
        <f t="shared" si="4"/>
        <v>-3.9099526066350712E-2</v>
      </c>
      <c r="U211" s="72">
        <v>1558</v>
      </c>
      <c r="V211" s="70">
        <v>1663</v>
      </c>
      <c r="W211" s="70">
        <f t="shared" si="5"/>
        <v>-105</v>
      </c>
      <c r="X211" s="75">
        <f t="shared" si="6"/>
        <v>-6.3138905592303063E-2</v>
      </c>
      <c r="Y211" s="76">
        <f t="shared" si="7"/>
        <v>6.7155172413793114</v>
      </c>
      <c r="Z211" s="77">
        <v>1785</v>
      </c>
      <c r="AA211" s="70">
        <v>1345</v>
      </c>
      <c r="AB211" s="70">
        <v>120</v>
      </c>
      <c r="AC211" s="70">
        <f t="shared" si="8"/>
        <v>1465</v>
      </c>
      <c r="AD211" s="78">
        <f t="shared" si="9"/>
        <v>0.82072829131652658</v>
      </c>
      <c r="AE211" s="69">
        <f t="shared" si="10"/>
        <v>1.0560935168574439</v>
      </c>
      <c r="AF211" s="79">
        <v>225</v>
      </c>
      <c r="AG211" s="78">
        <f t="shared" si="11"/>
        <v>0.12605042016806722</v>
      </c>
      <c r="AH211" s="80">
        <f t="shared" si="12"/>
        <v>0.87535014005602241</v>
      </c>
      <c r="AI211" s="70">
        <v>45</v>
      </c>
      <c r="AJ211" s="70">
        <v>30</v>
      </c>
      <c r="AK211" s="70">
        <f t="shared" si="13"/>
        <v>75</v>
      </c>
      <c r="AL211" s="78">
        <f t="shared" si="14"/>
        <v>4.2016806722689079E-2</v>
      </c>
      <c r="AM211" s="69">
        <f t="shared" si="15"/>
        <v>0.67769043101111415</v>
      </c>
      <c r="AN211" s="81">
        <v>20</v>
      </c>
      <c r="AO211" s="12" t="s">
        <v>38</v>
      </c>
      <c r="AP211" s="12" t="s">
        <v>38</v>
      </c>
      <c r="AQ211" s="82"/>
      <c r="AR211" s="66"/>
      <c r="AS211" s="97"/>
    </row>
    <row r="212" spans="1:45" ht="12.75" customHeight="1">
      <c r="A212" s="67"/>
      <c r="B212" s="68">
        <v>8250077.1299999999</v>
      </c>
      <c r="C212" s="69"/>
      <c r="D212" s="69"/>
      <c r="E212" s="70"/>
      <c r="F212" s="70"/>
      <c r="G212" s="70"/>
      <c r="H212" s="71" t="s">
        <v>219</v>
      </c>
      <c r="I212" s="12">
        <v>1.25</v>
      </c>
      <c r="J212" s="70">
        <f t="shared" si="0"/>
        <v>125</v>
      </c>
      <c r="K212" s="72">
        <v>3604</v>
      </c>
      <c r="L212" s="70">
        <v>3726</v>
      </c>
      <c r="M212" s="70">
        <v>3908</v>
      </c>
      <c r="N212" s="70">
        <f t="shared" si="1"/>
        <v>-304</v>
      </c>
      <c r="O212" s="73">
        <f t="shared" si="2"/>
        <v>-7.7789150460593648E-2</v>
      </c>
      <c r="P212" s="74">
        <v>2885.3</v>
      </c>
      <c r="Q212" s="70">
        <v>1181</v>
      </c>
      <c r="R212" s="70">
        <v>1182</v>
      </c>
      <c r="S212" s="70">
        <f t="shared" si="3"/>
        <v>-1</v>
      </c>
      <c r="T212" s="73">
        <f t="shared" si="4"/>
        <v>-8.4602368866328254E-4</v>
      </c>
      <c r="U212" s="72">
        <v>1179</v>
      </c>
      <c r="V212" s="70">
        <v>1175</v>
      </c>
      <c r="W212" s="70">
        <f t="shared" si="5"/>
        <v>4</v>
      </c>
      <c r="X212" s="75">
        <f t="shared" si="6"/>
        <v>3.4042553191489361E-3</v>
      </c>
      <c r="Y212" s="76">
        <f t="shared" si="7"/>
        <v>9.4320000000000004</v>
      </c>
      <c r="Z212" s="77">
        <v>1745</v>
      </c>
      <c r="AA212" s="70">
        <v>1320</v>
      </c>
      <c r="AB212" s="70">
        <v>130</v>
      </c>
      <c r="AC212" s="70">
        <f t="shared" si="8"/>
        <v>1450</v>
      </c>
      <c r="AD212" s="78">
        <f t="shared" si="9"/>
        <v>0.83094555873925502</v>
      </c>
      <c r="AE212" s="69">
        <f t="shared" si="10"/>
        <v>1.0692408519734704</v>
      </c>
      <c r="AF212" s="79">
        <v>255</v>
      </c>
      <c r="AG212" s="78">
        <f t="shared" si="11"/>
        <v>0.14613180515759314</v>
      </c>
      <c r="AH212" s="80">
        <f t="shared" si="12"/>
        <v>1.0148042024832857</v>
      </c>
      <c r="AI212" s="70">
        <v>10</v>
      </c>
      <c r="AJ212" s="70">
        <v>10</v>
      </c>
      <c r="AK212" s="70">
        <f t="shared" si="13"/>
        <v>20</v>
      </c>
      <c r="AL212" s="78">
        <f t="shared" si="14"/>
        <v>1.1461318051575931E-2</v>
      </c>
      <c r="AM212" s="69">
        <f t="shared" si="15"/>
        <v>0.18485996857380535</v>
      </c>
      <c r="AN212" s="81">
        <v>25</v>
      </c>
      <c r="AO212" s="12" t="s">
        <v>38</v>
      </c>
      <c r="AP212" s="12" t="s">
        <v>38</v>
      </c>
      <c r="AQ212" s="82"/>
      <c r="AR212" s="66"/>
      <c r="AS212" s="97"/>
    </row>
    <row r="213" spans="1:45" ht="12.75" customHeight="1">
      <c r="A213" s="67"/>
      <c r="B213" s="68">
        <v>8250077.1399999997</v>
      </c>
      <c r="C213" s="69"/>
      <c r="D213" s="69"/>
      <c r="E213" s="70"/>
      <c r="F213" s="70"/>
      <c r="G213" s="70"/>
      <c r="H213" s="71" t="s">
        <v>220</v>
      </c>
      <c r="I213" s="12">
        <v>1.03</v>
      </c>
      <c r="J213" s="70">
        <f t="shared" si="0"/>
        <v>103</v>
      </c>
      <c r="K213" s="72">
        <v>3981</v>
      </c>
      <c r="L213" s="70">
        <v>3976</v>
      </c>
      <c r="M213" s="70">
        <v>4161</v>
      </c>
      <c r="N213" s="70">
        <f t="shared" si="1"/>
        <v>-180</v>
      </c>
      <c r="O213" s="73">
        <f t="shared" si="2"/>
        <v>-4.3258832011535686E-2</v>
      </c>
      <c r="P213" s="74">
        <v>3874.8</v>
      </c>
      <c r="Q213" s="70">
        <v>1299</v>
      </c>
      <c r="R213" s="70">
        <v>1295</v>
      </c>
      <c r="S213" s="70">
        <f t="shared" si="3"/>
        <v>4</v>
      </c>
      <c r="T213" s="73">
        <f t="shared" si="4"/>
        <v>3.0888030888030888E-3</v>
      </c>
      <c r="U213" s="72">
        <v>1292</v>
      </c>
      <c r="V213" s="70">
        <v>1282</v>
      </c>
      <c r="W213" s="70">
        <f t="shared" si="5"/>
        <v>10</v>
      </c>
      <c r="X213" s="75">
        <f t="shared" si="6"/>
        <v>7.8003120124804995E-3</v>
      </c>
      <c r="Y213" s="76">
        <f t="shared" si="7"/>
        <v>12.543689320388349</v>
      </c>
      <c r="Z213" s="77">
        <v>1825</v>
      </c>
      <c r="AA213" s="70">
        <v>1410</v>
      </c>
      <c r="AB213" s="70">
        <v>35</v>
      </c>
      <c r="AC213" s="70">
        <f t="shared" si="8"/>
        <v>1445</v>
      </c>
      <c r="AD213" s="78">
        <f t="shared" si="9"/>
        <v>0.79178082191780819</v>
      </c>
      <c r="AE213" s="69">
        <f t="shared" si="10"/>
        <v>1.0188446062437053</v>
      </c>
      <c r="AF213" s="79">
        <v>300</v>
      </c>
      <c r="AG213" s="78">
        <f t="shared" si="11"/>
        <v>0.16438356164383561</v>
      </c>
      <c r="AH213" s="80">
        <f t="shared" si="12"/>
        <v>1.1415525114155252</v>
      </c>
      <c r="AI213" s="70">
        <v>50</v>
      </c>
      <c r="AJ213" s="70">
        <v>20</v>
      </c>
      <c r="AK213" s="70">
        <f t="shared" si="13"/>
        <v>70</v>
      </c>
      <c r="AL213" s="78">
        <f t="shared" si="14"/>
        <v>3.8356164383561646E-2</v>
      </c>
      <c r="AM213" s="69">
        <f t="shared" si="15"/>
        <v>0.6186478126380911</v>
      </c>
      <c r="AN213" s="81">
        <v>15</v>
      </c>
      <c r="AO213" s="12" t="s">
        <v>38</v>
      </c>
      <c r="AP213" s="12" t="s">
        <v>38</v>
      </c>
      <c r="AQ213" s="82"/>
      <c r="AR213" s="66"/>
      <c r="AS213" s="97"/>
    </row>
    <row r="214" spans="1:45" ht="12.75" customHeight="1">
      <c r="A214" s="67"/>
      <c r="B214" s="68">
        <v>8250077.1600000001</v>
      </c>
      <c r="C214" s="69"/>
      <c r="D214" s="69"/>
      <c r="E214" s="70"/>
      <c r="F214" s="70"/>
      <c r="G214" s="70"/>
      <c r="H214" s="71" t="s">
        <v>222</v>
      </c>
      <c r="I214" s="12">
        <v>2.4700000000000002</v>
      </c>
      <c r="J214" s="70">
        <f t="shared" si="0"/>
        <v>247.00000000000003</v>
      </c>
      <c r="K214" s="72">
        <v>6532</v>
      </c>
      <c r="L214" s="70">
        <v>6716</v>
      </c>
      <c r="M214" s="70">
        <v>7072</v>
      </c>
      <c r="N214" s="70">
        <f t="shared" si="1"/>
        <v>-540</v>
      </c>
      <c r="O214" s="73">
        <f t="shared" si="2"/>
        <v>-7.6357466063348423E-2</v>
      </c>
      <c r="P214" s="74">
        <v>2647.2</v>
      </c>
      <c r="Q214" s="70">
        <v>2076</v>
      </c>
      <c r="R214" s="70">
        <v>2070</v>
      </c>
      <c r="S214" s="70">
        <f t="shared" si="3"/>
        <v>6</v>
      </c>
      <c r="T214" s="73">
        <f t="shared" si="4"/>
        <v>2.8985507246376812E-3</v>
      </c>
      <c r="U214" s="72">
        <v>2058</v>
      </c>
      <c r="V214" s="70">
        <v>2050</v>
      </c>
      <c r="W214" s="70">
        <f t="shared" si="5"/>
        <v>8</v>
      </c>
      <c r="X214" s="75">
        <f t="shared" si="6"/>
        <v>3.9024390243902439E-3</v>
      </c>
      <c r="Y214" s="76">
        <f t="shared" si="7"/>
        <v>8.3319838056680151</v>
      </c>
      <c r="Z214" s="77">
        <v>2730</v>
      </c>
      <c r="AA214" s="70">
        <v>2075</v>
      </c>
      <c r="AB214" s="70">
        <v>145</v>
      </c>
      <c r="AC214" s="70">
        <f t="shared" si="8"/>
        <v>2220</v>
      </c>
      <c r="AD214" s="78">
        <f t="shared" si="9"/>
        <v>0.81318681318681318</v>
      </c>
      <c r="AE214" s="69">
        <f t="shared" si="10"/>
        <v>1.0463893233447081</v>
      </c>
      <c r="AF214" s="79">
        <v>440</v>
      </c>
      <c r="AG214" s="78">
        <f t="shared" si="11"/>
        <v>0.16117216117216118</v>
      </c>
      <c r="AH214" s="80">
        <f t="shared" si="12"/>
        <v>1.1192511192511194</v>
      </c>
      <c r="AI214" s="70">
        <v>25</v>
      </c>
      <c r="AJ214" s="70">
        <v>10</v>
      </c>
      <c r="AK214" s="70">
        <f t="shared" si="13"/>
        <v>35</v>
      </c>
      <c r="AL214" s="78">
        <f t="shared" si="14"/>
        <v>1.282051282051282E-2</v>
      </c>
      <c r="AM214" s="69">
        <f t="shared" si="15"/>
        <v>0.20678246484698096</v>
      </c>
      <c r="AN214" s="81">
        <v>25</v>
      </c>
      <c r="AO214" s="12" t="s">
        <v>38</v>
      </c>
      <c r="AP214" s="12" t="s">
        <v>38</v>
      </c>
      <c r="AQ214" s="82"/>
      <c r="AR214" s="66"/>
      <c r="AS214" s="97"/>
    </row>
    <row r="215" spans="1:45" ht="12.75" customHeight="1">
      <c r="A215" s="67"/>
      <c r="B215" s="68">
        <v>8250077.1699999999</v>
      </c>
      <c r="C215" s="69"/>
      <c r="D215" s="69"/>
      <c r="E215" s="70"/>
      <c r="F215" s="70"/>
      <c r="G215" s="70"/>
      <c r="H215" s="71" t="s">
        <v>223</v>
      </c>
      <c r="I215" s="12">
        <v>1.89</v>
      </c>
      <c r="J215" s="70">
        <f t="shared" si="0"/>
        <v>189</v>
      </c>
      <c r="K215" s="72">
        <v>5134</v>
      </c>
      <c r="L215" s="70">
        <v>5106</v>
      </c>
      <c r="M215" s="70">
        <v>5335</v>
      </c>
      <c r="N215" s="70">
        <f t="shared" si="1"/>
        <v>-201</v>
      </c>
      <c r="O215" s="73">
        <f t="shared" si="2"/>
        <v>-3.7675726335520153E-2</v>
      </c>
      <c r="P215" s="74">
        <v>2722.7</v>
      </c>
      <c r="Q215" s="70">
        <v>1807</v>
      </c>
      <c r="R215" s="70">
        <v>1799</v>
      </c>
      <c r="S215" s="70">
        <f t="shared" si="3"/>
        <v>8</v>
      </c>
      <c r="T215" s="73">
        <f t="shared" si="4"/>
        <v>4.4469149527515284E-3</v>
      </c>
      <c r="U215" s="72">
        <v>1785</v>
      </c>
      <c r="V215" s="70">
        <v>1763</v>
      </c>
      <c r="W215" s="70">
        <f t="shared" si="5"/>
        <v>22</v>
      </c>
      <c r="X215" s="75">
        <f t="shared" si="6"/>
        <v>1.2478729438457176E-2</v>
      </c>
      <c r="Y215" s="76">
        <f t="shared" si="7"/>
        <v>9.4444444444444446</v>
      </c>
      <c r="Z215" s="77">
        <v>2205</v>
      </c>
      <c r="AA215" s="70">
        <v>1600</v>
      </c>
      <c r="AB215" s="70">
        <v>130</v>
      </c>
      <c r="AC215" s="70">
        <f t="shared" si="8"/>
        <v>1730</v>
      </c>
      <c r="AD215" s="78">
        <f t="shared" si="9"/>
        <v>0.78458049886621317</v>
      </c>
      <c r="AE215" s="69">
        <f t="shared" si="10"/>
        <v>1.0095794029181677</v>
      </c>
      <c r="AF215" s="79">
        <v>375</v>
      </c>
      <c r="AG215" s="78">
        <f t="shared" si="11"/>
        <v>0.17006802721088435</v>
      </c>
      <c r="AH215" s="80">
        <f t="shared" si="12"/>
        <v>1.1810279667422525</v>
      </c>
      <c r="AI215" s="70">
        <v>50</v>
      </c>
      <c r="AJ215" s="70">
        <v>25</v>
      </c>
      <c r="AK215" s="70">
        <f t="shared" si="13"/>
        <v>75</v>
      </c>
      <c r="AL215" s="78">
        <f t="shared" si="14"/>
        <v>3.4013605442176874E-2</v>
      </c>
      <c r="AM215" s="69">
        <f t="shared" si="15"/>
        <v>0.54860653938994963</v>
      </c>
      <c r="AN215" s="81">
        <v>30</v>
      </c>
      <c r="AO215" s="12" t="s">
        <v>38</v>
      </c>
      <c r="AP215" s="12" t="s">
        <v>38</v>
      </c>
      <c r="AQ215" s="82"/>
      <c r="AR215" s="66"/>
      <c r="AS215" s="97"/>
    </row>
    <row r="216" spans="1:45" ht="12.75" customHeight="1">
      <c r="A216" s="67"/>
      <c r="B216" s="68">
        <v>8250077.1900000004</v>
      </c>
      <c r="C216" s="69"/>
      <c r="D216" s="69"/>
      <c r="E216" s="70"/>
      <c r="F216" s="70"/>
      <c r="G216" s="70"/>
      <c r="H216" s="71" t="s">
        <v>224</v>
      </c>
      <c r="I216" s="12">
        <v>12.98</v>
      </c>
      <c r="J216" s="70">
        <f t="shared" si="0"/>
        <v>1298</v>
      </c>
      <c r="K216" s="72">
        <v>5000</v>
      </c>
      <c r="L216" s="70">
        <v>5219</v>
      </c>
      <c r="M216" s="70">
        <v>5370</v>
      </c>
      <c r="N216" s="70">
        <f t="shared" si="1"/>
        <v>-370</v>
      </c>
      <c r="O216" s="73">
        <f t="shared" si="2"/>
        <v>-6.8901303538175043E-2</v>
      </c>
      <c r="P216" s="74">
        <v>385.3</v>
      </c>
      <c r="Q216" s="70">
        <v>1786</v>
      </c>
      <c r="R216" s="70">
        <v>1781</v>
      </c>
      <c r="S216" s="70">
        <f t="shared" si="3"/>
        <v>5</v>
      </c>
      <c r="T216" s="73">
        <f t="shared" si="4"/>
        <v>2.807411566535654E-3</v>
      </c>
      <c r="U216" s="72">
        <v>1779</v>
      </c>
      <c r="V216" s="70">
        <v>1758</v>
      </c>
      <c r="W216" s="70">
        <f t="shared" si="5"/>
        <v>21</v>
      </c>
      <c r="X216" s="75">
        <f t="shared" si="6"/>
        <v>1.1945392491467578E-2</v>
      </c>
      <c r="Y216" s="76">
        <f t="shared" si="7"/>
        <v>1.3705701078582435</v>
      </c>
      <c r="Z216" s="77">
        <v>2525</v>
      </c>
      <c r="AA216" s="70">
        <v>1950</v>
      </c>
      <c r="AB216" s="70">
        <v>115</v>
      </c>
      <c r="AC216" s="70">
        <f t="shared" si="8"/>
        <v>2065</v>
      </c>
      <c r="AD216" s="78">
        <f t="shared" si="9"/>
        <v>0.81782178217821777</v>
      </c>
      <c r="AE216" s="69">
        <f t="shared" si="10"/>
        <v>1.0523534904807108</v>
      </c>
      <c r="AF216" s="79">
        <v>355</v>
      </c>
      <c r="AG216" s="78">
        <f t="shared" si="11"/>
        <v>0.14059405940594061</v>
      </c>
      <c r="AH216" s="80">
        <f t="shared" si="12"/>
        <v>0.97634763476347652</v>
      </c>
      <c r="AI216" s="70">
        <v>45</v>
      </c>
      <c r="AJ216" s="70">
        <v>15</v>
      </c>
      <c r="AK216" s="70">
        <f t="shared" si="13"/>
        <v>60</v>
      </c>
      <c r="AL216" s="78">
        <f t="shared" si="14"/>
        <v>2.3762376237623763E-2</v>
      </c>
      <c r="AM216" s="69">
        <f t="shared" si="15"/>
        <v>0.38326413286489941</v>
      </c>
      <c r="AN216" s="81">
        <v>35</v>
      </c>
      <c r="AO216" s="12" t="s">
        <v>38</v>
      </c>
      <c r="AP216" s="12" t="s">
        <v>38</v>
      </c>
      <c r="AQ216" s="82"/>
      <c r="AR216" s="66"/>
      <c r="AS216" s="97"/>
    </row>
    <row r="217" spans="1:45" ht="12.75" customHeight="1">
      <c r="A217" s="67"/>
      <c r="B217" s="68">
        <v>8250077.2000000002</v>
      </c>
      <c r="C217" s="69"/>
      <c r="D217" s="69"/>
      <c r="E217" s="70"/>
      <c r="F217" s="70"/>
      <c r="G217" s="70"/>
      <c r="H217" s="71" t="s">
        <v>225</v>
      </c>
      <c r="I217" s="12">
        <v>1.91</v>
      </c>
      <c r="J217" s="70">
        <f t="shared" si="0"/>
        <v>191</v>
      </c>
      <c r="K217" s="72">
        <v>5432</v>
      </c>
      <c r="L217" s="70">
        <v>5405</v>
      </c>
      <c r="M217" s="70">
        <v>5365</v>
      </c>
      <c r="N217" s="70">
        <f t="shared" si="1"/>
        <v>67</v>
      </c>
      <c r="O217" s="73">
        <f t="shared" si="2"/>
        <v>1.2488350419384902E-2</v>
      </c>
      <c r="P217" s="74">
        <v>2842.5</v>
      </c>
      <c r="Q217" s="70">
        <v>1725</v>
      </c>
      <c r="R217" s="70">
        <v>1717</v>
      </c>
      <c r="S217" s="70">
        <f t="shared" si="3"/>
        <v>8</v>
      </c>
      <c r="T217" s="73">
        <f t="shared" si="4"/>
        <v>4.6592894583576006E-3</v>
      </c>
      <c r="U217" s="72">
        <v>1712</v>
      </c>
      <c r="V217" s="70">
        <v>1707</v>
      </c>
      <c r="W217" s="70">
        <f t="shared" si="5"/>
        <v>5</v>
      </c>
      <c r="X217" s="75">
        <f t="shared" si="6"/>
        <v>2.9291154071470417E-3</v>
      </c>
      <c r="Y217" s="76">
        <f t="shared" si="7"/>
        <v>8.9633507853403138</v>
      </c>
      <c r="Z217" s="77">
        <v>2800</v>
      </c>
      <c r="AA217" s="70">
        <v>2280</v>
      </c>
      <c r="AB217" s="70">
        <v>125</v>
      </c>
      <c r="AC217" s="70">
        <f t="shared" si="8"/>
        <v>2405</v>
      </c>
      <c r="AD217" s="78">
        <f t="shared" si="9"/>
        <v>0.85892857142857137</v>
      </c>
      <c r="AE217" s="69">
        <f t="shared" si="10"/>
        <v>1.105248722782848</v>
      </c>
      <c r="AF217" s="79">
        <v>345</v>
      </c>
      <c r="AG217" s="78">
        <f t="shared" si="11"/>
        <v>0.12321428571428572</v>
      </c>
      <c r="AH217" s="80">
        <f t="shared" si="12"/>
        <v>0.85565476190476197</v>
      </c>
      <c r="AI217" s="70">
        <v>30</v>
      </c>
      <c r="AJ217" s="70">
        <v>0</v>
      </c>
      <c r="AK217" s="70">
        <f t="shared" si="13"/>
        <v>30</v>
      </c>
      <c r="AL217" s="78">
        <f t="shared" si="14"/>
        <v>1.0714285714285714E-2</v>
      </c>
      <c r="AM217" s="69">
        <f t="shared" si="15"/>
        <v>0.1728110599078341</v>
      </c>
      <c r="AN217" s="81">
        <v>10</v>
      </c>
      <c r="AO217" s="12" t="s">
        <v>38</v>
      </c>
      <c r="AP217" s="12" t="s">
        <v>38</v>
      </c>
      <c r="AQ217" s="82"/>
      <c r="AR217" s="66"/>
      <c r="AS217" s="97"/>
    </row>
    <row r="218" spans="1:45" ht="12.75" customHeight="1">
      <c r="A218" s="83" t="s">
        <v>349</v>
      </c>
      <c r="B218" s="84">
        <v>8250077.21</v>
      </c>
      <c r="C218" s="85"/>
      <c r="D218" s="85"/>
      <c r="E218" s="86"/>
      <c r="F218" s="86"/>
      <c r="G218" s="86"/>
      <c r="H218" s="112" t="s">
        <v>226</v>
      </c>
      <c r="I218" s="16">
        <v>2.91</v>
      </c>
      <c r="J218" s="86">
        <f t="shared" si="0"/>
        <v>291</v>
      </c>
      <c r="K218" s="87">
        <v>5632</v>
      </c>
      <c r="L218" s="86">
        <v>5654</v>
      </c>
      <c r="M218" s="86">
        <v>5324</v>
      </c>
      <c r="N218" s="86">
        <f t="shared" si="1"/>
        <v>308</v>
      </c>
      <c r="O218" s="88">
        <f t="shared" si="2"/>
        <v>5.7851239669421489E-2</v>
      </c>
      <c r="P218" s="89">
        <v>1935.5</v>
      </c>
      <c r="Q218" s="86">
        <v>2242</v>
      </c>
      <c r="R218" s="86">
        <v>2233</v>
      </c>
      <c r="S218" s="86">
        <f t="shared" si="3"/>
        <v>9</v>
      </c>
      <c r="T218" s="88">
        <f t="shared" si="4"/>
        <v>4.0304523063143752E-3</v>
      </c>
      <c r="U218" s="87">
        <v>2199</v>
      </c>
      <c r="V218" s="86">
        <v>2195</v>
      </c>
      <c r="W218" s="86">
        <f t="shared" si="5"/>
        <v>4</v>
      </c>
      <c r="X218" s="90">
        <f t="shared" si="6"/>
        <v>1.8223234624145787E-3</v>
      </c>
      <c r="Y218" s="91">
        <f t="shared" si="7"/>
        <v>7.5567010309278349</v>
      </c>
      <c r="Z218" s="92">
        <v>2505</v>
      </c>
      <c r="AA218" s="86">
        <v>1650</v>
      </c>
      <c r="AB218" s="86">
        <v>180</v>
      </c>
      <c r="AC218" s="86">
        <f t="shared" si="8"/>
        <v>1830</v>
      </c>
      <c r="AD218" s="93">
        <f t="shared" si="9"/>
        <v>0.73053892215568861</v>
      </c>
      <c r="AE218" s="85">
        <f t="shared" si="10"/>
        <v>0.94003999577382669</v>
      </c>
      <c r="AF218" s="94">
        <v>565</v>
      </c>
      <c r="AG218" s="93">
        <f t="shared" si="11"/>
        <v>0.22554890219560877</v>
      </c>
      <c r="AH218" s="95">
        <f t="shared" si="12"/>
        <v>1.5663118208028388</v>
      </c>
      <c r="AI218" s="86">
        <v>70</v>
      </c>
      <c r="AJ218" s="86">
        <v>0</v>
      </c>
      <c r="AK218" s="86">
        <f t="shared" si="13"/>
        <v>70</v>
      </c>
      <c r="AL218" s="93">
        <f t="shared" si="14"/>
        <v>2.7944111776447105E-2</v>
      </c>
      <c r="AM218" s="85">
        <f t="shared" si="15"/>
        <v>0.45071148026527591</v>
      </c>
      <c r="AN218" s="96">
        <v>40</v>
      </c>
      <c r="AO218" s="16" t="s">
        <v>59</v>
      </c>
      <c r="AP218" s="12" t="s">
        <v>38</v>
      </c>
      <c r="AQ218" s="82" t="s">
        <v>350</v>
      </c>
      <c r="AR218" s="66"/>
      <c r="AS218" s="97"/>
    </row>
    <row r="219" spans="1:45" ht="12.75" customHeight="1">
      <c r="A219" s="67"/>
      <c r="B219" s="68">
        <v>8250077.2199999997</v>
      </c>
      <c r="C219" s="69"/>
      <c r="D219" s="69"/>
      <c r="E219" s="70"/>
      <c r="F219" s="70"/>
      <c r="G219" s="70"/>
      <c r="H219" s="71" t="s">
        <v>227</v>
      </c>
      <c r="I219" s="12">
        <v>1.81</v>
      </c>
      <c r="J219" s="70">
        <f t="shared" si="0"/>
        <v>181</v>
      </c>
      <c r="K219" s="72">
        <v>5257</v>
      </c>
      <c r="L219" s="70">
        <v>5243</v>
      </c>
      <c r="M219" s="70">
        <v>5340</v>
      </c>
      <c r="N219" s="70">
        <f t="shared" si="1"/>
        <v>-83</v>
      </c>
      <c r="O219" s="73">
        <f t="shared" si="2"/>
        <v>-1.5543071161048689E-2</v>
      </c>
      <c r="P219" s="74">
        <v>2909.6</v>
      </c>
      <c r="Q219" s="70">
        <v>1680</v>
      </c>
      <c r="R219" s="70">
        <v>1673</v>
      </c>
      <c r="S219" s="70">
        <f t="shared" si="3"/>
        <v>7</v>
      </c>
      <c r="T219" s="73">
        <f t="shared" si="4"/>
        <v>4.1841004184100415E-3</v>
      </c>
      <c r="U219" s="72">
        <v>1667</v>
      </c>
      <c r="V219" s="70">
        <v>1649</v>
      </c>
      <c r="W219" s="70">
        <f t="shared" si="5"/>
        <v>18</v>
      </c>
      <c r="X219" s="75">
        <f t="shared" si="6"/>
        <v>1.0915706488781079E-2</v>
      </c>
      <c r="Y219" s="76">
        <f t="shared" si="7"/>
        <v>9.2099447513812152</v>
      </c>
      <c r="Z219" s="77">
        <v>2395</v>
      </c>
      <c r="AA219" s="70">
        <v>1745</v>
      </c>
      <c r="AB219" s="70">
        <v>190</v>
      </c>
      <c r="AC219" s="70">
        <f t="shared" si="8"/>
        <v>1935</v>
      </c>
      <c r="AD219" s="78">
        <f t="shared" si="9"/>
        <v>0.8079331941544885</v>
      </c>
      <c r="AE219" s="69">
        <f t="shared" si="10"/>
        <v>1.0396290921466622</v>
      </c>
      <c r="AF219" s="79">
        <v>380</v>
      </c>
      <c r="AG219" s="78">
        <f t="shared" si="11"/>
        <v>0.15866388308977036</v>
      </c>
      <c r="AH219" s="80">
        <f t="shared" si="12"/>
        <v>1.1018325214567388</v>
      </c>
      <c r="AI219" s="70">
        <v>20</v>
      </c>
      <c r="AJ219" s="70">
        <v>35</v>
      </c>
      <c r="AK219" s="70">
        <f t="shared" si="13"/>
        <v>55</v>
      </c>
      <c r="AL219" s="78">
        <f t="shared" si="14"/>
        <v>2.2964509394572025E-2</v>
      </c>
      <c r="AM219" s="69">
        <f t="shared" si="15"/>
        <v>0.37039531281567784</v>
      </c>
      <c r="AN219" s="81">
        <v>25</v>
      </c>
      <c r="AO219" s="12" t="s">
        <v>38</v>
      </c>
      <c r="AP219" s="12" t="s">
        <v>38</v>
      </c>
      <c r="AQ219" s="82"/>
      <c r="AR219" s="66"/>
      <c r="AS219" s="97"/>
    </row>
    <row r="220" spans="1:45" ht="12.75" customHeight="1">
      <c r="A220" s="67"/>
      <c r="B220" s="68">
        <v>8250077.2300000004</v>
      </c>
      <c r="C220" s="69">
        <v>8250077.1100000003</v>
      </c>
      <c r="D220" s="12">
        <v>0.55033038700000003</v>
      </c>
      <c r="E220" s="70">
        <v>10058</v>
      </c>
      <c r="F220" s="70">
        <v>3490</v>
      </c>
      <c r="G220" s="70">
        <v>3450</v>
      </c>
      <c r="H220" s="68"/>
      <c r="I220" s="12">
        <v>2.42</v>
      </c>
      <c r="J220" s="70">
        <f t="shared" si="0"/>
        <v>242</v>
      </c>
      <c r="K220" s="72">
        <v>5719</v>
      </c>
      <c r="L220" s="70">
        <v>5658</v>
      </c>
      <c r="M220" s="70">
        <f t="shared" ref="M220:M229" si="34">D220*E220</f>
        <v>5535.2230324460006</v>
      </c>
      <c r="N220" s="70">
        <f t="shared" si="1"/>
        <v>183.77696755399938</v>
      </c>
      <c r="O220" s="73">
        <f t="shared" si="2"/>
        <v>3.3201366318348483E-2</v>
      </c>
      <c r="P220" s="74">
        <v>2367.8000000000002</v>
      </c>
      <c r="Q220" s="70">
        <v>1982</v>
      </c>
      <c r="R220" s="70">
        <f t="shared" ref="R220:R229" si="35">D220*F220</f>
        <v>1920.6530506300001</v>
      </c>
      <c r="S220" s="70">
        <f t="shared" si="3"/>
        <v>61.346949369999948</v>
      </c>
      <c r="T220" s="73">
        <f t="shared" si="4"/>
        <v>3.1940672132261122E-2</v>
      </c>
      <c r="U220" s="72">
        <v>1956</v>
      </c>
      <c r="V220" s="70">
        <f t="shared" ref="V220:V229" si="36">D220*G220</f>
        <v>1898.6398351500002</v>
      </c>
      <c r="W220" s="70">
        <f t="shared" si="5"/>
        <v>57.360164849999819</v>
      </c>
      <c r="X220" s="75">
        <f t="shared" si="6"/>
        <v>3.0211187918886225E-2</v>
      </c>
      <c r="Y220" s="76">
        <f t="shared" si="7"/>
        <v>8.0826446280991728</v>
      </c>
      <c r="Z220" s="77">
        <v>3020</v>
      </c>
      <c r="AA220" s="70">
        <v>2230</v>
      </c>
      <c r="AB220" s="70">
        <v>185</v>
      </c>
      <c r="AC220" s="70">
        <f t="shared" si="8"/>
        <v>2415</v>
      </c>
      <c r="AD220" s="78">
        <f t="shared" si="9"/>
        <v>0.79966887417218546</v>
      </c>
      <c r="AE220" s="69">
        <f t="shared" si="10"/>
        <v>1.0289947630430007</v>
      </c>
      <c r="AF220" s="79">
        <v>510</v>
      </c>
      <c r="AG220" s="78">
        <f t="shared" si="11"/>
        <v>0.16887417218543047</v>
      </c>
      <c r="AH220" s="80">
        <f t="shared" si="12"/>
        <v>1.1727373068432672</v>
      </c>
      <c r="AI220" s="70">
        <v>30</v>
      </c>
      <c r="AJ220" s="70">
        <v>15</v>
      </c>
      <c r="AK220" s="70">
        <f t="shared" si="13"/>
        <v>45</v>
      </c>
      <c r="AL220" s="78">
        <f t="shared" si="14"/>
        <v>1.4900662251655629E-2</v>
      </c>
      <c r="AM220" s="69">
        <f t="shared" si="15"/>
        <v>0.24033326212347789</v>
      </c>
      <c r="AN220" s="81">
        <v>45</v>
      </c>
      <c r="AO220" s="12" t="s">
        <v>38</v>
      </c>
      <c r="AP220" s="12" t="s">
        <v>38</v>
      </c>
      <c r="AQ220" s="82" t="s">
        <v>305</v>
      </c>
      <c r="AR220" s="66"/>
      <c r="AS220" s="97"/>
    </row>
    <row r="221" spans="1:45" ht="12.75" customHeight="1">
      <c r="A221" s="67"/>
      <c r="B221" s="68">
        <v>8250077.2400000002</v>
      </c>
      <c r="C221" s="69">
        <v>8250077.1100000003</v>
      </c>
      <c r="D221" s="12">
        <v>0.44966961300000002</v>
      </c>
      <c r="E221" s="70">
        <v>10058</v>
      </c>
      <c r="F221" s="70">
        <v>3490</v>
      </c>
      <c r="G221" s="70">
        <v>3450</v>
      </c>
      <c r="H221" s="68"/>
      <c r="I221" s="12">
        <v>1.38</v>
      </c>
      <c r="J221" s="70">
        <f t="shared" si="0"/>
        <v>138</v>
      </c>
      <c r="K221" s="72">
        <v>4728</v>
      </c>
      <c r="L221" s="70">
        <v>4659</v>
      </c>
      <c r="M221" s="70">
        <f t="shared" si="34"/>
        <v>4522.7769675540003</v>
      </c>
      <c r="N221" s="70">
        <f t="shared" si="1"/>
        <v>205.22303244599971</v>
      </c>
      <c r="O221" s="73">
        <f t="shared" si="2"/>
        <v>4.5375448296091428E-2</v>
      </c>
      <c r="P221" s="74">
        <v>3419.6</v>
      </c>
      <c r="Q221" s="70">
        <v>1537</v>
      </c>
      <c r="R221" s="70">
        <f t="shared" si="35"/>
        <v>1569.3469493700002</v>
      </c>
      <c r="S221" s="70">
        <f t="shared" si="3"/>
        <v>-32.346949370000175</v>
      </c>
      <c r="T221" s="73">
        <f t="shared" si="4"/>
        <v>-2.0611726032274482E-2</v>
      </c>
      <c r="U221" s="72">
        <v>1530</v>
      </c>
      <c r="V221" s="70">
        <f t="shared" si="36"/>
        <v>1551.36016485</v>
      </c>
      <c r="W221" s="70">
        <f t="shared" si="5"/>
        <v>-21.360164850000046</v>
      </c>
      <c r="X221" s="75">
        <f t="shared" si="6"/>
        <v>-1.3768669154957544E-2</v>
      </c>
      <c r="Y221" s="76">
        <f t="shared" si="7"/>
        <v>11.086956521739131</v>
      </c>
      <c r="Z221" s="77">
        <v>2325</v>
      </c>
      <c r="AA221" s="70">
        <v>1780</v>
      </c>
      <c r="AB221" s="70">
        <v>145</v>
      </c>
      <c r="AC221" s="70">
        <f t="shared" si="8"/>
        <v>1925</v>
      </c>
      <c r="AD221" s="78">
        <f t="shared" si="9"/>
        <v>0.82795698924731187</v>
      </c>
      <c r="AE221" s="69">
        <f t="shared" si="10"/>
        <v>1.065395232298223</v>
      </c>
      <c r="AF221" s="79">
        <v>345</v>
      </c>
      <c r="AG221" s="78">
        <f t="shared" si="11"/>
        <v>0.14838709677419354</v>
      </c>
      <c r="AH221" s="80">
        <f t="shared" si="12"/>
        <v>1.0304659498207887</v>
      </c>
      <c r="AI221" s="70">
        <v>15</v>
      </c>
      <c r="AJ221" s="70">
        <v>10</v>
      </c>
      <c r="AK221" s="70">
        <f t="shared" si="13"/>
        <v>25</v>
      </c>
      <c r="AL221" s="78">
        <f t="shared" si="14"/>
        <v>1.0752688172043012E-2</v>
      </c>
      <c r="AM221" s="69">
        <f t="shared" si="15"/>
        <v>0.17343045438779051</v>
      </c>
      <c r="AN221" s="81">
        <v>30</v>
      </c>
      <c r="AO221" s="12" t="s">
        <v>38</v>
      </c>
      <c r="AP221" s="12" t="s">
        <v>38</v>
      </c>
      <c r="AQ221" s="82" t="s">
        <v>305</v>
      </c>
      <c r="AR221" s="66"/>
      <c r="AS221" s="97"/>
    </row>
    <row r="222" spans="1:45" ht="12.75" customHeight="1">
      <c r="A222" s="67"/>
      <c r="B222" s="68">
        <v>8250077.25</v>
      </c>
      <c r="C222" s="69">
        <v>8250077.0999999996</v>
      </c>
      <c r="D222" s="12">
        <v>0.24059382900000001</v>
      </c>
      <c r="E222" s="70">
        <v>13886</v>
      </c>
      <c r="F222" s="70">
        <v>5571</v>
      </c>
      <c r="G222" s="70">
        <v>5170</v>
      </c>
      <c r="H222" s="68"/>
      <c r="I222" s="12">
        <v>6.67</v>
      </c>
      <c r="J222" s="70">
        <f t="shared" si="0"/>
        <v>667</v>
      </c>
      <c r="K222" s="72">
        <v>5977</v>
      </c>
      <c r="L222" s="70">
        <v>5462</v>
      </c>
      <c r="M222" s="70">
        <f t="shared" si="34"/>
        <v>3340.8859094940003</v>
      </c>
      <c r="N222" s="70">
        <f t="shared" si="1"/>
        <v>2636.1140905059997</v>
      </c>
      <c r="O222" s="73">
        <f t="shared" si="2"/>
        <v>0.78904642718112361</v>
      </c>
      <c r="P222" s="74">
        <v>896.7</v>
      </c>
      <c r="Q222" s="70">
        <v>2217</v>
      </c>
      <c r="R222" s="70">
        <f t="shared" si="35"/>
        <v>1340.348221359</v>
      </c>
      <c r="S222" s="70">
        <f t="shared" si="3"/>
        <v>876.65177864099996</v>
      </c>
      <c r="T222" s="73">
        <f t="shared" si="4"/>
        <v>0.65404778002551378</v>
      </c>
      <c r="U222" s="72">
        <v>2157</v>
      </c>
      <c r="V222" s="70">
        <f t="shared" si="36"/>
        <v>1243.8700959299999</v>
      </c>
      <c r="W222" s="70">
        <f t="shared" si="5"/>
        <v>913.12990407000007</v>
      </c>
      <c r="X222" s="75">
        <f t="shared" si="6"/>
        <v>0.73410391250485318</v>
      </c>
      <c r="Y222" s="76">
        <f t="shared" si="7"/>
        <v>3.2338830584707647</v>
      </c>
      <c r="Z222" s="77">
        <v>2860</v>
      </c>
      <c r="AA222" s="70">
        <v>2045</v>
      </c>
      <c r="AB222" s="70">
        <v>125</v>
      </c>
      <c r="AC222" s="70">
        <f t="shared" si="8"/>
        <v>2170</v>
      </c>
      <c r="AD222" s="78">
        <f t="shared" si="9"/>
        <v>0.75874125874125875</v>
      </c>
      <c r="AE222" s="69">
        <f t="shared" si="10"/>
        <v>0.97633008732224313</v>
      </c>
      <c r="AF222" s="79">
        <v>535</v>
      </c>
      <c r="AG222" s="78">
        <f t="shared" si="11"/>
        <v>0.18706293706293706</v>
      </c>
      <c r="AH222" s="80">
        <f t="shared" si="12"/>
        <v>1.2990481740481741</v>
      </c>
      <c r="AI222" s="70">
        <v>80</v>
      </c>
      <c r="AJ222" s="70">
        <v>20</v>
      </c>
      <c r="AK222" s="70">
        <f t="shared" si="13"/>
        <v>100</v>
      </c>
      <c r="AL222" s="78">
        <f t="shared" si="14"/>
        <v>3.4965034965034968E-2</v>
      </c>
      <c r="AM222" s="69">
        <f t="shared" si="15"/>
        <v>0.56395217685540266</v>
      </c>
      <c r="AN222" s="81">
        <v>50</v>
      </c>
      <c r="AO222" s="12" t="s">
        <v>38</v>
      </c>
      <c r="AP222" s="12" t="s">
        <v>38</v>
      </c>
      <c r="AQ222" s="82" t="s">
        <v>305</v>
      </c>
      <c r="AR222" s="66"/>
      <c r="AS222" s="97"/>
    </row>
    <row r="223" spans="1:45" ht="12.75" customHeight="1">
      <c r="A223" s="83" t="s">
        <v>351</v>
      </c>
      <c r="B223" s="84">
        <v>8250077.2599999998</v>
      </c>
      <c r="C223" s="85">
        <v>8250077.0999999996</v>
      </c>
      <c r="D223" s="16">
        <v>0.31633270800000002</v>
      </c>
      <c r="E223" s="86">
        <v>13886</v>
      </c>
      <c r="F223" s="86">
        <v>5571</v>
      </c>
      <c r="G223" s="86">
        <v>5170</v>
      </c>
      <c r="H223" s="84"/>
      <c r="I223" s="16">
        <v>1.87</v>
      </c>
      <c r="J223" s="86">
        <f t="shared" si="0"/>
        <v>187</v>
      </c>
      <c r="K223" s="87">
        <v>5713</v>
      </c>
      <c r="L223" s="86">
        <v>5571</v>
      </c>
      <c r="M223" s="86">
        <f t="shared" si="34"/>
        <v>4392.5959832879998</v>
      </c>
      <c r="N223" s="86">
        <f t="shared" si="1"/>
        <v>1320.4040167120002</v>
      </c>
      <c r="O223" s="88">
        <f t="shared" si="2"/>
        <v>0.30059764698041613</v>
      </c>
      <c r="P223" s="89">
        <v>3059.5</v>
      </c>
      <c r="Q223" s="86">
        <v>1867</v>
      </c>
      <c r="R223" s="86">
        <f t="shared" si="35"/>
        <v>1762.2895162680002</v>
      </c>
      <c r="S223" s="86">
        <f t="shared" si="3"/>
        <v>104.71048373199983</v>
      </c>
      <c r="T223" s="88">
        <f t="shared" si="4"/>
        <v>5.9417299351439815E-2</v>
      </c>
      <c r="U223" s="87">
        <v>1835</v>
      </c>
      <c r="V223" s="86">
        <f t="shared" si="36"/>
        <v>1635.4401003600001</v>
      </c>
      <c r="W223" s="86">
        <f t="shared" si="5"/>
        <v>199.55989963999991</v>
      </c>
      <c r="X223" s="90">
        <f t="shared" si="6"/>
        <v>0.12202213923706037</v>
      </c>
      <c r="Y223" s="91">
        <f t="shared" si="7"/>
        <v>9.8128342245989302</v>
      </c>
      <c r="Z223" s="92">
        <v>2715</v>
      </c>
      <c r="AA223" s="86">
        <v>1840</v>
      </c>
      <c r="AB223" s="86">
        <v>165</v>
      </c>
      <c r="AC223" s="86">
        <f t="shared" si="8"/>
        <v>2005</v>
      </c>
      <c r="AD223" s="93">
        <f t="shared" si="9"/>
        <v>0.73848987108655617</v>
      </c>
      <c r="AE223" s="85">
        <f t="shared" si="10"/>
        <v>0.95027108651067016</v>
      </c>
      <c r="AF223" s="94">
        <v>605</v>
      </c>
      <c r="AG223" s="93">
        <f t="shared" si="11"/>
        <v>0.22283609576427257</v>
      </c>
      <c r="AH223" s="95">
        <f t="shared" si="12"/>
        <v>1.547472887251893</v>
      </c>
      <c r="AI223" s="86">
        <v>25</v>
      </c>
      <c r="AJ223" s="86">
        <v>10</v>
      </c>
      <c r="AK223" s="86">
        <f t="shared" si="13"/>
        <v>35</v>
      </c>
      <c r="AL223" s="93">
        <f t="shared" si="14"/>
        <v>1.289134438305709E-2</v>
      </c>
      <c r="AM223" s="85">
        <f t="shared" si="15"/>
        <v>0.20792490940414662</v>
      </c>
      <c r="AN223" s="96">
        <v>65</v>
      </c>
      <c r="AO223" s="16" t="s">
        <v>59</v>
      </c>
      <c r="AP223" s="12" t="s">
        <v>38</v>
      </c>
      <c r="AQ223" s="82" t="s">
        <v>352</v>
      </c>
      <c r="AR223" s="66"/>
      <c r="AS223" s="97"/>
    </row>
    <row r="224" spans="1:45" ht="12.75" customHeight="1">
      <c r="A224" s="67"/>
      <c r="B224" s="68">
        <v>8250077.2699999996</v>
      </c>
      <c r="C224" s="69">
        <v>8250077.0999999996</v>
      </c>
      <c r="D224" s="12">
        <v>0.25874288000000001</v>
      </c>
      <c r="E224" s="70">
        <v>13886</v>
      </c>
      <c r="F224" s="70">
        <v>5571</v>
      </c>
      <c r="G224" s="70">
        <v>5170</v>
      </c>
      <c r="H224" s="68"/>
      <c r="I224" s="12">
        <v>1.31</v>
      </c>
      <c r="J224" s="70">
        <f t="shared" si="0"/>
        <v>131</v>
      </c>
      <c r="K224" s="72">
        <v>4630</v>
      </c>
      <c r="L224" s="70">
        <v>4278</v>
      </c>
      <c r="M224" s="70">
        <f t="shared" si="34"/>
        <v>3592.9036316800002</v>
      </c>
      <c r="N224" s="70">
        <f t="shared" si="1"/>
        <v>1037.0963683199998</v>
      </c>
      <c r="O224" s="73">
        <f t="shared" si="2"/>
        <v>0.28865131788549125</v>
      </c>
      <c r="P224" s="74">
        <v>3543.5</v>
      </c>
      <c r="Q224" s="70">
        <v>1915</v>
      </c>
      <c r="R224" s="70">
        <f t="shared" si="35"/>
        <v>1441.4565844799999</v>
      </c>
      <c r="S224" s="70">
        <f t="shared" si="3"/>
        <v>473.54341552000005</v>
      </c>
      <c r="T224" s="73">
        <f t="shared" si="4"/>
        <v>0.32851729328416024</v>
      </c>
      <c r="U224" s="72">
        <v>1871</v>
      </c>
      <c r="V224" s="70">
        <f t="shared" si="36"/>
        <v>1337.7006896</v>
      </c>
      <c r="W224" s="70">
        <f t="shared" si="5"/>
        <v>533.29931039999997</v>
      </c>
      <c r="X224" s="75">
        <f t="shared" si="6"/>
        <v>0.3986686368229857</v>
      </c>
      <c r="Y224" s="76">
        <f t="shared" si="7"/>
        <v>14.282442748091603</v>
      </c>
      <c r="Z224" s="77">
        <v>2020</v>
      </c>
      <c r="AA224" s="70">
        <v>1460</v>
      </c>
      <c r="AB224" s="70">
        <v>105</v>
      </c>
      <c r="AC224" s="70">
        <f t="shared" si="8"/>
        <v>1565</v>
      </c>
      <c r="AD224" s="78">
        <f t="shared" si="9"/>
        <v>0.77475247524752477</v>
      </c>
      <c r="AE224" s="69">
        <f t="shared" si="10"/>
        <v>0.99693293741060085</v>
      </c>
      <c r="AF224" s="79">
        <v>385</v>
      </c>
      <c r="AG224" s="78">
        <f t="shared" si="11"/>
        <v>0.1905940594059406</v>
      </c>
      <c r="AH224" s="80">
        <f t="shared" si="12"/>
        <v>1.3235698569856986</v>
      </c>
      <c r="AI224" s="70">
        <v>15</v>
      </c>
      <c r="AJ224" s="70">
        <v>15</v>
      </c>
      <c r="AK224" s="70">
        <f t="shared" si="13"/>
        <v>30</v>
      </c>
      <c r="AL224" s="78">
        <f t="shared" si="14"/>
        <v>1.4851485148514851E-2</v>
      </c>
      <c r="AM224" s="69">
        <f t="shared" si="15"/>
        <v>0.23954008304056212</v>
      </c>
      <c r="AN224" s="81">
        <v>35</v>
      </c>
      <c r="AO224" s="12" t="s">
        <v>38</v>
      </c>
      <c r="AP224" s="12" t="s">
        <v>38</v>
      </c>
      <c r="AQ224" s="82" t="s">
        <v>305</v>
      </c>
      <c r="AR224" s="66"/>
      <c r="AS224" s="97"/>
    </row>
    <row r="225" spans="1:45" ht="12.75" customHeight="1">
      <c r="A225" s="67"/>
      <c r="B225" s="68">
        <v>8250077.2800000003</v>
      </c>
      <c r="C225" s="69">
        <v>8250077.0999999996</v>
      </c>
      <c r="D225" s="12">
        <v>0.18433058399999999</v>
      </c>
      <c r="E225" s="70">
        <v>13886</v>
      </c>
      <c r="F225" s="70">
        <v>5571</v>
      </c>
      <c r="G225" s="70">
        <v>5170</v>
      </c>
      <c r="H225" s="68"/>
      <c r="I225" s="12">
        <v>1.42</v>
      </c>
      <c r="J225" s="70">
        <f t="shared" si="0"/>
        <v>142</v>
      </c>
      <c r="K225" s="72">
        <v>3842</v>
      </c>
      <c r="L225" s="70">
        <v>3097</v>
      </c>
      <c r="M225" s="70">
        <f t="shared" si="34"/>
        <v>2559.6144894240001</v>
      </c>
      <c r="N225" s="70">
        <f t="shared" si="1"/>
        <v>1282.3855105759999</v>
      </c>
      <c r="O225" s="73">
        <f t="shared" si="2"/>
        <v>0.50100728679051199</v>
      </c>
      <c r="P225" s="74">
        <v>2711</v>
      </c>
      <c r="Q225" s="70">
        <v>1192</v>
      </c>
      <c r="R225" s="70">
        <f t="shared" si="35"/>
        <v>1026.905683464</v>
      </c>
      <c r="S225" s="70">
        <f t="shared" si="3"/>
        <v>165.09431653599995</v>
      </c>
      <c r="T225" s="73">
        <f t="shared" si="4"/>
        <v>0.16076872413355148</v>
      </c>
      <c r="U225" s="72">
        <v>1177</v>
      </c>
      <c r="V225" s="70">
        <f t="shared" si="36"/>
        <v>952.98911927999995</v>
      </c>
      <c r="W225" s="70">
        <f t="shared" si="5"/>
        <v>224.01088072000005</v>
      </c>
      <c r="X225" s="75">
        <f t="shared" si="6"/>
        <v>0.23506132041596048</v>
      </c>
      <c r="Y225" s="76">
        <f t="shared" si="7"/>
        <v>8.2887323943661979</v>
      </c>
      <c r="Z225" s="77">
        <v>1770</v>
      </c>
      <c r="AA225" s="70">
        <v>1325</v>
      </c>
      <c r="AB225" s="70">
        <v>120</v>
      </c>
      <c r="AC225" s="70">
        <f t="shared" si="8"/>
        <v>1445</v>
      </c>
      <c r="AD225" s="78">
        <f t="shared" si="9"/>
        <v>0.81638418079096042</v>
      </c>
      <c r="AE225" s="69">
        <f t="shared" si="10"/>
        <v>1.0505036194320689</v>
      </c>
      <c r="AF225" s="79">
        <v>240</v>
      </c>
      <c r="AG225" s="78">
        <f t="shared" si="11"/>
        <v>0.13559322033898305</v>
      </c>
      <c r="AH225" s="80">
        <f t="shared" si="12"/>
        <v>0.94161958568738235</v>
      </c>
      <c r="AI225" s="70">
        <v>40</v>
      </c>
      <c r="AJ225" s="70">
        <v>10</v>
      </c>
      <c r="AK225" s="70">
        <f t="shared" si="13"/>
        <v>50</v>
      </c>
      <c r="AL225" s="78">
        <f t="shared" si="14"/>
        <v>2.8248587570621469E-2</v>
      </c>
      <c r="AM225" s="69">
        <f t="shared" si="15"/>
        <v>0.45562238017131401</v>
      </c>
      <c r="AN225" s="81">
        <v>40</v>
      </c>
      <c r="AO225" s="12" t="s">
        <v>38</v>
      </c>
      <c r="AP225" s="12" t="s">
        <v>38</v>
      </c>
      <c r="AQ225" s="82" t="s">
        <v>305</v>
      </c>
      <c r="AR225" s="66"/>
      <c r="AS225" s="97"/>
    </row>
    <row r="226" spans="1:45" ht="12.75" customHeight="1">
      <c r="A226" s="67" t="s">
        <v>353</v>
      </c>
      <c r="B226" s="68">
        <v>8250077.29</v>
      </c>
      <c r="C226" s="69">
        <v>8250077.1500000004</v>
      </c>
      <c r="D226" s="12">
        <v>0.114047783</v>
      </c>
      <c r="E226" s="70">
        <v>11297</v>
      </c>
      <c r="F226" s="70">
        <v>3420</v>
      </c>
      <c r="G226" s="70">
        <v>3323</v>
      </c>
      <c r="H226" s="68"/>
      <c r="I226" s="12">
        <v>17.23</v>
      </c>
      <c r="J226" s="70">
        <f t="shared" si="0"/>
        <v>1723</v>
      </c>
      <c r="K226" s="72">
        <v>14758</v>
      </c>
      <c r="L226" s="70">
        <v>4220</v>
      </c>
      <c r="M226" s="70">
        <f t="shared" si="34"/>
        <v>1288.397804551</v>
      </c>
      <c r="N226" s="70">
        <f t="shared" si="1"/>
        <v>13469.602195449001</v>
      </c>
      <c r="O226" s="73">
        <f t="shared" si="2"/>
        <v>10.454536749341239</v>
      </c>
      <c r="P226" s="74">
        <v>856.6</v>
      </c>
      <c r="Q226" s="70">
        <v>5116</v>
      </c>
      <c r="R226" s="70">
        <f t="shared" si="35"/>
        <v>390.04341785999998</v>
      </c>
      <c r="S226" s="70">
        <f t="shared" si="3"/>
        <v>4725.9565821400001</v>
      </c>
      <c r="T226" s="73">
        <f t="shared" si="4"/>
        <v>12.1164884875363</v>
      </c>
      <c r="U226" s="72">
        <v>4789</v>
      </c>
      <c r="V226" s="70">
        <f t="shared" si="36"/>
        <v>378.98078290900003</v>
      </c>
      <c r="W226" s="70">
        <f t="shared" si="5"/>
        <v>4410.0192170909995</v>
      </c>
      <c r="X226" s="75">
        <f t="shared" si="6"/>
        <v>11.636524636527342</v>
      </c>
      <c r="Y226" s="76">
        <f t="shared" si="7"/>
        <v>2.7794544399303542</v>
      </c>
      <c r="Z226" s="77">
        <v>7500</v>
      </c>
      <c r="AA226" s="70">
        <v>5845</v>
      </c>
      <c r="AB226" s="70">
        <v>435</v>
      </c>
      <c r="AC226" s="70">
        <f t="shared" si="8"/>
        <v>6280</v>
      </c>
      <c r="AD226" s="78">
        <f t="shared" si="9"/>
        <v>0.83733333333333337</v>
      </c>
      <c r="AE226" s="69">
        <f t="shared" si="10"/>
        <v>1.0774604873964575</v>
      </c>
      <c r="AF226" s="79">
        <v>935</v>
      </c>
      <c r="AG226" s="78">
        <f t="shared" si="11"/>
        <v>0.12466666666666666</v>
      </c>
      <c r="AH226" s="80">
        <f t="shared" si="12"/>
        <v>0.86574074074074081</v>
      </c>
      <c r="AI226" s="70">
        <v>110</v>
      </c>
      <c r="AJ226" s="70">
        <v>20</v>
      </c>
      <c r="AK226" s="70">
        <f t="shared" si="13"/>
        <v>130</v>
      </c>
      <c r="AL226" s="78">
        <f t="shared" si="14"/>
        <v>1.7333333333333333E-2</v>
      </c>
      <c r="AM226" s="69">
        <f t="shared" si="15"/>
        <v>0.27956989247311825</v>
      </c>
      <c r="AN226" s="81">
        <v>140</v>
      </c>
      <c r="AO226" s="12" t="s">
        <v>38</v>
      </c>
      <c r="AP226" s="12" t="s">
        <v>38</v>
      </c>
      <c r="AQ226" s="82" t="s">
        <v>354</v>
      </c>
      <c r="AR226" s="66"/>
      <c r="AS226" s="97"/>
    </row>
    <row r="227" spans="1:45" ht="12.75" customHeight="1">
      <c r="A227" s="67"/>
      <c r="B227" s="68">
        <v>8250077.2999999998</v>
      </c>
      <c r="C227" s="69">
        <v>8250077.1500000004</v>
      </c>
      <c r="D227" s="12">
        <v>0.17663015100000001</v>
      </c>
      <c r="E227" s="70">
        <v>11297</v>
      </c>
      <c r="F227" s="70">
        <v>3420</v>
      </c>
      <c r="G227" s="70">
        <v>3323</v>
      </c>
      <c r="H227" s="68"/>
      <c r="I227" s="12">
        <v>1.93</v>
      </c>
      <c r="J227" s="70">
        <f t="shared" si="0"/>
        <v>193</v>
      </c>
      <c r="K227" s="72">
        <v>5550</v>
      </c>
      <c r="L227" s="70">
        <v>4742</v>
      </c>
      <c r="M227" s="70">
        <f t="shared" si="34"/>
        <v>1995.3908158470001</v>
      </c>
      <c r="N227" s="70">
        <f t="shared" si="1"/>
        <v>3554.6091841529997</v>
      </c>
      <c r="O227" s="73">
        <f t="shared" si="2"/>
        <v>1.78141001548318</v>
      </c>
      <c r="P227" s="74">
        <v>2880.7</v>
      </c>
      <c r="Q227" s="70">
        <v>1708</v>
      </c>
      <c r="R227" s="70">
        <f t="shared" si="35"/>
        <v>604.07511642000009</v>
      </c>
      <c r="S227" s="70">
        <f t="shared" si="3"/>
        <v>1103.9248835799999</v>
      </c>
      <c r="T227" s="73">
        <f t="shared" si="4"/>
        <v>1.8274629322960976</v>
      </c>
      <c r="U227" s="72">
        <v>1689</v>
      </c>
      <c r="V227" s="70">
        <f t="shared" si="36"/>
        <v>586.94199177300004</v>
      </c>
      <c r="W227" s="70">
        <f t="shared" si="5"/>
        <v>1102.0580082269998</v>
      </c>
      <c r="X227" s="75">
        <f t="shared" si="6"/>
        <v>1.8776267905078106</v>
      </c>
      <c r="Y227" s="76">
        <f t="shared" si="7"/>
        <v>8.7512953367875639</v>
      </c>
      <c r="Z227" s="77">
        <v>2580</v>
      </c>
      <c r="AA227" s="70">
        <v>2060</v>
      </c>
      <c r="AB227" s="70">
        <v>185</v>
      </c>
      <c r="AC227" s="70">
        <f t="shared" si="8"/>
        <v>2245</v>
      </c>
      <c r="AD227" s="78">
        <f t="shared" si="9"/>
        <v>0.87015503875968991</v>
      </c>
      <c r="AE227" s="69">
        <f t="shared" si="10"/>
        <v>1.1196946721805319</v>
      </c>
      <c r="AF227" s="79">
        <v>235</v>
      </c>
      <c r="AG227" s="78">
        <f t="shared" si="11"/>
        <v>9.1085271317829453E-2</v>
      </c>
      <c r="AH227" s="80">
        <f t="shared" si="12"/>
        <v>0.6325366063738157</v>
      </c>
      <c r="AI227" s="70">
        <v>25</v>
      </c>
      <c r="AJ227" s="70">
        <v>0</v>
      </c>
      <c r="AK227" s="70">
        <f t="shared" si="13"/>
        <v>25</v>
      </c>
      <c r="AL227" s="78">
        <f t="shared" si="14"/>
        <v>9.6899224806201549E-3</v>
      </c>
      <c r="AM227" s="69">
        <f t="shared" si="15"/>
        <v>0.15628907226806701</v>
      </c>
      <c r="AN227" s="81">
        <v>70</v>
      </c>
      <c r="AO227" s="12" t="s">
        <v>38</v>
      </c>
      <c r="AP227" s="12" t="s">
        <v>38</v>
      </c>
      <c r="AQ227" s="82" t="s">
        <v>305</v>
      </c>
      <c r="AR227" s="66"/>
      <c r="AS227" s="97"/>
    </row>
    <row r="228" spans="1:45" ht="12.75" customHeight="1">
      <c r="A228" s="67"/>
      <c r="B228" s="68">
        <v>8250077.3099999996</v>
      </c>
      <c r="C228" s="69">
        <v>8250077.1500000004</v>
      </c>
      <c r="D228" s="12">
        <v>0.32563556100000002</v>
      </c>
      <c r="E228" s="70">
        <v>11297</v>
      </c>
      <c r="F228" s="70">
        <v>3420</v>
      </c>
      <c r="G228" s="70">
        <v>3323</v>
      </c>
      <c r="H228" s="68"/>
      <c r="I228" s="12">
        <v>2</v>
      </c>
      <c r="J228" s="70">
        <f t="shared" si="0"/>
        <v>200</v>
      </c>
      <c r="K228" s="72">
        <v>3499</v>
      </c>
      <c r="L228" s="70">
        <v>3543</v>
      </c>
      <c r="M228" s="70">
        <f t="shared" si="34"/>
        <v>3678.7049326170004</v>
      </c>
      <c r="N228" s="70">
        <f t="shared" si="1"/>
        <v>-179.7049326170004</v>
      </c>
      <c r="O228" s="73">
        <f t="shared" si="2"/>
        <v>-4.8850053458666443E-2</v>
      </c>
      <c r="P228" s="74">
        <v>1747.5</v>
      </c>
      <c r="Q228" s="70">
        <v>1107</v>
      </c>
      <c r="R228" s="70">
        <f t="shared" si="35"/>
        <v>1113.6736186200001</v>
      </c>
      <c r="S228" s="70">
        <f t="shared" si="3"/>
        <v>-6.6736186200000702</v>
      </c>
      <c r="T228" s="73">
        <f t="shared" si="4"/>
        <v>-5.9924366604550017E-3</v>
      </c>
      <c r="U228" s="72">
        <v>1106</v>
      </c>
      <c r="V228" s="70">
        <f t="shared" si="36"/>
        <v>1082.0869692030001</v>
      </c>
      <c r="W228" s="70">
        <f t="shared" si="5"/>
        <v>23.913030796999919</v>
      </c>
      <c r="X228" s="75">
        <f t="shared" si="6"/>
        <v>2.2098991557594316E-2</v>
      </c>
      <c r="Y228" s="76">
        <f t="shared" si="7"/>
        <v>5.53</v>
      </c>
      <c r="Z228" s="77">
        <v>1590</v>
      </c>
      <c r="AA228" s="70">
        <v>1225</v>
      </c>
      <c r="AB228" s="70">
        <v>125</v>
      </c>
      <c r="AC228" s="70">
        <f t="shared" si="8"/>
        <v>1350</v>
      </c>
      <c r="AD228" s="78">
        <f t="shared" si="9"/>
        <v>0.84905660377358494</v>
      </c>
      <c r="AE228" s="69">
        <f t="shared" si="10"/>
        <v>1.0925457111414023</v>
      </c>
      <c r="AF228" s="79">
        <v>190</v>
      </c>
      <c r="AG228" s="78">
        <f t="shared" si="11"/>
        <v>0.11949685534591195</v>
      </c>
      <c r="AH228" s="80">
        <f t="shared" si="12"/>
        <v>0.82983927323549977</v>
      </c>
      <c r="AI228" s="70">
        <v>40</v>
      </c>
      <c r="AJ228" s="70">
        <v>10</v>
      </c>
      <c r="AK228" s="70">
        <f t="shared" si="13"/>
        <v>50</v>
      </c>
      <c r="AL228" s="78">
        <f t="shared" si="14"/>
        <v>3.1446540880503145E-2</v>
      </c>
      <c r="AM228" s="69">
        <f t="shared" si="15"/>
        <v>0.50720227226617975</v>
      </c>
      <c r="AN228" s="81">
        <v>15</v>
      </c>
      <c r="AO228" s="12" t="s">
        <v>38</v>
      </c>
      <c r="AP228" s="12" t="s">
        <v>38</v>
      </c>
      <c r="AQ228" s="82" t="s">
        <v>305</v>
      </c>
      <c r="AR228" s="66"/>
      <c r="AS228" s="97"/>
    </row>
    <row r="229" spans="1:45" ht="12.75" customHeight="1">
      <c r="A229" s="67"/>
      <c r="B229" s="68">
        <v>8250077.3200000003</v>
      </c>
      <c r="C229" s="69">
        <v>8250077.1500000004</v>
      </c>
      <c r="D229" s="12">
        <v>0.38368650399999998</v>
      </c>
      <c r="E229" s="70">
        <v>11297</v>
      </c>
      <c r="F229" s="70">
        <v>3420</v>
      </c>
      <c r="G229" s="70">
        <v>3323</v>
      </c>
      <c r="H229" s="68"/>
      <c r="I229" s="12">
        <v>1.71</v>
      </c>
      <c r="J229" s="70">
        <f t="shared" si="0"/>
        <v>171</v>
      </c>
      <c r="K229" s="72">
        <v>4304</v>
      </c>
      <c r="L229" s="70">
        <v>4381</v>
      </c>
      <c r="M229" s="70">
        <f t="shared" si="34"/>
        <v>4334.5064356880002</v>
      </c>
      <c r="N229" s="70">
        <f t="shared" si="1"/>
        <v>-30.506435688000238</v>
      </c>
      <c r="O229" s="73">
        <f t="shared" si="2"/>
        <v>-7.0380413873253516E-3</v>
      </c>
      <c r="P229" s="74">
        <v>2519.8000000000002</v>
      </c>
      <c r="Q229" s="70">
        <v>1373</v>
      </c>
      <c r="R229" s="70">
        <f t="shared" si="35"/>
        <v>1312.20784368</v>
      </c>
      <c r="S229" s="70">
        <f t="shared" si="3"/>
        <v>60.792156320000004</v>
      </c>
      <c r="T229" s="73">
        <f t="shared" si="4"/>
        <v>4.6328145813785436E-2</v>
      </c>
      <c r="U229" s="72">
        <v>1366</v>
      </c>
      <c r="V229" s="70">
        <f t="shared" si="36"/>
        <v>1274.9902527919999</v>
      </c>
      <c r="W229" s="70">
        <f t="shared" si="5"/>
        <v>91.009747208000135</v>
      </c>
      <c r="X229" s="75">
        <f t="shared" si="6"/>
        <v>7.1380739585032216E-2</v>
      </c>
      <c r="Y229" s="76">
        <f t="shared" si="7"/>
        <v>7.9883040935672511</v>
      </c>
      <c r="Z229" s="77">
        <v>1805</v>
      </c>
      <c r="AA229" s="70">
        <v>1360</v>
      </c>
      <c r="AB229" s="70">
        <v>115</v>
      </c>
      <c r="AC229" s="70">
        <f t="shared" si="8"/>
        <v>1475</v>
      </c>
      <c r="AD229" s="78">
        <f t="shared" si="9"/>
        <v>0.81717451523545703</v>
      </c>
      <c r="AE229" s="69">
        <f t="shared" si="10"/>
        <v>1.0515206028744737</v>
      </c>
      <c r="AF229" s="79">
        <v>255</v>
      </c>
      <c r="AG229" s="78">
        <f t="shared" si="11"/>
        <v>0.14127423822714683</v>
      </c>
      <c r="AH229" s="80">
        <f t="shared" si="12"/>
        <v>0.98107109879963084</v>
      </c>
      <c r="AI229" s="70">
        <v>35</v>
      </c>
      <c r="AJ229" s="70">
        <v>0</v>
      </c>
      <c r="AK229" s="70">
        <f t="shared" si="13"/>
        <v>35</v>
      </c>
      <c r="AL229" s="78">
        <f t="shared" si="14"/>
        <v>1.9390581717451522E-2</v>
      </c>
      <c r="AM229" s="69">
        <f t="shared" si="15"/>
        <v>0.31275131802341166</v>
      </c>
      <c r="AN229" s="81">
        <v>40</v>
      </c>
      <c r="AO229" s="12" t="s">
        <v>38</v>
      </c>
      <c r="AP229" s="12" t="s">
        <v>38</v>
      </c>
      <c r="AQ229" s="82" t="s">
        <v>305</v>
      </c>
      <c r="AR229" s="66"/>
      <c r="AS229" s="97"/>
    </row>
    <row r="230" spans="1:45" ht="12.75" customHeight="1">
      <c r="A230" s="66"/>
      <c r="B230" s="98">
        <v>8250200.0199999996</v>
      </c>
      <c r="C230" s="99"/>
      <c r="D230" s="99"/>
      <c r="E230" s="100"/>
      <c r="F230" s="100"/>
      <c r="G230" s="100"/>
      <c r="H230" s="101" t="s">
        <v>228</v>
      </c>
      <c r="I230" s="18">
        <v>282.92</v>
      </c>
      <c r="J230" s="100">
        <f t="shared" si="0"/>
        <v>28292</v>
      </c>
      <c r="K230" s="102">
        <v>1643</v>
      </c>
      <c r="L230" s="100">
        <v>1777</v>
      </c>
      <c r="M230" s="100">
        <v>0</v>
      </c>
      <c r="N230" s="100">
        <f t="shared" si="1"/>
        <v>1643</v>
      </c>
      <c r="O230" s="103"/>
      <c r="P230" s="104">
        <v>5.8</v>
      </c>
      <c r="Q230" s="100">
        <v>742</v>
      </c>
      <c r="R230" s="100">
        <v>0</v>
      </c>
      <c r="S230" s="100">
        <f t="shared" si="3"/>
        <v>742</v>
      </c>
      <c r="T230" s="103"/>
      <c r="U230" s="102">
        <v>491</v>
      </c>
      <c r="V230" s="100">
        <v>0</v>
      </c>
      <c r="W230" s="100">
        <f t="shared" si="5"/>
        <v>491</v>
      </c>
      <c r="X230" s="105"/>
      <c r="Y230" s="106">
        <f t="shared" si="7"/>
        <v>1.7354729252085394E-2</v>
      </c>
      <c r="Z230" s="107">
        <v>645</v>
      </c>
      <c r="AA230" s="100">
        <v>555</v>
      </c>
      <c r="AB230" s="100">
        <v>40</v>
      </c>
      <c r="AC230" s="100">
        <f t="shared" si="8"/>
        <v>595</v>
      </c>
      <c r="AD230" s="108">
        <f t="shared" si="9"/>
        <v>0.92248062015503873</v>
      </c>
      <c r="AE230" s="99">
        <f t="shared" si="10"/>
        <v>1.1870259776345951</v>
      </c>
      <c r="AF230" s="109">
        <v>0</v>
      </c>
      <c r="AG230" s="108">
        <f t="shared" si="11"/>
        <v>0</v>
      </c>
      <c r="AH230" s="110">
        <f t="shared" si="12"/>
        <v>0</v>
      </c>
      <c r="AI230" s="100">
        <v>15</v>
      </c>
      <c r="AJ230" s="100">
        <v>10</v>
      </c>
      <c r="AK230" s="100">
        <f t="shared" si="13"/>
        <v>25</v>
      </c>
      <c r="AL230" s="108">
        <f t="shared" si="14"/>
        <v>3.875968992248062E-2</v>
      </c>
      <c r="AM230" s="99">
        <f t="shared" si="15"/>
        <v>0.62515628907226806</v>
      </c>
      <c r="AN230" s="111">
        <v>15</v>
      </c>
      <c r="AO230" s="18" t="s">
        <v>64</v>
      </c>
      <c r="AP230" s="27" t="s">
        <v>181</v>
      </c>
      <c r="AQ230" s="82" t="s">
        <v>355</v>
      </c>
      <c r="AR230" s="66"/>
      <c r="AS230" s="97"/>
    </row>
    <row r="231" spans="1:45" ht="12.75" customHeight="1">
      <c r="A231" s="66"/>
      <c r="B231" s="98">
        <v>8250200.0300000003</v>
      </c>
      <c r="C231" s="99"/>
      <c r="D231" s="99"/>
      <c r="E231" s="100"/>
      <c r="F231" s="100"/>
      <c r="G231" s="100"/>
      <c r="H231" s="101" t="s">
        <v>229</v>
      </c>
      <c r="I231" s="18">
        <v>425.72</v>
      </c>
      <c r="J231" s="100">
        <f t="shared" si="0"/>
        <v>42572</v>
      </c>
      <c r="K231" s="102">
        <v>2550</v>
      </c>
      <c r="L231" s="100">
        <v>2448</v>
      </c>
      <c r="M231" s="100">
        <v>2385</v>
      </c>
      <c r="N231" s="100">
        <f t="shared" si="1"/>
        <v>165</v>
      </c>
      <c r="O231" s="103">
        <f t="shared" ref="O231:O255" si="37">N231/M231</f>
        <v>6.9182389937106917E-2</v>
      </c>
      <c r="P231" s="104">
        <v>6</v>
      </c>
      <c r="Q231" s="100">
        <v>1021</v>
      </c>
      <c r="R231" s="100">
        <v>917</v>
      </c>
      <c r="S231" s="100">
        <f t="shared" si="3"/>
        <v>104</v>
      </c>
      <c r="T231" s="103">
        <f t="shared" ref="T231:T255" si="38">S231/R231</f>
        <v>0.11341330425299891</v>
      </c>
      <c r="U231" s="102">
        <v>923</v>
      </c>
      <c r="V231" s="100">
        <v>855</v>
      </c>
      <c r="W231" s="100">
        <f t="shared" si="5"/>
        <v>68</v>
      </c>
      <c r="X231" s="105">
        <f t="shared" ref="X231:X255" si="39">W231/V231</f>
        <v>7.9532163742690065E-2</v>
      </c>
      <c r="Y231" s="106">
        <f t="shared" si="7"/>
        <v>2.1680917034670677E-2</v>
      </c>
      <c r="Z231" s="107">
        <v>1085</v>
      </c>
      <c r="AA231" s="100">
        <v>980</v>
      </c>
      <c r="AB231" s="100">
        <v>45</v>
      </c>
      <c r="AC231" s="100">
        <f t="shared" si="8"/>
        <v>1025</v>
      </c>
      <c r="AD231" s="108">
        <f t="shared" si="9"/>
        <v>0.9447004608294931</v>
      </c>
      <c r="AE231" s="99">
        <f t="shared" si="10"/>
        <v>1.2156179366668036</v>
      </c>
      <c r="AF231" s="109">
        <v>10</v>
      </c>
      <c r="AG231" s="108">
        <f t="shared" si="11"/>
        <v>9.2165898617511521E-3</v>
      </c>
      <c r="AH231" s="110">
        <f t="shared" si="12"/>
        <v>6.400409626216079E-2</v>
      </c>
      <c r="AI231" s="100">
        <v>35</v>
      </c>
      <c r="AJ231" s="100">
        <v>0</v>
      </c>
      <c r="AK231" s="100">
        <f t="shared" si="13"/>
        <v>35</v>
      </c>
      <c r="AL231" s="108">
        <f t="shared" si="14"/>
        <v>3.2258064516129031E-2</v>
      </c>
      <c r="AM231" s="99">
        <f t="shared" si="15"/>
        <v>0.52029136316337143</v>
      </c>
      <c r="AN231" s="111">
        <v>10</v>
      </c>
      <c r="AO231" s="18" t="s">
        <v>64</v>
      </c>
      <c r="AP231" s="18" t="s">
        <v>64</v>
      </c>
      <c r="AQ231" s="82"/>
      <c r="AR231" s="66"/>
      <c r="AS231" s="97"/>
    </row>
    <row r="232" spans="1:45" ht="12.75" customHeight="1">
      <c r="A232" s="66"/>
      <c r="B232" s="98">
        <v>8250200.0499999998</v>
      </c>
      <c r="C232" s="99">
        <v>8250200.04</v>
      </c>
      <c r="D232" s="18">
        <v>0.48424116</v>
      </c>
      <c r="E232" s="100">
        <v>8215</v>
      </c>
      <c r="F232" s="100">
        <v>2622</v>
      </c>
      <c r="G232" s="100">
        <v>2517</v>
      </c>
      <c r="H232" s="98"/>
      <c r="I232" s="18">
        <v>111.13</v>
      </c>
      <c r="J232" s="100">
        <f t="shared" si="0"/>
        <v>11113</v>
      </c>
      <c r="K232" s="102">
        <v>4441</v>
      </c>
      <c r="L232" s="100">
        <v>4127</v>
      </c>
      <c r="M232" s="100">
        <f t="shared" ref="M232:M233" si="40">D232*E232</f>
        <v>3978.0411294</v>
      </c>
      <c r="N232" s="100">
        <f t="shared" si="1"/>
        <v>462.95887059999995</v>
      </c>
      <c r="O232" s="103">
        <f t="shared" si="37"/>
        <v>0.1163786033227432</v>
      </c>
      <c r="P232" s="104">
        <v>40</v>
      </c>
      <c r="Q232" s="100">
        <v>1415</v>
      </c>
      <c r="R232" s="100">
        <f t="shared" ref="R232:R233" si="41">D232*F232</f>
        <v>1269.68032152</v>
      </c>
      <c r="S232" s="100">
        <f t="shared" si="3"/>
        <v>145.31967847999999</v>
      </c>
      <c r="T232" s="103">
        <f t="shared" si="38"/>
        <v>0.11445375345034117</v>
      </c>
      <c r="U232" s="102">
        <v>1395</v>
      </c>
      <c r="V232" s="100">
        <f t="shared" ref="V232:V233" si="42">D232*G232</f>
        <v>1218.83499972</v>
      </c>
      <c r="W232" s="100">
        <f t="shared" si="5"/>
        <v>176.16500027999996</v>
      </c>
      <c r="X232" s="105">
        <f t="shared" si="39"/>
        <v>0.14453556085973074</v>
      </c>
      <c r="Y232" s="106">
        <f t="shared" si="7"/>
        <v>0.12552866012777827</v>
      </c>
      <c r="Z232" s="107">
        <v>1820</v>
      </c>
      <c r="AA232" s="100">
        <v>1590</v>
      </c>
      <c r="AB232" s="100">
        <v>75</v>
      </c>
      <c r="AC232" s="100">
        <f t="shared" si="8"/>
        <v>1665</v>
      </c>
      <c r="AD232" s="108">
        <f t="shared" si="9"/>
        <v>0.9148351648351648</v>
      </c>
      <c r="AE232" s="99">
        <f t="shared" si="10"/>
        <v>1.1771879887627967</v>
      </c>
      <c r="AF232" s="109">
        <v>105</v>
      </c>
      <c r="AG232" s="108">
        <f t="shared" si="11"/>
        <v>5.7692307692307696E-2</v>
      </c>
      <c r="AH232" s="110">
        <f t="shared" si="12"/>
        <v>0.40064102564102572</v>
      </c>
      <c r="AI232" s="100">
        <v>20</v>
      </c>
      <c r="AJ232" s="100">
        <v>10</v>
      </c>
      <c r="AK232" s="100">
        <f t="shared" si="13"/>
        <v>30</v>
      </c>
      <c r="AL232" s="108">
        <f t="shared" si="14"/>
        <v>1.6483516483516484E-2</v>
      </c>
      <c r="AM232" s="99">
        <f t="shared" si="15"/>
        <v>0.26586316908897556</v>
      </c>
      <c r="AN232" s="111">
        <v>15</v>
      </c>
      <c r="AO232" s="18" t="s">
        <v>64</v>
      </c>
      <c r="AP232" s="18" t="s">
        <v>64</v>
      </c>
      <c r="AQ232" s="82" t="s">
        <v>305</v>
      </c>
      <c r="AR232" s="66"/>
      <c r="AS232" s="97"/>
    </row>
    <row r="233" spans="1:45" ht="12.75" customHeight="1">
      <c r="A233" s="66"/>
      <c r="B233" s="98">
        <v>8250200.0599999996</v>
      </c>
      <c r="C233" s="99">
        <v>8250200.04</v>
      </c>
      <c r="D233" s="18">
        <v>0.51575884000000005</v>
      </c>
      <c r="E233" s="100">
        <v>8215</v>
      </c>
      <c r="F233" s="100">
        <v>2622</v>
      </c>
      <c r="G233" s="100">
        <v>2517</v>
      </c>
      <c r="H233" s="98"/>
      <c r="I233" s="18">
        <v>62.96</v>
      </c>
      <c r="J233" s="100">
        <f t="shared" si="0"/>
        <v>6296</v>
      </c>
      <c r="K233" s="102">
        <v>5064</v>
      </c>
      <c r="L233" s="100">
        <v>4840</v>
      </c>
      <c r="M233" s="100">
        <f t="shared" si="40"/>
        <v>4236.9588706000004</v>
      </c>
      <c r="N233" s="100">
        <f t="shared" si="1"/>
        <v>827.04112939999959</v>
      </c>
      <c r="O233" s="103">
        <f t="shared" si="37"/>
        <v>0.19519687461183247</v>
      </c>
      <c r="P233" s="104">
        <v>80.400000000000006</v>
      </c>
      <c r="Q233" s="100">
        <v>1685</v>
      </c>
      <c r="R233" s="100">
        <f t="shared" si="41"/>
        <v>1352.3196784800002</v>
      </c>
      <c r="S233" s="100">
        <f t="shared" si="3"/>
        <v>332.68032151999978</v>
      </c>
      <c r="T233" s="103">
        <f t="shared" si="38"/>
        <v>0.24600715852477323</v>
      </c>
      <c r="U233" s="102">
        <v>1644</v>
      </c>
      <c r="V233" s="100">
        <f t="shared" si="42"/>
        <v>1298.1650002800002</v>
      </c>
      <c r="W233" s="100">
        <f t="shared" si="5"/>
        <v>345.83499971999981</v>
      </c>
      <c r="X233" s="105">
        <f t="shared" si="39"/>
        <v>0.26640296082963794</v>
      </c>
      <c r="Y233" s="106">
        <f t="shared" si="7"/>
        <v>0.26111817026683609</v>
      </c>
      <c r="Z233" s="107">
        <v>1850</v>
      </c>
      <c r="AA233" s="100">
        <v>1650</v>
      </c>
      <c r="AB233" s="100">
        <v>35</v>
      </c>
      <c r="AC233" s="100">
        <f t="shared" si="8"/>
        <v>1685</v>
      </c>
      <c r="AD233" s="108">
        <f t="shared" si="9"/>
        <v>0.91081081081081083</v>
      </c>
      <c r="AE233" s="99">
        <f t="shared" si="10"/>
        <v>1.1720095463481435</v>
      </c>
      <c r="AF233" s="109">
        <v>120</v>
      </c>
      <c r="AG233" s="108">
        <f t="shared" si="11"/>
        <v>6.4864864864864868E-2</v>
      </c>
      <c r="AH233" s="110">
        <f t="shared" si="12"/>
        <v>0.45045045045045051</v>
      </c>
      <c r="AI233" s="100">
        <v>30</v>
      </c>
      <c r="AJ233" s="100">
        <v>0</v>
      </c>
      <c r="AK233" s="100">
        <f t="shared" si="13"/>
        <v>30</v>
      </c>
      <c r="AL233" s="108">
        <f t="shared" si="14"/>
        <v>1.6216216216216217E-2</v>
      </c>
      <c r="AM233" s="99">
        <f t="shared" si="15"/>
        <v>0.26155187445510025</v>
      </c>
      <c r="AN233" s="111">
        <v>15</v>
      </c>
      <c r="AO233" s="18" t="s">
        <v>64</v>
      </c>
      <c r="AP233" s="18" t="s">
        <v>64</v>
      </c>
      <c r="AQ233" s="82" t="s">
        <v>305</v>
      </c>
      <c r="AR233" s="66"/>
      <c r="AS233" s="97"/>
    </row>
    <row r="234" spans="1:45" ht="12.75" customHeight="1">
      <c r="A234" s="66"/>
      <c r="B234" s="98">
        <v>8250201.0099999998</v>
      </c>
      <c r="C234" s="99"/>
      <c r="D234" s="99"/>
      <c r="E234" s="100"/>
      <c r="F234" s="100"/>
      <c r="G234" s="100"/>
      <c r="H234" s="101" t="s">
        <v>231</v>
      </c>
      <c r="I234" s="18">
        <v>258.58</v>
      </c>
      <c r="J234" s="100">
        <f t="shared" si="0"/>
        <v>25858</v>
      </c>
      <c r="K234" s="102">
        <v>6852</v>
      </c>
      <c r="L234" s="100">
        <v>6002</v>
      </c>
      <c r="M234" s="100">
        <v>5835</v>
      </c>
      <c r="N234" s="100">
        <f t="shared" si="1"/>
        <v>1017</v>
      </c>
      <c r="O234" s="103">
        <f t="shared" si="37"/>
        <v>0.17429305912596402</v>
      </c>
      <c r="P234" s="104">
        <v>26.5</v>
      </c>
      <c r="Q234" s="100">
        <v>2339</v>
      </c>
      <c r="R234" s="100">
        <v>1932</v>
      </c>
      <c r="S234" s="100">
        <f t="shared" si="3"/>
        <v>407</v>
      </c>
      <c r="T234" s="103">
        <f t="shared" si="38"/>
        <v>0.21066252587991718</v>
      </c>
      <c r="U234" s="102">
        <v>2271</v>
      </c>
      <c r="V234" s="100">
        <v>1881</v>
      </c>
      <c r="W234" s="100">
        <f t="shared" si="5"/>
        <v>390</v>
      </c>
      <c r="X234" s="105">
        <f t="shared" si="39"/>
        <v>0.20733652312599682</v>
      </c>
      <c r="Y234" s="106">
        <f t="shared" si="7"/>
        <v>8.7825817928687447E-2</v>
      </c>
      <c r="Z234" s="107">
        <v>2875</v>
      </c>
      <c r="AA234" s="100">
        <v>2560</v>
      </c>
      <c r="AB234" s="100">
        <v>75</v>
      </c>
      <c r="AC234" s="100">
        <f t="shared" si="8"/>
        <v>2635</v>
      </c>
      <c r="AD234" s="108">
        <f t="shared" si="9"/>
        <v>0.91652173913043478</v>
      </c>
      <c r="AE234" s="99">
        <f t="shared" si="10"/>
        <v>1.1793582321890053</v>
      </c>
      <c r="AF234" s="109">
        <v>150</v>
      </c>
      <c r="AG234" s="108">
        <f t="shared" si="11"/>
        <v>5.2173913043478258E-2</v>
      </c>
      <c r="AH234" s="110">
        <f t="shared" si="12"/>
        <v>0.36231884057971014</v>
      </c>
      <c r="AI234" s="100">
        <v>30</v>
      </c>
      <c r="AJ234" s="100">
        <v>30</v>
      </c>
      <c r="AK234" s="100">
        <f t="shared" si="13"/>
        <v>60</v>
      </c>
      <c r="AL234" s="108">
        <f t="shared" si="14"/>
        <v>2.0869565217391306E-2</v>
      </c>
      <c r="AM234" s="99">
        <f t="shared" si="15"/>
        <v>0.3366058906030856</v>
      </c>
      <c r="AN234" s="111">
        <v>35</v>
      </c>
      <c r="AO234" s="18" t="s">
        <v>64</v>
      </c>
      <c r="AP234" s="18" t="s">
        <v>64</v>
      </c>
      <c r="AQ234" s="82"/>
      <c r="AR234" s="66"/>
      <c r="AS234" s="97"/>
    </row>
    <row r="235" spans="1:45" ht="12.75" customHeight="1">
      <c r="A235" s="66"/>
      <c r="B235" s="98">
        <v>8250201.0199999996</v>
      </c>
      <c r="C235" s="99"/>
      <c r="D235" s="99"/>
      <c r="E235" s="100"/>
      <c r="F235" s="100"/>
      <c r="G235" s="100"/>
      <c r="H235" s="101" t="s">
        <v>232</v>
      </c>
      <c r="I235" s="18">
        <v>847.31</v>
      </c>
      <c r="J235" s="100">
        <f t="shared" si="0"/>
        <v>84731</v>
      </c>
      <c r="K235" s="102">
        <v>4116</v>
      </c>
      <c r="L235" s="100">
        <v>3593</v>
      </c>
      <c r="M235" s="100">
        <v>3296</v>
      </c>
      <c r="N235" s="100">
        <f t="shared" si="1"/>
        <v>820</v>
      </c>
      <c r="O235" s="103">
        <f t="shared" si="37"/>
        <v>0.24878640776699029</v>
      </c>
      <c r="P235" s="104">
        <v>4.9000000000000004</v>
      </c>
      <c r="Q235" s="100">
        <v>1666</v>
      </c>
      <c r="R235" s="100">
        <v>1253</v>
      </c>
      <c r="S235" s="100">
        <f t="shared" si="3"/>
        <v>413</v>
      </c>
      <c r="T235" s="103">
        <f t="shared" si="38"/>
        <v>0.32960893854748602</v>
      </c>
      <c r="U235" s="102">
        <v>1508</v>
      </c>
      <c r="V235" s="100">
        <v>1190</v>
      </c>
      <c r="W235" s="100">
        <f t="shared" si="5"/>
        <v>318</v>
      </c>
      <c r="X235" s="105">
        <f t="shared" si="39"/>
        <v>0.26722689075630252</v>
      </c>
      <c r="Y235" s="106">
        <f t="shared" si="7"/>
        <v>1.7797500324556539E-2</v>
      </c>
      <c r="Z235" s="107">
        <v>1760</v>
      </c>
      <c r="AA235" s="100">
        <v>1605</v>
      </c>
      <c r="AB235" s="100">
        <v>80</v>
      </c>
      <c r="AC235" s="100">
        <f t="shared" si="8"/>
        <v>1685</v>
      </c>
      <c r="AD235" s="108">
        <f t="shared" si="9"/>
        <v>0.95738636363636365</v>
      </c>
      <c r="AE235" s="99">
        <f t="shared" si="10"/>
        <v>1.2319418526954917</v>
      </c>
      <c r="AF235" s="109">
        <v>20</v>
      </c>
      <c r="AG235" s="108">
        <f t="shared" si="11"/>
        <v>1.1363636363636364E-2</v>
      </c>
      <c r="AH235" s="110">
        <f t="shared" si="12"/>
        <v>7.8914141414141423E-2</v>
      </c>
      <c r="AI235" s="100">
        <v>25</v>
      </c>
      <c r="AJ235" s="100">
        <v>0</v>
      </c>
      <c r="AK235" s="100">
        <f t="shared" si="13"/>
        <v>25</v>
      </c>
      <c r="AL235" s="108">
        <f t="shared" si="14"/>
        <v>1.4204545454545454E-2</v>
      </c>
      <c r="AM235" s="99">
        <f t="shared" si="15"/>
        <v>0.22910557184750732</v>
      </c>
      <c r="AN235" s="111">
        <v>30</v>
      </c>
      <c r="AO235" s="18" t="s">
        <v>64</v>
      </c>
      <c r="AP235" s="18" t="s">
        <v>64</v>
      </c>
      <c r="AQ235" s="82"/>
      <c r="AR235" s="66"/>
      <c r="AS235" s="97"/>
    </row>
    <row r="236" spans="1:45" ht="12.75" customHeight="1">
      <c r="A236" s="66"/>
      <c r="B236" s="98">
        <v>8250202</v>
      </c>
      <c r="C236" s="99"/>
      <c r="D236" s="99"/>
      <c r="E236" s="100"/>
      <c r="F236" s="100"/>
      <c r="G236" s="100"/>
      <c r="H236" s="101" t="s">
        <v>233</v>
      </c>
      <c r="I236" s="18">
        <v>559.73</v>
      </c>
      <c r="J236" s="100">
        <f t="shared" si="0"/>
        <v>55973</v>
      </c>
      <c r="K236" s="102">
        <v>6579</v>
      </c>
      <c r="L236" s="100">
        <v>6339</v>
      </c>
      <c r="M236" s="100">
        <v>6106</v>
      </c>
      <c r="N236" s="100">
        <f t="shared" si="1"/>
        <v>473</v>
      </c>
      <c r="O236" s="103">
        <f t="shared" si="37"/>
        <v>7.746478873239436E-2</v>
      </c>
      <c r="P236" s="104">
        <v>11.8</v>
      </c>
      <c r="Q236" s="100">
        <v>2450</v>
      </c>
      <c r="R236" s="100">
        <v>2135</v>
      </c>
      <c r="S236" s="100">
        <f t="shared" si="3"/>
        <v>315</v>
      </c>
      <c r="T236" s="103">
        <f t="shared" si="38"/>
        <v>0.14754098360655737</v>
      </c>
      <c r="U236" s="102">
        <v>2334</v>
      </c>
      <c r="V236" s="100">
        <v>2085</v>
      </c>
      <c r="W236" s="100">
        <f t="shared" si="5"/>
        <v>249</v>
      </c>
      <c r="X236" s="105">
        <f t="shared" si="39"/>
        <v>0.11942446043165468</v>
      </c>
      <c r="Y236" s="106">
        <f t="shared" si="7"/>
        <v>4.1698676147428226E-2</v>
      </c>
      <c r="Z236" s="107">
        <v>2950</v>
      </c>
      <c r="AA236" s="100">
        <v>2605</v>
      </c>
      <c r="AB236" s="100">
        <v>130</v>
      </c>
      <c r="AC236" s="100">
        <f t="shared" si="8"/>
        <v>2735</v>
      </c>
      <c r="AD236" s="108">
        <f t="shared" si="9"/>
        <v>0.92711864406779665</v>
      </c>
      <c r="AE236" s="99">
        <f t="shared" si="10"/>
        <v>1.1929940757702597</v>
      </c>
      <c r="AF236" s="109">
        <v>50</v>
      </c>
      <c r="AG236" s="108">
        <f t="shared" si="11"/>
        <v>1.6949152542372881E-2</v>
      </c>
      <c r="AH236" s="110">
        <f t="shared" si="12"/>
        <v>0.11770244821092279</v>
      </c>
      <c r="AI236" s="100">
        <v>120</v>
      </c>
      <c r="AJ236" s="100">
        <v>10</v>
      </c>
      <c r="AK236" s="100">
        <f t="shared" si="13"/>
        <v>130</v>
      </c>
      <c r="AL236" s="108">
        <f t="shared" si="14"/>
        <v>4.4067796610169491E-2</v>
      </c>
      <c r="AM236" s="99">
        <f t="shared" si="15"/>
        <v>0.71077091306724982</v>
      </c>
      <c r="AN236" s="111">
        <v>35</v>
      </c>
      <c r="AO236" s="18" t="s">
        <v>64</v>
      </c>
      <c r="AP236" s="18" t="s">
        <v>64</v>
      </c>
      <c r="AQ236" s="82"/>
      <c r="AR236" s="66"/>
      <c r="AS236" s="97"/>
    </row>
    <row r="237" spans="1:45" ht="12.75" customHeight="1">
      <c r="A237" s="66"/>
      <c r="B237" s="98">
        <v>8250203</v>
      </c>
      <c r="C237" s="99"/>
      <c r="D237" s="99"/>
      <c r="E237" s="100"/>
      <c r="F237" s="100"/>
      <c r="G237" s="100"/>
      <c r="H237" s="101" t="s">
        <v>234</v>
      </c>
      <c r="I237" s="18">
        <v>961.06</v>
      </c>
      <c r="J237" s="100">
        <f t="shared" si="0"/>
        <v>96106</v>
      </c>
      <c r="K237" s="102">
        <v>4209</v>
      </c>
      <c r="L237" s="100">
        <v>3959</v>
      </c>
      <c r="M237" s="100">
        <v>3868</v>
      </c>
      <c r="N237" s="100">
        <f t="shared" si="1"/>
        <v>341</v>
      </c>
      <c r="O237" s="103">
        <f t="shared" si="37"/>
        <v>8.8159255429162364E-2</v>
      </c>
      <c r="P237" s="104">
        <v>4.4000000000000004</v>
      </c>
      <c r="Q237" s="100">
        <v>1554</v>
      </c>
      <c r="R237" s="100">
        <v>1410</v>
      </c>
      <c r="S237" s="100">
        <f t="shared" si="3"/>
        <v>144</v>
      </c>
      <c r="T237" s="103">
        <f t="shared" si="38"/>
        <v>0.10212765957446808</v>
      </c>
      <c r="U237" s="102">
        <v>1501</v>
      </c>
      <c r="V237" s="100">
        <v>1372</v>
      </c>
      <c r="W237" s="100">
        <f t="shared" si="5"/>
        <v>129</v>
      </c>
      <c r="X237" s="105">
        <f t="shared" si="39"/>
        <v>9.4023323615160345E-2</v>
      </c>
      <c r="Y237" s="106">
        <f t="shared" si="7"/>
        <v>1.561817160218925E-2</v>
      </c>
      <c r="Z237" s="107">
        <v>1765</v>
      </c>
      <c r="AA237" s="100">
        <v>1560</v>
      </c>
      <c r="AB237" s="100">
        <v>105</v>
      </c>
      <c r="AC237" s="100">
        <f t="shared" si="8"/>
        <v>1665</v>
      </c>
      <c r="AD237" s="108">
        <f t="shared" si="9"/>
        <v>0.943342776203966</v>
      </c>
      <c r="AE237" s="99">
        <f t="shared" si="10"/>
        <v>1.2138709005939321</v>
      </c>
      <c r="AF237" s="109">
        <v>15</v>
      </c>
      <c r="AG237" s="108">
        <f t="shared" si="11"/>
        <v>8.4985835694051E-3</v>
      </c>
      <c r="AH237" s="110">
        <f t="shared" si="12"/>
        <v>5.901794145420209E-2</v>
      </c>
      <c r="AI237" s="100">
        <v>60</v>
      </c>
      <c r="AJ237" s="100">
        <v>0</v>
      </c>
      <c r="AK237" s="100">
        <f t="shared" si="13"/>
        <v>60</v>
      </c>
      <c r="AL237" s="108">
        <f t="shared" si="14"/>
        <v>3.39943342776204E-2</v>
      </c>
      <c r="AM237" s="99">
        <f t="shared" si="15"/>
        <v>0.54829571415516776</v>
      </c>
      <c r="AN237" s="111">
        <v>20</v>
      </c>
      <c r="AO237" s="18" t="s">
        <v>64</v>
      </c>
      <c r="AP237" s="18" t="s">
        <v>64</v>
      </c>
      <c r="AQ237" s="82"/>
      <c r="AR237" s="66"/>
      <c r="AS237" s="97"/>
    </row>
    <row r="238" spans="1:45" ht="12.75" customHeight="1">
      <c r="A238" s="66" t="s">
        <v>356</v>
      </c>
      <c r="B238" s="98">
        <v>8250204.0099999998</v>
      </c>
      <c r="C238" s="99"/>
      <c r="D238" s="99"/>
      <c r="E238" s="100"/>
      <c r="F238" s="100"/>
      <c r="G238" s="100"/>
      <c r="H238" s="101" t="s">
        <v>235</v>
      </c>
      <c r="I238" s="18">
        <v>342.55</v>
      </c>
      <c r="J238" s="100">
        <f t="shared" si="0"/>
        <v>34255</v>
      </c>
      <c r="K238" s="102">
        <v>6903</v>
      </c>
      <c r="L238" s="100">
        <v>5871</v>
      </c>
      <c r="M238" s="100">
        <v>4189</v>
      </c>
      <c r="N238" s="100">
        <f t="shared" si="1"/>
        <v>2714</v>
      </c>
      <c r="O238" s="103">
        <f t="shared" si="37"/>
        <v>0.647887323943662</v>
      </c>
      <c r="P238" s="104">
        <v>20.2</v>
      </c>
      <c r="Q238" s="100">
        <v>2264</v>
      </c>
      <c r="R238" s="100">
        <v>1390</v>
      </c>
      <c r="S238" s="100">
        <f t="shared" si="3"/>
        <v>874</v>
      </c>
      <c r="T238" s="103">
        <f t="shared" si="38"/>
        <v>0.62877697841726621</v>
      </c>
      <c r="U238" s="102">
        <v>2227</v>
      </c>
      <c r="V238" s="100">
        <v>1359</v>
      </c>
      <c r="W238" s="100">
        <f t="shared" si="5"/>
        <v>868</v>
      </c>
      <c r="X238" s="105">
        <f t="shared" si="39"/>
        <v>0.63870493009565854</v>
      </c>
      <c r="Y238" s="106">
        <f t="shared" si="7"/>
        <v>6.5012406947890816E-2</v>
      </c>
      <c r="Z238" s="107">
        <v>3315</v>
      </c>
      <c r="AA238" s="100">
        <v>2995</v>
      </c>
      <c r="AB238" s="100">
        <v>120</v>
      </c>
      <c r="AC238" s="100">
        <f t="shared" si="8"/>
        <v>3115</v>
      </c>
      <c r="AD238" s="108">
        <f t="shared" si="9"/>
        <v>0.9396681749622926</v>
      </c>
      <c r="AE238" s="99">
        <f t="shared" si="10"/>
        <v>1.2091425116868766</v>
      </c>
      <c r="AF238" s="109">
        <v>30</v>
      </c>
      <c r="AG238" s="108">
        <f t="shared" si="11"/>
        <v>9.0497737556561094E-3</v>
      </c>
      <c r="AH238" s="110">
        <f t="shared" si="12"/>
        <v>6.2845651080945211E-2</v>
      </c>
      <c r="AI238" s="100">
        <v>80</v>
      </c>
      <c r="AJ238" s="100">
        <v>0</v>
      </c>
      <c r="AK238" s="100">
        <f t="shared" si="13"/>
        <v>80</v>
      </c>
      <c r="AL238" s="108">
        <f t="shared" si="14"/>
        <v>2.4132730015082957E-2</v>
      </c>
      <c r="AM238" s="99">
        <f t="shared" si="15"/>
        <v>0.3892375808884348</v>
      </c>
      <c r="AN238" s="111">
        <v>85</v>
      </c>
      <c r="AO238" s="18" t="s">
        <v>64</v>
      </c>
      <c r="AP238" s="18" t="s">
        <v>64</v>
      </c>
      <c r="AQ238" s="82"/>
      <c r="AR238" s="66"/>
      <c r="AS238" s="97"/>
    </row>
    <row r="239" spans="1:45" ht="12.75" customHeight="1">
      <c r="A239" s="66"/>
      <c r="B239" s="98">
        <v>8250204.0300000003</v>
      </c>
      <c r="C239" s="99"/>
      <c r="D239" s="99"/>
      <c r="E239" s="100"/>
      <c r="F239" s="100"/>
      <c r="G239" s="100"/>
      <c r="H239" s="101" t="s">
        <v>237</v>
      </c>
      <c r="I239" s="18">
        <v>386.14</v>
      </c>
      <c r="J239" s="100">
        <f t="shared" si="0"/>
        <v>38614</v>
      </c>
      <c r="K239" s="102">
        <v>3931</v>
      </c>
      <c r="L239" s="100">
        <v>3448</v>
      </c>
      <c r="M239" s="100">
        <v>3332</v>
      </c>
      <c r="N239" s="100">
        <f t="shared" si="1"/>
        <v>599</v>
      </c>
      <c r="O239" s="103">
        <f t="shared" si="37"/>
        <v>0.17977190876350541</v>
      </c>
      <c r="P239" s="104">
        <v>10.199999999999999</v>
      </c>
      <c r="Q239" s="100">
        <v>1271</v>
      </c>
      <c r="R239" s="100">
        <v>1086</v>
      </c>
      <c r="S239" s="100">
        <f t="shared" si="3"/>
        <v>185</v>
      </c>
      <c r="T239" s="103">
        <f t="shared" si="38"/>
        <v>0.1703499079189687</v>
      </c>
      <c r="U239" s="102">
        <v>1192</v>
      </c>
      <c r="V239" s="100">
        <v>1058</v>
      </c>
      <c r="W239" s="100">
        <f t="shared" si="5"/>
        <v>134</v>
      </c>
      <c r="X239" s="105">
        <f t="shared" si="39"/>
        <v>0.12665406427221171</v>
      </c>
      <c r="Y239" s="106">
        <f t="shared" si="7"/>
        <v>3.0869632775677214E-2</v>
      </c>
      <c r="Z239" s="107">
        <v>1840</v>
      </c>
      <c r="AA239" s="100">
        <v>1635</v>
      </c>
      <c r="AB239" s="100">
        <v>110</v>
      </c>
      <c r="AC239" s="100">
        <f t="shared" si="8"/>
        <v>1745</v>
      </c>
      <c r="AD239" s="108">
        <f t="shared" si="9"/>
        <v>0.94836956521739135</v>
      </c>
      <c r="AE239" s="99">
        <f t="shared" si="10"/>
        <v>1.2203392523540169</v>
      </c>
      <c r="AF239" s="109">
        <v>35</v>
      </c>
      <c r="AG239" s="108">
        <f t="shared" si="11"/>
        <v>1.9021739130434784E-2</v>
      </c>
      <c r="AH239" s="110">
        <f t="shared" si="12"/>
        <v>0.13209541062801936</v>
      </c>
      <c r="AI239" s="100">
        <v>15</v>
      </c>
      <c r="AJ239" s="100">
        <v>0</v>
      </c>
      <c r="AK239" s="100">
        <f t="shared" si="13"/>
        <v>15</v>
      </c>
      <c r="AL239" s="108">
        <f t="shared" si="14"/>
        <v>8.152173913043478E-3</v>
      </c>
      <c r="AM239" s="99">
        <f t="shared" si="15"/>
        <v>0.13148667601683028</v>
      </c>
      <c r="AN239" s="111">
        <v>45</v>
      </c>
      <c r="AO239" s="18" t="s">
        <v>64</v>
      </c>
      <c r="AP239" s="18" t="s">
        <v>64</v>
      </c>
      <c r="AQ239" s="82"/>
      <c r="AR239" s="66"/>
      <c r="AS239" s="97"/>
    </row>
    <row r="240" spans="1:45" ht="12.75" customHeight="1">
      <c r="A240" s="67"/>
      <c r="B240" s="68">
        <v>8250204.04</v>
      </c>
      <c r="C240" s="69">
        <v>8250204.0199999996</v>
      </c>
      <c r="D240" s="12">
        <v>0.62445050300000005</v>
      </c>
      <c r="E240" s="70">
        <v>11204</v>
      </c>
      <c r="F240" s="70">
        <v>3745</v>
      </c>
      <c r="G240" s="70">
        <v>3628</v>
      </c>
      <c r="H240" s="68"/>
      <c r="I240" s="12">
        <v>78.37</v>
      </c>
      <c r="J240" s="70">
        <f t="shared" si="0"/>
        <v>7837</v>
      </c>
      <c r="K240" s="72">
        <v>12041</v>
      </c>
      <c r="L240" s="70">
        <v>9397</v>
      </c>
      <c r="M240" s="70">
        <f t="shared" ref="M240:M241" si="43">D240*E240</f>
        <v>6996.3434356120006</v>
      </c>
      <c r="N240" s="70">
        <f t="shared" si="1"/>
        <v>5044.6565643879994</v>
      </c>
      <c r="O240" s="73">
        <f t="shared" si="37"/>
        <v>0.72104187148821997</v>
      </c>
      <c r="P240" s="74">
        <v>153.6</v>
      </c>
      <c r="Q240" s="70">
        <v>3919</v>
      </c>
      <c r="R240" s="70">
        <f t="shared" ref="R240:R241" si="44">D240*F240</f>
        <v>2338.567133735</v>
      </c>
      <c r="S240" s="70">
        <f t="shared" si="3"/>
        <v>1580.432866265</v>
      </c>
      <c r="T240" s="73">
        <f t="shared" si="38"/>
        <v>0.67581248511811609</v>
      </c>
      <c r="U240" s="72">
        <v>3801</v>
      </c>
      <c r="V240" s="70">
        <f t="shared" ref="V240:V241" si="45">D240*G240</f>
        <v>2265.5064248840004</v>
      </c>
      <c r="W240" s="70">
        <f t="shared" si="5"/>
        <v>1535.4935751159996</v>
      </c>
      <c r="X240" s="75">
        <f t="shared" si="39"/>
        <v>0.67777056743267494</v>
      </c>
      <c r="Y240" s="76">
        <f t="shared" si="7"/>
        <v>0.48500701799157842</v>
      </c>
      <c r="Z240" s="77">
        <v>5570</v>
      </c>
      <c r="AA240" s="70">
        <v>5050</v>
      </c>
      <c r="AB240" s="70">
        <v>265</v>
      </c>
      <c r="AC240" s="70">
        <f t="shared" si="8"/>
        <v>5315</v>
      </c>
      <c r="AD240" s="78">
        <f t="shared" si="9"/>
        <v>0.95421903052064627</v>
      </c>
      <c r="AE240" s="69">
        <f t="shared" si="10"/>
        <v>1.2278662042688104</v>
      </c>
      <c r="AF240" s="79">
        <v>130</v>
      </c>
      <c r="AG240" s="78">
        <f t="shared" si="11"/>
        <v>2.333931777378815E-2</v>
      </c>
      <c r="AH240" s="80">
        <f t="shared" si="12"/>
        <v>0.16207859565130661</v>
      </c>
      <c r="AI240" s="70">
        <v>60</v>
      </c>
      <c r="AJ240" s="70">
        <v>20</v>
      </c>
      <c r="AK240" s="70">
        <f t="shared" si="13"/>
        <v>80</v>
      </c>
      <c r="AL240" s="78">
        <f t="shared" si="14"/>
        <v>1.4362657091561939E-2</v>
      </c>
      <c r="AM240" s="69">
        <f t="shared" si="15"/>
        <v>0.23165575954132162</v>
      </c>
      <c r="AN240" s="81">
        <v>35</v>
      </c>
      <c r="AO240" s="12" t="s">
        <v>38</v>
      </c>
      <c r="AP240" s="18" t="s">
        <v>64</v>
      </c>
      <c r="AQ240" s="82" t="s">
        <v>305</v>
      </c>
      <c r="AR240" s="66" t="s">
        <v>357</v>
      </c>
      <c r="AS240" s="97"/>
    </row>
    <row r="241" spans="1:45" ht="12.75" customHeight="1">
      <c r="A241" s="67" t="s">
        <v>358</v>
      </c>
      <c r="B241" s="68">
        <v>8250204.0499999998</v>
      </c>
      <c r="C241" s="69">
        <v>8250204.0199999996</v>
      </c>
      <c r="D241" s="12">
        <v>0.37546055099999998</v>
      </c>
      <c r="E241" s="70">
        <v>11204</v>
      </c>
      <c r="F241" s="70">
        <v>3745</v>
      </c>
      <c r="G241" s="70">
        <v>3628</v>
      </c>
      <c r="H241" s="68"/>
      <c r="I241" s="12">
        <v>3.55</v>
      </c>
      <c r="J241" s="70">
        <f t="shared" si="0"/>
        <v>355</v>
      </c>
      <c r="K241" s="72">
        <v>9075</v>
      </c>
      <c r="L241" s="70">
        <v>6710</v>
      </c>
      <c r="M241" s="70">
        <f t="shared" si="43"/>
        <v>4206.660013404</v>
      </c>
      <c r="N241" s="70">
        <f t="shared" si="1"/>
        <v>4868.339986596</v>
      </c>
      <c r="O241" s="73">
        <f t="shared" si="37"/>
        <v>1.1572934278224623</v>
      </c>
      <c r="P241" s="74">
        <v>2556.6</v>
      </c>
      <c r="Q241" s="70">
        <v>2780</v>
      </c>
      <c r="R241" s="70">
        <f t="shared" si="44"/>
        <v>1406.0997634949999</v>
      </c>
      <c r="S241" s="70">
        <f t="shared" si="3"/>
        <v>1373.9002365050001</v>
      </c>
      <c r="T241" s="73">
        <f t="shared" si="38"/>
        <v>0.97710011207884373</v>
      </c>
      <c r="U241" s="72">
        <v>2747</v>
      </c>
      <c r="V241" s="70">
        <f t="shared" si="45"/>
        <v>1362.1708790279999</v>
      </c>
      <c r="W241" s="70">
        <f t="shared" si="5"/>
        <v>1384.8291209720001</v>
      </c>
      <c r="X241" s="75">
        <f t="shared" si="39"/>
        <v>1.0166339203787473</v>
      </c>
      <c r="Y241" s="76">
        <f t="shared" si="7"/>
        <v>7.7380281690140844</v>
      </c>
      <c r="Z241" s="77">
        <v>4465</v>
      </c>
      <c r="AA241" s="70">
        <v>3935</v>
      </c>
      <c r="AB241" s="70">
        <v>190</v>
      </c>
      <c r="AC241" s="70">
        <f t="shared" si="8"/>
        <v>4125</v>
      </c>
      <c r="AD241" s="78">
        <f t="shared" si="9"/>
        <v>0.92385218365061594</v>
      </c>
      <c r="AE241" s="69">
        <f t="shared" si="10"/>
        <v>1.1887908727051839</v>
      </c>
      <c r="AF241" s="79">
        <v>100</v>
      </c>
      <c r="AG241" s="78">
        <f t="shared" si="11"/>
        <v>2.2396416573348264E-2</v>
      </c>
      <c r="AH241" s="80">
        <f t="shared" si="12"/>
        <v>0.15553067064825185</v>
      </c>
      <c r="AI241" s="70">
        <v>145</v>
      </c>
      <c r="AJ241" s="70">
        <v>20</v>
      </c>
      <c r="AK241" s="70">
        <f t="shared" si="13"/>
        <v>165</v>
      </c>
      <c r="AL241" s="78">
        <f t="shared" si="14"/>
        <v>3.6954087346024636E-2</v>
      </c>
      <c r="AM241" s="69">
        <f t="shared" si="15"/>
        <v>0.59603366687136505</v>
      </c>
      <c r="AN241" s="81">
        <v>80</v>
      </c>
      <c r="AO241" s="12" t="s">
        <v>38</v>
      </c>
      <c r="AP241" s="18" t="s">
        <v>64</v>
      </c>
      <c r="AQ241" s="82" t="s">
        <v>305</v>
      </c>
      <c r="AR241" s="66"/>
      <c r="AS241" s="97"/>
    </row>
    <row r="242" spans="1:45" ht="12.75" customHeight="1">
      <c r="A242" s="67" t="s">
        <v>359</v>
      </c>
      <c r="B242" s="68">
        <v>8250205.0099999998</v>
      </c>
      <c r="C242" s="69"/>
      <c r="D242" s="12"/>
      <c r="E242" s="70"/>
      <c r="F242" s="70"/>
      <c r="G242" s="70"/>
      <c r="H242" s="71" t="s">
        <v>238</v>
      </c>
      <c r="I242" s="12">
        <v>6.96</v>
      </c>
      <c r="J242" s="70">
        <f t="shared" si="0"/>
        <v>696</v>
      </c>
      <c r="K242" s="72">
        <v>8766</v>
      </c>
      <c r="L242" s="70">
        <v>6699</v>
      </c>
      <c r="M242" s="70">
        <v>5851</v>
      </c>
      <c r="N242" s="70">
        <f t="shared" si="1"/>
        <v>2915</v>
      </c>
      <c r="O242" s="73">
        <f t="shared" si="37"/>
        <v>0.49820543496838149</v>
      </c>
      <c r="P242" s="74">
        <v>1260.2</v>
      </c>
      <c r="Q242" s="70">
        <v>3231</v>
      </c>
      <c r="R242" s="70">
        <v>1950</v>
      </c>
      <c r="S242" s="70">
        <f t="shared" si="3"/>
        <v>1281</v>
      </c>
      <c r="T242" s="73">
        <f t="shared" si="38"/>
        <v>0.65692307692307694</v>
      </c>
      <c r="U242" s="72">
        <v>3161</v>
      </c>
      <c r="V242" s="70">
        <v>1904</v>
      </c>
      <c r="W242" s="70">
        <f t="shared" si="5"/>
        <v>1257</v>
      </c>
      <c r="X242" s="75">
        <f t="shared" si="39"/>
        <v>0.66018907563025209</v>
      </c>
      <c r="Y242" s="76">
        <f t="shared" si="7"/>
        <v>4.541666666666667</v>
      </c>
      <c r="Z242" s="77">
        <v>4390</v>
      </c>
      <c r="AA242" s="70">
        <v>3745</v>
      </c>
      <c r="AB242" s="70">
        <v>205</v>
      </c>
      <c r="AC242" s="70">
        <f t="shared" si="8"/>
        <v>3950</v>
      </c>
      <c r="AD242" s="78">
        <f t="shared" si="9"/>
        <v>0.89977220956719817</v>
      </c>
      <c r="AE242" s="69">
        <f t="shared" si="10"/>
        <v>1.1578053385343081</v>
      </c>
      <c r="AF242" s="79">
        <v>120</v>
      </c>
      <c r="AG242" s="78">
        <f t="shared" si="11"/>
        <v>2.7334851936218679E-2</v>
      </c>
      <c r="AH242" s="80">
        <f t="shared" si="12"/>
        <v>0.18982536066818528</v>
      </c>
      <c r="AI242" s="70">
        <v>100</v>
      </c>
      <c r="AJ242" s="70">
        <v>70</v>
      </c>
      <c r="AK242" s="70">
        <f t="shared" si="13"/>
        <v>170</v>
      </c>
      <c r="AL242" s="78">
        <f t="shared" si="14"/>
        <v>3.8724373576309798E-2</v>
      </c>
      <c r="AM242" s="69">
        <f t="shared" si="15"/>
        <v>0.62458667058564188</v>
      </c>
      <c r="AN242" s="81">
        <v>150</v>
      </c>
      <c r="AO242" s="12" t="s">
        <v>38</v>
      </c>
      <c r="AP242" s="12" t="s">
        <v>38</v>
      </c>
      <c r="AQ242" s="82"/>
      <c r="AR242" s="66"/>
      <c r="AS242" s="97"/>
    </row>
    <row r="243" spans="1:45" ht="12.75" customHeight="1">
      <c r="A243" s="67" t="s">
        <v>359</v>
      </c>
      <c r="B243" s="68">
        <v>8250205.0199999996</v>
      </c>
      <c r="C243" s="69"/>
      <c r="D243" s="12"/>
      <c r="E243" s="70"/>
      <c r="F243" s="70"/>
      <c r="G243" s="70"/>
      <c r="H243" s="71" t="s">
        <v>239</v>
      </c>
      <c r="I243" s="12">
        <v>2.5299999999999998</v>
      </c>
      <c r="J243" s="70">
        <f t="shared" si="0"/>
        <v>252.99999999999997</v>
      </c>
      <c r="K243" s="72">
        <v>3431</v>
      </c>
      <c r="L243" s="70">
        <v>3102</v>
      </c>
      <c r="M243" s="70">
        <v>2965</v>
      </c>
      <c r="N243" s="70">
        <f t="shared" si="1"/>
        <v>466</v>
      </c>
      <c r="O243" s="73">
        <f t="shared" si="37"/>
        <v>0.15716694772344014</v>
      </c>
      <c r="P243" s="74">
        <v>1355.9</v>
      </c>
      <c r="Q243" s="70">
        <v>1465</v>
      </c>
      <c r="R243" s="70">
        <v>1079</v>
      </c>
      <c r="S243" s="70">
        <f t="shared" si="3"/>
        <v>386</v>
      </c>
      <c r="T243" s="73">
        <f t="shared" si="38"/>
        <v>0.3577386468952734</v>
      </c>
      <c r="U243" s="72">
        <v>1429</v>
      </c>
      <c r="V243" s="70">
        <v>1059</v>
      </c>
      <c r="W243" s="70">
        <f t="shared" si="5"/>
        <v>370</v>
      </c>
      <c r="X243" s="75">
        <f t="shared" si="39"/>
        <v>0.34938621340887632</v>
      </c>
      <c r="Y243" s="76">
        <f t="shared" si="7"/>
        <v>5.6482213438735185</v>
      </c>
      <c r="Z243" s="77">
        <v>1785</v>
      </c>
      <c r="AA243" s="70">
        <v>1475</v>
      </c>
      <c r="AB243" s="70">
        <v>85</v>
      </c>
      <c r="AC243" s="70">
        <f t="shared" si="8"/>
        <v>1560</v>
      </c>
      <c r="AD243" s="78">
        <f t="shared" si="9"/>
        <v>0.87394957983193278</v>
      </c>
      <c r="AE243" s="69">
        <f t="shared" si="10"/>
        <v>1.1245773967901793</v>
      </c>
      <c r="AF243" s="79">
        <v>35</v>
      </c>
      <c r="AG243" s="78">
        <f t="shared" si="11"/>
        <v>1.9607843137254902E-2</v>
      </c>
      <c r="AH243" s="80">
        <f t="shared" si="12"/>
        <v>0.13616557734204793</v>
      </c>
      <c r="AI243" s="70">
        <v>120</v>
      </c>
      <c r="AJ243" s="70">
        <v>25</v>
      </c>
      <c r="AK243" s="70">
        <f t="shared" si="13"/>
        <v>145</v>
      </c>
      <c r="AL243" s="78">
        <f t="shared" si="14"/>
        <v>8.1232492997198882E-2</v>
      </c>
      <c r="AM243" s="69">
        <f t="shared" si="15"/>
        <v>1.3102014999548206</v>
      </c>
      <c r="AN243" s="81">
        <v>45</v>
      </c>
      <c r="AO243" s="12" t="s">
        <v>38</v>
      </c>
      <c r="AP243" s="12" t="s">
        <v>38</v>
      </c>
      <c r="AQ243" s="82"/>
      <c r="AR243" s="66"/>
      <c r="AS243" s="97"/>
    </row>
    <row r="244" spans="1:45" ht="12.75" customHeight="1">
      <c r="A244" s="67" t="s">
        <v>359</v>
      </c>
      <c r="B244" s="68">
        <v>8250205.0300000003</v>
      </c>
      <c r="C244" s="69"/>
      <c r="D244" s="69"/>
      <c r="E244" s="70"/>
      <c r="F244" s="70"/>
      <c r="G244" s="70"/>
      <c r="H244" s="71" t="s">
        <v>240</v>
      </c>
      <c r="I244" s="12">
        <v>20.34</v>
      </c>
      <c r="J244" s="70">
        <f t="shared" si="0"/>
        <v>2034</v>
      </c>
      <c r="K244" s="72">
        <v>13656</v>
      </c>
      <c r="L244" s="70">
        <v>7779</v>
      </c>
      <c r="M244" s="70">
        <v>4944</v>
      </c>
      <c r="N244" s="70">
        <f t="shared" si="1"/>
        <v>8712</v>
      </c>
      <c r="O244" s="73">
        <f t="shared" si="37"/>
        <v>1.7621359223300972</v>
      </c>
      <c r="P244" s="74">
        <v>671.3</v>
      </c>
      <c r="Q244" s="70">
        <v>5529</v>
      </c>
      <c r="R244" s="70">
        <v>1940</v>
      </c>
      <c r="S244" s="70">
        <f t="shared" si="3"/>
        <v>3589</v>
      </c>
      <c r="T244" s="73">
        <f t="shared" si="38"/>
        <v>1.85</v>
      </c>
      <c r="U244" s="72">
        <v>5167</v>
      </c>
      <c r="V244" s="70">
        <v>1877</v>
      </c>
      <c r="W244" s="70">
        <f t="shared" si="5"/>
        <v>3290</v>
      </c>
      <c r="X244" s="75">
        <f t="shared" si="39"/>
        <v>1.7527970165157165</v>
      </c>
      <c r="Y244" s="76">
        <f t="shared" si="7"/>
        <v>2.5403146509341199</v>
      </c>
      <c r="Z244" s="77">
        <v>6605</v>
      </c>
      <c r="AA244" s="70">
        <v>5805</v>
      </c>
      <c r="AB244" s="70">
        <v>255</v>
      </c>
      <c r="AC244" s="70">
        <f t="shared" si="8"/>
        <v>6060</v>
      </c>
      <c r="AD244" s="78">
        <f t="shared" si="9"/>
        <v>0.91748675246025735</v>
      </c>
      <c r="AE244" s="69">
        <f t="shared" si="10"/>
        <v>1.180599988239198</v>
      </c>
      <c r="AF244" s="79">
        <v>200</v>
      </c>
      <c r="AG244" s="78">
        <f t="shared" si="11"/>
        <v>3.0280090840272521E-2</v>
      </c>
      <c r="AH244" s="80">
        <f t="shared" si="12"/>
        <v>0.21027840861300362</v>
      </c>
      <c r="AI244" s="70">
        <v>180</v>
      </c>
      <c r="AJ244" s="70">
        <v>25</v>
      </c>
      <c r="AK244" s="70">
        <f t="shared" si="13"/>
        <v>205</v>
      </c>
      <c r="AL244" s="78">
        <f t="shared" si="14"/>
        <v>3.1037093111279335E-2</v>
      </c>
      <c r="AM244" s="69">
        <f t="shared" si="15"/>
        <v>0.50059827598837636</v>
      </c>
      <c r="AN244" s="81">
        <v>135</v>
      </c>
      <c r="AO244" s="12" t="s">
        <v>38</v>
      </c>
      <c r="AP244" s="12" t="s">
        <v>38</v>
      </c>
      <c r="AQ244" s="82"/>
      <c r="AR244" s="66"/>
      <c r="AS244" s="97"/>
    </row>
    <row r="245" spans="1:45" ht="12.75" customHeight="1">
      <c r="A245" s="67"/>
      <c r="B245" s="68">
        <v>8250206.0199999996</v>
      </c>
      <c r="C245" s="69"/>
      <c r="D245" s="69"/>
      <c r="E245" s="70"/>
      <c r="F245" s="70"/>
      <c r="G245" s="70"/>
      <c r="H245" s="71" t="s">
        <v>242</v>
      </c>
      <c r="I245" s="12">
        <v>1.34</v>
      </c>
      <c r="J245" s="70">
        <f t="shared" si="0"/>
        <v>134</v>
      </c>
      <c r="K245" s="72">
        <v>3299</v>
      </c>
      <c r="L245" s="70">
        <v>3277</v>
      </c>
      <c r="M245" s="70">
        <v>3496</v>
      </c>
      <c r="N245" s="70">
        <f t="shared" si="1"/>
        <v>-197</v>
      </c>
      <c r="O245" s="73">
        <f t="shared" si="37"/>
        <v>-5.6350114416475972E-2</v>
      </c>
      <c r="P245" s="74">
        <v>2467.5</v>
      </c>
      <c r="Q245" s="70">
        <v>1294</v>
      </c>
      <c r="R245" s="70">
        <v>1271</v>
      </c>
      <c r="S245" s="70">
        <f t="shared" si="3"/>
        <v>23</v>
      </c>
      <c r="T245" s="73">
        <f t="shared" si="38"/>
        <v>1.8095987411487019E-2</v>
      </c>
      <c r="U245" s="72">
        <v>1273</v>
      </c>
      <c r="V245" s="70">
        <v>1246</v>
      </c>
      <c r="W245" s="70">
        <f t="shared" si="5"/>
        <v>27</v>
      </c>
      <c r="X245" s="75">
        <f t="shared" si="39"/>
        <v>2.1669341894060994E-2</v>
      </c>
      <c r="Y245" s="76">
        <f t="shared" si="7"/>
        <v>9.5</v>
      </c>
      <c r="Z245" s="77">
        <v>1710</v>
      </c>
      <c r="AA245" s="70">
        <v>1430</v>
      </c>
      <c r="AB245" s="70">
        <v>110</v>
      </c>
      <c r="AC245" s="70">
        <f t="shared" si="8"/>
        <v>1540</v>
      </c>
      <c r="AD245" s="78">
        <f t="shared" si="9"/>
        <v>0.90058479532163738</v>
      </c>
      <c r="AE245" s="69">
        <f t="shared" si="10"/>
        <v>1.1588509544296459</v>
      </c>
      <c r="AF245" s="79">
        <v>50</v>
      </c>
      <c r="AG245" s="78">
        <f t="shared" si="11"/>
        <v>2.9239766081871343E-2</v>
      </c>
      <c r="AH245" s="80">
        <f t="shared" si="12"/>
        <v>0.20305393112410658</v>
      </c>
      <c r="AI245" s="70">
        <v>80</v>
      </c>
      <c r="AJ245" s="70">
        <v>15</v>
      </c>
      <c r="AK245" s="70">
        <f t="shared" si="13"/>
        <v>95</v>
      </c>
      <c r="AL245" s="78">
        <f t="shared" si="14"/>
        <v>5.5555555555555552E-2</v>
      </c>
      <c r="AM245" s="69">
        <f t="shared" si="15"/>
        <v>0.8960573476702508</v>
      </c>
      <c r="AN245" s="81">
        <v>25</v>
      </c>
      <c r="AO245" s="12" t="s">
        <v>38</v>
      </c>
      <c r="AP245" s="12" t="s">
        <v>38</v>
      </c>
      <c r="AQ245" s="82"/>
      <c r="AR245" s="66"/>
      <c r="AS245" s="97"/>
    </row>
    <row r="246" spans="1:45" ht="12.75" customHeight="1">
      <c r="A246" s="67"/>
      <c r="B246" s="68">
        <v>8250206.0499999998</v>
      </c>
      <c r="C246" s="69">
        <v>8250206.0099999998</v>
      </c>
      <c r="D246" s="12">
        <v>0.49251372900000001</v>
      </c>
      <c r="E246" s="70">
        <v>11900</v>
      </c>
      <c r="F246" s="70">
        <v>4702</v>
      </c>
      <c r="G246" s="70">
        <v>4325</v>
      </c>
      <c r="H246" s="68"/>
      <c r="I246" s="12">
        <v>2.78</v>
      </c>
      <c r="J246" s="70">
        <f t="shared" si="0"/>
        <v>278</v>
      </c>
      <c r="K246" s="72">
        <v>7229</v>
      </c>
      <c r="L246" s="70">
        <v>5724</v>
      </c>
      <c r="M246" s="70">
        <f t="shared" ref="M246:M255" si="46">D246*E246</f>
        <v>5860.9133750999999</v>
      </c>
      <c r="N246" s="70">
        <f t="shared" si="1"/>
        <v>1368.0866249000001</v>
      </c>
      <c r="O246" s="73">
        <f t="shared" si="37"/>
        <v>0.23342549826999576</v>
      </c>
      <c r="P246" s="74">
        <v>2599.1</v>
      </c>
      <c r="Q246" s="70">
        <v>3266</v>
      </c>
      <c r="R246" s="70">
        <f t="shared" ref="R246:R255" si="47">D246*F246</f>
        <v>2315.799553758</v>
      </c>
      <c r="S246" s="70">
        <f t="shared" si="3"/>
        <v>950.200446242</v>
      </c>
      <c r="T246" s="73">
        <f t="shared" si="38"/>
        <v>0.41031204306955121</v>
      </c>
      <c r="U246" s="72">
        <v>3022</v>
      </c>
      <c r="V246" s="70">
        <f t="shared" ref="V246:V255" si="48">D246*G246</f>
        <v>2130.1218779250003</v>
      </c>
      <c r="W246" s="70">
        <f t="shared" si="5"/>
        <v>891.87812207499974</v>
      </c>
      <c r="X246" s="75">
        <f t="shared" si="39"/>
        <v>0.41869816526357556</v>
      </c>
      <c r="Y246" s="76">
        <f t="shared" si="7"/>
        <v>10.870503597122303</v>
      </c>
      <c r="Z246" s="77">
        <v>3790</v>
      </c>
      <c r="AA246" s="70">
        <v>3280</v>
      </c>
      <c r="AB246" s="70">
        <v>215</v>
      </c>
      <c r="AC246" s="70">
        <f t="shared" si="8"/>
        <v>3495</v>
      </c>
      <c r="AD246" s="78">
        <f t="shared" si="9"/>
        <v>0.92216358839050128</v>
      </c>
      <c r="AE246" s="69">
        <f t="shared" si="10"/>
        <v>1.1866180287497956</v>
      </c>
      <c r="AF246" s="79">
        <v>95</v>
      </c>
      <c r="AG246" s="78">
        <f t="shared" si="11"/>
        <v>2.5065963060686015E-2</v>
      </c>
      <c r="AH246" s="80">
        <f t="shared" si="12"/>
        <v>0.17406918792143067</v>
      </c>
      <c r="AI246" s="70">
        <v>95</v>
      </c>
      <c r="AJ246" s="70">
        <v>15</v>
      </c>
      <c r="AK246" s="70">
        <f t="shared" si="13"/>
        <v>110</v>
      </c>
      <c r="AL246" s="78">
        <f t="shared" si="14"/>
        <v>2.9023746701846966E-2</v>
      </c>
      <c r="AM246" s="69">
        <f t="shared" si="15"/>
        <v>0.46812494680398331</v>
      </c>
      <c r="AN246" s="81">
        <v>90</v>
      </c>
      <c r="AO246" s="12" t="s">
        <v>38</v>
      </c>
      <c r="AP246" s="12" t="s">
        <v>38</v>
      </c>
      <c r="AQ246" s="82" t="s">
        <v>305</v>
      </c>
      <c r="AR246" s="66" t="s">
        <v>360</v>
      </c>
      <c r="AS246" s="97"/>
    </row>
    <row r="247" spans="1:45" ht="12.75" customHeight="1">
      <c r="A247" s="67" t="s">
        <v>361</v>
      </c>
      <c r="B247" s="68">
        <v>8250206.0599999996</v>
      </c>
      <c r="C247" s="69">
        <v>8250206.0300000003</v>
      </c>
      <c r="D247" s="12">
        <v>0.10310593799999999</v>
      </c>
      <c r="E247" s="70">
        <v>5530</v>
      </c>
      <c r="F247" s="70">
        <v>2134</v>
      </c>
      <c r="G247" s="70">
        <v>1904</v>
      </c>
      <c r="H247" s="68"/>
      <c r="I247" s="12">
        <v>2.6</v>
      </c>
      <c r="J247" s="70">
        <f t="shared" si="0"/>
        <v>260</v>
      </c>
      <c r="K247" s="72">
        <v>4060</v>
      </c>
      <c r="L247" s="70">
        <v>2063</v>
      </c>
      <c r="M247" s="70">
        <f t="shared" si="46"/>
        <v>570.17583714</v>
      </c>
      <c r="N247" s="70">
        <f t="shared" si="1"/>
        <v>3489.8241628599999</v>
      </c>
      <c r="O247" s="73">
        <f t="shared" si="37"/>
        <v>6.1206104074226397</v>
      </c>
      <c r="P247" s="74">
        <v>1561.4</v>
      </c>
      <c r="Q247" s="70">
        <v>1361</v>
      </c>
      <c r="R247" s="70">
        <f t="shared" si="47"/>
        <v>220.028071692</v>
      </c>
      <c r="S247" s="70">
        <f t="shared" si="3"/>
        <v>1140.9719283080001</v>
      </c>
      <c r="T247" s="73">
        <f t="shared" si="38"/>
        <v>5.1855743657343734</v>
      </c>
      <c r="U247" s="72">
        <v>1271</v>
      </c>
      <c r="V247" s="70">
        <f t="shared" si="48"/>
        <v>196.31370595199999</v>
      </c>
      <c r="W247" s="70">
        <f t="shared" si="5"/>
        <v>1074.686294048</v>
      </c>
      <c r="X247" s="75">
        <f t="shared" si="39"/>
        <v>5.4743314473965867</v>
      </c>
      <c r="Y247" s="76">
        <f t="shared" si="7"/>
        <v>4.8884615384615389</v>
      </c>
      <c r="Z247" s="77">
        <v>1990</v>
      </c>
      <c r="AA247" s="70">
        <v>1700</v>
      </c>
      <c r="AB247" s="70">
        <v>105</v>
      </c>
      <c r="AC247" s="70">
        <f t="shared" si="8"/>
        <v>1805</v>
      </c>
      <c r="AD247" s="78">
        <f t="shared" si="9"/>
        <v>0.90703517587939697</v>
      </c>
      <c r="AE247" s="69">
        <f t="shared" si="10"/>
        <v>1.1671511497078979</v>
      </c>
      <c r="AF247" s="79">
        <v>90</v>
      </c>
      <c r="AG247" s="78">
        <f t="shared" si="11"/>
        <v>4.5226130653266333E-2</v>
      </c>
      <c r="AH247" s="80">
        <f t="shared" si="12"/>
        <v>0.314070351758794</v>
      </c>
      <c r="AI247" s="70">
        <v>25</v>
      </c>
      <c r="AJ247" s="70">
        <v>20</v>
      </c>
      <c r="AK247" s="70">
        <f t="shared" si="13"/>
        <v>45</v>
      </c>
      <c r="AL247" s="78">
        <f t="shared" si="14"/>
        <v>2.2613065326633167E-2</v>
      </c>
      <c r="AM247" s="69">
        <f t="shared" si="15"/>
        <v>0.36472686010698657</v>
      </c>
      <c r="AN247" s="81">
        <v>45</v>
      </c>
      <c r="AO247" s="12" t="s">
        <v>38</v>
      </c>
      <c r="AP247" s="12" t="s">
        <v>38</v>
      </c>
      <c r="AQ247" s="82" t="s">
        <v>305</v>
      </c>
      <c r="AR247" s="66"/>
      <c r="AS247" s="97"/>
    </row>
    <row r="248" spans="1:45" ht="15.75" customHeight="1">
      <c r="A248" s="67" t="s">
        <v>362</v>
      </c>
      <c r="B248" s="68">
        <v>8250206.0700000003</v>
      </c>
      <c r="C248" s="69">
        <v>8250206.0300000003</v>
      </c>
      <c r="D248" s="12">
        <v>0.70593569099999998</v>
      </c>
      <c r="E248" s="70">
        <v>5530</v>
      </c>
      <c r="F248" s="70">
        <v>2134</v>
      </c>
      <c r="G248" s="70">
        <v>1904</v>
      </c>
      <c r="H248" s="68"/>
      <c r="I248" s="12">
        <v>2.5</v>
      </c>
      <c r="J248" s="70">
        <f t="shared" si="0"/>
        <v>250</v>
      </c>
      <c r="K248" s="72">
        <v>6503</v>
      </c>
      <c r="L248" s="70">
        <v>6447</v>
      </c>
      <c r="M248" s="70">
        <f t="shared" si="46"/>
        <v>3903.82437123</v>
      </c>
      <c r="N248" s="70">
        <f t="shared" si="1"/>
        <v>2599.17562877</v>
      </c>
      <c r="O248" s="73">
        <f t="shared" si="37"/>
        <v>0.66580239826492582</v>
      </c>
      <c r="P248" s="74">
        <v>2598</v>
      </c>
      <c r="Q248" s="70">
        <v>2272</v>
      </c>
      <c r="R248" s="70">
        <f t="shared" si="47"/>
        <v>1506.4667645939999</v>
      </c>
      <c r="S248" s="70">
        <f t="shared" si="3"/>
        <v>765.53323540600013</v>
      </c>
      <c r="T248" s="73">
        <f t="shared" si="38"/>
        <v>0.50816470259953928</v>
      </c>
      <c r="U248" s="72">
        <v>2213</v>
      </c>
      <c r="V248" s="70">
        <f t="shared" si="48"/>
        <v>1344.101555664</v>
      </c>
      <c r="W248" s="70">
        <f t="shared" si="5"/>
        <v>868.89844433600001</v>
      </c>
      <c r="X248" s="75">
        <f t="shared" si="39"/>
        <v>0.64645297126135326</v>
      </c>
      <c r="Y248" s="76">
        <f t="shared" si="7"/>
        <v>8.8520000000000003</v>
      </c>
      <c r="Z248" s="77">
        <v>3145</v>
      </c>
      <c r="AA248" s="70">
        <v>2660</v>
      </c>
      <c r="AB248" s="70">
        <v>215</v>
      </c>
      <c r="AC248" s="70">
        <f t="shared" si="8"/>
        <v>2875</v>
      </c>
      <c r="AD248" s="78">
        <f t="shared" si="9"/>
        <v>0.91414944356120831</v>
      </c>
      <c r="AE248" s="69">
        <f t="shared" si="10"/>
        <v>1.1763056190437815</v>
      </c>
      <c r="AF248" s="79">
        <v>75</v>
      </c>
      <c r="AG248" s="78">
        <f t="shared" si="11"/>
        <v>2.3847376788553261E-2</v>
      </c>
      <c r="AH248" s="80">
        <f t="shared" si="12"/>
        <v>0.16560678325384209</v>
      </c>
      <c r="AI248" s="70">
        <v>110</v>
      </c>
      <c r="AJ248" s="70">
        <v>15</v>
      </c>
      <c r="AK248" s="70">
        <f t="shared" si="13"/>
        <v>125</v>
      </c>
      <c r="AL248" s="78">
        <f t="shared" si="14"/>
        <v>3.9745627980922099E-2</v>
      </c>
      <c r="AM248" s="69">
        <f t="shared" si="15"/>
        <v>0.64105851582132423</v>
      </c>
      <c r="AN248" s="81">
        <v>75</v>
      </c>
      <c r="AO248" s="12" t="s">
        <v>38</v>
      </c>
      <c r="AP248" s="12" t="s">
        <v>38</v>
      </c>
      <c r="AQ248" s="82" t="s">
        <v>305</v>
      </c>
      <c r="AR248" s="66" t="s">
        <v>360</v>
      </c>
      <c r="AS248" s="97"/>
    </row>
    <row r="249" spans="1:45" ht="12.75" customHeight="1">
      <c r="A249" s="67" t="s">
        <v>362</v>
      </c>
      <c r="B249" s="68">
        <v>8250206.0800000001</v>
      </c>
      <c r="C249" s="69">
        <v>8250206.0300000003</v>
      </c>
      <c r="D249" s="12">
        <v>0.18617774100000001</v>
      </c>
      <c r="E249" s="70">
        <v>5530</v>
      </c>
      <c r="F249" s="70">
        <v>2134</v>
      </c>
      <c r="G249" s="70">
        <v>1904</v>
      </c>
      <c r="H249" s="68"/>
      <c r="I249" s="12">
        <v>5.23</v>
      </c>
      <c r="J249" s="70">
        <f t="shared" si="0"/>
        <v>523</v>
      </c>
      <c r="K249" s="72">
        <v>6315</v>
      </c>
      <c r="L249" s="70">
        <v>3607</v>
      </c>
      <c r="M249" s="70">
        <f t="shared" si="46"/>
        <v>1029.56290773</v>
      </c>
      <c r="N249" s="70">
        <f t="shared" si="1"/>
        <v>5285.43709227</v>
      </c>
      <c r="O249" s="73">
        <f t="shared" si="37"/>
        <v>5.1336708544827365</v>
      </c>
      <c r="P249" s="74">
        <v>1206.4000000000001</v>
      </c>
      <c r="Q249" s="70">
        <v>1959</v>
      </c>
      <c r="R249" s="70">
        <f t="shared" si="47"/>
        <v>397.303299294</v>
      </c>
      <c r="S249" s="70">
        <f t="shared" si="3"/>
        <v>1561.696700706</v>
      </c>
      <c r="T249" s="73">
        <f t="shared" si="38"/>
        <v>3.9307418374856282</v>
      </c>
      <c r="U249" s="72">
        <v>1921</v>
      </c>
      <c r="V249" s="70">
        <f t="shared" si="48"/>
        <v>354.48241886400001</v>
      </c>
      <c r="W249" s="70">
        <f t="shared" si="5"/>
        <v>1566.517581136</v>
      </c>
      <c r="X249" s="75">
        <f t="shared" si="39"/>
        <v>4.4191686181677934</v>
      </c>
      <c r="Y249" s="76">
        <f t="shared" si="7"/>
        <v>3.6730401529636709</v>
      </c>
      <c r="Z249" s="77">
        <v>3065</v>
      </c>
      <c r="AA249" s="70">
        <v>2705</v>
      </c>
      <c r="AB249" s="70">
        <v>125</v>
      </c>
      <c r="AC249" s="70">
        <f t="shared" si="8"/>
        <v>2830</v>
      </c>
      <c r="AD249" s="78">
        <f t="shared" si="9"/>
        <v>0.92332789559543227</v>
      </c>
      <c r="AE249" s="69">
        <f t="shared" si="10"/>
        <v>1.1881162313873403</v>
      </c>
      <c r="AF249" s="79">
        <v>85</v>
      </c>
      <c r="AG249" s="78">
        <f t="shared" si="11"/>
        <v>2.7732463295269169E-2</v>
      </c>
      <c r="AH249" s="80">
        <f t="shared" si="12"/>
        <v>0.19258655066159147</v>
      </c>
      <c r="AI249" s="70">
        <v>40</v>
      </c>
      <c r="AJ249" s="70">
        <v>20</v>
      </c>
      <c r="AK249" s="70">
        <f t="shared" si="13"/>
        <v>60</v>
      </c>
      <c r="AL249" s="78">
        <f t="shared" si="14"/>
        <v>1.9575856443719411E-2</v>
      </c>
      <c r="AM249" s="69">
        <f t="shared" si="15"/>
        <v>0.31573962005999051</v>
      </c>
      <c r="AN249" s="81">
        <v>95</v>
      </c>
      <c r="AO249" s="12" t="s">
        <v>38</v>
      </c>
      <c r="AP249" s="12" t="s">
        <v>38</v>
      </c>
      <c r="AQ249" s="82" t="s">
        <v>305</v>
      </c>
      <c r="AR249" s="66" t="s">
        <v>360</v>
      </c>
      <c r="AS249" s="97"/>
    </row>
    <row r="250" spans="1:45" ht="14.25" customHeight="1">
      <c r="A250" s="67" t="s">
        <v>363</v>
      </c>
      <c r="B250" s="68">
        <v>8250206.0899999999</v>
      </c>
      <c r="C250" s="69">
        <v>8250206.0300000003</v>
      </c>
      <c r="D250" s="12">
        <v>4.7806300000000001E-3</v>
      </c>
      <c r="E250" s="70">
        <v>5530</v>
      </c>
      <c r="F250" s="70">
        <v>2134</v>
      </c>
      <c r="G250" s="70">
        <v>1904</v>
      </c>
      <c r="H250" s="68"/>
      <c r="I250" s="12">
        <v>3.96</v>
      </c>
      <c r="J250" s="70">
        <f t="shared" si="0"/>
        <v>396</v>
      </c>
      <c r="K250" s="72">
        <v>5686</v>
      </c>
      <c r="L250" s="70">
        <v>1586</v>
      </c>
      <c r="M250" s="70">
        <f t="shared" si="46"/>
        <v>26.436883900000002</v>
      </c>
      <c r="N250" s="70">
        <f t="shared" si="1"/>
        <v>5659.5631161000001</v>
      </c>
      <c r="O250" s="73">
        <f t="shared" si="37"/>
        <v>214.07829824073931</v>
      </c>
      <c r="P250" s="74">
        <v>1435.7</v>
      </c>
      <c r="Q250" s="70">
        <v>2152</v>
      </c>
      <c r="R250" s="70">
        <f t="shared" si="47"/>
        <v>10.20186442</v>
      </c>
      <c r="S250" s="70">
        <f t="shared" si="3"/>
        <v>2141.7981355799998</v>
      </c>
      <c r="T250" s="73">
        <f t="shared" si="38"/>
        <v>209.94183488472589</v>
      </c>
      <c r="U250" s="72">
        <v>2073</v>
      </c>
      <c r="V250" s="70">
        <f t="shared" si="48"/>
        <v>9.10231952</v>
      </c>
      <c r="W250" s="70">
        <f t="shared" si="5"/>
        <v>2063.89768048</v>
      </c>
      <c r="X250" s="75">
        <f t="shared" si="39"/>
        <v>226.74414757086004</v>
      </c>
      <c r="Y250" s="76">
        <f t="shared" si="7"/>
        <v>5.2348484848484844</v>
      </c>
      <c r="Z250" s="77">
        <v>2910</v>
      </c>
      <c r="AA250" s="70">
        <v>2510</v>
      </c>
      <c r="AB250" s="70">
        <v>140</v>
      </c>
      <c r="AC250" s="70">
        <f t="shared" si="8"/>
        <v>2650</v>
      </c>
      <c r="AD250" s="78">
        <f t="shared" si="9"/>
        <v>0.9106529209621993</v>
      </c>
      <c r="AE250" s="69">
        <f t="shared" si="10"/>
        <v>1.1718063774708665</v>
      </c>
      <c r="AF250" s="79">
        <v>120</v>
      </c>
      <c r="AG250" s="78">
        <f t="shared" si="11"/>
        <v>4.1237113402061855E-2</v>
      </c>
      <c r="AH250" s="80">
        <f t="shared" si="12"/>
        <v>0.28636884306987404</v>
      </c>
      <c r="AI250" s="70">
        <v>70</v>
      </c>
      <c r="AJ250" s="70">
        <v>0</v>
      </c>
      <c r="AK250" s="70">
        <f t="shared" si="13"/>
        <v>70</v>
      </c>
      <c r="AL250" s="78">
        <f t="shared" si="14"/>
        <v>2.4054982817869417E-2</v>
      </c>
      <c r="AM250" s="69">
        <f t="shared" si="15"/>
        <v>0.38798359383660352</v>
      </c>
      <c r="AN250" s="81">
        <v>70</v>
      </c>
      <c r="AO250" s="12" t="s">
        <v>38</v>
      </c>
      <c r="AP250" s="12" t="s">
        <v>38</v>
      </c>
      <c r="AQ250" s="82" t="s">
        <v>305</v>
      </c>
      <c r="AR250" s="66"/>
      <c r="AS250" s="97"/>
    </row>
    <row r="251" spans="1:45" ht="12.75" customHeight="1">
      <c r="A251" s="67" t="s">
        <v>362</v>
      </c>
      <c r="B251" s="68">
        <v>8250206.0999999996</v>
      </c>
      <c r="C251" s="69">
        <v>8250206.0099999998</v>
      </c>
      <c r="D251" s="12">
        <v>0.20451174499999999</v>
      </c>
      <c r="E251" s="70">
        <v>11900</v>
      </c>
      <c r="F251" s="70">
        <v>4702</v>
      </c>
      <c r="G251" s="70">
        <v>4325</v>
      </c>
      <c r="H251" s="68"/>
      <c r="I251" s="12">
        <v>2.0499999999999998</v>
      </c>
      <c r="J251" s="70">
        <f t="shared" si="0"/>
        <v>204.99999999999997</v>
      </c>
      <c r="K251" s="72">
        <v>6714</v>
      </c>
      <c r="L251" s="70">
        <v>3493</v>
      </c>
      <c r="M251" s="70">
        <f t="shared" si="46"/>
        <v>2433.6897654999998</v>
      </c>
      <c r="N251" s="70">
        <f t="shared" si="1"/>
        <v>4280.3102345000007</v>
      </c>
      <c r="O251" s="73">
        <f t="shared" si="37"/>
        <v>1.7587739798135751</v>
      </c>
      <c r="P251" s="74">
        <v>3267.3</v>
      </c>
      <c r="Q251" s="70">
        <v>2345</v>
      </c>
      <c r="R251" s="70">
        <f t="shared" si="47"/>
        <v>961.61422499000003</v>
      </c>
      <c r="S251" s="70">
        <f t="shared" si="3"/>
        <v>1383.3857750100001</v>
      </c>
      <c r="T251" s="73">
        <f t="shared" si="38"/>
        <v>1.4386078523582428</v>
      </c>
      <c r="U251" s="72">
        <v>2307</v>
      </c>
      <c r="V251" s="70">
        <f t="shared" si="48"/>
        <v>884.51329712500001</v>
      </c>
      <c r="W251" s="70">
        <f t="shared" si="5"/>
        <v>1422.486702875</v>
      </c>
      <c r="X251" s="75">
        <f t="shared" si="39"/>
        <v>1.6082140398551557</v>
      </c>
      <c r="Y251" s="76">
        <f t="shared" si="7"/>
        <v>11.253658536585368</v>
      </c>
      <c r="Z251" s="77">
        <v>3260</v>
      </c>
      <c r="AA251" s="70">
        <v>2950</v>
      </c>
      <c r="AB251" s="70">
        <v>155</v>
      </c>
      <c r="AC251" s="70">
        <f t="shared" si="8"/>
        <v>3105</v>
      </c>
      <c r="AD251" s="78">
        <f t="shared" si="9"/>
        <v>0.9524539877300614</v>
      </c>
      <c r="AE251" s="69">
        <f t="shared" si="10"/>
        <v>1.2255949894613829</v>
      </c>
      <c r="AF251" s="79">
        <v>45</v>
      </c>
      <c r="AG251" s="78">
        <f t="shared" si="11"/>
        <v>1.3803680981595092E-2</v>
      </c>
      <c r="AH251" s="80">
        <f t="shared" si="12"/>
        <v>9.5858895705521474E-2</v>
      </c>
      <c r="AI251" s="70">
        <v>25</v>
      </c>
      <c r="AJ251" s="70">
        <v>15</v>
      </c>
      <c r="AK251" s="70">
        <f t="shared" si="13"/>
        <v>40</v>
      </c>
      <c r="AL251" s="78">
        <f t="shared" si="14"/>
        <v>1.2269938650306749E-2</v>
      </c>
      <c r="AM251" s="69">
        <f t="shared" si="15"/>
        <v>0.19790223629527015</v>
      </c>
      <c r="AN251" s="81">
        <v>70</v>
      </c>
      <c r="AO251" s="12" t="s">
        <v>38</v>
      </c>
      <c r="AP251" s="12" t="s">
        <v>38</v>
      </c>
      <c r="AQ251" s="82" t="s">
        <v>305</v>
      </c>
      <c r="AR251" s="66"/>
      <c r="AS251" s="97"/>
    </row>
    <row r="252" spans="1:45" ht="12.75" customHeight="1">
      <c r="A252" s="67" t="s">
        <v>362</v>
      </c>
      <c r="B252" s="68">
        <v>8250206.1100000003</v>
      </c>
      <c r="C252" s="69">
        <v>8250206.0099999998</v>
      </c>
      <c r="D252" s="12">
        <v>0.30297452600000002</v>
      </c>
      <c r="E252" s="70">
        <v>11900</v>
      </c>
      <c r="F252" s="70">
        <v>4702</v>
      </c>
      <c r="G252" s="70">
        <v>4325</v>
      </c>
      <c r="H252" s="68"/>
      <c r="I252" s="12">
        <v>1.92</v>
      </c>
      <c r="J252" s="70">
        <f t="shared" si="0"/>
        <v>192</v>
      </c>
      <c r="K252" s="72">
        <v>6437</v>
      </c>
      <c r="L252" s="70">
        <v>5734</v>
      </c>
      <c r="M252" s="70">
        <f t="shared" si="46"/>
        <v>3605.3968594000003</v>
      </c>
      <c r="N252" s="70">
        <f t="shared" si="1"/>
        <v>2831.6031405999997</v>
      </c>
      <c r="O252" s="73">
        <f t="shared" si="37"/>
        <v>0.78537904453359597</v>
      </c>
      <c r="P252" s="74">
        <v>3347.7</v>
      </c>
      <c r="Q252" s="70">
        <v>2120</v>
      </c>
      <c r="R252" s="70">
        <f t="shared" si="47"/>
        <v>1424.5862212520001</v>
      </c>
      <c r="S252" s="70">
        <f t="shared" si="3"/>
        <v>695.41377874799991</v>
      </c>
      <c r="T252" s="73">
        <f t="shared" si="38"/>
        <v>0.48815141433618126</v>
      </c>
      <c r="U252" s="72">
        <v>2101</v>
      </c>
      <c r="V252" s="70">
        <f t="shared" si="48"/>
        <v>1310.3648249500002</v>
      </c>
      <c r="W252" s="70">
        <f t="shared" si="5"/>
        <v>790.63517504999982</v>
      </c>
      <c r="X252" s="75">
        <f t="shared" si="39"/>
        <v>0.60337026757427514</v>
      </c>
      <c r="Y252" s="76">
        <f t="shared" si="7"/>
        <v>10.942708333333334</v>
      </c>
      <c r="Z252" s="77">
        <v>2935</v>
      </c>
      <c r="AA252" s="70">
        <v>2565</v>
      </c>
      <c r="AB252" s="70">
        <v>115</v>
      </c>
      <c r="AC252" s="70">
        <f t="shared" si="8"/>
        <v>2680</v>
      </c>
      <c r="AD252" s="78">
        <f t="shared" si="9"/>
        <v>0.91311754684838164</v>
      </c>
      <c r="AE252" s="69">
        <f t="shared" si="10"/>
        <v>1.1749777990575416</v>
      </c>
      <c r="AF252" s="79">
        <v>80</v>
      </c>
      <c r="AG252" s="78">
        <f t="shared" si="11"/>
        <v>2.7257240204429302E-2</v>
      </c>
      <c r="AH252" s="80">
        <f t="shared" si="12"/>
        <v>0.18928639030853683</v>
      </c>
      <c r="AI252" s="70">
        <v>75</v>
      </c>
      <c r="AJ252" s="70">
        <v>0</v>
      </c>
      <c r="AK252" s="70">
        <f t="shared" si="13"/>
        <v>75</v>
      </c>
      <c r="AL252" s="78">
        <f t="shared" si="14"/>
        <v>2.5553662691652469E-2</v>
      </c>
      <c r="AM252" s="69">
        <f t="shared" si="15"/>
        <v>0.41215584986536241</v>
      </c>
      <c r="AN252" s="81">
        <v>90</v>
      </c>
      <c r="AO252" s="12" t="s">
        <v>38</v>
      </c>
      <c r="AP252" s="12" t="s">
        <v>38</v>
      </c>
      <c r="AQ252" s="82" t="s">
        <v>305</v>
      </c>
      <c r="AR252" s="66"/>
      <c r="AS252" s="97"/>
    </row>
    <row r="253" spans="1:45" ht="12.75" customHeight="1">
      <c r="A253" s="67" t="s">
        <v>362</v>
      </c>
      <c r="B253" s="68">
        <v>8250207.0099999998</v>
      </c>
      <c r="C253" s="69">
        <v>8250207</v>
      </c>
      <c r="D253" s="12">
        <v>0.58067922599999999</v>
      </c>
      <c r="E253" s="70">
        <v>8001</v>
      </c>
      <c r="F253" s="70">
        <v>2661</v>
      </c>
      <c r="G253" s="70">
        <v>2625</v>
      </c>
      <c r="H253" s="68"/>
      <c r="I253" s="12">
        <v>3.49</v>
      </c>
      <c r="J253" s="70">
        <f t="shared" si="0"/>
        <v>349</v>
      </c>
      <c r="K253" s="72">
        <v>4888</v>
      </c>
      <c r="L253" s="70">
        <v>4877</v>
      </c>
      <c r="M253" s="70">
        <f t="shared" si="46"/>
        <v>4646.0144872259998</v>
      </c>
      <c r="N253" s="70">
        <f t="shared" si="1"/>
        <v>241.9855127740002</v>
      </c>
      <c r="O253" s="73">
        <f t="shared" si="37"/>
        <v>5.2084536851817423E-2</v>
      </c>
      <c r="P253" s="74">
        <v>1401.9</v>
      </c>
      <c r="Q253" s="70">
        <v>1720</v>
      </c>
      <c r="R253" s="70">
        <f t="shared" si="47"/>
        <v>1545.187420386</v>
      </c>
      <c r="S253" s="70">
        <f t="shared" si="3"/>
        <v>174.81257961400001</v>
      </c>
      <c r="T253" s="73">
        <f t="shared" si="38"/>
        <v>0.11313357674781643</v>
      </c>
      <c r="U253" s="72">
        <v>1714</v>
      </c>
      <c r="V253" s="70">
        <f t="shared" si="48"/>
        <v>1524.2829682500001</v>
      </c>
      <c r="W253" s="70">
        <f t="shared" si="5"/>
        <v>189.71703174999993</v>
      </c>
      <c r="X253" s="75">
        <f t="shared" si="39"/>
        <v>0.12446313165055593</v>
      </c>
      <c r="Y253" s="76">
        <f t="shared" si="7"/>
        <v>4.9111747851002869</v>
      </c>
      <c r="Z253" s="77">
        <v>2640</v>
      </c>
      <c r="AA253" s="70">
        <v>2370</v>
      </c>
      <c r="AB253" s="70">
        <v>95</v>
      </c>
      <c r="AC253" s="70">
        <f t="shared" si="8"/>
        <v>2465</v>
      </c>
      <c r="AD253" s="78">
        <f t="shared" si="9"/>
        <v>0.93371212121212122</v>
      </c>
      <c r="AE253" s="69">
        <f t="shared" si="10"/>
        <v>1.201478404310341</v>
      </c>
      <c r="AF253" s="79">
        <v>50</v>
      </c>
      <c r="AG253" s="78">
        <f t="shared" si="11"/>
        <v>1.893939393939394E-2</v>
      </c>
      <c r="AH253" s="80">
        <f t="shared" si="12"/>
        <v>0.13152356902356904</v>
      </c>
      <c r="AI253" s="70">
        <v>65</v>
      </c>
      <c r="AJ253" s="70">
        <v>20</v>
      </c>
      <c r="AK253" s="70">
        <f t="shared" si="13"/>
        <v>85</v>
      </c>
      <c r="AL253" s="78">
        <f t="shared" si="14"/>
        <v>3.2196969696969696E-2</v>
      </c>
      <c r="AM253" s="69">
        <f t="shared" si="15"/>
        <v>0.51930596285434993</v>
      </c>
      <c r="AN253" s="81">
        <v>45</v>
      </c>
      <c r="AO253" s="12" t="s">
        <v>38</v>
      </c>
      <c r="AP253" s="12" t="s">
        <v>38</v>
      </c>
      <c r="AQ253" s="82" t="s">
        <v>305</v>
      </c>
      <c r="AR253" s="66"/>
      <c r="AS253" s="97"/>
    </row>
    <row r="254" spans="1:45" ht="12.75" customHeight="1">
      <c r="A254" s="67" t="s">
        <v>362</v>
      </c>
      <c r="B254" s="68">
        <v>8250207.0300000003</v>
      </c>
      <c r="C254" s="69">
        <v>8250207</v>
      </c>
      <c r="D254" s="12">
        <v>0.417071413</v>
      </c>
      <c r="E254" s="70">
        <v>8001</v>
      </c>
      <c r="F254" s="70">
        <v>2661</v>
      </c>
      <c r="G254" s="70">
        <v>2625</v>
      </c>
      <c r="H254" s="68"/>
      <c r="I254" s="12">
        <v>5.4</v>
      </c>
      <c r="J254" s="70">
        <f t="shared" si="0"/>
        <v>540</v>
      </c>
      <c r="K254" s="72">
        <v>6399</v>
      </c>
      <c r="L254" s="70">
        <v>4640</v>
      </c>
      <c r="M254" s="70">
        <f t="shared" si="46"/>
        <v>3336.9883754130001</v>
      </c>
      <c r="N254" s="70">
        <f t="shared" si="1"/>
        <v>3062.0116245869999</v>
      </c>
      <c r="O254" s="73">
        <f t="shared" si="37"/>
        <v>0.91759733031974744</v>
      </c>
      <c r="P254" s="74">
        <v>1184</v>
      </c>
      <c r="Q254" s="70">
        <v>2536</v>
      </c>
      <c r="R254" s="70">
        <f t="shared" si="47"/>
        <v>1109.827029993</v>
      </c>
      <c r="S254" s="70">
        <f t="shared" si="3"/>
        <v>1426.172970007</v>
      </c>
      <c r="T254" s="73">
        <f t="shared" si="38"/>
        <v>1.2850407599245401</v>
      </c>
      <c r="U254" s="72">
        <v>2442</v>
      </c>
      <c r="V254" s="70">
        <f t="shared" si="48"/>
        <v>1094.812459125</v>
      </c>
      <c r="W254" s="70">
        <f t="shared" si="5"/>
        <v>1347.187540875</v>
      </c>
      <c r="X254" s="75">
        <f t="shared" si="39"/>
        <v>1.2305190077501529</v>
      </c>
      <c r="Y254" s="76">
        <f t="shared" si="7"/>
        <v>4.5222222222222221</v>
      </c>
      <c r="Z254" s="77">
        <v>3425</v>
      </c>
      <c r="AA254" s="70">
        <v>2940</v>
      </c>
      <c r="AB254" s="70">
        <v>170</v>
      </c>
      <c r="AC254" s="70">
        <f t="shared" si="8"/>
        <v>3110</v>
      </c>
      <c r="AD254" s="78">
        <f t="shared" si="9"/>
        <v>0.90802919708029195</v>
      </c>
      <c r="AE254" s="69">
        <f t="shared" si="10"/>
        <v>1.1684302323921321</v>
      </c>
      <c r="AF254" s="79">
        <v>95</v>
      </c>
      <c r="AG254" s="78">
        <f t="shared" si="11"/>
        <v>2.7737226277372264E-2</v>
      </c>
      <c r="AH254" s="80">
        <f t="shared" si="12"/>
        <v>0.1926196269261963</v>
      </c>
      <c r="AI254" s="70">
        <v>125</v>
      </c>
      <c r="AJ254" s="70">
        <v>40</v>
      </c>
      <c r="AK254" s="70">
        <f t="shared" si="13"/>
        <v>165</v>
      </c>
      <c r="AL254" s="78">
        <f t="shared" si="14"/>
        <v>4.8175182481751823E-2</v>
      </c>
      <c r="AM254" s="69">
        <f t="shared" si="15"/>
        <v>0.77701907228631972</v>
      </c>
      <c r="AN254" s="81">
        <v>60</v>
      </c>
      <c r="AO254" s="12" t="s">
        <v>38</v>
      </c>
      <c r="AP254" s="12" t="s">
        <v>38</v>
      </c>
      <c r="AQ254" s="82" t="s">
        <v>305</v>
      </c>
      <c r="AR254" s="66"/>
      <c r="AS254" s="97"/>
    </row>
    <row r="255" spans="1:45" ht="12.75" customHeight="1">
      <c r="A255" s="67" t="s">
        <v>364</v>
      </c>
      <c r="B255" s="68">
        <v>8250207.04</v>
      </c>
      <c r="C255" s="69">
        <v>8250207</v>
      </c>
      <c r="D255" s="12">
        <v>1.9229699999999999E-4</v>
      </c>
      <c r="E255" s="70">
        <v>8001</v>
      </c>
      <c r="F255" s="70">
        <v>2661</v>
      </c>
      <c r="G255" s="70">
        <v>2625</v>
      </c>
      <c r="H255" s="68"/>
      <c r="I255" s="12">
        <v>1.93</v>
      </c>
      <c r="J255" s="70">
        <f t="shared" si="0"/>
        <v>193</v>
      </c>
      <c r="K255" s="72">
        <v>3281</v>
      </c>
      <c r="L255" s="70">
        <v>1116</v>
      </c>
      <c r="M255" s="70">
        <f t="shared" si="46"/>
        <v>1.5385682969999999</v>
      </c>
      <c r="N255" s="70">
        <f t="shared" si="1"/>
        <v>3279.461431703</v>
      </c>
      <c r="O255" s="73">
        <f t="shared" si="37"/>
        <v>2131.502019180758</v>
      </c>
      <c r="P255" s="74">
        <v>1698.2</v>
      </c>
      <c r="Q255" s="70">
        <v>1117</v>
      </c>
      <c r="R255" s="70">
        <f t="shared" si="47"/>
        <v>0.51170231700000002</v>
      </c>
      <c r="S255" s="70">
        <f t="shared" si="3"/>
        <v>1116.4882976829999</v>
      </c>
      <c r="T255" s="73">
        <f t="shared" si="38"/>
        <v>2181.9097951885956</v>
      </c>
      <c r="U255" s="72">
        <v>1074</v>
      </c>
      <c r="V255" s="70">
        <f t="shared" si="48"/>
        <v>0.50477962499999995</v>
      </c>
      <c r="W255" s="70">
        <f t="shared" si="5"/>
        <v>1073.4952203749999</v>
      </c>
      <c r="X255" s="75">
        <f t="shared" si="39"/>
        <v>2126.661155103081</v>
      </c>
      <c r="Y255" s="76">
        <f t="shared" si="7"/>
        <v>5.5647668393782386</v>
      </c>
      <c r="Z255" s="77">
        <v>1650</v>
      </c>
      <c r="AA255" s="70">
        <v>1460</v>
      </c>
      <c r="AB255" s="70">
        <v>85</v>
      </c>
      <c r="AC255" s="70">
        <f t="shared" si="8"/>
        <v>1545</v>
      </c>
      <c r="AD255" s="78">
        <f t="shared" si="9"/>
        <v>0.9363636363636364</v>
      </c>
      <c r="AE255" s="69">
        <f t="shared" si="10"/>
        <v>1.2048903105294779</v>
      </c>
      <c r="AF255" s="79">
        <v>35</v>
      </c>
      <c r="AG255" s="78">
        <f t="shared" si="11"/>
        <v>2.1212121212121213E-2</v>
      </c>
      <c r="AH255" s="80">
        <f t="shared" si="12"/>
        <v>0.14730639730639733</v>
      </c>
      <c r="AI255" s="70">
        <v>15</v>
      </c>
      <c r="AJ255" s="70">
        <v>15</v>
      </c>
      <c r="AK255" s="70">
        <f t="shared" si="13"/>
        <v>30</v>
      </c>
      <c r="AL255" s="78">
        <f t="shared" si="14"/>
        <v>1.8181818181818181E-2</v>
      </c>
      <c r="AM255" s="69">
        <f t="shared" si="15"/>
        <v>0.29325513196480935</v>
      </c>
      <c r="AN255" s="81">
        <v>40</v>
      </c>
      <c r="AO255" s="12" t="s">
        <v>38</v>
      </c>
      <c r="AP255" s="12" t="s">
        <v>38</v>
      </c>
      <c r="AQ255" s="82" t="s">
        <v>305</v>
      </c>
      <c r="AR255" s="66"/>
      <c r="AS255" s="97"/>
    </row>
    <row r="256" spans="1:45" ht="12.75" customHeight="1">
      <c r="A256" s="66"/>
      <c r="B256" s="98"/>
      <c r="C256" s="99"/>
      <c r="D256" s="99"/>
      <c r="E256" s="100"/>
      <c r="F256" s="100"/>
      <c r="G256" s="100"/>
      <c r="H256" s="98"/>
      <c r="I256" s="143"/>
      <c r="J256" s="100"/>
      <c r="K256" s="102"/>
      <c r="L256" s="100"/>
      <c r="M256" s="100"/>
      <c r="N256" s="100"/>
      <c r="O256" s="108"/>
      <c r="P256" s="144"/>
      <c r="Q256" s="145"/>
      <c r="R256" s="145"/>
      <c r="S256" s="100"/>
      <c r="T256" s="108"/>
      <c r="U256" s="102"/>
      <c r="V256" s="100"/>
      <c r="W256" s="100"/>
      <c r="X256" s="146"/>
      <c r="Y256" s="18"/>
      <c r="Z256" s="147"/>
      <c r="AA256" s="100"/>
      <c r="AB256" s="100"/>
      <c r="AC256" s="100"/>
      <c r="AD256" s="108"/>
      <c r="AE256" s="18"/>
      <c r="AF256" s="109"/>
      <c r="AG256" s="108"/>
      <c r="AH256" s="148"/>
      <c r="AI256" s="100"/>
      <c r="AJ256" s="100"/>
      <c r="AK256" s="100"/>
      <c r="AL256" s="108"/>
      <c r="AM256" s="18"/>
      <c r="AN256" s="111"/>
      <c r="AO256" s="18"/>
      <c r="AP256" s="149"/>
      <c r="AQ256" s="82"/>
      <c r="AR256" s="66"/>
      <c r="AS256" s="97"/>
    </row>
    <row r="257" spans="1:45" ht="12.75" customHeight="1">
      <c r="A257" s="66"/>
      <c r="B257" s="98"/>
      <c r="C257" s="99"/>
      <c r="D257" s="99"/>
      <c r="E257" s="100"/>
      <c r="F257" s="100"/>
      <c r="G257" s="100"/>
      <c r="H257" s="98"/>
      <c r="I257" s="143"/>
      <c r="J257" s="100"/>
      <c r="K257" s="102"/>
      <c r="L257" s="100"/>
      <c r="M257" s="100"/>
      <c r="N257" s="100"/>
      <c r="O257" s="108"/>
      <c r="P257" s="144"/>
      <c r="Q257" s="145"/>
      <c r="R257" s="145"/>
      <c r="S257" s="100"/>
      <c r="T257" s="108"/>
      <c r="U257" s="102"/>
      <c r="V257" s="100"/>
      <c r="W257" s="100"/>
      <c r="X257" s="146"/>
      <c r="Y257" s="18"/>
      <c r="Z257" s="147"/>
      <c r="AA257" s="100"/>
      <c r="AB257" s="100"/>
      <c r="AC257" s="100"/>
      <c r="AD257" s="108"/>
      <c r="AE257" s="18"/>
      <c r="AF257" s="109"/>
      <c r="AG257" s="108"/>
      <c r="AH257" s="148"/>
      <c r="AI257" s="100"/>
      <c r="AJ257" s="100"/>
      <c r="AK257" s="100"/>
      <c r="AL257" s="108"/>
      <c r="AM257" s="18"/>
      <c r="AN257" s="111"/>
      <c r="AO257" s="18"/>
      <c r="AP257" s="149"/>
      <c r="AQ257" s="82"/>
      <c r="AR257" s="66"/>
      <c r="AS257" s="97"/>
    </row>
    <row r="258" spans="1:45" ht="12.75" customHeight="1">
      <c r="A258" s="66"/>
      <c r="B258" s="98"/>
      <c r="C258" s="99"/>
      <c r="D258" s="99"/>
      <c r="E258" s="100"/>
      <c r="F258" s="100"/>
      <c r="G258" s="100"/>
      <c r="H258" s="98"/>
      <c r="I258" s="143"/>
      <c r="J258" s="100"/>
      <c r="K258" s="102"/>
      <c r="L258" s="100"/>
      <c r="M258" s="100"/>
      <c r="N258" s="100"/>
      <c r="O258" s="108"/>
      <c r="P258" s="144"/>
      <c r="Q258" s="145"/>
      <c r="R258" s="145"/>
      <c r="S258" s="100"/>
      <c r="T258" s="108"/>
      <c r="U258" s="102"/>
      <c r="V258" s="100"/>
      <c r="W258" s="100"/>
      <c r="X258" s="146"/>
      <c r="Y258" s="18"/>
      <c r="Z258" s="147"/>
      <c r="AA258" s="100"/>
      <c r="AB258" s="100"/>
      <c r="AC258" s="100"/>
      <c r="AD258" s="108"/>
      <c r="AE258" s="18"/>
      <c r="AF258" s="109"/>
      <c r="AG258" s="108"/>
      <c r="AH258" s="148"/>
      <c r="AI258" s="100"/>
      <c r="AJ258" s="100"/>
      <c r="AK258" s="100"/>
      <c r="AL258" s="108"/>
      <c r="AM258" s="18"/>
      <c r="AN258" s="111"/>
      <c r="AO258" s="18"/>
      <c r="AP258" s="149"/>
      <c r="AQ258" s="82"/>
      <c r="AR258" s="66"/>
      <c r="AS258" s="97"/>
    </row>
    <row r="259" spans="1:45" ht="12.75" customHeight="1">
      <c r="A259" s="66"/>
      <c r="B259" s="98"/>
      <c r="C259" s="99"/>
      <c r="D259" s="99"/>
      <c r="E259" s="100"/>
      <c r="F259" s="100"/>
      <c r="G259" s="100"/>
      <c r="H259" s="98"/>
      <c r="I259" s="143"/>
      <c r="J259" s="100"/>
      <c r="K259" s="102"/>
      <c r="L259" s="100"/>
      <c r="M259" s="100"/>
      <c r="N259" s="100"/>
      <c r="O259" s="108"/>
      <c r="P259" s="144"/>
      <c r="Q259" s="145"/>
      <c r="R259" s="145"/>
      <c r="S259" s="100"/>
      <c r="T259" s="108"/>
      <c r="U259" s="102"/>
      <c r="V259" s="100"/>
      <c r="W259" s="100"/>
      <c r="X259" s="146"/>
      <c r="Y259" s="18"/>
      <c r="Z259" s="147"/>
      <c r="AA259" s="100"/>
      <c r="AB259" s="100"/>
      <c r="AC259" s="100"/>
      <c r="AD259" s="108"/>
      <c r="AE259" s="18"/>
      <c r="AF259" s="109"/>
      <c r="AG259" s="108"/>
      <c r="AH259" s="148"/>
      <c r="AI259" s="100"/>
      <c r="AJ259" s="100"/>
      <c r="AK259" s="100"/>
      <c r="AL259" s="108"/>
      <c r="AM259" s="18"/>
      <c r="AN259" s="111"/>
      <c r="AO259" s="18"/>
      <c r="AP259" s="149"/>
      <c r="AQ259" s="82"/>
      <c r="AR259" s="66"/>
      <c r="AS259" s="97"/>
    </row>
    <row r="260" spans="1:45" ht="12.75" customHeight="1">
      <c r="A260" s="66"/>
      <c r="B260" s="98"/>
      <c r="C260" s="99"/>
      <c r="D260" s="99"/>
      <c r="E260" s="100"/>
      <c r="F260" s="100"/>
      <c r="G260" s="100"/>
      <c r="H260" s="98"/>
      <c r="I260" s="143"/>
      <c r="J260" s="100"/>
      <c r="K260" s="102"/>
      <c r="L260" s="100"/>
      <c r="M260" s="100"/>
      <c r="N260" s="100"/>
      <c r="O260" s="108"/>
      <c r="P260" s="144"/>
      <c r="Q260" s="145"/>
      <c r="R260" s="145"/>
      <c r="S260" s="100"/>
      <c r="T260" s="108"/>
      <c r="U260" s="102"/>
      <c r="V260" s="100"/>
      <c r="W260" s="100"/>
      <c r="X260" s="146"/>
      <c r="Y260" s="18"/>
      <c r="Z260" s="147"/>
      <c r="AA260" s="100"/>
      <c r="AB260" s="100"/>
      <c r="AC260" s="100"/>
      <c r="AD260" s="108"/>
      <c r="AE260" s="18"/>
      <c r="AF260" s="109"/>
      <c r="AG260" s="108"/>
      <c r="AH260" s="148"/>
      <c r="AI260" s="100"/>
      <c r="AJ260" s="100"/>
      <c r="AK260" s="100"/>
      <c r="AL260" s="108"/>
      <c r="AM260" s="18"/>
      <c r="AN260" s="111"/>
      <c r="AO260" s="18"/>
      <c r="AP260" s="149"/>
      <c r="AQ260" s="82"/>
      <c r="AR260" s="66"/>
      <c r="AS260" s="97"/>
    </row>
    <row r="261" spans="1:45" ht="12.75" customHeight="1">
      <c r="A261" s="66"/>
      <c r="B261" s="98"/>
      <c r="C261" s="99"/>
      <c r="D261" s="99"/>
      <c r="E261" s="100"/>
      <c r="F261" s="100"/>
      <c r="G261" s="100"/>
      <c r="H261" s="98"/>
      <c r="I261" s="143"/>
      <c r="J261" s="100"/>
      <c r="K261" s="102"/>
      <c r="L261" s="100"/>
      <c r="M261" s="100"/>
      <c r="N261" s="100"/>
      <c r="O261" s="108"/>
      <c r="P261" s="144"/>
      <c r="Q261" s="145"/>
      <c r="R261" s="145"/>
      <c r="S261" s="100"/>
      <c r="T261" s="108"/>
      <c r="U261" s="102"/>
      <c r="V261" s="100"/>
      <c r="W261" s="100"/>
      <c r="X261" s="146"/>
      <c r="Y261" s="18"/>
      <c r="Z261" s="147"/>
      <c r="AA261" s="100"/>
      <c r="AB261" s="100"/>
      <c r="AC261" s="100"/>
      <c r="AD261" s="108"/>
      <c r="AE261" s="18"/>
      <c r="AF261" s="109"/>
      <c r="AG261" s="108"/>
      <c r="AH261" s="148"/>
      <c r="AI261" s="100"/>
      <c r="AJ261" s="100"/>
      <c r="AK261" s="100"/>
      <c r="AL261" s="108"/>
      <c r="AM261" s="18"/>
      <c r="AN261" s="111"/>
      <c r="AO261" s="18"/>
      <c r="AP261" s="149"/>
      <c r="AQ261" s="82"/>
      <c r="AR261" s="66"/>
      <c r="AS261" s="97"/>
    </row>
    <row r="262" spans="1:45" ht="12.75" customHeight="1">
      <c r="A262" s="66"/>
      <c r="B262" s="98"/>
      <c r="C262" s="99"/>
      <c r="D262" s="99"/>
      <c r="E262" s="100"/>
      <c r="F262" s="100"/>
      <c r="G262" s="100"/>
      <c r="H262" s="98"/>
      <c r="I262" s="143"/>
      <c r="J262" s="100"/>
      <c r="K262" s="102"/>
      <c r="L262" s="100"/>
      <c r="M262" s="100"/>
      <c r="N262" s="100"/>
      <c r="O262" s="108"/>
      <c r="P262" s="144"/>
      <c r="Q262" s="145"/>
      <c r="R262" s="145"/>
      <c r="S262" s="100"/>
      <c r="T262" s="108"/>
      <c r="U262" s="102"/>
      <c r="V262" s="100"/>
      <c r="W262" s="100"/>
      <c r="X262" s="146"/>
      <c r="Y262" s="18"/>
      <c r="Z262" s="147"/>
      <c r="AA262" s="100"/>
      <c r="AB262" s="100"/>
      <c r="AC262" s="100"/>
      <c r="AD262" s="108"/>
      <c r="AE262" s="18"/>
      <c r="AF262" s="109"/>
      <c r="AG262" s="108"/>
      <c r="AH262" s="148"/>
      <c r="AI262" s="100"/>
      <c r="AJ262" s="100"/>
      <c r="AK262" s="100"/>
      <c r="AL262" s="108"/>
      <c r="AM262" s="18"/>
      <c r="AN262" s="111"/>
      <c r="AO262" s="18"/>
      <c r="AP262" s="149"/>
      <c r="AQ262" s="82"/>
      <c r="AR262" s="66"/>
      <c r="AS262" s="97"/>
    </row>
    <row r="263" spans="1:45" ht="12.75" customHeight="1">
      <c r="A263" s="66"/>
      <c r="B263" s="98"/>
      <c r="C263" s="99"/>
      <c r="D263" s="99"/>
      <c r="E263" s="100"/>
      <c r="F263" s="100"/>
      <c r="G263" s="100"/>
      <c r="H263" s="98"/>
      <c r="I263" s="143"/>
      <c r="J263" s="100"/>
      <c r="K263" s="102"/>
      <c r="L263" s="100"/>
      <c r="M263" s="100"/>
      <c r="N263" s="100"/>
      <c r="O263" s="108"/>
      <c r="P263" s="144"/>
      <c r="Q263" s="145"/>
      <c r="R263" s="145"/>
      <c r="S263" s="100"/>
      <c r="T263" s="108"/>
      <c r="U263" s="102"/>
      <c r="V263" s="100"/>
      <c r="W263" s="100"/>
      <c r="X263" s="146"/>
      <c r="Y263" s="18"/>
      <c r="Z263" s="147"/>
      <c r="AA263" s="100"/>
      <c r="AB263" s="100"/>
      <c r="AC263" s="100"/>
      <c r="AD263" s="108"/>
      <c r="AE263" s="18"/>
      <c r="AF263" s="109"/>
      <c r="AG263" s="108"/>
      <c r="AH263" s="148"/>
      <c r="AI263" s="100"/>
      <c r="AJ263" s="100"/>
      <c r="AK263" s="100"/>
      <c r="AL263" s="108"/>
      <c r="AM263" s="18"/>
      <c r="AN263" s="111"/>
      <c r="AO263" s="18"/>
      <c r="AP263" s="149"/>
      <c r="AQ263" s="82"/>
      <c r="AR263" s="66"/>
      <c r="AS263" s="97"/>
    </row>
    <row r="264" spans="1:45" ht="12.75" customHeight="1">
      <c r="A264" s="66"/>
      <c r="B264" s="98"/>
      <c r="C264" s="99"/>
      <c r="D264" s="99"/>
      <c r="E264" s="100"/>
      <c r="F264" s="100"/>
      <c r="G264" s="100"/>
      <c r="H264" s="98"/>
      <c r="I264" s="143"/>
      <c r="J264" s="100"/>
      <c r="K264" s="102"/>
      <c r="L264" s="100"/>
      <c r="M264" s="100"/>
      <c r="N264" s="100"/>
      <c r="O264" s="108"/>
      <c r="P264" s="144"/>
      <c r="Q264" s="145"/>
      <c r="R264" s="145"/>
      <c r="S264" s="100"/>
      <c r="T264" s="108"/>
      <c r="U264" s="102"/>
      <c r="V264" s="100"/>
      <c r="W264" s="100"/>
      <c r="X264" s="146"/>
      <c r="Y264" s="18"/>
      <c r="Z264" s="147"/>
      <c r="AA264" s="100"/>
      <c r="AB264" s="100"/>
      <c r="AC264" s="100"/>
      <c r="AD264" s="108"/>
      <c r="AE264" s="18"/>
      <c r="AF264" s="109"/>
      <c r="AG264" s="108"/>
      <c r="AH264" s="148"/>
      <c r="AI264" s="100"/>
      <c r="AJ264" s="100"/>
      <c r="AK264" s="100"/>
      <c r="AL264" s="108"/>
      <c r="AM264" s="18"/>
      <c r="AN264" s="111"/>
      <c r="AO264" s="18"/>
      <c r="AP264" s="149"/>
      <c r="AQ264" s="82"/>
      <c r="AR264" s="66"/>
      <c r="AS264" s="97"/>
    </row>
    <row r="265" spans="1:45" ht="12.75" customHeight="1">
      <c r="A265" s="66"/>
      <c r="B265" s="98"/>
      <c r="C265" s="99"/>
      <c r="D265" s="99"/>
      <c r="E265" s="100"/>
      <c r="F265" s="100"/>
      <c r="G265" s="100"/>
      <c r="H265" s="98"/>
      <c r="I265" s="143"/>
      <c r="J265" s="100"/>
      <c r="K265" s="102"/>
      <c r="L265" s="100"/>
      <c r="M265" s="100"/>
      <c r="N265" s="100"/>
      <c r="O265" s="108"/>
      <c r="P265" s="144"/>
      <c r="Q265" s="145"/>
      <c r="R265" s="145"/>
      <c r="S265" s="100"/>
      <c r="T265" s="108"/>
      <c r="U265" s="102"/>
      <c r="V265" s="100"/>
      <c r="W265" s="100"/>
      <c r="X265" s="146"/>
      <c r="Y265" s="18"/>
      <c r="Z265" s="147"/>
      <c r="AA265" s="100"/>
      <c r="AB265" s="100"/>
      <c r="AC265" s="100"/>
      <c r="AD265" s="108"/>
      <c r="AE265" s="18"/>
      <c r="AF265" s="109"/>
      <c r="AG265" s="108"/>
      <c r="AH265" s="148"/>
      <c r="AI265" s="100"/>
      <c r="AJ265" s="100"/>
      <c r="AK265" s="100"/>
      <c r="AL265" s="108"/>
      <c r="AM265" s="18"/>
      <c r="AN265" s="111"/>
      <c r="AO265" s="18"/>
      <c r="AP265" s="149"/>
      <c r="AQ265" s="82"/>
      <c r="AR265" s="66"/>
      <c r="AS265" s="97"/>
    </row>
    <row r="266" spans="1:45" ht="12.75" customHeight="1">
      <c r="A266" s="66"/>
      <c r="B266" s="98"/>
      <c r="C266" s="99"/>
      <c r="D266" s="99"/>
      <c r="E266" s="100"/>
      <c r="F266" s="100"/>
      <c r="G266" s="100"/>
      <c r="H266" s="98"/>
      <c r="I266" s="143"/>
      <c r="J266" s="100"/>
      <c r="K266" s="102"/>
      <c r="L266" s="100"/>
      <c r="M266" s="100"/>
      <c r="N266" s="100"/>
      <c r="O266" s="108"/>
      <c r="P266" s="144"/>
      <c r="Q266" s="145"/>
      <c r="R266" s="145"/>
      <c r="S266" s="100"/>
      <c r="T266" s="108"/>
      <c r="U266" s="102"/>
      <c r="V266" s="100"/>
      <c r="W266" s="100"/>
      <c r="X266" s="146"/>
      <c r="Y266" s="18"/>
      <c r="Z266" s="147"/>
      <c r="AA266" s="100"/>
      <c r="AB266" s="100"/>
      <c r="AC266" s="100"/>
      <c r="AD266" s="108"/>
      <c r="AE266" s="18"/>
      <c r="AF266" s="109"/>
      <c r="AG266" s="108"/>
      <c r="AH266" s="148"/>
      <c r="AI266" s="100"/>
      <c r="AJ266" s="100"/>
      <c r="AK266" s="100"/>
      <c r="AL266" s="108"/>
      <c r="AM266" s="18"/>
      <c r="AN266" s="111"/>
      <c r="AO266" s="18"/>
      <c r="AP266" s="149"/>
      <c r="AQ266" s="82"/>
      <c r="AR266" s="66"/>
      <c r="AS266" s="97"/>
    </row>
    <row r="267" spans="1:45" ht="12.75" customHeight="1">
      <c r="A267" s="66"/>
      <c r="B267" s="98"/>
      <c r="C267" s="99"/>
      <c r="D267" s="99"/>
      <c r="E267" s="100"/>
      <c r="F267" s="100"/>
      <c r="G267" s="100"/>
      <c r="H267" s="98"/>
      <c r="I267" s="143"/>
      <c r="J267" s="100"/>
      <c r="K267" s="102"/>
      <c r="L267" s="100"/>
      <c r="M267" s="100"/>
      <c r="N267" s="100"/>
      <c r="O267" s="108"/>
      <c r="P267" s="144"/>
      <c r="Q267" s="145"/>
      <c r="R267" s="145"/>
      <c r="S267" s="100"/>
      <c r="T267" s="108"/>
      <c r="U267" s="102"/>
      <c r="V267" s="100"/>
      <c r="W267" s="100"/>
      <c r="X267" s="146"/>
      <c r="Y267" s="18"/>
      <c r="Z267" s="147"/>
      <c r="AA267" s="100"/>
      <c r="AB267" s="100"/>
      <c r="AC267" s="100"/>
      <c r="AD267" s="108"/>
      <c r="AE267" s="18"/>
      <c r="AF267" s="109"/>
      <c r="AG267" s="108"/>
      <c r="AH267" s="148"/>
      <c r="AI267" s="100"/>
      <c r="AJ267" s="100"/>
      <c r="AK267" s="100"/>
      <c r="AL267" s="108"/>
      <c r="AM267" s="18"/>
      <c r="AN267" s="111"/>
      <c r="AO267" s="18"/>
      <c r="AP267" s="149"/>
      <c r="AQ267" s="82"/>
      <c r="AR267" s="66"/>
      <c r="AS267" s="97"/>
    </row>
    <row r="268" spans="1:45" ht="12.75" customHeight="1">
      <c r="A268" s="66"/>
      <c r="B268" s="98"/>
      <c r="C268" s="99"/>
      <c r="D268" s="99"/>
      <c r="E268" s="100"/>
      <c r="F268" s="100"/>
      <c r="G268" s="100"/>
      <c r="H268" s="98"/>
      <c r="I268" s="143"/>
      <c r="J268" s="100"/>
      <c r="K268" s="102"/>
      <c r="L268" s="100"/>
      <c r="M268" s="100"/>
      <c r="N268" s="100"/>
      <c r="O268" s="108"/>
      <c r="P268" s="144"/>
      <c r="Q268" s="145"/>
      <c r="R268" s="145"/>
      <c r="S268" s="100"/>
      <c r="T268" s="108"/>
      <c r="U268" s="102"/>
      <c r="V268" s="100"/>
      <c r="W268" s="100"/>
      <c r="X268" s="146"/>
      <c r="Y268" s="18"/>
      <c r="Z268" s="147"/>
      <c r="AA268" s="100"/>
      <c r="AB268" s="100"/>
      <c r="AC268" s="100"/>
      <c r="AD268" s="108"/>
      <c r="AE268" s="18"/>
      <c r="AF268" s="109"/>
      <c r="AG268" s="108"/>
      <c r="AH268" s="148"/>
      <c r="AI268" s="100"/>
      <c r="AJ268" s="100"/>
      <c r="AK268" s="100"/>
      <c r="AL268" s="108"/>
      <c r="AM268" s="18"/>
      <c r="AN268" s="111"/>
      <c r="AO268" s="18"/>
      <c r="AP268" s="149"/>
      <c r="AQ268" s="82"/>
      <c r="AR268" s="66"/>
      <c r="AS268" s="97"/>
    </row>
    <row r="269" spans="1:45" ht="12.75" customHeight="1">
      <c r="A269" s="66"/>
      <c r="B269" s="98"/>
      <c r="C269" s="99"/>
      <c r="D269" s="99"/>
      <c r="E269" s="100"/>
      <c r="F269" s="100"/>
      <c r="G269" s="100"/>
      <c r="H269" s="98"/>
      <c r="I269" s="143"/>
      <c r="J269" s="100"/>
      <c r="K269" s="102"/>
      <c r="L269" s="100"/>
      <c r="M269" s="100"/>
      <c r="N269" s="100"/>
      <c r="O269" s="108"/>
      <c r="P269" s="144"/>
      <c r="Q269" s="145"/>
      <c r="R269" s="145"/>
      <c r="S269" s="100"/>
      <c r="T269" s="108"/>
      <c r="U269" s="102"/>
      <c r="V269" s="100"/>
      <c r="W269" s="100"/>
      <c r="X269" s="146"/>
      <c r="Y269" s="18"/>
      <c r="Z269" s="147"/>
      <c r="AA269" s="100"/>
      <c r="AB269" s="100"/>
      <c r="AC269" s="100"/>
      <c r="AD269" s="108"/>
      <c r="AE269" s="18"/>
      <c r="AF269" s="109"/>
      <c r="AG269" s="108"/>
      <c r="AH269" s="148"/>
      <c r="AI269" s="100"/>
      <c r="AJ269" s="100"/>
      <c r="AK269" s="100"/>
      <c r="AL269" s="108"/>
      <c r="AM269" s="18"/>
      <c r="AN269" s="111"/>
      <c r="AO269" s="18"/>
      <c r="AP269" s="149"/>
      <c r="AQ269" s="82"/>
      <c r="AR269" s="66"/>
      <c r="AS269" s="97"/>
    </row>
    <row r="270" spans="1:45" ht="12.75" customHeight="1">
      <c r="A270" s="66"/>
      <c r="B270" s="98"/>
      <c r="C270" s="99"/>
      <c r="D270" s="99"/>
      <c r="E270" s="100"/>
      <c r="F270" s="100"/>
      <c r="G270" s="100"/>
      <c r="H270" s="98"/>
      <c r="I270" s="143"/>
      <c r="J270" s="100"/>
      <c r="K270" s="102"/>
      <c r="L270" s="100"/>
      <c r="M270" s="100"/>
      <c r="N270" s="100"/>
      <c r="O270" s="108"/>
      <c r="P270" s="144"/>
      <c r="Q270" s="145"/>
      <c r="R270" s="145"/>
      <c r="S270" s="100"/>
      <c r="T270" s="108"/>
      <c r="U270" s="102"/>
      <c r="V270" s="100"/>
      <c r="W270" s="100"/>
      <c r="X270" s="146"/>
      <c r="Y270" s="18"/>
      <c r="Z270" s="147"/>
      <c r="AA270" s="100"/>
      <c r="AB270" s="100"/>
      <c r="AC270" s="100"/>
      <c r="AD270" s="108"/>
      <c r="AE270" s="18"/>
      <c r="AF270" s="109"/>
      <c r="AG270" s="108"/>
      <c r="AH270" s="148"/>
      <c r="AI270" s="100"/>
      <c r="AJ270" s="100"/>
      <c r="AK270" s="100"/>
      <c r="AL270" s="108"/>
      <c r="AM270" s="18"/>
      <c r="AN270" s="111"/>
      <c r="AO270" s="18"/>
      <c r="AP270" s="149"/>
      <c r="AQ270" s="82"/>
      <c r="AR270" s="66"/>
      <c r="AS270" s="97"/>
    </row>
    <row r="271" spans="1:45" ht="12.75" customHeight="1">
      <c r="A271" s="66"/>
      <c r="B271" s="98"/>
      <c r="C271" s="99"/>
      <c r="D271" s="99"/>
      <c r="E271" s="100"/>
      <c r="F271" s="100"/>
      <c r="G271" s="100"/>
      <c r="H271" s="98"/>
      <c r="I271" s="143"/>
      <c r="J271" s="100"/>
      <c r="K271" s="102"/>
      <c r="L271" s="100"/>
      <c r="M271" s="100"/>
      <c r="N271" s="100"/>
      <c r="O271" s="108"/>
      <c r="P271" s="144"/>
      <c r="Q271" s="145"/>
      <c r="R271" s="145"/>
      <c r="S271" s="100"/>
      <c r="T271" s="108"/>
      <c r="U271" s="102"/>
      <c r="V271" s="100"/>
      <c r="W271" s="100"/>
      <c r="X271" s="146"/>
      <c r="Y271" s="18"/>
      <c r="Z271" s="147"/>
      <c r="AA271" s="100"/>
      <c r="AB271" s="100"/>
      <c r="AC271" s="100"/>
      <c r="AD271" s="108"/>
      <c r="AE271" s="18"/>
      <c r="AF271" s="109"/>
      <c r="AG271" s="108"/>
      <c r="AH271" s="148"/>
      <c r="AI271" s="100"/>
      <c r="AJ271" s="100"/>
      <c r="AK271" s="100"/>
      <c r="AL271" s="108"/>
      <c r="AM271" s="18"/>
      <c r="AN271" s="111"/>
      <c r="AO271" s="18"/>
      <c r="AP271" s="149"/>
      <c r="AQ271" s="82"/>
      <c r="AR271" s="66"/>
      <c r="AS271" s="97"/>
    </row>
    <row r="272" spans="1:45" ht="12.75" customHeight="1">
      <c r="A272" s="66"/>
      <c r="B272" s="98"/>
      <c r="C272" s="99"/>
      <c r="D272" s="99"/>
      <c r="E272" s="100"/>
      <c r="F272" s="100"/>
      <c r="G272" s="100"/>
      <c r="H272" s="98"/>
      <c r="I272" s="143"/>
      <c r="J272" s="100"/>
      <c r="K272" s="102"/>
      <c r="L272" s="100"/>
      <c r="M272" s="100"/>
      <c r="N272" s="100"/>
      <c r="O272" s="108"/>
      <c r="P272" s="144"/>
      <c r="Q272" s="145"/>
      <c r="R272" s="145"/>
      <c r="S272" s="100"/>
      <c r="T272" s="108"/>
      <c r="U272" s="102"/>
      <c r="V272" s="100"/>
      <c r="W272" s="100"/>
      <c r="X272" s="146"/>
      <c r="Y272" s="18"/>
      <c r="Z272" s="147"/>
      <c r="AA272" s="100"/>
      <c r="AB272" s="100"/>
      <c r="AC272" s="100"/>
      <c r="AD272" s="108"/>
      <c r="AE272" s="18"/>
      <c r="AF272" s="109"/>
      <c r="AG272" s="108"/>
      <c r="AH272" s="148"/>
      <c r="AI272" s="100"/>
      <c r="AJ272" s="100"/>
      <c r="AK272" s="100"/>
      <c r="AL272" s="108"/>
      <c r="AM272" s="18"/>
      <c r="AN272" s="111"/>
      <c r="AO272" s="18"/>
      <c r="AP272" s="149"/>
      <c r="AQ272" s="82"/>
      <c r="AR272" s="66"/>
      <c r="AS272" s="97"/>
    </row>
    <row r="273" spans="1:45" ht="12.75" customHeight="1">
      <c r="A273" s="66"/>
      <c r="B273" s="98"/>
      <c r="C273" s="99"/>
      <c r="D273" s="99"/>
      <c r="E273" s="100"/>
      <c r="F273" s="100"/>
      <c r="G273" s="100"/>
      <c r="H273" s="98"/>
      <c r="I273" s="143"/>
      <c r="J273" s="100"/>
      <c r="K273" s="102"/>
      <c r="L273" s="100"/>
      <c r="M273" s="100"/>
      <c r="N273" s="100"/>
      <c r="O273" s="108"/>
      <c r="P273" s="144"/>
      <c r="Q273" s="145"/>
      <c r="R273" s="145"/>
      <c r="S273" s="100"/>
      <c r="T273" s="108"/>
      <c r="U273" s="102"/>
      <c r="V273" s="100"/>
      <c r="W273" s="100"/>
      <c r="X273" s="146"/>
      <c r="Y273" s="18"/>
      <c r="Z273" s="147"/>
      <c r="AA273" s="100"/>
      <c r="AB273" s="100"/>
      <c r="AC273" s="100"/>
      <c r="AD273" s="108"/>
      <c r="AE273" s="18"/>
      <c r="AF273" s="109"/>
      <c r="AG273" s="108"/>
      <c r="AH273" s="148"/>
      <c r="AI273" s="100"/>
      <c r="AJ273" s="100"/>
      <c r="AK273" s="100"/>
      <c r="AL273" s="108"/>
      <c r="AM273" s="18"/>
      <c r="AN273" s="111"/>
      <c r="AO273" s="18"/>
      <c r="AP273" s="149"/>
      <c r="AQ273" s="82"/>
      <c r="AR273" s="66"/>
      <c r="AS273" s="97"/>
    </row>
    <row r="274" spans="1:45" ht="12.75" customHeight="1">
      <c r="A274" s="66"/>
      <c r="B274" s="98"/>
      <c r="C274" s="99"/>
      <c r="D274" s="99"/>
      <c r="E274" s="100"/>
      <c r="F274" s="100"/>
      <c r="G274" s="100"/>
      <c r="H274" s="98"/>
      <c r="I274" s="143"/>
      <c r="J274" s="100"/>
      <c r="K274" s="102"/>
      <c r="L274" s="100"/>
      <c r="M274" s="100"/>
      <c r="N274" s="100"/>
      <c r="O274" s="108"/>
      <c r="P274" s="144"/>
      <c r="Q274" s="145"/>
      <c r="R274" s="145"/>
      <c r="S274" s="100"/>
      <c r="T274" s="108"/>
      <c r="U274" s="102"/>
      <c r="V274" s="100"/>
      <c r="W274" s="100"/>
      <c r="X274" s="146"/>
      <c r="Y274" s="18"/>
      <c r="Z274" s="147"/>
      <c r="AA274" s="100"/>
      <c r="AB274" s="100"/>
      <c r="AC274" s="100"/>
      <c r="AD274" s="108"/>
      <c r="AE274" s="18"/>
      <c r="AF274" s="109"/>
      <c r="AG274" s="108"/>
      <c r="AH274" s="148"/>
      <c r="AI274" s="100"/>
      <c r="AJ274" s="100"/>
      <c r="AK274" s="100"/>
      <c r="AL274" s="108"/>
      <c r="AM274" s="18"/>
      <c r="AN274" s="111"/>
      <c r="AO274" s="18"/>
      <c r="AP274" s="149"/>
      <c r="AQ274" s="82"/>
      <c r="AR274" s="66"/>
      <c r="AS274" s="97"/>
    </row>
    <row r="275" spans="1:45" ht="12.75" customHeight="1">
      <c r="A275" s="66"/>
      <c r="B275" s="98"/>
      <c r="C275" s="99"/>
      <c r="D275" s="99"/>
      <c r="E275" s="100"/>
      <c r="F275" s="100"/>
      <c r="G275" s="100"/>
      <c r="H275" s="98"/>
      <c r="I275" s="143"/>
      <c r="J275" s="100"/>
      <c r="K275" s="102"/>
      <c r="L275" s="100"/>
      <c r="M275" s="100"/>
      <c r="N275" s="100"/>
      <c r="O275" s="108"/>
      <c r="P275" s="144"/>
      <c r="Q275" s="145"/>
      <c r="R275" s="145"/>
      <c r="S275" s="100"/>
      <c r="T275" s="108"/>
      <c r="U275" s="102"/>
      <c r="V275" s="100"/>
      <c r="W275" s="100"/>
      <c r="X275" s="146"/>
      <c r="Y275" s="18"/>
      <c r="Z275" s="147"/>
      <c r="AA275" s="100"/>
      <c r="AB275" s="100"/>
      <c r="AC275" s="100"/>
      <c r="AD275" s="108"/>
      <c r="AE275" s="18"/>
      <c r="AF275" s="109"/>
      <c r="AG275" s="108"/>
      <c r="AH275" s="148"/>
      <c r="AI275" s="100"/>
      <c r="AJ275" s="100"/>
      <c r="AK275" s="100"/>
      <c r="AL275" s="108"/>
      <c r="AM275" s="18"/>
      <c r="AN275" s="111"/>
      <c r="AO275" s="18"/>
      <c r="AP275" s="149"/>
      <c r="AQ275" s="82"/>
      <c r="AR275" s="66"/>
      <c r="AS275" s="97"/>
    </row>
    <row r="276" spans="1:45" ht="12.75" customHeight="1">
      <c r="A276" s="66"/>
      <c r="B276" s="98"/>
      <c r="C276" s="99"/>
      <c r="D276" s="99"/>
      <c r="E276" s="100"/>
      <c r="F276" s="100"/>
      <c r="G276" s="100"/>
      <c r="H276" s="98"/>
      <c r="I276" s="143"/>
      <c r="J276" s="100"/>
      <c r="K276" s="102"/>
      <c r="L276" s="100"/>
      <c r="M276" s="100"/>
      <c r="N276" s="100"/>
      <c r="O276" s="108"/>
      <c r="P276" s="144"/>
      <c r="Q276" s="145"/>
      <c r="R276" s="145"/>
      <c r="S276" s="100"/>
      <c r="T276" s="108"/>
      <c r="U276" s="102"/>
      <c r="V276" s="100"/>
      <c r="W276" s="100"/>
      <c r="X276" s="146"/>
      <c r="Y276" s="18"/>
      <c r="Z276" s="147"/>
      <c r="AA276" s="100"/>
      <c r="AB276" s="100"/>
      <c r="AC276" s="100"/>
      <c r="AD276" s="108"/>
      <c r="AE276" s="18"/>
      <c r="AF276" s="109"/>
      <c r="AG276" s="108"/>
      <c r="AH276" s="148"/>
      <c r="AI276" s="100"/>
      <c r="AJ276" s="100"/>
      <c r="AK276" s="100"/>
      <c r="AL276" s="108"/>
      <c r="AM276" s="18"/>
      <c r="AN276" s="111"/>
      <c r="AO276" s="18"/>
      <c r="AP276" s="149"/>
      <c r="AQ276" s="82"/>
      <c r="AR276" s="66"/>
      <c r="AS276" s="97"/>
    </row>
    <row r="277" spans="1:45" ht="12.75" customHeight="1">
      <c r="A277" s="66"/>
      <c r="B277" s="98"/>
      <c r="C277" s="99"/>
      <c r="D277" s="99"/>
      <c r="E277" s="100"/>
      <c r="F277" s="100"/>
      <c r="G277" s="100"/>
      <c r="H277" s="98"/>
      <c r="I277" s="143"/>
      <c r="J277" s="100"/>
      <c r="K277" s="102"/>
      <c r="L277" s="100"/>
      <c r="M277" s="100"/>
      <c r="N277" s="100"/>
      <c r="O277" s="108"/>
      <c r="P277" s="144"/>
      <c r="Q277" s="145"/>
      <c r="R277" s="145"/>
      <c r="S277" s="100"/>
      <c r="T277" s="108"/>
      <c r="U277" s="102"/>
      <c r="V277" s="100"/>
      <c r="W277" s="100"/>
      <c r="X277" s="146"/>
      <c r="Y277" s="18"/>
      <c r="Z277" s="147"/>
      <c r="AA277" s="100"/>
      <c r="AB277" s="100"/>
      <c r="AC277" s="100"/>
      <c r="AD277" s="108"/>
      <c r="AE277" s="18"/>
      <c r="AF277" s="109"/>
      <c r="AG277" s="108"/>
      <c r="AH277" s="148"/>
      <c r="AI277" s="100"/>
      <c r="AJ277" s="100"/>
      <c r="AK277" s="100"/>
      <c r="AL277" s="108"/>
      <c r="AM277" s="18"/>
      <c r="AN277" s="111"/>
      <c r="AO277" s="18"/>
      <c r="AP277" s="149"/>
      <c r="AQ277" s="82"/>
      <c r="AR277" s="66"/>
      <c r="AS277" s="97"/>
    </row>
    <row r="278" spans="1:45" ht="12.75" customHeight="1">
      <c r="A278" s="66"/>
      <c r="B278" s="98"/>
      <c r="C278" s="99"/>
      <c r="D278" s="99"/>
      <c r="E278" s="100"/>
      <c r="F278" s="100"/>
      <c r="G278" s="100"/>
      <c r="H278" s="98"/>
      <c r="I278" s="143"/>
      <c r="J278" s="100"/>
      <c r="K278" s="102"/>
      <c r="L278" s="100"/>
      <c r="M278" s="100"/>
      <c r="N278" s="100"/>
      <c r="O278" s="108"/>
      <c r="P278" s="144"/>
      <c r="Q278" s="145"/>
      <c r="R278" s="145"/>
      <c r="S278" s="100"/>
      <c r="T278" s="108"/>
      <c r="U278" s="102"/>
      <c r="V278" s="100"/>
      <c r="W278" s="100"/>
      <c r="X278" s="146"/>
      <c r="Y278" s="18"/>
      <c r="Z278" s="147"/>
      <c r="AA278" s="100"/>
      <c r="AB278" s="100"/>
      <c r="AC278" s="100"/>
      <c r="AD278" s="108"/>
      <c r="AE278" s="18"/>
      <c r="AF278" s="109"/>
      <c r="AG278" s="108"/>
      <c r="AH278" s="148"/>
      <c r="AI278" s="100"/>
      <c r="AJ278" s="100"/>
      <c r="AK278" s="100"/>
      <c r="AL278" s="108"/>
      <c r="AM278" s="18"/>
      <c r="AN278" s="111"/>
      <c r="AO278" s="18"/>
      <c r="AP278" s="149"/>
      <c r="AQ278" s="82"/>
      <c r="AR278" s="66"/>
      <c r="AS278" s="97"/>
    </row>
    <row r="279" spans="1:45" ht="12.75" customHeight="1">
      <c r="A279" s="66"/>
      <c r="B279" s="98"/>
      <c r="C279" s="99"/>
      <c r="D279" s="99"/>
      <c r="E279" s="100"/>
      <c r="F279" s="100"/>
      <c r="G279" s="100"/>
      <c r="H279" s="98"/>
      <c r="I279" s="143"/>
      <c r="J279" s="100"/>
      <c r="K279" s="102"/>
      <c r="L279" s="100"/>
      <c r="M279" s="100"/>
      <c r="N279" s="100"/>
      <c r="O279" s="108"/>
      <c r="P279" s="144"/>
      <c r="Q279" s="145"/>
      <c r="R279" s="145"/>
      <c r="S279" s="100"/>
      <c r="T279" s="108"/>
      <c r="U279" s="102"/>
      <c r="V279" s="100"/>
      <c r="W279" s="100"/>
      <c r="X279" s="146"/>
      <c r="Y279" s="18"/>
      <c r="Z279" s="147"/>
      <c r="AA279" s="100"/>
      <c r="AB279" s="100"/>
      <c r="AC279" s="100"/>
      <c r="AD279" s="108"/>
      <c r="AE279" s="18"/>
      <c r="AF279" s="109"/>
      <c r="AG279" s="108"/>
      <c r="AH279" s="148"/>
      <c r="AI279" s="100"/>
      <c r="AJ279" s="100"/>
      <c r="AK279" s="100"/>
      <c r="AL279" s="108"/>
      <c r="AM279" s="18"/>
      <c r="AN279" s="111"/>
      <c r="AO279" s="18"/>
      <c r="AP279" s="149"/>
      <c r="AQ279" s="82"/>
      <c r="AR279" s="66"/>
      <c r="AS279" s="97"/>
    </row>
    <row r="280" spans="1:45" ht="12.75" customHeight="1">
      <c r="A280" s="66"/>
      <c r="B280" s="98"/>
      <c r="C280" s="99"/>
      <c r="D280" s="99"/>
      <c r="E280" s="100"/>
      <c r="F280" s="100"/>
      <c r="G280" s="100"/>
      <c r="H280" s="98"/>
      <c r="I280" s="143"/>
      <c r="J280" s="100"/>
      <c r="K280" s="102"/>
      <c r="L280" s="100"/>
      <c r="M280" s="100"/>
      <c r="N280" s="100"/>
      <c r="O280" s="108"/>
      <c r="P280" s="144"/>
      <c r="Q280" s="145"/>
      <c r="R280" s="145"/>
      <c r="S280" s="100"/>
      <c r="T280" s="108"/>
      <c r="U280" s="102"/>
      <c r="V280" s="100"/>
      <c r="W280" s="100"/>
      <c r="X280" s="146"/>
      <c r="Y280" s="18"/>
      <c r="Z280" s="147"/>
      <c r="AA280" s="100"/>
      <c r="AB280" s="100"/>
      <c r="AC280" s="100"/>
      <c r="AD280" s="108"/>
      <c r="AE280" s="18"/>
      <c r="AF280" s="109"/>
      <c r="AG280" s="108"/>
      <c r="AH280" s="148"/>
      <c r="AI280" s="100"/>
      <c r="AJ280" s="100"/>
      <c r="AK280" s="100"/>
      <c r="AL280" s="108"/>
      <c r="AM280" s="18"/>
      <c r="AN280" s="111"/>
      <c r="AO280" s="18"/>
      <c r="AP280" s="149"/>
      <c r="AQ280" s="82"/>
      <c r="AR280" s="66"/>
      <c r="AS280" s="97"/>
    </row>
    <row r="281" spans="1:45" ht="12.75" customHeight="1">
      <c r="A281" s="66"/>
      <c r="B281" s="98"/>
      <c r="C281" s="99"/>
      <c r="D281" s="99"/>
      <c r="E281" s="100"/>
      <c r="F281" s="100"/>
      <c r="G281" s="100"/>
      <c r="H281" s="98"/>
      <c r="I281" s="143"/>
      <c r="J281" s="100"/>
      <c r="K281" s="102"/>
      <c r="L281" s="100"/>
      <c r="M281" s="100"/>
      <c r="N281" s="100"/>
      <c r="O281" s="108"/>
      <c r="P281" s="144"/>
      <c r="Q281" s="145"/>
      <c r="R281" s="145"/>
      <c r="S281" s="100"/>
      <c r="T281" s="108"/>
      <c r="U281" s="102"/>
      <c r="V281" s="100"/>
      <c r="W281" s="100"/>
      <c r="X281" s="146"/>
      <c r="Y281" s="18"/>
      <c r="Z281" s="147"/>
      <c r="AA281" s="100"/>
      <c r="AB281" s="100"/>
      <c r="AC281" s="100"/>
      <c r="AD281" s="108"/>
      <c r="AE281" s="18"/>
      <c r="AF281" s="109"/>
      <c r="AG281" s="108"/>
      <c r="AH281" s="148"/>
      <c r="AI281" s="100"/>
      <c r="AJ281" s="100"/>
      <c r="AK281" s="100"/>
      <c r="AL281" s="108"/>
      <c r="AM281" s="18"/>
      <c r="AN281" s="111"/>
      <c r="AO281" s="18"/>
      <c r="AP281" s="149"/>
      <c r="AQ281" s="82"/>
      <c r="AR281" s="66"/>
      <c r="AS281" s="97"/>
    </row>
    <row r="282" spans="1:45" ht="12.75" customHeight="1">
      <c r="A282" s="66"/>
      <c r="B282" s="98"/>
      <c r="C282" s="99"/>
      <c r="D282" s="99"/>
      <c r="E282" s="100"/>
      <c r="F282" s="100"/>
      <c r="G282" s="100"/>
      <c r="H282" s="98"/>
      <c r="I282" s="143"/>
      <c r="J282" s="100"/>
      <c r="K282" s="102"/>
      <c r="L282" s="100"/>
      <c r="M282" s="100"/>
      <c r="N282" s="100"/>
      <c r="O282" s="108"/>
      <c r="P282" s="144"/>
      <c r="Q282" s="145"/>
      <c r="R282" s="145"/>
      <c r="S282" s="100"/>
      <c r="T282" s="108"/>
      <c r="U282" s="102"/>
      <c r="V282" s="100"/>
      <c r="W282" s="100"/>
      <c r="X282" s="146"/>
      <c r="Y282" s="18"/>
      <c r="Z282" s="147"/>
      <c r="AA282" s="100"/>
      <c r="AB282" s="100"/>
      <c r="AC282" s="100"/>
      <c r="AD282" s="108"/>
      <c r="AE282" s="18"/>
      <c r="AF282" s="109"/>
      <c r="AG282" s="108"/>
      <c r="AH282" s="148"/>
      <c r="AI282" s="100"/>
      <c r="AJ282" s="100"/>
      <c r="AK282" s="100"/>
      <c r="AL282" s="108"/>
      <c r="AM282" s="18"/>
      <c r="AN282" s="111"/>
      <c r="AO282" s="18"/>
      <c r="AP282" s="149"/>
      <c r="AQ282" s="82"/>
      <c r="AR282" s="66"/>
      <c r="AS282" s="97"/>
    </row>
    <row r="283" spans="1:45" ht="12.75" customHeight="1">
      <c r="A283" s="66"/>
      <c r="B283" s="98"/>
      <c r="C283" s="99"/>
      <c r="D283" s="99"/>
      <c r="E283" s="100"/>
      <c r="F283" s="100"/>
      <c r="G283" s="100"/>
      <c r="H283" s="98"/>
      <c r="I283" s="143"/>
      <c r="J283" s="100"/>
      <c r="K283" s="102"/>
      <c r="L283" s="100"/>
      <c r="M283" s="100"/>
      <c r="N283" s="100"/>
      <c r="O283" s="108"/>
      <c r="P283" s="144"/>
      <c r="Q283" s="145"/>
      <c r="R283" s="145"/>
      <c r="S283" s="100"/>
      <c r="T283" s="108"/>
      <c r="U283" s="102"/>
      <c r="V283" s="100"/>
      <c r="W283" s="100"/>
      <c r="X283" s="146"/>
      <c r="Y283" s="18"/>
      <c r="Z283" s="147"/>
      <c r="AA283" s="100"/>
      <c r="AB283" s="100"/>
      <c r="AC283" s="100"/>
      <c r="AD283" s="108"/>
      <c r="AE283" s="18"/>
      <c r="AF283" s="109"/>
      <c r="AG283" s="108"/>
      <c r="AH283" s="148"/>
      <c r="AI283" s="100"/>
      <c r="AJ283" s="100"/>
      <c r="AK283" s="100"/>
      <c r="AL283" s="108"/>
      <c r="AM283" s="18"/>
      <c r="AN283" s="111"/>
      <c r="AO283" s="18"/>
      <c r="AP283" s="149"/>
      <c r="AQ283" s="82"/>
      <c r="AR283" s="66"/>
      <c r="AS283" s="97"/>
    </row>
    <row r="284" spans="1:45" ht="12.75" customHeight="1">
      <c r="A284" s="66"/>
      <c r="B284" s="98"/>
      <c r="C284" s="99"/>
      <c r="D284" s="99"/>
      <c r="E284" s="100"/>
      <c r="F284" s="100"/>
      <c r="G284" s="100"/>
      <c r="H284" s="98"/>
      <c r="I284" s="143"/>
      <c r="J284" s="100"/>
      <c r="K284" s="102"/>
      <c r="L284" s="100"/>
      <c r="M284" s="100"/>
      <c r="N284" s="100"/>
      <c r="O284" s="108"/>
      <c r="P284" s="144"/>
      <c r="Q284" s="145"/>
      <c r="R284" s="145"/>
      <c r="S284" s="100"/>
      <c r="T284" s="108"/>
      <c r="U284" s="102"/>
      <c r="V284" s="100"/>
      <c r="W284" s="100"/>
      <c r="X284" s="146"/>
      <c r="Y284" s="18"/>
      <c r="Z284" s="147"/>
      <c r="AA284" s="100"/>
      <c r="AB284" s="100"/>
      <c r="AC284" s="100"/>
      <c r="AD284" s="108"/>
      <c r="AE284" s="18"/>
      <c r="AF284" s="109"/>
      <c r="AG284" s="108"/>
      <c r="AH284" s="148"/>
      <c r="AI284" s="100"/>
      <c r="AJ284" s="100"/>
      <c r="AK284" s="100"/>
      <c r="AL284" s="108"/>
      <c r="AM284" s="18"/>
      <c r="AN284" s="111"/>
      <c r="AO284" s="18"/>
      <c r="AP284" s="149"/>
      <c r="AQ284" s="82"/>
      <c r="AR284" s="66"/>
      <c r="AS284" s="97"/>
    </row>
    <row r="285" spans="1:45" ht="12.75" customHeight="1">
      <c r="A285" s="66"/>
      <c r="B285" s="98"/>
      <c r="C285" s="99"/>
      <c r="D285" s="99"/>
      <c r="E285" s="100"/>
      <c r="F285" s="100"/>
      <c r="G285" s="100"/>
      <c r="H285" s="98"/>
      <c r="I285" s="143"/>
      <c r="J285" s="100"/>
      <c r="K285" s="102"/>
      <c r="L285" s="100"/>
      <c r="M285" s="100"/>
      <c r="N285" s="100"/>
      <c r="O285" s="108"/>
      <c r="P285" s="144"/>
      <c r="Q285" s="145"/>
      <c r="R285" s="145"/>
      <c r="S285" s="100"/>
      <c r="T285" s="108"/>
      <c r="U285" s="102"/>
      <c r="V285" s="100"/>
      <c r="W285" s="100"/>
      <c r="X285" s="146"/>
      <c r="Y285" s="18"/>
      <c r="Z285" s="147"/>
      <c r="AA285" s="100"/>
      <c r="AB285" s="100"/>
      <c r="AC285" s="100"/>
      <c r="AD285" s="108"/>
      <c r="AE285" s="18"/>
      <c r="AF285" s="109"/>
      <c r="AG285" s="108"/>
      <c r="AH285" s="148"/>
      <c r="AI285" s="100"/>
      <c r="AJ285" s="100"/>
      <c r="AK285" s="100"/>
      <c r="AL285" s="108"/>
      <c r="AM285" s="18"/>
      <c r="AN285" s="111"/>
      <c r="AO285" s="18"/>
      <c r="AP285" s="149"/>
      <c r="AQ285" s="82"/>
      <c r="AR285" s="66"/>
      <c r="AS285" s="97"/>
    </row>
    <row r="286" spans="1:45" ht="12.75" customHeight="1">
      <c r="A286" s="66"/>
      <c r="B286" s="98"/>
      <c r="C286" s="99"/>
      <c r="D286" s="99"/>
      <c r="E286" s="100"/>
      <c r="F286" s="100"/>
      <c r="G286" s="100"/>
      <c r="H286" s="98"/>
      <c r="I286" s="143"/>
      <c r="J286" s="100"/>
      <c r="K286" s="102"/>
      <c r="L286" s="100"/>
      <c r="M286" s="100"/>
      <c r="N286" s="100"/>
      <c r="O286" s="108"/>
      <c r="P286" s="144"/>
      <c r="Q286" s="145"/>
      <c r="R286" s="145"/>
      <c r="S286" s="100"/>
      <c r="T286" s="108"/>
      <c r="U286" s="102"/>
      <c r="V286" s="100"/>
      <c r="W286" s="100"/>
      <c r="X286" s="146"/>
      <c r="Y286" s="18"/>
      <c r="Z286" s="147"/>
      <c r="AA286" s="100"/>
      <c r="AB286" s="100"/>
      <c r="AC286" s="100"/>
      <c r="AD286" s="108"/>
      <c r="AE286" s="18"/>
      <c r="AF286" s="109"/>
      <c r="AG286" s="108"/>
      <c r="AH286" s="148"/>
      <c r="AI286" s="100"/>
      <c r="AJ286" s="100"/>
      <c r="AK286" s="100"/>
      <c r="AL286" s="108"/>
      <c r="AM286" s="18"/>
      <c r="AN286" s="111"/>
      <c r="AO286" s="18"/>
      <c r="AP286" s="149"/>
      <c r="AQ286" s="82"/>
      <c r="AR286" s="66"/>
      <c r="AS286" s="97"/>
    </row>
    <row r="287" spans="1:45" ht="12.75" customHeight="1">
      <c r="A287" s="66"/>
      <c r="B287" s="98"/>
      <c r="C287" s="99"/>
      <c r="D287" s="99"/>
      <c r="E287" s="100"/>
      <c r="F287" s="100"/>
      <c r="G287" s="100"/>
      <c r="H287" s="98"/>
      <c r="I287" s="143"/>
      <c r="J287" s="100"/>
      <c r="K287" s="102"/>
      <c r="L287" s="100"/>
      <c r="M287" s="100"/>
      <c r="N287" s="100"/>
      <c r="O287" s="108"/>
      <c r="P287" s="144"/>
      <c r="Q287" s="145"/>
      <c r="R287" s="145"/>
      <c r="S287" s="100"/>
      <c r="T287" s="108"/>
      <c r="U287" s="102"/>
      <c r="V287" s="100"/>
      <c r="W287" s="100"/>
      <c r="X287" s="146"/>
      <c r="Y287" s="18"/>
      <c r="Z287" s="147"/>
      <c r="AA287" s="100"/>
      <c r="AB287" s="100"/>
      <c r="AC287" s="100"/>
      <c r="AD287" s="108"/>
      <c r="AE287" s="18"/>
      <c r="AF287" s="109"/>
      <c r="AG287" s="108"/>
      <c r="AH287" s="148"/>
      <c r="AI287" s="100"/>
      <c r="AJ287" s="100"/>
      <c r="AK287" s="100"/>
      <c r="AL287" s="108"/>
      <c r="AM287" s="18"/>
      <c r="AN287" s="111"/>
      <c r="AO287" s="18"/>
      <c r="AP287" s="149"/>
      <c r="AQ287" s="82"/>
      <c r="AR287" s="66"/>
      <c r="AS287" s="97"/>
    </row>
    <row r="288" spans="1:45" ht="12.75" customHeight="1">
      <c r="A288" s="66"/>
      <c r="B288" s="98"/>
      <c r="C288" s="99"/>
      <c r="D288" s="99"/>
      <c r="E288" s="100"/>
      <c r="F288" s="100"/>
      <c r="G288" s="100"/>
      <c r="H288" s="98"/>
      <c r="I288" s="143"/>
      <c r="J288" s="100"/>
      <c r="K288" s="102"/>
      <c r="L288" s="100"/>
      <c r="M288" s="100"/>
      <c r="N288" s="100"/>
      <c r="O288" s="108"/>
      <c r="P288" s="144"/>
      <c r="Q288" s="145"/>
      <c r="R288" s="145"/>
      <c r="S288" s="100"/>
      <c r="T288" s="108"/>
      <c r="U288" s="102"/>
      <c r="V288" s="100"/>
      <c r="W288" s="100"/>
      <c r="X288" s="146"/>
      <c r="Y288" s="18"/>
      <c r="Z288" s="147"/>
      <c r="AA288" s="100"/>
      <c r="AB288" s="100"/>
      <c r="AC288" s="100"/>
      <c r="AD288" s="108"/>
      <c r="AE288" s="18"/>
      <c r="AF288" s="109"/>
      <c r="AG288" s="108"/>
      <c r="AH288" s="148"/>
      <c r="AI288" s="100"/>
      <c r="AJ288" s="100"/>
      <c r="AK288" s="100"/>
      <c r="AL288" s="108"/>
      <c r="AM288" s="18"/>
      <c r="AN288" s="111"/>
      <c r="AO288" s="18"/>
      <c r="AP288" s="149"/>
      <c r="AQ288" s="82"/>
      <c r="AR288" s="66"/>
      <c r="AS288" s="97"/>
    </row>
    <row r="289" spans="1:45" ht="12.75" customHeight="1">
      <c r="A289" s="66"/>
      <c r="B289" s="98"/>
      <c r="C289" s="99"/>
      <c r="D289" s="99"/>
      <c r="E289" s="100"/>
      <c r="F289" s="100"/>
      <c r="G289" s="100"/>
      <c r="H289" s="98"/>
      <c r="I289" s="143"/>
      <c r="J289" s="100"/>
      <c r="K289" s="102"/>
      <c r="L289" s="100"/>
      <c r="M289" s="100"/>
      <c r="N289" s="100"/>
      <c r="O289" s="108"/>
      <c r="P289" s="144"/>
      <c r="Q289" s="145"/>
      <c r="R289" s="145"/>
      <c r="S289" s="100"/>
      <c r="T289" s="108"/>
      <c r="U289" s="102"/>
      <c r="V289" s="100"/>
      <c r="W289" s="100"/>
      <c r="X289" s="146"/>
      <c r="Y289" s="18"/>
      <c r="Z289" s="147"/>
      <c r="AA289" s="100"/>
      <c r="AB289" s="100"/>
      <c r="AC289" s="100"/>
      <c r="AD289" s="108"/>
      <c r="AE289" s="18"/>
      <c r="AF289" s="109"/>
      <c r="AG289" s="108"/>
      <c r="AH289" s="148"/>
      <c r="AI289" s="100"/>
      <c r="AJ289" s="100"/>
      <c r="AK289" s="100"/>
      <c r="AL289" s="108"/>
      <c r="AM289" s="18"/>
      <c r="AN289" s="111"/>
      <c r="AO289" s="18"/>
      <c r="AP289" s="149"/>
      <c r="AQ289" s="82"/>
      <c r="AR289" s="66"/>
      <c r="AS289" s="97"/>
    </row>
    <row r="290" spans="1:45" ht="12.75" customHeight="1">
      <c r="A290" s="66"/>
      <c r="B290" s="98"/>
      <c r="C290" s="99"/>
      <c r="D290" s="99"/>
      <c r="E290" s="100"/>
      <c r="F290" s="100"/>
      <c r="G290" s="100"/>
      <c r="H290" s="98"/>
      <c r="I290" s="143"/>
      <c r="J290" s="100"/>
      <c r="K290" s="102"/>
      <c r="L290" s="100"/>
      <c r="M290" s="100"/>
      <c r="N290" s="100"/>
      <c r="O290" s="108"/>
      <c r="P290" s="144"/>
      <c r="Q290" s="145"/>
      <c r="R290" s="145"/>
      <c r="S290" s="100"/>
      <c r="T290" s="108"/>
      <c r="U290" s="102"/>
      <c r="V290" s="100"/>
      <c r="W290" s="100"/>
      <c r="X290" s="146"/>
      <c r="Y290" s="18"/>
      <c r="Z290" s="147"/>
      <c r="AA290" s="100"/>
      <c r="AB290" s="100"/>
      <c r="AC290" s="100"/>
      <c r="AD290" s="108"/>
      <c r="AE290" s="18"/>
      <c r="AF290" s="109"/>
      <c r="AG290" s="108"/>
      <c r="AH290" s="148"/>
      <c r="AI290" s="100"/>
      <c r="AJ290" s="100"/>
      <c r="AK290" s="100"/>
      <c r="AL290" s="108"/>
      <c r="AM290" s="18"/>
      <c r="AN290" s="111"/>
      <c r="AO290" s="18"/>
      <c r="AP290" s="149"/>
      <c r="AQ290" s="82"/>
      <c r="AR290" s="66"/>
      <c r="AS290" s="97"/>
    </row>
    <row r="291" spans="1:45" ht="12.75" customHeight="1">
      <c r="A291" s="66"/>
      <c r="B291" s="98"/>
      <c r="C291" s="99"/>
      <c r="D291" s="99"/>
      <c r="E291" s="100"/>
      <c r="F291" s="100"/>
      <c r="G291" s="100"/>
      <c r="H291" s="98"/>
      <c r="I291" s="143"/>
      <c r="J291" s="100"/>
      <c r="K291" s="102"/>
      <c r="L291" s="100"/>
      <c r="M291" s="100"/>
      <c r="N291" s="100"/>
      <c r="O291" s="108"/>
      <c r="P291" s="144"/>
      <c r="Q291" s="145"/>
      <c r="R291" s="145"/>
      <c r="S291" s="100"/>
      <c r="T291" s="108"/>
      <c r="U291" s="102"/>
      <c r="V291" s="100"/>
      <c r="W291" s="100"/>
      <c r="X291" s="146"/>
      <c r="Y291" s="18"/>
      <c r="Z291" s="147"/>
      <c r="AA291" s="100"/>
      <c r="AB291" s="100"/>
      <c r="AC291" s="100"/>
      <c r="AD291" s="108"/>
      <c r="AE291" s="18"/>
      <c r="AF291" s="109"/>
      <c r="AG291" s="108"/>
      <c r="AH291" s="148"/>
      <c r="AI291" s="100"/>
      <c r="AJ291" s="100"/>
      <c r="AK291" s="100"/>
      <c r="AL291" s="108"/>
      <c r="AM291" s="18"/>
      <c r="AN291" s="111"/>
      <c r="AO291" s="18"/>
      <c r="AP291" s="149"/>
      <c r="AQ291" s="82"/>
      <c r="AR291" s="66"/>
      <c r="AS291" s="97"/>
    </row>
    <row r="292" spans="1:45" ht="12.75" customHeight="1">
      <c r="A292" s="66"/>
      <c r="B292" s="98"/>
      <c r="C292" s="99"/>
      <c r="D292" s="99"/>
      <c r="E292" s="100"/>
      <c r="F292" s="100"/>
      <c r="G292" s="100"/>
      <c r="H292" s="98"/>
      <c r="I292" s="143"/>
      <c r="J292" s="100"/>
      <c r="K292" s="102"/>
      <c r="L292" s="100"/>
      <c r="M292" s="100"/>
      <c r="N292" s="100"/>
      <c r="O292" s="108"/>
      <c r="P292" s="144"/>
      <c r="Q292" s="145"/>
      <c r="R292" s="145"/>
      <c r="S292" s="100"/>
      <c r="T292" s="108"/>
      <c r="U292" s="102"/>
      <c r="V292" s="100"/>
      <c r="W292" s="100"/>
      <c r="X292" s="146"/>
      <c r="Y292" s="18"/>
      <c r="Z292" s="147"/>
      <c r="AA292" s="100"/>
      <c r="AB292" s="100"/>
      <c r="AC292" s="100"/>
      <c r="AD292" s="108"/>
      <c r="AE292" s="18"/>
      <c r="AF292" s="109"/>
      <c r="AG292" s="108"/>
      <c r="AH292" s="148"/>
      <c r="AI292" s="100"/>
      <c r="AJ292" s="100"/>
      <c r="AK292" s="100"/>
      <c r="AL292" s="108"/>
      <c r="AM292" s="18"/>
      <c r="AN292" s="111"/>
      <c r="AO292" s="18"/>
      <c r="AP292" s="149"/>
      <c r="AQ292" s="82"/>
      <c r="AR292" s="66"/>
      <c r="AS292" s="97"/>
    </row>
    <row r="293" spans="1:45" ht="12.75" customHeight="1">
      <c r="A293" s="66"/>
      <c r="B293" s="98"/>
      <c r="C293" s="99"/>
      <c r="D293" s="99"/>
      <c r="E293" s="100"/>
      <c r="F293" s="100"/>
      <c r="G293" s="100"/>
      <c r="H293" s="98"/>
      <c r="I293" s="143"/>
      <c r="J293" s="100"/>
      <c r="K293" s="102"/>
      <c r="L293" s="100"/>
      <c r="M293" s="100"/>
      <c r="N293" s="100"/>
      <c r="O293" s="108"/>
      <c r="P293" s="144"/>
      <c r="Q293" s="145"/>
      <c r="R293" s="145"/>
      <c r="S293" s="100"/>
      <c r="T293" s="108"/>
      <c r="U293" s="102"/>
      <c r="V293" s="100"/>
      <c r="W293" s="100"/>
      <c r="X293" s="146"/>
      <c r="Y293" s="18"/>
      <c r="Z293" s="147"/>
      <c r="AA293" s="100"/>
      <c r="AB293" s="100"/>
      <c r="AC293" s="100"/>
      <c r="AD293" s="108"/>
      <c r="AE293" s="18"/>
      <c r="AF293" s="109"/>
      <c r="AG293" s="108"/>
      <c r="AH293" s="148"/>
      <c r="AI293" s="100"/>
      <c r="AJ293" s="100"/>
      <c r="AK293" s="100"/>
      <c r="AL293" s="108"/>
      <c r="AM293" s="18"/>
      <c r="AN293" s="111"/>
      <c r="AO293" s="18"/>
      <c r="AP293" s="149"/>
      <c r="AQ293" s="82"/>
      <c r="AR293" s="66"/>
      <c r="AS293" s="97"/>
    </row>
    <row r="294" spans="1:45" ht="12.75" customHeight="1">
      <c r="A294" s="66"/>
      <c r="B294" s="98"/>
      <c r="C294" s="99"/>
      <c r="D294" s="99"/>
      <c r="E294" s="100"/>
      <c r="F294" s="100"/>
      <c r="G294" s="100"/>
      <c r="H294" s="98"/>
      <c r="I294" s="143"/>
      <c r="J294" s="100"/>
      <c r="K294" s="102"/>
      <c r="L294" s="100"/>
      <c r="M294" s="100"/>
      <c r="N294" s="100"/>
      <c r="O294" s="108"/>
      <c r="P294" s="144"/>
      <c r="Q294" s="145"/>
      <c r="R294" s="145"/>
      <c r="S294" s="100"/>
      <c r="T294" s="108"/>
      <c r="U294" s="102"/>
      <c r="V294" s="100"/>
      <c r="W294" s="100"/>
      <c r="X294" s="146"/>
      <c r="Y294" s="18"/>
      <c r="Z294" s="147"/>
      <c r="AA294" s="100"/>
      <c r="AB294" s="100"/>
      <c r="AC294" s="100"/>
      <c r="AD294" s="108"/>
      <c r="AE294" s="18"/>
      <c r="AF294" s="109"/>
      <c r="AG294" s="108"/>
      <c r="AH294" s="148"/>
      <c r="AI294" s="100"/>
      <c r="AJ294" s="100"/>
      <c r="AK294" s="100"/>
      <c r="AL294" s="108"/>
      <c r="AM294" s="18"/>
      <c r="AN294" s="111"/>
      <c r="AO294" s="18"/>
      <c r="AP294" s="149"/>
      <c r="AQ294" s="82"/>
      <c r="AR294" s="66"/>
      <c r="AS294" s="97"/>
    </row>
    <row r="295" spans="1:45" ht="12.75" customHeight="1">
      <c r="A295" s="66"/>
      <c r="B295" s="98"/>
      <c r="C295" s="99"/>
      <c r="D295" s="99"/>
      <c r="E295" s="100"/>
      <c r="F295" s="100"/>
      <c r="G295" s="100"/>
      <c r="H295" s="98"/>
      <c r="I295" s="143"/>
      <c r="J295" s="100"/>
      <c r="K295" s="102"/>
      <c r="L295" s="100"/>
      <c r="M295" s="100"/>
      <c r="N295" s="100"/>
      <c r="O295" s="108"/>
      <c r="P295" s="144"/>
      <c r="Q295" s="145"/>
      <c r="R295" s="145"/>
      <c r="S295" s="100"/>
      <c r="T295" s="108"/>
      <c r="U295" s="102"/>
      <c r="V295" s="100"/>
      <c r="W295" s="100"/>
      <c r="X295" s="146"/>
      <c r="Y295" s="18"/>
      <c r="Z295" s="147"/>
      <c r="AA295" s="100"/>
      <c r="AB295" s="100"/>
      <c r="AC295" s="100"/>
      <c r="AD295" s="108"/>
      <c r="AE295" s="18"/>
      <c r="AF295" s="109"/>
      <c r="AG295" s="108"/>
      <c r="AH295" s="148"/>
      <c r="AI295" s="100"/>
      <c r="AJ295" s="100"/>
      <c r="AK295" s="100"/>
      <c r="AL295" s="108"/>
      <c r="AM295" s="18"/>
      <c r="AN295" s="111"/>
      <c r="AO295" s="18"/>
      <c r="AP295" s="149"/>
      <c r="AQ295" s="82"/>
      <c r="AR295" s="66"/>
      <c r="AS295" s="97"/>
    </row>
    <row r="296" spans="1:45" ht="12.75" customHeight="1">
      <c r="A296" s="66"/>
      <c r="B296" s="98"/>
      <c r="C296" s="99"/>
      <c r="D296" s="99"/>
      <c r="E296" s="100"/>
      <c r="F296" s="100"/>
      <c r="G296" s="100"/>
      <c r="H296" s="98"/>
      <c r="I296" s="143"/>
      <c r="J296" s="100"/>
      <c r="K296" s="102"/>
      <c r="L296" s="100"/>
      <c r="M296" s="100"/>
      <c r="N296" s="100"/>
      <c r="O296" s="108"/>
      <c r="P296" s="144"/>
      <c r="Q296" s="145"/>
      <c r="R296" s="145"/>
      <c r="S296" s="100"/>
      <c r="T296" s="108"/>
      <c r="U296" s="102"/>
      <c r="V296" s="100"/>
      <c r="W296" s="100"/>
      <c r="X296" s="146"/>
      <c r="Y296" s="18"/>
      <c r="Z296" s="147"/>
      <c r="AA296" s="100"/>
      <c r="AB296" s="100"/>
      <c r="AC296" s="100"/>
      <c r="AD296" s="108"/>
      <c r="AE296" s="18"/>
      <c r="AF296" s="109"/>
      <c r="AG296" s="108"/>
      <c r="AH296" s="148"/>
      <c r="AI296" s="100"/>
      <c r="AJ296" s="100"/>
      <c r="AK296" s="100"/>
      <c r="AL296" s="108"/>
      <c r="AM296" s="18"/>
      <c r="AN296" s="111"/>
      <c r="AO296" s="18"/>
      <c r="AP296" s="149"/>
      <c r="AQ296" s="82"/>
      <c r="AR296" s="66"/>
      <c r="AS296" s="97"/>
    </row>
    <row r="297" spans="1:45" ht="12.75" customHeight="1">
      <c r="A297" s="66"/>
      <c r="B297" s="98"/>
      <c r="C297" s="99"/>
      <c r="D297" s="99"/>
      <c r="E297" s="100"/>
      <c r="F297" s="100"/>
      <c r="G297" s="100"/>
      <c r="H297" s="98"/>
      <c r="I297" s="143"/>
      <c r="J297" s="100"/>
      <c r="K297" s="102"/>
      <c r="L297" s="100"/>
      <c r="M297" s="100"/>
      <c r="N297" s="100"/>
      <c r="O297" s="108"/>
      <c r="P297" s="144"/>
      <c r="Q297" s="145"/>
      <c r="R297" s="145"/>
      <c r="S297" s="100"/>
      <c r="T297" s="108"/>
      <c r="U297" s="102"/>
      <c r="V297" s="100"/>
      <c r="W297" s="100"/>
      <c r="X297" s="146"/>
      <c r="Y297" s="18"/>
      <c r="Z297" s="147"/>
      <c r="AA297" s="100"/>
      <c r="AB297" s="100"/>
      <c r="AC297" s="100"/>
      <c r="AD297" s="108"/>
      <c r="AE297" s="18"/>
      <c r="AF297" s="109"/>
      <c r="AG297" s="108"/>
      <c r="AH297" s="148"/>
      <c r="AI297" s="100"/>
      <c r="AJ297" s="100"/>
      <c r="AK297" s="100"/>
      <c r="AL297" s="108"/>
      <c r="AM297" s="18"/>
      <c r="AN297" s="111"/>
      <c r="AO297" s="18"/>
      <c r="AP297" s="149"/>
      <c r="AQ297" s="82"/>
      <c r="AR297" s="66"/>
      <c r="AS297" s="97"/>
    </row>
    <row r="298" spans="1:45" ht="12.75" customHeight="1">
      <c r="A298" s="66"/>
      <c r="B298" s="98"/>
      <c r="C298" s="99"/>
      <c r="D298" s="99"/>
      <c r="E298" s="100"/>
      <c r="F298" s="100"/>
      <c r="G298" s="100"/>
      <c r="H298" s="98"/>
      <c r="I298" s="143"/>
      <c r="J298" s="100"/>
      <c r="K298" s="102"/>
      <c r="L298" s="100"/>
      <c r="M298" s="100"/>
      <c r="N298" s="100"/>
      <c r="O298" s="108"/>
      <c r="P298" s="144"/>
      <c r="Q298" s="145"/>
      <c r="R298" s="145"/>
      <c r="S298" s="100"/>
      <c r="T298" s="108"/>
      <c r="U298" s="102"/>
      <c r="V298" s="100"/>
      <c r="W298" s="100"/>
      <c r="X298" s="146"/>
      <c r="Y298" s="18"/>
      <c r="Z298" s="147"/>
      <c r="AA298" s="100"/>
      <c r="AB298" s="100"/>
      <c r="AC298" s="100"/>
      <c r="AD298" s="108"/>
      <c r="AE298" s="18"/>
      <c r="AF298" s="109"/>
      <c r="AG298" s="108"/>
      <c r="AH298" s="148"/>
      <c r="AI298" s="100"/>
      <c r="AJ298" s="100"/>
      <c r="AK298" s="100"/>
      <c r="AL298" s="108"/>
      <c r="AM298" s="18"/>
      <c r="AN298" s="111"/>
      <c r="AO298" s="18"/>
      <c r="AP298" s="149"/>
      <c r="AQ298" s="82"/>
      <c r="AR298" s="66"/>
      <c r="AS298" s="97"/>
    </row>
    <row r="299" spans="1:45" ht="12.75" customHeight="1">
      <c r="A299" s="66"/>
      <c r="B299" s="98"/>
      <c r="C299" s="99"/>
      <c r="D299" s="99"/>
      <c r="E299" s="100"/>
      <c r="F299" s="100"/>
      <c r="G299" s="100"/>
      <c r="H299" s="98"/>
      <c r="I299" s="143"/>
      <c r="J299" s="100"/>
      <c r="K299" s="102"/>
      <c r="L299" s="100"/>
      <c r="M299" s="100"/>
      <c r="N299" s="100"/>
      <c r="O299" s="108"/>
      <c r="P299" s="144"/>
      <c r="Q299" s="145"/>
      <c r="R299" s="145"/>
      <c r="S299" s="100"/>
      <c r="T299" s="108"/>
      <c r="U299" s="102"/>
      <c r="V299" s="100"/>
      <c r="W299" s="100"/>
      <c r="X299" s="146"/>
      <c r="Y299" s="18"/>
      <c r="Z299" s="147"/>
      <c r="AA299" s="100"/>
      <c r="AB299" s="100"/>
      <c r="AC299" s="100"/>
      <c r="AD299" s="108"/>
      <c r="AE299" s="18"/>
      <c r="AF299" s="109"/>
      <c r="AG299" s="108"/>
      <c r="AH299" s="148"/>
      <c r="AI299" s="100"/>
      <c r="AJ299" s="100"/>
      <c r="AK299" s="100"/>
      <c r="AL299" s="108"/>
      <c r="AM299" s="18"/>
      <c r="AN299" s="111"/>
      <c r="AO299" s="18"/>
      <c r="AP299" s="149"/>
      <c r="AQ299" s="82"/>
      <c r="AR299" s="66"/>
      <c r="AS299" s="97"/>
    </row>
    <row r="300" spans="1:45" ht="12.75" customHeight="1">
      <c r="A300" s="66"/>
      <c r="B300" s="98"/>
      <c r="C300" s="99"/>
      <c r="D300" s="99"/>
      <c r="E300" s="100"/>
      <c r="F300" s="100"/>
      <c r="G300" s="100"/>
      <c r="H300" s="98"/>
      <c r="I300" s="143"/>
      <c r="J300" s="100"/>
      <c r="K300" s="102"/>
      <c r="L300" s="100"/>
      <c r="M300" s="100"/>
      <c r="N300" s="100"/>
      <c r="O300" s="108"/>
      <c r="P300" s="144"/>
      <c r="Q300" s="145"/>
      <c r="R300" s="145"/>
      <c r="S300" s="100"/>
      <c r="T300" s="108"/>
      <c r="U300" s="102"/>
      <c r="V300" s="100"/>
      <c r="W300" s="100"/>
      <c r="X300" s="146"/>
      <c r="Y300" s="18"/>
      <c r="Z300" s="147"/>
      <c r="AA300" s="100"/>
      <c r="AB300" s="100"/>
      <c r="AC300" s="100"/>
      <c r="AD300" s="108"/>
      <c r="AE300" s="18"/>
      <c r="AF300" s="109"/>
      <c r="AG300" s="108"/>
      <c r="AH300" s="148"/>
      <c r="AI300" s="100"/>
      <c r="AJ300" s="100"/>
      <c r="AK300" s="100"/>
      <c r="AL300" s="108"/>
      <c r="AM300" s="18"/>
      <c r="AN300" s="111"/>
      <c r="AO300" s="18"/>
      <c r="AP300" s="149"/>
      <c r="AQ300" s="82"/>
      <c r="AR300" s="66"/>
      <c r="AS300" s="97"/>
    </row>
    <row r="301" spans="1:45" ht="12.75" customHeight="1">
      <c r="A301" s="66"/>
      <c r="B301" s="98"/>
      <c r="C301" s="99"/>
      <c r="D301" s="99"/>
      <c r="E301" s="100"/>
      <c r="F301" s="100"/>
      <c r="G301" s="100"/>
      <c r="H301" s="98"/>
      <c r="I301" s="143"/>
      <c r="J301" s="100"/>
      <c r="K301" s="102"/>
      <c r="L301" s="100"/>
      <c r="M301" s="100"/>
      <c r="N301" s="100"/>
      <c r="O301" s="108"/>
      <c r="P301" s="144"/>
      <c r="Q301" s="145"/>
      <c r="R301" s="145"/>
      <c r="S301" s="100"/>
      <c r="T301" s="108"/>
      <c r="U301" s="102"/>
      <c r="V301" s="100"/>
      <c r="W301" s="100"/>
      <c r="X301" s="146"/>
      <c r="Y301" s="18"/>
      <c r="Z301" s="147"/>
      <c r="AA301" s="100"/>
      <c r="AB301" s="100"/>
      <c r="AC301" s="100"/>
      <c r="AD301" s="108"/>
      <c r="AE301" s="18"/>
      <c r="AF301" s="109"/>
      <c r="AG301" s="108"/>
      <c r="AH301" s="148"/>
      <c r="AI301" s="100"/>
      <c r="AJ301" s="100"/>
      <c r="AK301" s="100"/>
      <c r="AL301" s="108"/>
      <c r="AM301" s="18"/>
      <c r="AN301" s="111"/>
      <c r="AO301" s="18"/>
      <c r="AP301" s="149"/>
      <c r="AQ301" s="82"/>
      <c r="AR301" s="66"/>
      <c r="AS301" s="97"/>
    </row>
    <row r="302" spans="1:45" ht="12.75" customHeight="1">
      <c r="A302" s="66"/>
      <c r="B302" s="98"/>
      <c r="C302" s="99"/>
      <c r="D302" s="99"/>
      <c r="E302" s="100"/>
      <c r="F302" s="100"/>
      <c r="G302" s="100"/>
      <c r="H302" s="98"/>
      <c r="I302" s="143"/>
      <c r="J302" s="100"/>
      <c r="K302" s="102"/>
      <c r="L302" s="100"/>
      <c r="M302" s="100"/>
      <c r="N302" s="100"/>
      <c r="O302" s="108"/>
      <c r="P302" s="144"/>
      <c r="Q302" s="145"/>
      <c r="R302" s="145"/>
      <c r="S302" s="100"/>
      <c r="T302" s="108"/>
      <c r="U302" s="102"/>
      <c r="V302" s="100"/>
      <c r="W302" s="100"/>
      <c r="X302" s="146"/>
      <c r="Y302" s="18"/>
      <c r="Z302" s="147"/>
      <c r="AA302" s="100"/>
      <c r="AB302" s="100"/>
      <c r="AC302" s="100"/>
      <c r="AD302" s="108"/>
      <c r="AE302" s="18"/>
      <c r="AF302" s="109"/>
      <c r="AG302" s="108"/>
      <c r="AH302" s="148"/>
      <c r="AI302" s="100"/>
      <c r="AJ302" s="100"/>
      <c r="AK302" s="100"/>
      <c r="AL302" s="108"/>
      <c r="AM302" s="18"/>
      <c r="AN302" s="111"/>
      <c r="AO302" s="18"/>
      <c r="AP302" s="149"/>
      <c r="AQ302" s="82"/>
      <c r="AR302" s="66"/>
      <c r="AS302" s="97"/>
    </row>
    <row r="303" spans="1:45" ht="12.75" customHeight="1">
      <c r="A303" s="66"/>
      <c r="B303" s="98"/>
      <c r="C303" s="99"/>
      <c r="D303" s="99"/>
      <c r="E303" s="100"/>
      <c r="F303" s="100"/>
      <c r="G303" s="100"/>
      <c r="H303" s="98"/>
      <c r="I303" s="143"/>
      <c r="J303" s="100"/>
      <c r="K303" s="102"/>
      <c r="L303" s="100"/>
      <c r="M303" s="100"/>
      <c r="N303" s="100"/>
      <c r="O303" s="108"/>
      <c r="P303" s="144"/>
      <c r="Q303" s="145"/>
      <c r="R303" s="145"/>
      <c r="S303" s="100"/>
      <c r="T303" s="108"/>
      <c r="U303" s="102"/>
      <c r="V303" s="100"/>
      <c r="W303" s="100"/>
      <c r="X303" s="146"/>
      <c r="Y303" s="18"/>
      <c r="Z303" s="147"/>
      <c r="AA303" s="100"/>
      <c r="AB303" s="100"/>
      <c r="AC303" s="100"/>
      <c r="AD303" s="108"/>
      <c r="AE303" s="18"/>
      <c r="AF303" s="109"/>
      <c r="AG303" s="108"/>
      <c r="AH303" s="148"/>
      <c r="AI303" s="100"/>
      <c r="AJ303" s="100"/>
      <c r="AK303" s="100"/>
      <c r="AL303" s="108"/>
      <c r="AM303" s="18"/>
      <c r="AN303" s="111"/>
      <c r="AO303" s="18"/>
      <c r="AP303" s="149"/>
      <c r="AQ303" s="82"/>
      <c r="AR303" s="66"/>
      <c r="AS303" s="97"/>
    </row>
    <row r="304" spans="1:45" ht="12.75" customHeight="1">
      <c r="A304" s="66"/>
      <c r="B304" s="98"/>
      <c r="C304" s="99"/>
      <c r="D304" s="99"/>
      <c r="E304" s="100"/>
      <c r="F304" s="100"/>
      <c r="G304" s="100"/>
      <c r="H304" s="98"/>
      <c r="I304" s="143"/>
      <c r="J304" s="100"/>
      <c r="K304" s="102"/>
      <c r="L304" s="100"/>
      <c r="M304" s="100"/>
      <c r="N304" s="100"/>
      <c r="O304" s="108"/>
      <c r="P304" s="144"/>
      <c r="Q304" s="145"/>
      <c r="R304" s="145"/>
      <c r="S304" s="100"/>
      <c r="T304" s="108"/>
      <c r="U304" s="102"/>
      <c r="V304" s="100"/>
      <c r="W304" s="100"/>
      <c r="X304" s="146"/>
      <c r="Y304" s="18"/>
      <c r="Z304" s="147"/>
      <c r="AA304" s="100"/>
      <c r="AB304" s="100"/>
      <c r="AC304" s="100"/>
      <c r="AD304" s="108"/>
      <c r="AE304" s="18"/>
      <c r="AF304" s="109"/>
      <c r="AG304" s="108"/>
      <c r="AH304" s="148"/>
      <c r="AI304" s="100"/>
      <c r="AJ304" s="100"/>
      <c r="AK304" s="100"/>
      <c r="AL304" s="108"/>
      <c r="AM304" s="18"/>
      <c r="AN304" s="111"/>
      <c r="AO304" s="18"/>
      <c r="AP304" s="149"/>
      <c r="AQ304" s="82"/>
      <c r="AR304" s="66"/>
      <c r="AS304" s="97"/>
    </row>
    <row r="305" spans="1:45" ht="12.75" customHeight="1">
      <c r="A305" s="66"/>
      <c r="B305" s="98"/>
      <c r="C305" s="99"/>
      <c r="D305" s="99"/>
      <c r="E305" s="100"/>
      <c r="F305" s="100"/>
      <c r="G305" s="100"/>
      <c r="H305" s="98"/>
      <c r="I305" s="143"/>
      <c r="J305" s="100"/>
      <c r="K305" s="102"/>
      <c r="L305" s="100"/>
      <c r="M305" s="100"/>
      <c r="N305" s="100"/>
      <c r="O305" s="108"/>
      <c r="P305" s="144"/>
      <c r="Q305" s="145"/>
      <c r="R305" s="145"/>
      <c r="S305" s="100"/>
      <c r="T305" s="108"/>
      <c r="U305" s="102"/>
      <c r="V305" s="100"/>
      <c r="W305" s="100"/>
      <c r="X305" s="146"/>
      <c r="Y305" s="18"/>
      <c r="Z305" s="147"/>
      <c r="AA305" s="100"/>
      <c r="AB305" s="100"/>
      <c r="AC305" s="100"/>
      <c r="AD305" s="108"/>
      <c r="AE305" s="18"/>
      <c r="AF305" s="109"/>
      <c r="AG305" s="108"/>
      <c r="AH305" s="148"/>
      <c r="AI305" s="100"/>
      <c r="AJ305" s="100"/>
      <c r="AK305" s="100"/>
      <c r="AL305" s="108"/>
      <c r="AM305" s="18"/>
      <c r="AN305" s="111"/>
      <c r="AO305" s="18"/>
      <c r="AP305" s="149"/>
      <c r="AQ305" s="82"/>
      <c r="AR305" s="66"/>
      <c r="AS305" s="97"/>
    </row>
    <row r="306" spans="1:45" ht="12.75" customHeight="1">
      <c r="A306" s="66"/>
      <c r="B306" s="98"/>
      <c r="C306" s="99"/>
      <c r="D306" s="99"/>
      <c r="E306" s="100"/>
      <c r="F306" s="100"/>
      <c r="G306" s="100"/>
      <c r="H306" s="98"/>
      <c r="I306" s="143"/>
      <c r="J306" s="100"/>
      <c r="K306" s="102"/>
      <c r="L306" s="100"/>
      <c r="M306" s="100"/>
      <c r="N306" s="100"/>
      <c r="O306" s="108"/>
      <c r="P306" s="144"/>
      <c r="Q306" s="145"/>
      <c r="R306" s="145"/>
      <c r="S306" s="100"/>
      <c r="T306" s="108"/>
      <c r="U306" s="102"/>
      <c r="V306" s="100"/>
      <c r="W306" s="100"/>
      <c r="X306" s="146"/>
      <c r="Y306" s="18"/>
      <c r="Z306" s="147"/>
      <c r="AA306" s="100"/>
      <c r="AB306" s="100"/>
      <c r="AC306" s="100"/>
      <c r="AD306" s="108"/>
      <c r="AE306" s="18"/>
      <c r="AF306" s="109"/>
      <c r="AG306" s="108"/>
      <c r="AH306" s="148"/>
      <c r="AI306" s="100"/>
      <c r="AJ306" s="100"/>
      <c r="AK306" s="100"/>
      <c r="AL306" s="108"/>
      <c r="AM306" s="18"/>
      <c r="AN306" s="111"/>
      <c r="AO306" s="18"/>
      <c r="AP306" s="149"/>
      <c r="AQ306" s="82"/>
      <c r="AR306" s="66"/>
      <c r="AS306" s="97"/>
    </row>
    <row r="307" spans="1:45" ht="12.75" customHeight="1">
      <c r="A307" s="66"/>
      <c r="B307" s="98"/>
      <c r="C307" s="99"/>
      <c r="D307" s="99"/>
      <c r="E307" s="100"/>
      <c r="F307" s="100"/>
      <c r="G307" s="100"/>
      <c r="H307" s="98"/>
      <c r="I307" s="143"/>
      <c r="J307" s="100"/>
      <c r="K307" s="102"/>
      <c r="L307" s="100"/>
      <c r="M307" s="100"/>
      <c r="N307" s="100"/>
      <c r="O307" s="108"/>
      <c r="P307" s="144"/>
      <c r="Q307" s="145"/>
      <c r="R307" s="145"/>
      <c r="S307" s="100"/>
      <c r="T307" s="108"/>
      <c r="U307" s="102"/>
      <c r="V307" s="100"/>
      <c r="W307" s="100"/>
      <c r="X307" s="146"/>
      <c r="Y307" s="18"/>
      <c r="Z307" s="147"/>
      <c r="AA307" s="100"/>
      <c r="AB307" s="100"/>
      <c r="AC307" s="100"/>
      <c r="AD307" s="108"/>
      <c r="AE307" s="18"/>
      <c r="AF307" s="109"/>
      <c r="AG307" s="108"/>
      <c r="AH307" s="148"/>
      <c r="AI307" s="100"/>
      <c r="AJ307" s="100"/>
      <c r="AK307" s="100"/>
      <c r="AL307" s="108"/>
      <c r="AM307" s="18"/>
      <c r="AN307" s="111"/>
      <c r="AO307" s="18"/>
      <c r="AP307" s="149"/>
      <c r="AQ307" s="82"/>
      <c r="AR307" s="66"/>
      <c r="AS307" s="97"/>
    </row>
    <row r="308" spans="1:45" ht="12.75" customHeight="1">
      <c r="A308" s="66"/>
      <c r="B308" s="98"/>
      <c r="C308" s="99"/>
      <c r="D308" s="99"/>
      <c r="E308" s="100"/>
      <c r="F308" s="100"/>
      <c r="G308" s="100"/>
      <c r="H308" s="98"/>
      <c r="I308" s="143"/>
      <c r="J308" s="100"/>
      <c r="K308" s="102"/>
      <c r="L308" s="100"/>
      <c r="M308" s="100"/>
      <c r="N308" s="100"/>
      <c r="O308" s="108"/>
      <c r="P308" s="144"/>
      <c r="Q308" s="145"/>
      <c r="R308" s="145"/>
      <c r="S308" s="100"/>
      <c r="T308" s="108"/>
      <c r="U308" s="102"/>
      <c r="V308" s="100"/>
      <c r="W308" s="100"/>
      <c r="X308" s="146"/>
      <c r="Y308" s="18"/>
      <c r="Z308" s="147"/>
      <c r="AA308" s="100"/>
      <c r="AB308" s="100"/>
      <c r="AC308" s="100"/>
      <c r="AD308" s="108"/>
      <c r="AE308" s="18"/>
      <c r="AF308" s="109"/>
      <c r="AG308" s="108"/>
      <c r="AH308" s="148"/>
      <c r="AI308" s="100"/>
      <c r="AJ308" s="100"/>
      <c r="AK308" s="100"/>
      <c r="AL308" s="108"/>
      <c r="AM308" s="18"/>
      <c r="AN308" s="111"/>
      <c r="AO308" s="18"/>
      <c r="AP308" s="149"/>
      <c r="AQ308" s="82"/>
      <c r="AR308" s="66"/>
      <c r="AS308" s="97"/>
    </row>
    <row r="309" spans="1:45" ht="12.75" customHeight="1">
      <c r="A309" s="66"/>
      <c r="B309" s="98"/>
      <c r="C309" s="99"/>
      <c r="D309" s="99"/>
      <c r="E309" s="100"/>
      <c r="F309" s="100"/>
      <c r="G309" s="100"/>
      <c r="H309" s="98"/>
      <c r="I309" s="143"/>
      <c r="J309" s="100"/>
      <c r="K309" s="102"/>
      <c r="L309" s="100"/>
      <c r="M309" s="100"/>
      <c r="N309" s="100"/>
      <c r="O309" s="108"/>
      <c r="P309" s="144"/>
      <c r="Q309" s="145"/>
      <c r="R309" s="145"/>
      <c r="S309" s="100"/>
      <c r="T309" s="108"/>
      <c r="U309" s="102"/>
      <c r="V309" s="100"/>
      <c r="W309" s="100"/>
      <c r="X309" s="146"/>
      <c r="Y309" s="18"/>
      <c r="Z309" s="147"/>
      <c r="AA309" s="100"/>
      <c r="AB309" s="100"/>
      <c r="AC309" s="100"/>
      <c r="AD309" s="108"/>
      <c r="AE309" s="18"/>
      <c r="AF309" s="109"/>
      <c r="AG309" s="108"/>
      <c r="AH309" s="148"/>
      <c r="AI309" s="100"/>
      <c r="AJ309" s="100"/>
      <c r="AK309" s="100"/>
      <c r="AL309" s="108"/>
      <c r="AM309" s="18"/>
      <c r="AN309" s="111"/>
      <c r="AO309" s="18"/>
      <c r="AP309" s="149"/>
      <c r="AQ309" s="82"/>
      <c r="AR309" s="66"/>
      <c r="AS309" s="97"/>
    </row>
    <row r="310" spans="1:45" ht="12.75" customHeight="1">
      <c r="A310" s="66"/>
      <c r="B310" s="98"/>
      <c r="C310" s="99"/>
      <c r="D310" s="99"/>
      <c r="E310" s="100"/>
      <c r="F310" s="100"/>
      <c r="G310" s="100"/>
      <c r="H310" s="98"/>
      <c r="I310" s="143"/>
      <c r="J310" s="100"/>
      <c r="K310" s="102"/>
      <c r="L310" s="100"/>
      <c r="M310" s="100"/>
      <c r="N310" s="100"/>
      <c r="O310" s="108"/>
      <c r="P310" s="144"/>
      <c r="Q310" s="145"/>
      <c r="R310" s="145"/>
      <c r="S310" s="100"/>
      <c r="T310" s="108"/>
      <c r="U310" s="102"/>
      <c r="V310" s="100"/>
      <c r="W310" s="100"/>
      <c r="X310" s="146"/>
      <c r="Y310" s="18"/>
      <c r="Z310" s="147"/>
      <c r="AA310" s="100"/>
      <c r="AB310" s="100"/>
      <c r="AC310" s="100"/>
      <c r="AD310" s="108"/>
      <c r="AE310" s="18"/>
      <c r="AF310" s="109"/>
      <c r="AG310" s="108"/>
      <c r="AH310" s="148"/>
      <c r="AI310" s="100"/>
      <c r="AJ310" s="100"/>
      <c r="AK310" s="100"/>
      <c r="AL310" s="108"/>
      <c r="AM310" s="18"/>
      <c r="AN310" s="111"/>
      <c r="AO310" s="18"/>
      <c r="AP310" s="149"/>
      <c r="AQ310" s="82"/>
      <c r="AR310" s="66"/>
      <c r="AS310" s="97"/>
    </row>
    <row r="311" spans="1:45" ht="12.75" customHeight="1">
      <c r="A311" s="66"/>
      <c r="B311" s="98"/>
      <c r="C311" s="99"/>
      <c r="D311" s="99"/>
      <c r="E311" s="100"/>
      <c r="F311" s="100"/>
      <c r="G311" s="100"/>
      <c r="H311" s="98"/>
      <c r="I311" s="143"/>
      <c r="J311" s="100"/>
      <c r="K311" s="102"/>
      <c r="L311" s="100"/>
      <c r="M311" s="100"/>
      <c r="N311" s="100"/>
      <c r="O311" s="108"/>
      <c r="P311" s="144"/>
      <c r="Q311" s="145"/>
      <c r="R311" s="145"/>
      <c r="S311" s="100"/>
      <c r="T311" s="108"/>
      <c r="U311" s="102"/>
      <c r="V311" s="100"/>
      <c r="W311" s="100"/>
      <c r="X311" s="146"/>
      <c r="Y311" s="18"/>
      <c r="Z311" s="147"/>
      <c r="AA311" s="100"/>
      <c r="AB311" s="100"/>
      <c r="AC311" s="100"/>
      <c r="AD311" s="108"/>
      <c r="AE311" s="18"/>
      <c r="AF311" s="109"/>
      <c r="AG311" s="108"/>
      <c r="AH311" s="148"/>
      <c r="AI311" s="100"/>
      <c r="AJ311" s="100"/>
      <c r="AK311" s="100"/>
      <c r="AL311" s="108"/>
      <c r="AM311" s="18"/>
      <c r="AN311" s="111"/>
      <c r="AO311" s="18"/>
      <c r="AP311" s="149"/>
      <c r="AQ311" s="82"/>
      <c r="AR311" s="66"/>
      <c r="AS311" s="97"/>
    </row>
    <row r="312" spans="1:45" ht="12.75" customHeight="1">
      <c r="A312" s="66"/>
      <c r="B312" s="98"/>
      <c r="C312" s="99"/>
      <c r="D312" s="99"/>
      <c r="E312" s="100"/>
      <c r="F312" s="100"/>
      <c r="G312" s="100"/>
      <c r="H312" s="98"/>
      <c r="I312" s="143"/>
      <c r="J312" s="100"/>
      <c r="K312" s="102"/>
      <c r="L312" s="100"/>
      <c r="M312" s="100"/>
      <c r="N312" s="100"/>
      <c r="O312" s="108"/>
      <c r="P312" s="144"/>
      <c r="Q312" s="145"/>
      <c r="R312" s="145"/>
      <c r="S312" s="100"/>
      <c r="T312" s="108"/>
      <c r="U312" s="102"/>
      <c r="V312" s="100"/>
      <c r="W312" s="100"/>
      <c r="X312" s="146"/>
      <c r="Y312" s="18"/>
      <c r="Z312" s="147"/>
      <c r="AA312" s="100"/>
      <c r="AB312" s="100"/>
      <c r="AC312" s="100"/>
      <c r="AD312" s="108"/>
      <c r="AE312" s="18"/>
      <c r="AF312" s="109"/>
      <c r="AG312" s="108"/>
      <c r="AH312" s="148"/>
      <c r="AI312" s="100"/>
      <c r="AJ312" s="100"/>
      <c r="AK312" s="100"/>
      <c r="AL312" s="108"/>
      <c r="AM312" s="18"/>
      <c r="AN312" s="111"/>
      <c r="AO312" s="18"/>
      <c r="AP312" s="149"/>
      <c r="AQ312" s="82"/>
      <c r="AR312" s="66"/>
      <c r="AS312" s="97"/>
    </row>
    <row r="313" spans="1:45" ht="12.75" customHeight="1">
      <c r="A313" s="66"/>
      <c r="B313" s="98"/>
      <c r="C313" s="99"/>
      <c r="D313" s="99"/>
      <c r="E313" s="100"/>
      <c r="F313" s="100"/>
      <c r="G313" s="100"/>
      <c r="H313" s="98"/>
      <c r="I313" s="143"/>
      <c r="J313" s="100"/>
      <c r="K313" s="102"/>
      <c r="L313" s="100"/>
      <c r="M313" s="100"/>
      <c r="N313" s="100"/>
      <c r="O313" s="108"/>
      <c r="P313" s="144"/>
      <c r="Q313" s="145"/>
      <c r="R313" s="145"/>
      <c r="S313" s="100"/>
      <c r="T313" s="108"/>
      <c r="U313" s="102"/>
      <c r="V313" s="100"/>
      <c r="W313" s="100"/>
      <c r="X313" s="146"/>
      <c r="Y313" s="18"/>
      <c r="Z313" s="147"/>
      <c r="AA313" s="100"/>
      <c r="AB313" s="100"/>
      <c r="AC313" s="100"/>
      <c r="AD313" s="108"/>
      <c r="AE313" s="18"/>
      <c r="AF313" s="109"/>
      <c r="AG313" s="108"/>
      <c r="AH313" s="148"/>
      <c r="AI313" s="100"/>
      <c r="AJ313" s="100"/>
      <c r="AK313" s="100"/>
      <c r="AL313" s="108"/>
      <c r="AM313" s="18"/>
      <c r="AN313" s="111"/>
      <c r="AO313" s="18"/>
      <c r="AP313" s="149"/>
      <c r="AQ313" s="82"/>
      <c r="AR313" s="66"/>
      <c r="AS313" s="97"/>
    </row>
    <row r="314" spans="1:45" ht="12.75" customHeight="1">
      <c r="A314" s="66"/>
      <c r="B314" s="98"/>
      <c r="C314" s="99"/>
      <c r="D314" s="99"/>
      <c r="E314" s="100"/>
      <c r="F314" s="100"/>
      <c r="G314" s="100"/>
      <c r="H314" s="98"/>
      <c r="I314" s="143"/>
      <c r="J314" s="100"/>
      <c r="K314" s="102"/>
      <c r="L314" s="100"/>
      <c r="M314" s="100"/>
      <c r="N314" s="100"/>
      <c r="O314" s="108"/>
      <c r="P314" s="144"/>
      <c r="Q314" s="145"/>
      <c r="R314" s="145"/>
      <c r="S314" s="100"/>
      <c r="T314" s="108"/>
      <c r="U314" s="102"/>
      <c r="V314" s="100"/>
      <c r="W314" s="100"/>
      <c r="X314" s="146"/>
      <c r="Y314" s="18"/>
      <c r="Z314" s="147"/>
      <c r="AA314" s="100"/>
      <c r="AB314" s="100"/>
      <c r="AC314" s="100"/>
      <c r="AD314" s="108"/>
      <c r="AE314" s="18"/>
      <c r="AF314" s="109"/>
      <c r="AG314" s="108"/>
      <c r="AH314" s="148"/>
      <c r="AI314" s="100"/>
      <c r="AJ314" s="100"/>
      <c r="AK314" s="100"/>
      <c r="AL314" s="108"/>
      <c r="AM314" s="18"/>
      <c r="AN314" s="111"/>
      <c r="AO314" s="18"/>
      <c r="AP314" s="149"/>
      <c r="AQ314" s="82"/>
      <c r="AR314" s="66"/>
      <c r="AS314" s="97"/>
    </row>
    <row r="315" spans="1:45" ht="12.75" customHeight="1">
      <c r="A315" s="66"/>
      <c r="B315" s="98"/>
      <c r="C315" s="99"/>
      <c r="D315" s="99"/>
      <c r="E315" s="100"/>
      <c r="F315" s="100"/>
      <c r="G315" s="100"/>
      <c r="H315" s="98"/>
      <c r="I315" s="143"/>
      <c r="J315" s="100"/>
      <c r="K315" s="102"/>
      <c r="L315" s="100"/>
      <c r="M315" s="100"/>
      <c r="N315" s="100"/>
      <c r="O315" s="108"/>
      <c r="P315" s="144"/>
      <c r="Q315" s="145"/>
      <c r="R315" s="145"/>
      <c r="S315" s="100"/>
      <c r="T315" s="108"/>
      <c r="U315" s="102"/>
      <c r="V315" s="100"/>
      <c r="W315" s="100"/>
      <c r="X315" s="146"/>
      <c r="Y315" s="18"/>
      <c r="Z315" s="147"/>
      <c r="AA315" s="100"/>
      <c r="AB315" s="100"/>
      <c r="AC315" s="100"/>
      <c r="AD315" s="108"/>
      <c r="AE315" s="18"/>
      <c r="AF315" s="109"/>
      <c r="AG315" s="108"/>
      <c r="AH315" s="148"/>
      <c r="AI315" s="100"/>
      <c r="AJ315" s="100"/>
      <c r="AK315" s="100"/>
      <c r="AL315" s="108"/>
      <c r="AM315" s="18"/>
      <c r="AN315" s="111"/>
      <c r="AO315" s="18"/>
      <c r="AP315" s="149"/>
      <c r="AQ315" s="82"/>
      <c r="AR315" s="66"/>
      <c r="AS315" s="97"/>
    </row>
    <row r="316" spans="1:45" ht="12.75" customHeight="1">
      <c r="A316" s="66"/>
      <c r="B316" s="98"/>
      <c r="C316" s="99"/>
      <c r="D316" s="99"/>
      <c r="E316" s="100"/>
      <c r="F316" s="100"/>
      <c r="G316" s="100"/>
      <c r="H316" s="98"/>
      <c r="I316" s="143"/>
      <c r="J316" s="100"/>
      <c r="K316" s="102"/>
      <c r="L316" s="100"/>
      <c r="M316" s="100"/>
      <c r="N316" s="100"/>
      <c r="O316" s="108"/>
      <c r="P316" s="144"/>
      <c r="Q316" s="145"/>
      <c r="R316" s="145"/>
      <c r="S316" s="100"/>
      <c r="T316" s="108"/>
      <c r="U316" s="102"/>
      <c r="V316" s="100"/>
      <c r="W316" s="100"/>
      <c r="X316" s="146"/>
      <c r="Y316" s="18"/>
      <c r="Z316" s="147"/>
      <c r="AA316" s="100"/>
      <c r="AB316" s="100"/>
      <c r="AC316" s="100"/>
      <c r="AD316" s="108"/>
      <c r="AE316" s="18"/>
      <c r="AF316" s="109"/>
      <c r="AG316" s="108"/>
      <c r="AH316" s="148"/>
      <c r="AI316" s="100"/>
      <c r="AJ316" s="100"/>
      <c r="AK316" s="100"/>
      <c r="AL316" s="108"/>
      <c r="AM316" s="18"/>
      <c r="AN316" s="111"/>
      <c r="AO316" s="18"/>
      <c r="AP316" s="149"/>
      <c r="AQ316" s="82"/>
      <c r="AR316" s="66"/>
      <c r="AS316" s="97"/>
    </row>
    <row r="317" spans="1:45" ht="12.75" customHeight="1">
      <c r="A317" s="66"/>
      <c r="B317" s="98"/>
      <c r="C317" s="99"/>
      <c r="D317" s="99"/>
      <c r="E317" s="100"/>
      <c r="F317" s="100"/>
      <c r="G317" s="100"/>
      <c r="H317" s="98"/>
      <c r="I317" s="143"/>
      <c r="J317" s="100"/>
      <c r="K317" s="102"/>
      <c r="L317" s="100"/>
      <c r="M317" s="100"/>
      <c r="N317" s="100"/>
      <c r="O317" s="108"/>
      <c r="P317" s="144"/>
      <c r="Q317" s="145"/>
      <c r="R317" s="145"/>
      <c r="S317" s="100"/>
      <c r="T317" s="108"/>
      <c r="U317" s="102"/>
      <c r="V317" s="100"/>
      <c r="W317" s="100"/>
      <c r="X317" s="146"/>
      <c r="Y317" s="18"/>
      <c r="Z317" s="147"/>
      <c r="AA317" s="100"/>
      <c r="AB317" s="100"/>
      <c r="AC317" s="100"/>
      <c r="AD317" s="108"/>
      <c r="AE317" s="18"/>
      <c r="AF317" s="109"/>
      <c r="AG317" s="108"/>
      <c r="AH317" s="148"/>
      <c r="AI317" s="100"/>
      <c r="AJ317" s="100"/>
      <c r="AK317" s="100"/>
      <c r="AL317" s="108"/>
      <c r="AM317" s="18"/>
      <c r="AN317" s="111"/>
      <c r="AO317" s="18"/>
      <c r="AP317" s="149"/>
      <c r="AQ317" s="82"/>
      <c r="AR317" s="66"/>
      <c r="AS317" s="97"/>
    </row>
    <row r="318" spans="1:45" ht="12.75" customHeight="1">
      <c r="A318" s="66"/>
      <c r="B318" s="98"/>
      <c r="C318" s="99"/>
      <c r="D318" s="99"/>
      <c r="E318" s="100"/>
      <c r="F318" s="100"/>
      <c r="G318" s="100"/>
      <c r="H318" s="98"/>
      <c r="I318" s="143"/>
      <c r="J318" s="100"/>
      <c r="K318" s="102"/>
      <c r="L318" s="100"/>
      <c r="M318" s="100"/>
      <c r="N318" s="100"/>
      <c r="O318" s="108"/>
      <c r="P318" s="144"/>
      <c r="Q318" s="145"/>
      <c r="R318" s="145"/>
      <c r="S318" s="100"/>
      <c r="T318" s="108"/>
      <c r="U318" s="102"/>
      <c r="V318" s="100"/>
      <c r="W318" s="100"/>
      <c r="X318" s="146"/>
      <c r="Y318" s="18"/>
      <c r="Z318" s="147"/>
      <c r="AA318" s="100"/>
      <c r="AB318" s="100"/>
      <c r="AC318" s="100"/>
      <c r="AD318" s="108"/>
      <c r="AE318" s="18"/>
      <c r="AF318" s="109"/>
      <c r="AG318" s="108"/>
      <c r="AH318" s="148"/>
      <c r="AI318" s="100"/>
      <c r="AJ318" s="100"/>
      <c r="AK318" s="100"/>
      <c r="AL318" s="108"/>
      <c r="AM318" s="18"/>
      <c r="AN318" s="111"/>
      <c r="AO318" s="18"/>
      <c r="AP318" s="149"/>
      <c r="AQ318" s="82"/>
      <c r="AR318" s="66"/>
      <c r="AS318" s="97"/>
    </row>
    <row r="319" spans="1:45" ht="12.75" customHeight="1">
      <c r="A319" s="66"/>
      <c r="B319" s="98"/>
      <c r="C319" s="99"/>
      <c r="D319" s="99"/>
      <c r="E319" s="100"/>
      <c r="F319" s="100"/>
      <c r="G319" s="100"/>
      <c r="H319" s="98"/>
      <c r="I319" s="143"/>
      <c r="J319" s="100"/>
      <c r="K319" s="102"/>
      <c r="L319" s="100"/>
      <c r="M319" s="100"/>
      <c r="N319" s="100"/>
      <c r="O319" s="108"/>
      <c r="P319" s="144"/>
      <c r="Q319" s="145"/>
      <c r="R319" s="145"/>
      <c r="S319" s="100"/>
      <c r="T319" s="108"/>
      <c r="U319" s="102"/>
      <c r="V319" s="100"/>
      <c r="W319" s="100"/>
      <c r="X319" s="146"/>
      <c r="Y319" s="18"/>
      <c r="Z319" s="147"/>
      <c r="AA319" s="100"/>
      <c r="AB319" s="100"/>
      <c r="AC319" s="100"/>
      <c r="AD319" s="108"/>
      <c r="AE319" s="18"/>
      <c r="AF319" s="109"/>
      <c r="AG319" s="108"/>
      <c r="AH319" s="148"/>
      <c r="AI319" s="100"/>
      <c r="AJ319" s="100"/>
      <c r="AK319" s="100"/>
      <c r="AL319" s="108"/>
      <c r="AM319" s="18"/>
      <c r="AN319" s="111"/>
      <c r="AO319" s="18"/>
      <c r="AP319" s="149"/>
      <c r="AQ319" s="82"/>
      <c r="AR319" s="66"/>
      <c r="AS319" s="97"/>
    </row>
    <row r="320" spans="1:45" ht="12.75" customHeight="1">
      <c r="A320" s="66"/>
      <c r="B320" s="98"/>
      <c r="C320" s="99"/>
      <c r="D320" s="99"/>
      <c r="E320" s="100"/>
      <c r="F320" s="100"/>
      <c r="G320" s="100"/>
      <c r="H320" s="98"/>
      <c r="I320" s="143"/>
      <c r="J320" s="100"/>
      <c r="K320" s="102"/>
      <c r="L320" s="100"/>
      <c r="M320" s="100"/>
      <c r="N320" s="100"/>
      <c r="O320" s="108"/>
      <c r="P320" s="144"/>
      <c r="Q320" s="145"/>
      <c r="R320" s="145"/>
      <c r="S320" s="100"/>
      <c r="T320" s="108"/>
      <c r="U320" s="102"/>
      <c r="V320" s="100"/>
      <c r="W320" s="100"/>
      <c r="X320" s="146"/>
      <c r="Y320" s="18"/>
      <c r="Z320" s="147"/>
      <c r="AA320" s="100"/>
      <c r="AB320" s="100"/>
      <c r="AC320" s="100"/>
      <c r="AD320" s="108"/>
      <c r="AE320" s="18"/>
      <c r="AF320" s="109"/>
      <c r="AG320" s="108"/>
      <c r="AH320" s="148"/>
      <c r="AI320" s="100"/>
      <c r="AJ320" s="100"/>
      <c r="AK320" s="100"/>
      <c r="AL320" s="108"/>
      <c r="AM320" s="18"/>
      <c r="AN320" s="111"/>
      <c r="AO320" s="18"/>
      <c r="AP320" s="149"/>
      <c r="AQ320" s="82"/>
      <c r="AR320" s="66"/>
      <c r="AS320" s="97"/>
    </row>
    <row r="321" spans="1:45" ht="12.75" customHeight="1">
      <c r="A321" s="66"/>
      <c r="B321" s="98"/>
      <c r="C321" s="99"/>
      <c r="D321" s="99"/>
      <c r="E321" s="100"/>
      <c r="F321" s="100"/>
      <c r="G321" s="100"/>
      <c r="H321" s="98"/>
      <c r="I321" s="143"/>
      <c r="J321" s="100"/>
      <c r="K321" s="102"/>
      <c r="L321" s="100"/>
      <c r="M321" s="100"/>
      <c r="N321" s="100"/>
      <c r="O321" s="108"/>
      <c r="P321" s="144"/>
      <c r="Q321" s="145"/>
      <c r="R321" s="145"/>
      <c r="S321" s="100"/>
      <c r="T321" s="108"/>
      <c r="U321" s="102"/>
      <c r="V321" s="100"/>
      <c r="W321" s="100"/>
      <c r="X321" s="146"/>
      <c r="Y321" s="18"/>
      <c r="Z321" s="147"/>
      <c r="AA321" s="100"/>
      <c r="AB321" s="100"/>
      <c r="AC321" s="100"/>
      <c r="AD321" s="108"/>
      <c r="AE321" s="18"/>
      <c r="AF321" s="109"/>
      <c r="AG321" s="108"/>
      <c r="AH321" s="148"/>
      <c r="AI321" s="100"/>
      <c r="AJ321" s="100"/>
      <c r="AK321" s="100"/>
      <c r="AL321" s="108"/>
      <c r="AM321" s="18"/>
      <c r="AN321" s="111"/>
      <c r="AO321" s="18"/>
      <c r="AP321" s="149"/>
      <c r="AQ321" s="82"/>
      <c r="AR321" s="66"/>
      <c r="AS321" s="97"/>
    </row>
    <row r="322" spans="1:45" ht="12.75" customHeight="1">
      <c r="A322" s="66"/>
      <c r="B322" s="98"/>
      <c r="C322" s="99"/>
      <c r="D322" s="99"/>
      <c r="E322" s="100"/>
      <c r="F322" s="100"/>
      <c r="G322" s="100"/>
      <c r="H322" s="98"/>
      <c r="I322" s="143"/>
      <c r="J322" s="100"/>
      <c r="K322" s="102"/>
      <c r="L322" s="100"/>
      <c r="M322" s="100"/>
      <c r="N322" s="100"/>
      <c r="O322" s="108"/>
      <c r="P322" s="144"/>
      <c r="Q322" s="145"/>
      <c r="R322" s="145"/>
      <c r="S322" s="100"/>
      <c r="T322" s="108"/>
      <c r="U322" s="102"/>
      <c r="V322" s="100"/>
      <c r="W322" s="100"/>
      <c r="X322" s="146"/>
      <c r="Y322" s="18"/>
      <c r="Z322" s="147"/>
      <c r="AA322" s="100"/>
      <c r="AB322" s="100"/>
      <c r="AC322" s="100"/>
      <c r="AD322" s="108"/>
      <c r="AE322" s="18"/>
      <c r="AF322" s="109"/>
      <c r="AG322" s="108"/>
      <c r="AH322" s="148"/>
      <c r="AI322" s="100"/>
      <c r="AJ322" s="100"/>
      <c r="AK322" s="100"/>
      <c r="AL322" s="108"/>
      <c r="AM322" s="18"/>
      <c r="AN322" s="111"/>
      <c r="AO322" s="18"/>
      <c r="AP322" s="149"/>
      <c r="AQ322" s="82"/>
      <c r="AR322" s="66"/>
      <c r="AS322" s="97"/>
    </row>
    <row r="323" spans="1:45" ht="12.75" customHeight="1">
      <c r="A323" s="66"/>
      <c r="B323" s="98"/>
      <c r="C323" s="99"/>
      <c r="D323" s="99"/>
      <c r="E323" s="100"/>
      <c r="F323" s="100"/>
      <c r="G323" s="100"/>
      <c r="H323" s="98"/>
      <c r="I323" s="143"/>
      <c r="J323" s="100"/>
      <c r="K323" s="102"/>
      <c r="L323" s="100"/>
      <c r="M323" s="100"/>
      <c r="N323" s="100"/>
      <c r="O323" s="108"/>
      <c r="P323" s="144"/>
      <c r="Q323" s="145"/>
      <c r="R323" s="145"/>
      <c r="S323" s="100"/>
      <c r="T323" s="108"/>
      <c r="U323" s="102"/>
      <c r="V323" s="100"/>
      <c r="W323" s="100"/>
      <c r="X323" s="146"/>
      <c r="Y323" s="18"/>
      <c r="Z323" s="147"/>
      <c r="AA323" s="100"/>
      <c r="AB323" s="100"/>
      <c r="AC323" s="100"/>
      <c r="AD323" s="108"/>
      <c r="AE323" s="18"/>
      <c r="AF323" s="109"/>
      <c r="AG323" s="108"/>
      <c r="AH323" s="148"/>
      <c r="AI323" s="100"/>
      <c r="AJ323" s="100"/>
      <c r="AK323" s="100"/>
      <c r="AL323" s="108"/>
      <c r="AM323" s="18"/>
      <c r="AN323" s="111"/>
      <c r="AO323" s="18"/>
      <c r="AP323" s="149"/>
      <c r="AQ323" s="82"/>
      <c r="AR323" s="66"/>
      <c r="AS323" s="97"/>
    </row>
    <row r="324" spans="1:45" ht="12.75" customHeight="1">
      <c r="A324" s="66"/>
      <c r="B324" s="98"/>
      <c r="C324" s="99"/>
      <c r="D324" s="99"/>
      <c r="E324" s="100"/>
      <c r="F324" s="100"/>
      <c r="G324" s="100"/>
      <c r="H324" s="98"/>
      <c r="I324" s="143"/>
      <c r="J324" s="100"/>
      <c r="K324" s="102"/>
      <c r="L324" s="100"/>
      <c r="M324" s="100"/>
      <c r="N324" s="100"/>
      <c r="O324" s="108"/>
      <c r="P324" s="144"/>
      <c r="Q324" s="145"/>
      <c r="R324" s="145"/>
      <c r="S324" s="100"/>
      <c r="T324" s="108"/>
      <c r="U324" s="102"/>
      <c r="V324" s="100"/>
      <c r="W324" s="100"/>
      <c r="X324" s="146"/>
      <c r="Y324" s="18"/>
      <c r="Z324" s="147"/>
      <c r="AA324" s="100"/>
      <c r="AB324" s="100"/>
      <c r="AC324" s="100"/>
      <c r="AD324" s="108"/>
      <c r="AE324" s="18"/>
      <c r="AF324" s="109"/>
      <c r="AG324" s="108"/>
      <c r="AH324" s="148"/>
      <c r="AI324" s="100"/>
      <c r="AJ324" s="100"/>
      <c r="AK324" s="100"/>
      <c r="AL324" s="108"/>
      <c r="AM324" s="18"/>
      <c r="AN324" s="111"/>
      <c r="AO324" s="18"/>
      <c r="AP324" s="149"/>
      <c r="AQ324" s="82"/>
      <c r="AR324" s="66"/>
      <c r="AS324" s="97"/>
    </row>
    <row r="325" spans="1:45" ht="12.75" customHeight="1">
      <c r="A325" s="66"/>
      <c r="B325" s="98"/>
      <c r="C325" s="99"/>
      <c r="D325" s="99"/>
      <c r="E325" s="100"/>
      <c r="F325" s="100"/>
      <c r="G325" s="100"/>
      <c r="H325" s="98"/>
      <c r="I325" s="143"/>
      <c r="J325" s="100"/>
      <c r="K325" s="102"/>
      <c r="L325" s="100"/>
      <c r="M325" s="100"/>
      <c r="N325" s="100"/>
      <c r="O325" s="108"/>
      <c r="P325" s="144"/>
      <c r="Q325" s="145"/>
      <c r="R325" s="145"/>
      <c r="S325" s="100"/>
      <c r="T325" s="108"/>
      <c r="U325" s="102"/>
      <c r="V325" s="100"/>
      <c r="W325" s="100"/>
      <c r="X325" s="146"/>
      <c r="Y325" s="18"/>
      <c r="Z325" s="147"/>
      <c r="AA325" s="100"/>
      <c r="AB325" s="100"/>
      <c r="AC325" s="100"/>
      <c r="AD325" s="108"/>
      <c r="AE325" s="18"/>
      <c r="AF325" s="109"/>
      <c r="AG325" s="108"/>
      <c r="AH325" s="148"/>
      <c r="AI325" s="100"/>
      <c r="AJ325" s="100"/>
      <c r="AK325" s="100"/>
      <c r="AL325" s="108"/>
      <c r="AM325" s="18"/>
      <c r="AN325" s="111"/>
      <c r="AO325" s="18"/>
      <c r="AP325" s="149"/>
      <c r="AQ325" s="82"/>
      <c r="AR325" s="66"/>
      <c r="AS325" s="97"/>
    </row>
    <row r="326" spans="1:45" ht="12.75" customHeight="1">
      <c r="A326" s="66"/>
      <c r="B326" s="98"/>
      <c r="C326" s="99"/>
      <c r="D326" s="99"/>
      <c r="E326" s="100"/>
      <c r="F326" s="100"/>
      <c r="G326" s="100"/>
      <c r="H326" s="98"/>
      <c r="I326" s="143"/>
      <c r="J326" s="100"/>
      <c r="K326" s="102"/>
      <c r="L326" s="100"/>
      <c r="M326" s="100"/>
      <c r="N326" s="100"/>
      <c r="O326" s="108"/>
      <c r="P326" s="144"/>
      <c r="Q326" s="145"/>
      <c r="R326" s="145"/>
      <c r="S326" s="100"/>
      <c r="T326" s="108"/>
      <c r="U326" s="102"/>
      <c r="V326" s="100"/>
      <c r="W326" s="100"/>
      <c r="X326" s="146"/>
      <c r="Y326" s="18"/>
      <c r="Z326" s="147"/>
      <c r="AA326" s="100"/>
      <c r="AB326" s="100"/>
      <c r="AC326" s="100"/>
      <c r="AD326" s="108"/>
      <c r="AE326" s="18"/>
      <c r="AF326" s="109"/>
      <c r="AG326" s="108"/>
      <c r="AH326" s="148"/>
      <c r="AI326" s="100"/>
      <c r="AJ326" s="100"/>
      <c r="AK326" s="100"/>
      <c r="AL326" s="108"/>
      <c r="AM326" s="18"/>
      <c r="AN326" s="111"/>
      <c r="AO326" s="18"/>
      <c r="AP326" s="149"/>
      <c r="AQ326" s="82"/>
      <c r="AR326" s="66"/>
      <c r="AS326" s="97"/>
    </row>
    <row r="327" spans="1:45" ht="12.75" customHeight="1">
      <c r="A327" s="66"/>
      <c r="B327" s="98"/>
      <c r="C327" s="99"/>
      <c r="D327" s="99"/>
      <c r="E327" s="100"/>
      <c r="F327" s="100"/>
      <c r="G327" s="100"/>
      <c r="H327" s="98"/>
      <c r="I327" s="143"/>
      <c r="J327" s="100"/>
      <c r="K327" s="102"/>
      <c r="L327" s="100"/>
      <c r="M327" s="100"/>
      <c r="N327" s="100"/>
      <c r="O327" s="108"/>
      <c r="P327" s="144"/>
      <c r="Q327" s="145"/>
      <c r="R327" s="145"/>
      <c r="S327" s="100"/>
      <c r="T327" s="108"/>
      <c r="U327" s="102"/>
      <c r="V327" s="100"/>
      <c r="W327" s="100"/>
      <c r="X327" s="146"/>
      <c r="Y327" s="18"/>
      <c r="Z327" s="147"/>
      <c r="AA327" s="100"/>
      <c r="AB327" s="100"/>
      <c r="AC327" s="100"/>
      <c r="AD327" s="108"/>
      <c r="AE327" s="18"/>
      <c r="AF327" s="109"/>
      <c r="AG327" s="108"/>
      <c r="AH327" s="148"/>
      <c r="AI327" s="100"/>
      <c r="AJ327" s="100"/>
      <c r="AK327" s="100"/>
      <c r="AL327" s="108"/>
      <c r="AM327" s="18"/>
      <c r="AN327" s="111"/>
      <c r="AO327" s="18"/>
      <c r="AP327" s="149"/>
      <c r="AQ327" s="82"/>
      <c r="AR327" s="66"/>
      <c r="AS327" s="97"/>
    </row>
    <row r="328" spans="1:45" ht="12.75" customHeight="1">
      <c r="A328" s="66"/>
      <c r="B328" s="98"/>
      <c r="C328" s="99"/>
      <c r="D328" s="99"/>
      <c r="E328" s="100"/>
      <c r="F328" s="100"/>
      <c r="G328" s="100"/>
      <c r="H328" s="98"/>
      <c r="I328" s="143"/>
      <c r="J328" s="100"/>
      <c r="K328" s="102"/>
      <c r="L328" s="100"/>
      <c r="M328" s="100"/>
      <c r="N328" s="100"/>
      <c r="O328" s="108"/>
      <c r="P328" s="144"/>
      <c r="Q328" s="145"/>
      <c r="R328" s="145"/>
      <c r="S328" s="100"/>
      <c r="T328" s="108"/>
      <c r="U328" s="102"/>
      <c r="V328" s="100"/>
      <c r="W328" s="100"/>
      <c r="X328" s="146"/>
      <c r="Y328" s="18"/>
      <c r="Z328" s="147"/>
      <c r="AA328" s="100"/>
      <c r="AB328" s="100"/>
      <c r="AC328" s="100"/>
      <c r="AD328" s="108"/>
      <c r="AE328" s="18"/>
      <c r="AF328" s="109"/>
      <c r="AG328" s="108"/>
      <c r="AH328" s="148"/>
      <c r="AI328" s="100"/>
      <c r="AJ328" s="100"/>
      <c r="AK328" s="100"/>
      <c r="AL328" s="108"/>
      <c r="AM328" s="18"/>
      <c r="AN328" s="111"/>
      <c r="AO328" s="18"/>
      <c r="AP328" s="149"/>
      <c r="AQ328" s="82"/>
      <c r="AR328" s="66"/>
      <c r="AS328" s="97"/>
    </row>
    <row r="329" spans="1:45" ht="12.75" customHeight="1">
      <c r="A329" s="66"/>
      <c r="B329" s="98"/>
      <c r="C329" s="99"/>
      <c r="D329" s="99"/>
      <c r="E329" s="100"/>
      <c r="F329" s="100"/>
      <c r="G329" s="100"/>
      <c r="H329" s="98"/>
      <c r="I329" s="143"/>
      <c r="J329" s="100"/>
      <c r="K329" s="102"/>
      <c r="L329" s="100"/>
      <c r="M329" s="100"/>
      <c r="N329" s="100"/>
      <c r="O329" s="108"/>
      <c r="P329" s="144"/>
      <c r="Q329" s="145"/>
      <c r="R329" s="145"/>
      <c r="S329" s="100"/>
      <c r="T329" s="108"/>
      <c r="U329" s="102"/>
      <c r="V329" s="100"/>
      <c r="W329" s="100"/>
      <c r="X329" s="146"/>
      <c r="Y329" s="18"/>
      <c r="Z329" s="147"/>
      <c r="AA329" s="100"/>
      <c r="AB329" s="100"/>
      <c r="AC329" s="100"/>
      <c r="AD329" s="108"/>
      <c r="AE329" s="18"/>
      <c r="AF329" s="109"/>
      <c r="AG329" s="108"/>
      <c r="AH329" s="148"/>
      <c r="AI329" s="100"/>
      <c r="AJ329" s="100"/>
      <c r="AK329" s="100"/>
      <c r="AL329" s="108"/>
      <c r="AM329" s="18"/>
      <c r="AN329" s="111"/>
      <c r="AO329" s="18"/>
      <c r="AP329" s="149"/>
      <c r="AQ329" s="82"/>
      <c r="AR329" s="66"/>
      <c r="AS329" s="97"/>
    </row>
    <row r="330" spans="1:45" ht="12.75" customHeight="1">
      <c r="A330" s="66"/>
      <c r="B330" s="98"/>
      <c r="C330" s="99"/>
      <c r="D330" s="99"/>
      <c r="E330" s="100"/>
      <c r="F330" s="100"/>
      <c r="G330" s="100"/>
      <c r="H330" s="98"/>
      <c r="I330" s="143"/>
      <c r="J330" s="100"/>
      <c r="K330" s="102"/>
      <c r="L330" s="100"/>
      <c r="M330" s="100"/>
      <c r="N330" s="100"/>
      <c r="O330" s="108"/>
      <c r="P330" s="144"/>
      <c r="Q330" s="145"/>
      <c r="R330" s="145"/>
      <c r="S330" s="100"/>
      <c r="T330" s="108"/>
      <c r="U330" s="102"/>
      <c r="V330" s="100"/>
      <c r="W330" s="100"/>
      <c r="X330" s="146"/>
      <c r="Y330" s="18"/>
      <c r="Z330" s="147"/>
      <c r="AA330" s="100"/>
      <c r="AB330" s="100"/>
      <c r="AC330" s="100"/>
      <c r="AD330" s="108"/>
      <c r="AE330" s="18"/>
      <c r="AF330" s="109"/>
      <c r="AG330" s="108"/>
      <c r="AH330" s="148"/>
      <c r="AI330" s="100"/>
      <c r="AJ330" s="100"/>
      <c r="AK330" s="100"/>
      <c r="AL330" s="108"/>
      <c r="AM330" s="18"/>
      <c r="AN330" s="111"/>
      <c r="AO330" s="18"/>
      <c r="AP330" s="149"/>
      <c r="AQ330" s="82"/>
      <c r="AR330" s="66"/>
      <c r="AS330" s="97"/>
    </row>
    <row r="331" spans="1:45" ht="12.75" customHeight="1">
      <c r="A331" s="66"/>
      <c r="B331" s="98"/>
      <c r="C331" s="99"/>
      <c r="D331" s="99"/>
      <c r="E331" s="100"/>
      <c r="F331" s="100"/>
      <c r="G331" s="100"/>
      <c r="H331" s="98"/>
      <c r="I331" s="143"/>
      <c r="J331" s="100"/>
      <c r="K331" s="102"/>
      <c r="L331" s="100"/>
      <c r="M331" s="100"/>
      <c r="N331" s="100"/>
      <c r="O331" s="108"/>
      <c r="P331" s="144"/>
      <c r="Q331" s="145"/>
      <c r="R331" s="145"/>
      <c r="S331" s="100"/>
      <c r="T331" s="108"/>
      <c r="U331" s="102"/>
      <c r="V331" s="100"/>
      <c r="W331" s="100"/>
      <c r="X331" s="146"/>
      <c r="Y331" s="18"/>
      <c r="Z331" s="147"/>
      <c r="AA331" s="100"/>
      <c r="AB331" s="100"/>
      <c r="AC331" s="100"/>
      <c r="AD331" s="108"/>
      <c r="AE331" s="18"/>
      <c r="AF331" s="109"/>
      <c r="AG331" s="108"/>
      <c r="AH331" s="148"/>
      <c r="AI331" s="100"/>
      <c r="AJ331" s="100"/>
      <c r="AK331" s="100"/>
      <c r="AL331" s="108"/>
      <c r="AM331" s="18"/>
      <c r="AN331" s="111"/>
      <c r="AO331" s="18"/>
      <c r="AP331" s="149"/>
      <c r="AQ331" s="82"/>
      <c r="AR331" s="66"/>
      <c r="AS331" s="97"/>
    </row>
    <row r="332" spans="1:45" ht="12.75" customHeight="1">
      <c r="A332" s="66"/>
      <c r="B332" s="98"/>
      <c r="C332" s="99"/>
      <c r="D332" s="99"/>
      <c r="E332" s="100"/>
      <c r="F332" s="100"/>
      <c r="G332" s="100"/>
      <c r="H332" s="98"/>
      <c r="I332" s="143"/>
      <c r="J332" s="100"/>
      <c r="K332" s="102"/>
      <c r="L332" s="100"/>
      <c r="M332" s="100"/>
      <c r="N332" s="100"/>
      <c r="O332" s="108"/>
      <c r="P332" s="144"/>
      <c r="Q332" s="145"/>
      <c r="R332" s="145"/>
      <c r="S332" s="100"/>
      <c r="T332" s="108"/>
      <c r="U332" s="102"/>
      <c r="V332" s="100"/>
      <c r="W332" s="100"/>
      <c r="X332" s="146"/>
      <c r="Y332" s="18"/>
      <c r="Z332" s="147"/>
      <c r="AA332" s="100"/>
      <c r="AB332" s="100"/>
      <c r="AC332" s="100"/>
      <c r="AD332" s="108"/>
      <c r="AE332" s="18"/>
      <c r="AF332" s="109"/>
      <c r="AG332" s="108"/>
      <c r="AH332" s="148"/>
      <c r="AI332" s="100"/>
      <c r="AJ332" s="100"/>
      <c r="AK332" s="100"/>
      <c r="AL332" s="108"/>
      <c r="AM332" s="18"/>
      <c r="AN332" s="111"/>
      <c r="AO332" s="18"/>
      <c r="AP332" s="149"/>
      <c r="AQ332" s="82"/>
      <c r="AR332" s="66"/>
      <c r="AS332" s="97"/>
    </row>
    <row r="333" spans="1:45" ht="12.75" customHeight="1">
      <c r="A333" s="66"/>
      <c r="B333" s="98"/>
      <c r="C333" s="99"/>
      <c r="D333" s="99"/>
      <c r="E333" s="100"/>
      <c r="F333" s="100"/>
      <c r="G333" s="100"/>
      <c r="H333" s="98"/>
      <c r="I333" s="143"/>
      <c r="J333" s="100"/>
      <c r="K333" s="102"/>
      <c r="L333" s="100"/>
      <c r="M333" s="100"/>
      <c r="N333" s="100"/>
      <c r="O333" s="108"/>
      <c r="P333" s="144"/>
      <c r="Q333" s="145"/>
      <c r="R333" s="145"/>
      <c r="S333" s="100"/>
      <c r="T333" s="108"/>
      <c r="U333" s="102"/>
      <c r="V333" s="100"/>
      <c r="W333" s="100"/>
      <c r="X333" s="146"/>
      <c r="Y333" s="18"/>
      <c r="Z333" s="147"/>
      <c r="AA333" s="100"/>
      <c r="AB333" s="100"/>
      <c r="AC333" s="100"/>
      <c r="AD333" s="108"/>
      <c r="AE333" s="18"/>
      <c r="AF333" s="109"/>
      <c r="AG333" s="108"/>
      <c r="AH333" s="148"/>
      <c r="AI333" s="100"/>
      <c r="AJ333" s="100"/>
      <c r="AK333" s="100"/>
      <c r="AL333" s="108"/>
      <c r="AM333" s="18"/>
      <c r="AN333" s="111"/>
      <c r="AO333" s="18"/>
      <c r="AP333" s="149"/>
      <c r="AQ333" s="82"/>
      <c r="AR333" s="66"/>
      <c r="AS333" s="97"/>
    </row>
    <row r="334" spans="1:45" ht="12.75" customHeight="1">
      <c r="A334" s="66"/>
      <c r="B334" s="98"/>
      <c r="C334" s="99"/>
      <c r="D334" s="99"/>
      <c r="E334" s="100"/>
      <c r="F334" s="100"/>
      <c r="G334" s="100"/>
      <c r="H334" s="98"/>
      <c r="I334" s="143"/>
      <c r="J334" s="100"/>
      <c r="K334" s="102"/>
      <c r="L334" s="100"/>
      <c r="M334" s="100"/>
      <c r="N334" s="100"/>
      <c r="O334" s="108"/>
      <c r="P334" s="144"/>
      <c r="Q334" s="145"/>
      <c r="R334" s="145"/>
      <c r="S334" s="100"/>
      <c r="T334" s="108"/>
      <c r="U334" s="102"/>
      <c r="V334" s="100"/>
      <c r="W334" s="100"/>
      <c r="X334" s="146"/>
      <c r="Y334" s="18"/>
      <c r="Z334" s="147"/>
      <c r="AA334" s="100"/>
      <c r="AB334" s="100"/>
      <c r="AC334" s="100"/>
      <c r="AD334" s="108"/>
      <c r="AE334" s="18"/>
      <c r="AF334" s="109"/>
      <c r="AG334" s="108"/>
      <c r="AH334" s="148"/>
      <c r="AI334" s="100"/>
      <c r="AJ334" s="100"/>
      <c r="AK334" s="100"/>
      <c r="AL334" s="108"/>
      <c r="AM334" s="18"/>
      <c r="AN334" s="111"/>
      <c r="AO334" s="18"/>
      <c r="AP334" s="149"/>
      <c r="AQ334" s="82"/>
      <c r="AR334" s="66"/>
      <c r="AS334" s="97"/>
    </row>
    <row r="335" spans="1:45" ht="12.75" customHeight="1">
      <c r="A335" s="66"/>
      <c r="B335" s="98"/>
      <c r="C335" s="99"/>
      <c r="D335" s="99"/>
      <c r="E335" s="100"/>
      <c r="F335" s="100"/>
      <c r="G335" s="100"/>
      <c r="H335" s="98"/>
      <c r="I335" s="143"/>
      <c r="J335" s="100"/>
      <c r="K335" s="102"/>
      <c r="L335" s="100"/>
      <c r="M335" s="100"/>
      <c r="N335" s="100"/>
      <c r="O335" s="108"/>
      <c r="P335" s="144"/>
      <c r="Q335" s="145"/>
      <c r="R335" s="145"/>
      <c r="S335" s="100"/>
      <c r="T335" s="108"/>
      <c r="U335" s="102"/>
      <c r="V335" s="100"/>
      <c r="W335" s="100"/>
      <c r="X335" s="146"/>
      <c r="Y335" s="18"/>
      <c r="Z335" s="147"/>
      <c r="AA335" s="100"/>
      <c r="AB335" s="100"/>
      <c r="AC335" s="100"/>
      <c r="AD335" s="108"/>
      <c r="AE335" s="18"/>
      <c r="AF335" s="109"/>
      <c r="AG335" s="108"/>
      <c r="AH335" s="148"/>
      <c r="AI335" s="100"/>
      <c r="AJ335" s="100"/>
      <c r="AK335" s="100"/>
      <c r="AL335" s="108"/>
      <c r="AM335" s="18"/>
      <c r="AN335" s="111"/>
      <c r="AO335" s="18"/>
      <c r="AP335" s="149"/>
      <c r="AQ335" s="82"/>
      <c r="AR335" s="66"/>
      <c r="AS335" s="97"/>
    </row>
    <row r="336" spans="1:45" ht="12.75" customHeight="1">
      <c r="A336" s="66"/>
      <c r="B336" s="98"/>
      <c r="C336" s="99"/>
      <c r="D336" s="99"/>
      <c r="E336" s="100"/>
      <c r="F336" s="100"/>
      <c r="G336" s="100"/>
      <c r="H336" s="98"/>
      <c r="I336" s="143"/>
      <c r="J336" s="100"/>
      <c r="K336" s="102"/>
      <c r="L336" s="100"/>
      <c r="M336" s="100"/>
      <c r="N336" s="100"/>
      <c r="O336" s="108"/>
      <c r="P336" s="144"/>
      <c r="Q336" s="145"/>
      <c r="R336" s="145"/>
      <c r="S336" s="100"/>
      <c r="T336" s="108"/>
      <c r="U336" s="102"/>
      <c r="V336" s="100"/>
      <c r="W336" s="100"/>
      <c r="X336" s="146"/>
      <c r="Y336" s="18"/>
      <c r="Z336" s="147"/>
      <c r="AA336" s="100"/>
      <c r="AB336" s="100"/>
      <c r="AC336" s="100"/>
      <c r="AD336" s="108"/>
      <c r="AE336" s="18"/>
      <c r="AF336" s="109"/>
      <c r="AG336" s="108"/>
      <c r="AH336" s="148"/>
      <c r="AI336" s="100"/>
      <c r="AJ336" s="100"/>
      <c r="AK336" s="100"/>
      <c r="AL336" s="108"/>
      <c r="AM336" s="18"/>
      <c r="AN336" s="111"/>
      <c r="AO336" s="18"/>
      <c r="AP336" s="149"/>
      <c r="AQ336" s="82"/>
      <c r="AR336" s="66"/>
      <c r="AS336" s="97"/>
    </row>
    <row r="337" spans="1:45" ht="12.75" customHeight="1">
      <c r="A337" s="66"/>
      <c r="B337" s="98"/>
      <c r="C337" s="99"/>
      <c r="D337" s="99"/>
      <c r="E337" s="100"/>
      <c r="F337" s="100"/>
      <c r="G337" s="100"/>
      <c r="H337" s="98"/>
      <c r="I337" s="143"/>
      <c r="J337" s="100"/>
      <c r="K337" s="102"/>
      <c r="L337" s="100"/>
      <c r="M337" s="100"/>
      <c r="N337" s="100"/>
      <c r="O337" s="108"/>
      <c r="P337" s="144"/>
      <c r="Q337" s="145"/>
      <c r="R337" s="145"/>
      <c r="S337" s="100"/>
      <c r="T337" s="108"/>
      <c r="U337" s="102"/>
      <c r="V337" s="100"/>
      <c r="W337" s="100"/>
      <c r="X337" s="146"/>
      <c r="Y337" s="18"/>
      <c r="Z337" s="147"/>
      <c r="AA337" s="100"/>
      <c r="AB337" s="100"/>
      <c r="AC337" s="100"/>
      <c r="AD337" s="108"/>
      <c r="AE337" s="18"/>
      <c r="AF337" s="109"/>
      <c r="AG337" s="108"/>
      <c r="AH337" s="148"/>
      <c r="AI337" s="100"/>
      <c r="AJ337" s="100"/>
      <c r="AK337" s="100"/>
      <c r="AL337" s="108"/>
      <c r="AM337" s="18"/>
      <c r="AN337" s="111"/>
      <c r="AO337" s="18"/>
      <c r="AP337" s="149"/>
      <c r="AQ337" s="82"/>
      <c r="AR337" s="66"/>
      <c r="AS337" s="97"/>
    </row>
    <row r="338" spans="1:45" ht="12.75" customHeight="1">
      <c r="A338" s="66"/>
      <c r="B338" s="98"/>
      <c r="C338" s="99"/>
      <c r="D338" s="99"/>
      <c r="E338" s="100"/>
      <c r="F338" s="100"/>
      <c r="G338" s="100"/>
      <c r="H338" s="98"/>
      <c r="I338" s="143"/>
      <c r="J338" s="100"/>
      <c r="K338" s="102"/>
      <c r="L338" s="100"/>
      <c r="M338" s="100"/>
      <c r="N338" s="100"/>
      <c r="O338" s="108"/>
      <c r="P338" s="144"/>
      <c r="Q338" s="145"/>
      <c r="R338" s="145"/>
      <c r="S338" s="100"/>
      <c r="T338" s="108"/>
      <c r="U338" s="102"/>
      <c r="V338" s="100"/>
      <c r="W338" s="100"/>
      <c r="X338" s="146"/>
      <c r="Y338" s="18"/>
      <c r="Z338" s="147"/>
      <c r="AA338" s="100"/>
      <c r="AB338" s="100"/>
      <c r="AC338" s="100"/>
      <c r="AD338" s="108"/>
      <c r="AE338" s="18"/>
      <c r="AF338" s="109"/>
      <c r="AG338" s="108"/>
      <c r="AH338" s="148"/>
      <c r="AI338" s="100"/>
      <c r="AJ338" s="100"/>
      <c r="AK338" s="100"/>
      <c r="AL338" s="108"/>
      <c r="AM338" s="18"/>
      <c r="AN338" s="111"/>
      <c r="AO338" s="18"/>
      <c r="AP338" s="149"/>
      <c r="AQ338" s="82"/>
      <c r="AR338" s="66"/>
      <c r="AS338" s="97"/>
    </row>
    <row r="339" spans="1:45" ht="12.75" customHeight="1">
      <c r="A339" s="66"/>
      <c r="B339" s="98"/>
      <c r="C339" s="99"/>
      <c r="D339" s="99"/>
      <c r="E339" s="100"/>
      <c r="F339" s="100"/>
      <c r="G339" s="100"/>
      <c r="H339" s="98"/>
      <c r="I339" s="143"/>
      <c r="J339" s="100"/>
      <c r="K339" s="102"/>
      <c r="L339" s="100"/>
      <c r="M339" s="100"/>
      <c r="N339" s="100"/>
      <c r="O339" s="108"/>
      <c r="P339" s="144"/>
      <c r="Q339" s="145"/>
      <c r="R339" s="145"/>
      <c r="S339" s="100"/>
      <c r="T339" s="108"/>
      <c r="U339" s="102"/>
      <c r="V339" s="100"/>
      <c r="W339" s="100"/>
      <c r="X339" s="146"/>
      <c r="Y339" s="18"/>
      <c r="Z339" s="147"/>
      <c r="AA339" s="100"/>
      <c r="AB339" s="100"/>
      <c r="AC339" s="100"/>
      <c r="AD339" s="108"/>
      <c r="AE339" s="18"/>
      <c r="AF339" s="109"/>
      <c r="AG339" s="108"/>
      <c r="AH339" s="148"/>
      <c r="AI339" s="100"/>
      <c r="AJ339" s="100"/>
      <c r="AK339" s="100"/>
      <c r="AL339" s="108"/>
      <c r="AM339" s="18"/>
      <c r="AN339" s="111"/>
      <c r="AO339" s="18"/>
      <c r="AP339" s="149"/>
      <c r="AQ339" s="82"/>
      <c r="AR339" s="66"/>
      <c r="AS339" s="97"/>
    </row>
    <row r="340" spans="1:45" ht="12.75" customHeight="1">
      <c r="A340" s="66"/>
      <c r="B340" s="98"/>
      <c r="C340" s="99"/>
      <c r="D340" s="99"/>
      <c r="E340" s="100"/>
      <c r="F340" s="100"/>
      <c r="G340" s="100"/>
      <c r="H340" s="98"/>
      <c r="I340" s="143"/>
      <c r="J340" s="100"/>
      <c r="K340" s="102"/>
      <c r="L340" s="100"/>
      <c r="M340" s="100"/>
      <c r="N340" s="100"/>
      <c r="O340" s="108"/>
      <c r="P340" s="144"/>
      <c r="Q340" s="145"/>
      <c r="R340" s="145"/>
      <c r="S340" s="100"/>
      <c r="T340" s="108"/>
      <c r="U340" s="102"/>
      <c r="V340" s="100"/>
      <c r="W340" s="100"/>
      <c r="X340" s="146"/>
      <c r="Y340" s="18"/>
      <c r="Z340" s="147"/>
      <c r="AA340" s="100"/>
      <c r="AB340" s="100"/>
      <c r="AC340" s="100"/>
      <c r="AD340" s="108"/>
      <c r="AE340" s="18"/>
      <c r="AF340" s="109"/>
      <c r="AG340" s="108"/>
      <c r="AH340" s="148"/>
      <c r="AI340" s="100"/>
      <c r="AJ340" s="100"/>
      <c r="AK340" s="100"/>
      <c r="AL340" s="108"/>
      <c r="AM340" s="18"/>
      <c r="AN340" s="111"/>
      <c r="AO340" s="18"/>
      <c r="AP340" s="149"/>
      <c r="AQ340" s="82"/>
      <c r="AR340" s="66"/>
      <c r="AS340" s="97"/>
    </row>
    <row r="341" spans="1:45" ht="12.75" customHeight="1">
      <c r="A341" s="66"/>
      <c r="B341" s="98"/>
      <c r="C341" s="99"/>
      <c r="D341" s="99"/>
      <c r="E341" s="100"/>
      <c r="F341" s="100"/>
      <c r="G341" s="100"/>
      <c r="H341" s="98"/>
      <c r="I341" s="143"/>
      <c r="J341" s="100"/>
      <c r="K341" s="102"/>
      <c r="L341" s="100"/>
      <c r="M341" s="100"/>
      <c r="N341" s="100"/>
      <c r="O341" s="108"/>
      <c r="P341" s="144"/>
      <c r="Q341" s="145"/>
      <c r="R341" s="145"/>
      <c r="S341" s="100"/>
      <c r="T341" s="108"/>
      <c r="U341" s="102"/>
      <c r="V341" s="100"/>
      <c r="W341" s="100"/>
      <c r="X341" s="146"/>
      <c r="Y341" s="18"/>
      <c r="Z341" s="147"/>
      <c r="AA341" s="100"/>
      <c r="AB341" s="100"/>
      <c r="AC341" s="100"/>
      <c r="AD341" s="108"/>
      <c r="AE341" s="18"/>
      <c r="AF341" s="109"/>
      <c r="AG341" s="108"/>
      <c r="AH341" s="148"/>
      <c r="AI341" s="100"/>
      <c r="AJ341" s="100"/>
      <c r="AK341" s="100"/>
      <c r="AL341" s="108"/>
      <c r="AM341" s="18"/>
      <c r="AN341" s="111"/>
      <c r="AO341" s="18"/>
      <c r="AP341" s="149"/>
      <c r="AQ341" s="82"/>
      <c r="AR341" s="66"/>
      <c r="AS341" s="97"/>
    </row>
    <row r="342" spans="1:45" ht="12.75" customHeight="1">
      <c r="A342" s="66"/>
      <c r="B342" s="98"/>
      <c r="C342" s="99"/>
      <c r="D342" s="99"/>
      <c r="E342" s="100"/>
      <c r="F342" s="100"/>
      <c r="G342" s="100"/>
      <c r="H342" s="98"/>
      <c r="I342" s="143"/>
      <c r="J342" s="100"/>
      <c r="K342" s="102"/>
      <c r="L342" s="100"/>
      <c r="M342" s="100"/>
      <c r="N342" s="100"/>
      <c r="O342" s="108"/>
      <c r="P342" s="144"/>
      <c r="Q342" s="145"/>
      <c r="R342" s="145"/>
      <c r="S342" s="100"/>
      <c r="T342" s="108"/>
      <c r="U342" s="102"/>
      <c r="V342" s="100"/>
      <c r="W342" s="100"/>
      <c r="X342" s="146"/>
      <c r="Y342" s="18"/>
      <c r="Z342" s="147"/>
      <c r="AA342" s="100"/>
      <c r="AB342" s="100"/>
      <c r="AC342" s="100"/>
      <c r="AD342" s="108"/>
      <c r="AE342" s="18"/>
      <c r="AF342" s="109"/>
      <c r="AG342" s="108"/>
      <c r="AH342" s="148"/>
      <c r="AI342" s="100"/>
      <c r="AJ342" s="100"/>
      <c r="AK342" s="100"/>
      <c r="AL342" s="108"/>
      <c r="AM342" s="18"/>
      <c r="AN342" s="111"/>
      <c r="AO342" s="18"/>
      <c r="AP342" s="149"/>
      <c r="AQ342" s="82"/>
      <c r="AR342" s="66"/>
      <c r="AS342" s="97"/>
    </row>
    <row r="343" spans="1:45" ht="12.75" customHeight="1">
      <c r="A343" s="66"/>
      <c r="B343" s="98"/>
      <c r="C343" s="99"/>
      <c r="D343" s="99"/>
      <c r="E343" s="100"/>
      <c r="F343" s="100"/>
      <c r="G343" s="100"/>
      <c r="H343" s="98"/>
      <c r="I343" s="143"/>
      <c r="J343" s="100"/>
      <c r="K343" s="102"/>
      <c r="L343" s="100"/>
      <c r="M343" s="100"/>
      <c r="N343" s="100"/>
      <c r="O343" s="108"/>
      <c r="P343" s="144"/>
      <c r="Q343" s="145"/>
      <c r="R343" s="145"/>
      <c r="S343" s="100"/>
      <c r="T343" s="108"/>
      <c r="U343" s="102"/>
      <c r="V343" s="100"/>
      <c r="W343" s="100"/>
      <c r="X343" s="146"/>
      <c r="Y343" s="18"/>
      <c r="Z343" s="147"/>
      <c r="AA343" s="100"/>
      <c r="AB343" s="100"/>
      <c r="AC343" s="100"/>
      <c r="AD343" s="108"/>
      <c r="AE343" s="18"/>
      <c r="AF343" s="109"/>
      <c r="AG343" s="108"/>
      <c r="AH343" s="148"/>
      <c r="AI343" s="100"/>
      <c r="AJ343" s="100"/>
      <c r="AK343" s="100"/>
      <c r="AL343" s="108"/>
      <c r="AM343" s="18"/>
      <c r="AN343" s="111"/>
      <c r="AO343" s="18"/>
      <c r="AP343" s="149"/>
      <c r="AQ343" s="82"/>
      <c r="AR343" s="66"/>
      <c r="AS343" s="97"/>
    </row>
    <row r="344" spans="1:45" ht="12.75" customHeight="1">
      <c r="A344" s="66"/>
      <c r="B344" s="98"/>
      <c r="C344" s="99"/>
      <c r="D344" s="99"/>
      <c r="E344" s="100"/>
      <c r="F344" s="100"/>
      <c r="G344" s="100"/>
      <c r="H344" s="98"/>
      <c r="I344" s="143"/>
      <c r="J344" s="100"/>
      <c r="K344" s="102"/>
      <c r="L344" s="100"/>
      <c r="M344" s="100"/>
      <c r="N344" s="100"/>
      <c r="O344" s="108"/>
      <c r="P344" s="144"/>
      <c r="Q344" s="145"/>
      <c r="R344" s="145"/>
      <c r="S344" s="100"/>
      <c r="T344" s="108"/>
      <c r="U344" s="102"/>
      <c r="V344" s="100"/>
      <c r="W344" s="100"/>
      <c r="X344" s="146"/>
      <c r="Y344" s="18"/>
      <c r="Z344" s="147"/>
      <c r="AA344" s="100"/>
      <c r="AB344" s="100"/>
      <c r="AC344" s="100"/>
      <c r="AD344" s="108"/>
      <c r="AE344" s="18"/>
      <c r="AF344" s="109"/>
      <c r="AG344" s="108"/>
      <c r="AH344" s="148"/>
      <c r="AI344" s="100"/>
      <c r="AJ344" s="100"/>
      <c r="AK344" s="100"/>
      <c r="AL344" s="108"/>
      <c r="AM344" s="18"/>
      <c r="AN344" s="111"/>
      <c r="AO344" s="18"/>
      <c r="AP344" s="149"/>
      <c r="AQ344" s="82"/>
      <c r="AR344" s="66"/>
      <c r="AS344" s="97"/>
    </row>
    <row r="345" spans="1:45" ht="12.75" customHeight="1">
      <c r="A345" s="66"/>
      <c r="B345" s="98"/>
      <c r="C345" s="99"/>
      <c r="D345" s="99"/>
      <c r="E345" s="100"/>
      <c r="F345" s="100"/>
      <c r="G345" s="100"/>
      <c r="H345" s="98"/>
      <c r="I345" s="143"/>
      <c r="J345" s="100"/>
      <c r="K345" s="102"/>
      <c r="L345" s="100"/>
      <c r="M345" s="100"/>
      <c r="N345" s="100"/>
      <c r="O345" s="108"/>
      <c r="P345" s="144"/>
      <c r="Q345" s="145"/>
      <c r="R345" s="145"/>
      <c r="S345" s="100"/>
      <c r="T345" s="108"/>
      <c r="U345" s="102"/>
      <c r="V345" s="100"/>
      <c r="W345" s="100"/>
      <c r="X345" s="146"/>
      <c r="Y345" s="18"/>
      <c r="Z345" s="147"/>
      <c r="AA345" s="100"/>
      <c r="AB345" s="100"/>
      <c r="AC345" s="100"/>
      <c r="AD345" s="108"/>
      <c r="AE345" s="18"/>
      <c r="AF345" s="109"/>
      <c r="AG345" s="108"/>
      <c r="AH345" s="148"/>
      <c r="AI345" s="100"/>
      <c r="AJ345" s="100"/>
      <c r="AK345" s="100"/>
      <c r="AL345" s="108"/>
      <c r="AM345" s="18"/>
      <c r="AN345" s="111"/>
      <c r="AO345" s="18"/>
      <c r="AP345" s="149"/>
      <c r="AQ345" s="82"/>
      <c r="AR345" s="66"/>
      <c r="AS345" s="97"/>
    </row>
    <row r="346" spans="1:45" ht="12.75" customHeight="1">
      <c r="A346" s="66"/>
      <c r="B346" s="98"/>
      <c r="C346" s="99"/>
      <c r="D346" s="99"/>
      <c r="E346" s="100"/>
      <c r="F346" s="100"/>
      <c r="G346" s="100"/>
      <c r="H346" s="98"/>
      <c r="I346" s="143"/>
      <c r="J346" s="100"/>
      <c r="K346" s="102"/>
      <c r="L346" s="100"/>
      <c r="M346" s="100"/>
      <c r="N346" s="100"/>
      <c r="O346" s="108"/>
      <c r="P346" s="144"/>
      <c r="Q346" s="145"/>
      <c r="R346" s="145"/>
      <c r="S346" s="100"/>
      <c r="T346" s="108"/>
      <c r="U346" s="102"/>
      <c r="V346" s="100"/>
      <c r="W346" s="100"/>
      <c r="X346" s="146"/>
      <c r="Y346" s="18"/>
      <c r="Z346" s="147"/>
      <c r="AA346" s="100"/>
      <c r="AB346" s="100"/>
      <c r="AC346" s="100"/>
      <c r="AD346" s="108"/>
      <c r="AE346" s="18"/>
      <c r="AF346" s="109"/>
      <c r="AG346" s="108"/>
      <c r="AH346" s="148"/>
      <c r="AI346" s="100"/>
      <c r="AJ346" s="100"/>
      <c r="AK346" s="100"/>
      <c r="AL346" s="108"/>
      <c r="AM346" s="18"/>
      <c r="AN346" s="111"/>
      <c r="AO346" s="18"/>
      <c r="AP346" s="149"/>
      <c r="AQ346" s="82"/>
      <c r="AR346" s="66"/>
      <c r="AS346" s="97"/>
    </row>
    <row r="347" spans="1:45" ht="12.75" customHeight="1">
      <c r="A347" s="66"/>
      <c r="B347" s="98"/>
      <c r="C347" s="99"/>
      <c r="D347" s="99"/>
      <c r="E347" s="100"/>
      <c r="F347" s="100"/>
      <c r="G347" s="100"/>
      <c r="H347" s="98"/>
      <c r="I347" s="143"/>
      <c r="J347" s="100"/>
      <c r="K347" s="102"/>
      <c r="L347" s="100"/>
      <c r="M347" s="100"/>
      <c r="N347" s="100"/>
      <c r="O347" s="108"/>
      <c r="P347" s="144"/>
      <c r="Q347" s="145"/>
      <c r="R347" s="145"/>
      <c r="S347" s="100"/>
      <c r="T347" s="108"/>
      <c r="U347" s="102"/>
      <c r="V347" s="100"/>
      <c r="W347" s="100"/>
      <c r="X347" s="146"/>
      <c r="Y347" s="18"/>
      <c r="Z347" s="147"/>
      <c r="AA347" s="100"/>
      <c r="AB347" s="100"/>
      <c r="AC347" s="100"/>
      <c r="AD347" s="108"/>
      <c r="AE347" s="18"/>
      <c r="AF347" s="109"/>
      <c r="AG347" s="108"/>
      <c r="AH347" s="148"/>
      <c r="AI347" s="100"/>
      <c r="AJ347" s="100"/>
      <c r="AK347" s="100"/>
      <c r="AL347" s="108"/>
      <c r="AM347" s="18"/>
      <c r="AN347" s="111"/>
      <c r="AO347" s="18"/>
      <c r="AP347" s="149"/>
      <c r="AQ347" s="82"/>
      <c r="AR347" s="66"/>
      <c r="AS347" s="97"/>
    </row>
    <row r="348" spans="1:45" ht="12.75" customHeight="1">
      <c r="A348" s="66"/>
      <c r="B348" s="98"/>
      <c r="C348" s="99"/>
      <c r="D348" s="99"/>
      <c r="E348" s="100"/>
      <c r="F348" s="100"/>
      <c r="G348" s="100"/>
      <c r="H348" s="98"/>
      <c r="I348" s="143"/>
      <c r="J348" s="100"/>
      <c r="K348" s="102"/>
      <c r="L348" s="100"/>
      <c r="M348" s="100"/>
      <c r="N348" s="100"/>
      <c r="O348" s="108"/>
      <c r="P348" s="144"/>
      <c r="Q348" s="145"/>
      <c r="R348" s="145"/>
      <c r="S348" s="100"/>
      <c r="T348" s="108"/>
      <c r="U348" s="102"/>
      <c r="V348" s="100"/>
      <c r="W348" s="100"/>
      <c r="X348" s="146"/>
      <c r="Y348" s="18"/>
      <c r="Z348" s="147"/>
      <c r="AA348" s="100"/>
      <c r="AB348" s="100"/>
      <c r="AC348" s="100"/>
      <c r="AD348" s="108"/>
      <c r="AE348" s="18"/>
      <c r="AF348" s="109"/>
      <c r="AG348" s="108"/>
      <c r="AH348" s="148"/>
      <c r="AI348" s="100"/>
      <c r="AJ348" s="100"/>
      <c r="AK348" s="100"/>
      <c r="AL348" s="108"/>
      <c r="AM348" s="18"/>
      <c r="AN348" s="111"/>
      <c r="AO348" s="18"/>
      <c r="AP348" s="149"/>
      <c r="AQ348" s="82"/>
      <c r="AR348" s="66"/>
      <c r="AS348" s="97"/>
    </row>
    <row r="349" spans="1:45" ht="12.75" customHeight="1">
      <c r="A349" s="66"/>
      <c r="B349" s="98"/>
      <c r="C349" s="99"/>
      <c r="D349" s="99"/>
      <c r="E349" s="100"/>
      <c r="F349" s="100"/>
      <c r="G349" s="100"/>
      <c r="H349" s="98"/>
      <c r="I349" s="143"/>
      <c r="J349" s="100"/>
      <c r="K349" s="102"/>
      <c r="L349" s="100"/>
      <c r="M349" s="100"/>
      <c r="N349" s="100"/>
      <c r="O349" s="108"/>
      <c r="P349" s="144"/>
      <c r="Q349" s="145"/>
      <c r="R349" s="145"/>
      <c r="S349" s="100"/>
      <c r="T349" s="108"/>
      <c r="U349" s="102"/>
      <c r="V349" s="100"/>
      <c r="W349" s="100"/>
      <c r="X349" s="146"/>
      <c r="Y349" s="18"/>
      <c r="Z349" s="147"/>
      <c r="AA349" s="100"/>
      <c r="AB349" s="100"/>
      <c r="AC349" s="100"/>
      <c r="AD349" s="108"/>
      <c r="AE349" s="18"/>
      <c r="AF349" s="109"/>
      <c r="AG349" s="108"/>
      <c r="AH349" s="148"/>
      <c r="AI349" s="100"/>
      <c r="AJ349" s="100"/>
      <c r="AK349" s="100"/>
      <c r="AL349" s="108"/>
      <c r="AM349" s="18"/>
      <c r="AN349" s="111"/>
      <c r="AO349" s="18"/>
      <c r="AP349" s="149"/>
      <c r="AQ349" s="82"/>
      <c r="AR349" s="66"/>
      <c r="AS349" s="97"/>
    </row>
    <row r="350" spans="1:45" ht="12.75" customHeight="1">
      <c r="A350" s="66"/>
      <c r="B350" s="98"/>
      <c r="C350" s="99"/>
      <c r="D350" s="99"/>
      <c r="E350" s="100"/>
      <c r="F350" s="100"/>
      <c r="G350" s="100"/>
      <c r="H350" s="98"/>
      <c r="I350" s="143"/>
      <c r="J350" s="100"/>
      <c r="K350" s="102"/>
      <c r="L350" s="100"/>
      <c r="M350" s="100"/>
      <c r="N350" s="100"/>
      <c r="O350" s="108"/>
      <c r="P350" s="144"/>
      <c r="Q350" s="145"/>
      <c r="R350" s="145"/>
      <c r="S350" s="100"/>
      <c r="T350" s="108"/>
      <c r="U350" s="102"/>
      <c r="V350" s="100"/>
      <c r="W350" s="100"/>
      <c r="X350" s="146"/>
      <c r="Y350" s="18"/>
      <c r="Z350" s="147"/>
      <c r="AA350" s="100"/>
      <c r="AB350" s="100"/>
      <c r="AC350" s="100"/>
      <c r="AD350" s="108"/>
      <c r="AE350" s="18"/>
      <c r="AF350" s="109"/>
      <c r="AG350" s="108"/>
      <c r="AH350" s="148"/>
      <c r="AI350" s="100"/>
      <c r="AJ350" s="100"/>
      <c r="AK350" s="100"/>
      <c r="AL350" s="108"/>
      <c r="AM350" s="18"/>
      <c r="AN350" s="111"/>
      <c r="AO350" s="18"/>
      <c r="AP350" s="149"/>
      <c r="AQ350" s="82"/>
      <c r="AR350" s="66"/>
      <c r="AS350" s="97"/>
    </row>
    <row r="351" spans="1:45" ht="12.75" customHeight="1">
      <c r="A351" s="66"/>
      <c r="B351" s="98"/>
      <c r="C351" s="99"/>
      <c r="D351" s="99"/>
      <c r="E351" s="100"/>
      <c r="F351" s="100"/>
      <c r="G351" s="100"/>
      <c r="H351" s="98"/>
      <c r="I351" s="143"/>
      <c r="J351" s="100"/>
      <c r="K351" s="102"/>
      <c r="L351" s="100"/>
      <c r="M351" s="100"/>
      <c r="N351" s="100"/>
      <c r="O351" s="108"/>
      <c r="P351" s="144"/>
      <c r="Q351" s="145"/>
      <c r="R351" s="145"/>
      <c r="S351" s="100"/>
      <c r="T351" s="108"/>
      <c r="U351" s="102"/>
      <c r="V351" s="100"/>
      <c r="W351" s="100"/>
      <c r="X351" s="146"/>
      <c r="Y351" s="18"/>
      <c r="Z351" s="147"/>
      <c r="AA351" s="100"/>
      <c r="AB351" s="100"/>
      <c r="AC351" s="100"/>
      <c r="AD351" s="108"/>
      <c r="AE351" s="18"/>
      <c r="AF351" s="109"/>
      <c r="AG351" s="108"/>
      <c r="AH351" s="148"/>
      <c r="AI351" s="100"/>
      <c r="AJ351" s="100"/>
      <c r="AK351" s="100"/>
      <c r="AL351" s="108"/>
      <c r="AM351" s="18"/>
      <c r="AN351" s="111"/>
      <c r="AO351" s="18"/>
      <c r="AP351" s="149"/>
      <c r="AQ351" s="82"/>
      <c r="AR351" s="66"/>
      <c r="AS351" s="97"/>
    </row>
    <row r="352" spans="1:45" ht="12.75" customHeight="1">
      <c r="A352" s="66"/>
      <c r="B352" s="98"/>
      <c r="C352" s="99"/>
      <c r="D352" s="99"/>
      <c r="E352" s="100"/>
      <c r="F352" s="100"/>
      <c r="G352" s="100"/>
      <c r="H352" s="98"/>
      <c r="I352" s="143"/>
      <c r="J352" s="100"/>
      <c r="K352" s="102"/>
      <c r="L352" s="100"/>
      <c r="M352" s="100"/>
      <c r="N352" s="100"/>
      <c r="O352" s="108"/>
      <c r="P352" s="144"/>
      <c r="Q352" s="145"/>
      <c r="R352" s="145"/>
      <c r="S352" s="100"/>
      <c r="T352" s="108"/>
      <c r="U352" s="102"/>
      <c r="V352" s="100"/>
      <c r="W352" s="100"/>
      <c r="X352" s="146"/>
      <c r="Y352" s="18"/>
      <c r="Z352" s="147"/>
      <c r="AA352" s="100"/>
      <c r="AB352" s="100"/>
      <c r="AC352" s="100"/>
      <c r="AD352" s="108"/>
      <c r="AE352" s="18"/>
      <c r="AF352" s="109"/>
      <c r="AG352" s="108"/>
      <c r="AH352" s="148"/>
      <c r="AI352" s="100"/>
      <c r="AJ352" s="100"/>
      <c r="AK352" s="100"/>
      <c r="AL352" s="108"/>
      <c r="AM352" s="18"/>
      <c r="AN352" s="111"/>
      <c r="AO352" s="18"/>
      <c r="AP352" s="149"/>
      <c r="AQ352" s="82"/>
      <c r="AR352" s="66"/>
      <c r="AS352" s="97"/>
    </row>
    <row r="353" spans="1:45" ht="12.75" customHeight="1">
      <c r="A353" s="66"/>
      <c r="B353" s="98"/>
      <c r="C353" s="99"/>
      <c r="D353" s="99"/>
      <c r="E353" s="100"/>
      <c r="F353" s="100"/>
      <c r="G353" s="100"/>
      <c r="H353" s="98"/>
      <c r="I353" s="143"/>
      <c r="J353" s="100"/>
      <c r="K353" s="102"/>
      <c r="L353" s="100"/>
      <c r="M353" s="100"/>
      <c r="N353" s="100"/>
      <c r="O353" s="108"/>
      <c r="P353" s="144"/>
      <c r="Q353" s="145"/>
      <c r="R353" s="145"/>
      <c r="S353" s="100"/>
      <c r="T353" s="108"/>
      <c r="U353" s="102"/>
      <c r="V353" s="100"/>
      <c r="W353" s="100"/>
      <c r="X353" s="146"/>
      <c r="Y353" s="18"/>
      <c r="Z353" s="147"/>
      <c r="AA353" s="100"/>
      <c r="AB353" s="100"/>
      <c r="AC353" s="100"/>
      <c r="AD353" s="108"/>
      <c r="AE353" s="18"/>
      <c r="AF353" s="109"/>
      <c r="AG353" s="108"/>
      <c r="AH353" s="148"/>
      <c r="AI353" s="100"/>
      <c r="AJ353" s="100"/>
      <c r="AK353" s="100"/>
      <c r="AL353" s="108"/>
      <c r="AM353" s="18"/>
      <c r="AN353" s="111"/>
      <c r="AO353" s="18"/>
      <c r="AP353" s="149"/>
      <c r="AQ353" s="82"/>
      <c r="AR353" s="66"/>
      <c r="AS353" s="97"/>
    </row>
    <row r="354" spans="1:45" ht="12.75" customHeight="1">
      <c r="A354" s="66"/>
      <c r="B354" s="98"/>
      <c r="C354" s="99"/>
      <c r="D354" s="99"/>
      <c r="E354" s="100"/>
      <c r="F354" s="100"/>
      <c r="G354" s="100"/>
      <c r="H354" s="98"/>
      <c r="I354" s="143"/>
      <c r="J354" s="100"/>
      <c r="K354" s="102"/>
      <c r="L354" s="100"/>
      <c r="M354" s="100"/>
      <c r="N354" s="100"/>
      <c r="O354" s="108"/>
      <c r="P354" s="144"/>
      <c r="Q354" s="145"/>
      <c r="R354" s="145"/>
      <c r="S354" s="100"/>
      <c r="T354" s="108"/>
      <c r="U354" s="102"/>
      <c r="V354" s="100"/>
      <c r="W354" s="100"/>
      <c r="X354" s="146"/>
      <c r="Y354" s="18"/>
      <c r="Z354" s="147"/>
      <c r="AA354" s="100"/>
      <c r="AB354" s="100"/>
      <c r="AC354" s="100"/>
      <c r="AD354" s="108"/>
      <c r="AE354" s="18"/>
      <c r="AF354" s="109"/>
      <c r="AG354" s="108"/>
      <c r="AH354" s="148"/>
      <c r="AI354" s="100"/>
      <c r="AJ354" s="100"/>
      <c r="AK354" s="100"/>
      <c r="AL354" s="108"/>
      <c r="AM354" s="18"/>
      <c r="AN354" s="111"/>
      <c r="AO354" s="18"/>
      <c r="AP354" s="149"/>
      <c r="AQ354" s="82"/>
      <c r="AR354" s="66"/>
      <c r="AS354" s="97"/>
    </row>
    <row r="355" spans="1:45" ht="12.75" customHeight="1">
      <c r="A355" s="66"/>
      <c r="B355" s="98"/>
      <c r="C355" s="99"/>
      <c r="D355" s="99"/>
      <c r="E355" s="100"/>
      <c r="F355" s="100"/>
      <c r="G355" s="100"/>
      <c r="H355" s="98"/>
      <c r="I355" s="143"/>
      <c r="J355" s="100"/>
      <c r="K355" s="102"/>
      <c r="L355" s="100"/>
      <c r="M355" s="100"/>
      <c r="N355" s="100"/>
      <c r="O355" s="108"/>
      <c r="P355" s="144"/>
      <c r="Q355" s="145"/>
      <c r="R355" s="145"/>
      <c r="S355" s="100"/>
      <c r="T355" s="108"/>
      <c r="U355" s="102"/>
      <c r="V355" s="100"/>
      <c r="W355" s="100"/>
      <c r="X355" s="146"/>
      <c r="Y355" s="18"/>
      <c r="Z355" s="147"/>
      <c r="AA355" s="100"/>
      <c r="AB355" s="100"/>
      <c r="AC355" s="100"/>
      <c r="AD355" s="108"/>
      <c r="AE355" s="18"/>
      <c r="AF355" s="109"/>
      <c r="AG355" s="108"/>
      <c r="AH355" s="148"/>
      <c r="AI355" s="100"/>
      <c r="AJ355" s="100"/>
      <c r="AK355" s="100"/>
      <c r="AL355" s="108"/>
      <c r="AM355" s="18"/>
      <c r="AN355" s="111"/>
      <c r="AO355" s="18"/>
      <c r="AP355" s="149"/>
      <c r="AQ355" s="82"/>
      <c r="AR355" s="66"/>
      <c r="AS355" s="97"/>
    </row>
    <row r="356" spans="1:45" ht="12.75" customHeight="1">
      <c r="A356" s="66"/>
      <c r="B356" s="98"/>
      <c r="C356" s="99"/>
      <c r="D356" s="99"/>
      <c r="E356" s="100"/>
      <c r="F356" s="100"/>
      <c r="G356" s="100"/>
      <c r="H356" s="98"/>
      <c r="I356" s="143"/>
      <c r="J356" s="100"/>
      <c r="K356" s="102"/>
      <c r="L356" s="100"/>
      <c r="M356" s="100"/>
      <c r="N356" s="100"/>
      <c r="O356" s="108"/>
      <c r="P356" s="144"/>
      <c r="Q356" s="145"/>
      <c r="R356" s="145"/>
      <c r="S356" s="100"/>
      <c r="T356" s="108"/>
      <c r="U356" s="102"/>
      <c r="V356" s="100"/>
      <c r="W356" s="100"/>
      <c r="X356" s="146"/>
      <c r="Y356" s="18"/>
      <c r="Z356" s="147"/>
      <c r="AA356" s="100"/>
      <c r="AB356" s="100"/>
      <c r="AC356" s="100"/>
      <c r="AD356" s="108"/>
      <c r="AE356" s="18"/>
      <c r="AF356" s="109"/>
      <c r="AG356" s="108"/>
      <c r="AH356" s="148"/>
      <c r="AI356" s="100"/>
      <c r="AJ356" s="100"/>
      <c r="AK356" s="100"/>
      <c r="AL356" s="108"/>
      <c r="AM356" s="18"/>
      <c r="AN356" s="111"/>
      <c r="AO356" s="18"/>
      <c r="AP356" s="149"/>
      <c r="AQ356" s="82"/>
      <c r="AR356" s="66"/>
      <c r="AS356" s="97"/>
    </row>
    <row r="357" spans="1:45" ht="12.75" customHeight="1">
      <c r="A357" s="66"/>
      <c r="B357" s="98"/>
      <c r="C357" s="99"/>
      <c r="D357" s="99"/>
      <c r="E357" s="100"/>
      <c r="F357" s="100"/>
      <c r="G357" s="100"/>
      <c r="H357" s="98"/>
      <c r="I357" s="143"/>
      <c r="J357" s="100"/>
      <c r="K357" s="102"/>
      <c r="L357" s="100"/>
      <c r="M357" s="100"/>
      <c r="N357" s="100"/>
      <c r="O357" s="108"/>
      <c r="P357" s="144"/>
      <c r="Q357" s="145"/>
      <c r="R357" s="145"/>
      <c r="S357" s="100"/>
      <c r="T357" s="108"/>
      <c r="U357" s="102"/>
      <c r="V357" s="100"/>
      <c r="W357" s="100"/>
      <c r="X357" s="146"/>
      <c r="Y357" s="18"/>
      <c r="Z357" s="147"/>
      <c r="AA357" s="100"/>
      <c r="AB357" s="100"/>
      <c r="AC357" s="100"/>
      <c r="AD357" s="108"/>
      <c r="AE357" s="18"/>
      <c r="AF357" s="109"/>
      <c r="AG357" s="108"/>
      <c r="AH357" s="148"/>
      <c r="AI357" s="100"/>
      <c r="AJ357" s="100"/>
      <c r="AK357" s="100"/>
      <c r="AL357" s="108"/>
      <c r="AM357" s="18"/>
      <c r="AN357" s="111"/>
      <c r="AO357" s="18"/>
      <c r="AP357" s="149"/>
      <c r="AQ357" s="82"/>
      <c r="AR357" s="66"/>
      <c r="AS357" s="97"/>
    </row>
    <row r="358" spans="1:45" ht="12.75" customHeight="1">
      <c r="A358" s="66"/>
      <c r="B358" s="98"/>
      <c r="C358" s="99"/>
      <c r="D358" s="99"/>
      <c r="E358" s="100"/>
      <c r="F358" s="100"/>
      <c r="G358" s="100"/>
      <c r="H358" s="98"/>
      <c r="I358" s="143"/>
      <c r="J358" s="100"/>
      <c r="K358" s="102"/>
      <c r="L358" s="100"/>
      <c r="M358" s="100"/>
      <c r="N358" s="100"/>
      <c r="O358" s="108"/>
      <c r="P358" s="144"/>
      <c r="Q358" s="145"/>
      <c r="R358" s="145"/>
      <c r="S358" s="100"/>
      <c r="T358" s="108"/>
      <c r="U358" s="102"/>
      <c r="V358" s="100"/>
      <c r="W358" s="100"/>
      <c r="X358" s="146"/>
      <c r="Y358" s="18"/>
      <c r="Z358" s="147"/>
      <c r="AA358" s="100"/>
      <c r="AB358" s="100"/>
      <c r="AC358" s="100"/>
      <c r="AD358" s="108"/>
      <c r="AE358" s="18"/>
      <c r="AF358" s="109"/>
      <c r="AG358" s="108"/>
      <c r="AH358" s="148"/>
      <c r="AI358" s="100"/>
      <c r="AJ358" s="100"/>
      <c r="AK358" s="100"/>
      <c r="AL358" s="108"/>
      <c r="AM358" s="18"/>
      <c r="AN358" s="111"/>
      <c r="AO358" s="18"/>
      <c r="AP358" s="149"/>
      <c r="AQ358" s="82"/>
      <c r="AR358" s="66"/>
      <c r="AS358" s="97"/>
    </row>
    <row r="359" spans="1:45" ht="12.75" customHeight="1">
      <c r="A359" s="66"/>
      <c r="B359" s="98"/>
      <c r="C359" s="99"/>
      <c r="D359" s="99"/>
      <c r="E359" s="100"/>
      <c r="F359" s="100"/>
      <c r="G359" s="100"/>
      <c r="H359" s="98"/>
      <c r="I359" s="143"/>
      <c r="J359" s="100"/>
      <c r="K359" s="102"/>
      <c r="L359" s="100"/>
      <c r="M359" s="100"/>
      <c r="N359" s="100"/>
      <c r="O359" s="108"/>
      <c r="P359" s="144"/>
      <c r="Q359" s="145"/>
      <c r="R359" s="145"/>
      <c r="S359" s="100"/>
      <c r="T359" s="108"/>
      <c r="U359" s="102"/>
      <c r="V359" s="100"/>
      <c r="W359" s="100"/>
      <c r="X359" s="146"/>
      <c r="Y359" s="18"/>
      <c r="Z359" s="147"/>
      <c r="AA359" s="100"/>
      <c r="AB359" s="100"/>
      <c r="AC359" s="100"/>
      <c r="AD359" s="108"/>
      <c r="AE359" s="18"/>
      <c r="AF359" s="109"/>
      <c r="AG359" s="108"/>
      <c r="AH359" s="148"/>
      <c r="AI359" s="100"/>
      <c r="AJ359" s="100"/>
      <c r="AK359" s="100"/>
      <c r="AL359" s="108"/>
      <c r="AM359" s="18"/>
      <c r="AN359" s="111"/>
      <c r="AO359" s="18"/>
      <c r="AP359" s="149"/>
      <c r="AQ359" s="82"/>
      <c r="AR359" s="66"/>
      <c r="AS359" s="97"/>
    </row>
    <row r="360" spans="1:45" ht="12.75" customHeight="1">
      <c r="A360" s="66"/>
      <c r="B360" s="98"/>
      <c r="C360" s="99"/>
      <c r="D360" s="99"/>
      <c r="E360" s="100"/>
      <c r="F360" s="100"/>
      <c r="G360" s="100"/>
      <c r="H360" s="98"/>
      <c r="I360" s="143"/>
      <c r="J360" s="100"/>
      <c r="K360" s="102"/>
      <c r="L360" s="100"/>
      <c r="M360" s="100"/>
      <c r="N360" s="100"/>
      <c r="O360" s="108"/>
      <c r="P360" s="144"/>
      <c r="Q360" s="145"/>
      <c r="R360" s="145"/>
      <c r="S360" s="100"/>
      <c r="T360" s="108"/>
      <c r="U360" s="102"/>
      <c r="V360" s="100"/>
      <c r="W360" s="100"/>
      <c r="X360" s="146"/>
      <c r="Y360" s="18"/>
      <c r="Z360" s="147"/>
      <c r="AA360" s="100"/>
      <c r="AB360" s="100"/>
      <c r="AC360" s="100"/>
      <c r="AD360" s="108"/>
      <c r="AE360" s="18"/>
      <c r="AF360" s="109"/>
      <c r="AG360" s="108"/>
      <c r="AH360" s="148"/>
      <c r="AI360" s="100"/>
      <c r="AJ360" s="100"/>
      <c r="AK360" s="100"/>
      <c r="AL360" s="108"/>
      <c r="AM360" s="18"/>
      <c r="AN360" s="111"/>
      <c r="AO360" s="18"/>
      <c r="AP360" s="149"/>
      <c r="AQ360" s="82"/>
      <c r="AR360" s="66"/>
      <c r="AS360" s="97"/>
    </row>
    <row r="361" spans="1:45" ht="12.75" customHeight="1">
      <c r="A361" s="66"/>
      <c r="B361" s="98"/>
      <c r="C361" s="99"/>
      <c r="D361" s="99"/>
      <c r="E361" s="100"/>
      <c r="F361" s="100"/>
      <c r="G361" s="100"/>
      <c r="H361" s="98"/>
      <c r="I361" s="143"/>
      <c r="J361" s="100"/>
      <c r="K361" s="102"/>
      <c r="L361" s="100"/>
      <c r="M361" s="100"/>
      <c r="N361" s="100"/>
      <c r="O361" s="108"/>
      <c r="P361" s="144"/>
      <c r="Q361" s="145"/>
      <c r="R361" s="145"/>
      <c r="S361" s="100"/>
      <c r="T361" s="108"/>
      <c r="U361" s="102"/>
      <c r="V361" s="100"/>
      <c r="W361" s="100"/>
      <c r="X361" s="146"/>
      <c r="Y361" s="18"/>
      <c r="Z361" s="147"/>
      <c r="AA361" s="100"/>
      <c r="AB361" s="100"/>
      <c r="AC361" s="100"/>
      <c r="AD361" s="108"/>
      <c r="AE361" s="18"/>
      <c r="AF361" s="109"/>
      <c r="AG361" s="108"/>
      <c r="AH361" s="148"/>
      <c r="AI361" s="100"/>
      <c r="AJ361" s="100"/>
      <c r="AK361" s="100"/>
      <c r="AL361" s="108"/>
      <c r="AM361" s="18"/>
      <c r="AN361" s="111"/>
      <c r="AO361" s="18"/>
      <c r="AP361" s="149"/>
      <c r="AQ361" s="82"/>
      <c r="AR361" s="66"/>
      <c r="AS361" s="97"/>
    </row>
    <row r="362" spans="1:45" ht="12.75" customHeight="1">
      <c r="A362" s="66"/>
      <c r="B362" s="98"/>
      <c r="C362" s="99"/>
      <c r="D362" s="99"/>
      <c r="E362" s="100"/>
      <c r="F362" s="100"/>
      <c r="G362" s="100"/>
      <c r="H362" s="98"/>
      <c r="I362" s="143"/>
      <c r="J362" s="100"/>
      <c r="K362" s="102"/>
      <c r="L362" s="100"/>
      <c r="M362" s="100"/>
      <c r="N362" s="100"/>
      <c r="O362" s="108"/>
      <c r="P362" s="144"/>
      <c r="Q362" s="145"/>
      <c r="R362" s="145"/>
      <c r="S362" s="100"/>
      <c r="T362" s="108"/>
      <c r="U362" s="102"/>
      <c r="V362" s="100"/>
      <c r="W362" s="100"/>
      <c r="X362" s="146"/>
      <c r="Y362" s="18"/>
      <c r="Z362" s="147"/>
      <c r="AA362" s="100"/>
      <c r="AB362" s="100"/>
      <c r="AC362" s="100"/>
      <c r="AD362" s="108"/>
      <c r="AE362" s="18"/>
      <c r="AF362" s="109"/>
      <c r="AG362" s="108"/>
      <c r="AH362" s="148"/>
      <c r="AI362" s="100"/>
      <c r="AJ362" s="100"/>
      <c r="AK362" s="100"/>
      <c r="AL362" s="108"/>
      <c r="AM362" s="18"/>
      <c r="AN362" s="111"/>
      <c r="AO362" s="18"/>
      <c r="AP362" s="149"/>
      <c r="AQ362" s="82"/>
      <c r="AR362" s="66"/>
      <c r="AS362" s="97"/>
    </row>
    <row r="363" spans="1:45" ht="12.75" customHeight="1">
      <c r="A363" s="66"/>
      <c r="B363" s="98"/>
      <c r="C363" s="99"/>
      <c r="D363" s="99"/>
      <c r="E363" s="100"/>
      <c r="F363" s="100"/>
      <c r="G363" s="100"/>
      <c r="H363" s="98"/>
      <c r="I363" s="143"/>
      <c r="J363" s="100"/>
      <c r="K363" s="102"/>
      <c r="L363" s="100"/>
      <c r="M363" s="100"/>
      <c r="N363" s="100"/>
      <c r="O363" s="108"/>
      <c r="P363" s="144"/>
      <c r="Q363" s="145"/>
      <c r="R363" s="145"/>
      <c r="S363" s="100"/>
      <c r="T363" s="108"/>
      <c r="U363" s="102"/>
      <c r="V363" s="100"/>
      <c r="W363" s="100"/>
      <c r="X363" s="146"/>
      <c r="Y363" s="18"/>
      <c r="Z363" s="147"/>
      <c r="AA363" s="100"/>
      <c r="AB363" s="100"/>
      <c r="AC363" s="100"/>
      <c r="AD363" s="108"/>
      <c r="AE363" s="18"/>
      <c r="AF363" s="109"/>
      <c r="AG363" s="108"/>
      <c r="AH363" s="148"/>
      <c r="AI363" s="100"/>
      <c r="AJ363" s="100"/>
      <c r="AK363" s="100"/>
      <c r="AL363" s="108"/>
      <c r="AM363" s="18"/>
      <c r="AN363" s="111"/>
      <c r="AO363" s="18"/>
      <c r="AP363" s="149"/>
      <c r="AQ363" s="82"/>
      <c r="AR363" s="66"/>
      <c r="AS363" s="97"/>
    </row>
    <row r="364" spans="1:45" ht="12.75" customHeight="1">
      <c r="A364" s="66"/>
      <c r="B364" s="98"/>
      <c r="C364" s="99"/>
      <c r="D364" s="99"/>
      <c r="E364" s="100"/>
      <c r="F364" s="100"/>
      <c r="G364" s="100"/>
      <c r="H364" s="98"/>
      <c r="I364" s="143"/>
      <c r="J364" s="100"/>
      <c r="K364" s="102"/>
      <c r="L364" s="100"/>
      <c r="M364" s="100"/>
      <c r="N364" s="100"/>
      <c r="O364" s="108"/>
      <c r="P364" s="144"/>
      <c r="Q364" s="145"/>
      <c r="R364" s="145"/>
      <c r="S364" s="100"/>
      <c r="T364" s="108"/>
      <c r="U364" s="102"/>
      <c r="V364" s="100"/>
      <c r="W364" s="100"/>
      <c r="X364" s="146"/>
      <c r="Y364" s="18"/>
      <c r="Z364" s="147"/>
      <c r="AA364" s="100"/>
      <c r="AB364" s="100"/>
      <c r="AC364" s="100"/>
      <c r="AD364" s="108"/>
      <c r="AE364" s="18"/>
      <c r="AF364" s="109"/>
      <c r="AG364" s="108"/>
      <c r="AH364" s="148"/>
      <c r="AI364" s="100"/>
      <c r="AJ364" s="100"/>
      <c r="AK364" s="100"/>
      <c r="AL364" s="108"/>
      <c r="AM364" s="18"/>
      <c r="AN364" s="111"/>
      <c r="AO364" s="18"/>
      <c r="AP364" s="149"/>
      <c r="AQ364" s="82"/>
      <c r="AR364" s="66"/>
      <c r="AS364" s="97"/>
    </row>
    <row r="365" spans="1:45" ht="12.75" customHeight="1">
      <c r="A365" s="66"/>
      <c r="B365" s="98"/>
      <c r="C365" s="99"/>
      <c r="D365" s="99"/>
      <c r="E365" s="100"/>
      <c r="F365" s="100"/>
      <c r="G365" s="100"/>
      <c r="H365" s="98"/>
      <c r="I365" s="143"/>
      <c r="J365" s="100"/>
      <c r="K365" s="102"/>
      <c r="L365" s="100"/>
      <c r="M365" s="100"/>
      <c r="N365" s="100"/>
      <c r="O365" s="108"/>
      <c r="P365" s="144"/>
      <c r="Q365" s="145"/>
      <c r="R365" s="145"/>
      <c r="S365" s="100"/>
      <c r="T365" s="108"/>
      <c r="U365" s="102"/>
      <c r="V365" s="100"/>
      <c r="W365" s="100"/>
      <c r="X365" s="146"/>
      <c r="Y365" s="18"/>
      <c r="Z365" s="147"/>
      <c r="AA365" s="100"/>
      <c r="AB365" s="100"/>
      <c r="AC365" s="100"/>
      <c r="AD365" s="108"/>
      <c r="AE365" s="18"/>
      <c r="AF365" s="109"/>
      <c r="AG365" s="108"/>
      <c r="AH365" s="148"/>
      <c r="AI365" s="100"/>
      <c r="AJ365" s="100"/>
      <c r="AK365" s="100"/>
      <c r="AL365" s="108"/>
      <c r="AM365" s="18"/>
      <c r="AN365" s="111"/>
      <c r="AO365" s="18"/>
      <c r="AP365" s="149"/>
      <c r="AQ365" s="82"/>
      <c r="AR365" s="66"/>
      <c r="AS365" s="97"/>
    </row>
    <row r="366" spans="1:45" ht="12.75" customHeight="1">
      <c r="A366" s="66"/>
      <c r="B366" s="98"/>
      <c r="C366" s="99"/>
      <c r="D366" s="99"/>
      <c r="E366" s="100"/>
      <c r="F366" s="100"/>
      <c r="G366" s="100"/>
      <c r="H366" s="98"/>
      <c r="I366" s="143"/>
      <c r="J366" s="100"/>
      <c r="K366" s="102"/>
      <c r="L366" s="100"/>
      <c r="M366" s="100"/>
      <c r="N366" s="100"/>
      <c r="O366" s="108"/>
      <c r="P366" s="144"/>
      <c r="Q366" s="145"/>
      <c r="R366" s="145"/>
      <c r="S366" s="100"/>
      <c r="T366" s="108"/>
      <c r="U366" s="102"/>
      <c r="V366" s="100"/>
      <c r="W366" s="100"/>
      <c r="X366" s="146"/>
      <c r="Y366" s="18"/>
      <c r="Z366" s="147"/>
      <c r="AA366" s="100"/>
      <c r="AB366" s="100"/>
      <c r="AC366" s="100"/>
      <c r="AD366" s="108"/>
      <c r="AE366" s="18"/>
      <c r="AF366" s="109"/>
      <c r="AG366" s="108"/>
      <c r="AH366" s="148"/>
      <c r="AI366" s="100"/>
      <c r="AJ366" s="100"/>
      <c r="AK366" s="100"/>
      <c r="AL366" s="108"/>
      <c r="AM366" s="18"/>
      <c r="AN366" s="111"/>
      <c r="AO366" s="18"/>
      <c r="AP366" s="149"/>
      <c r="AQ366" s="82"/>
      <c r="AR366" s="66"/>
      <c r="AS366" s="97"/>
    </row>
    <row r="367" spans="1:45" ht="12.75" customHeight="1">
      <c r="A367" s="66"/>
      <c r="B367" s="98"/>
      <c r="C367" s="99"/>
      <c r="D367" s="99"/>
      <c r="E367" s="100"/>
      <c r="F367" s="100"/>
      <c r="G367" s="100"/>
      <c r="H367" s="98"/>
      <c r="I367" s="143"/>
      <c r="J367" s="100"/>
      <c r="K367" s="102"/>
      <c r="L367" s="100"/>
      <c r="M367" s="100"/>
      <c r="N367" s="100"/>
      <c r="O367" s="108"/>
      <c r="P367" s="144"/>
      <c r="Q367" s="145"/>
      <c r="R367" s="145"/>
      <c r="S367" s="100"/>
      <c r="T367" s="108"/>
      <c r="U367" s="102"/>
      <c r="V367" s="100"/>
      <c r="W367" s="100"/>
      <c r="X367" s="146"/>
      <c r="Y367" s="18"/>
      <c r="Z367" s="147"/>
      <c r="AA367" s="100"/>
      <c r="AB367" s="100"/>
      <c r="AC367" s="100"/>
      <c r="AD367" s="108"/>
      <c r="AE367" s="18"/>
      <c r="AF367" s="109"/>
      <c r="AG367" s="108"/>
      <c r="AH367" s="148"/>
      <c r="AI367" s="100"/>
      <c r="AJ367" s="100"/>
      <c r="AK367" s="100"/>
      <c r="AL367" s="108"/>
      <c r="AM367" s="18"/>
      <c r="AN367" s="111"/>
      <c r="AO367" s="18"/>
      <c r="AP367" s="149"/>
      <c r="AQ367" s="82"/>
      <c r="AR367" s="66"/>
      <c r="AS367" s="97"/>
    </row>
    <row r="368" spans="1:45" ht="12.75" customHeight="1">
      <c r="A368" s="66"/>
      <c r="B368" s="98"/>
      <c r="C368" s="99"/>
      <c r="D368" s="99"/>
      <c r="E368" s="100"/>
      <c r="F368" s="100"/>
      <c r="G368" s="100"/>
      <c r="H368" s="98"/>
      <c r="I368" s="143"/>
      <c r="J368" s="100"/>
      <c r="K368" s="102"/>
      <c r="L368" s="100"/>
      <c r="M368" s="100"/>
      <c r="N368" s="100"/>
      <c r="O368" s="108"/>
      <c r="P368" s="144"/>
      <c r="Q368" s="145"/>
      <c r="R368" s="145"/>
      <c r="S368" s="100"/>
      <c r="T368" s="108"/>
      <c r="U368" s="102"/>
      <c r="V368" s="100"/>
      <c r="W368" s="100"/>
      <c r="X368" s="146"/>
      <c r="Y368" s="18"/>
      <c r="Z368" s="147"/>
      <c r="AA368" s="100"/>
      <c r="AB368" s="100"/>
      <c r="AC368" s="100"/>
      <c r="AD368" s="108"/>
      <c r="AE368" s="18"/>
      <c r="AF368" s="109"/>
      <c r="AG368" s="108"/>
      <c r="AH368" s="148"/>
      <c r="AI368" s="100"/>
      <c r="AJ368" s="100"/>
      <c r="AK368" s="100"/>
      <c r="AL368" s="108"/>
      <c r="AM368" s="18"/>
      <c r="AN368" s="111"/>
      <c r="AO368" s="18"/>
      <c r="AP368" s="149"/>
      <c r="AQ368" s="82"/>
      <c r="AR368" s="66"/>
      <c r="AS368" s="97"/>
    </row>
    <row r="369" spans="1:45" ht="12.75" customHeight="1">
      <c r="A369" s="66"/>
      <c r="B369" s="98"/>
      <c r="C369" s="99"/>
      <c r="D369" s="99"/>
      <c r="E369" s="100"/>
      <c r="F369" s="100"/>
      <c r="G369" s="100"/>
      <c r="H369" s="98"/>
      <c r="I369" s="143"/>
      <c r="J369" s="100"/>
      <c r="K369" s="102"/>
      <c r="L369" s="100"/>
      <c r="M369" s="100"/>
      <c r="N369" s="100"/>
      <c r="O369" s="108"/>
      <c r="P369" s="144"/>
      <c r="Q369" s="145"/>
      <c r="R369" s="145"/>
      <c r="S369" s="100"/>
      <c r="T369" s="108"/>
      <c r="U369" s="102"/>
      <c r="V369" s="100"/>
      <c r="W369" s="100"/>
      <c r="X369" s="146"/>
      <c r="Y369" s="18"/>
      <c r="Z369" s="147"/>
      <c r="AA369" s="100"/>
      <c r="AB369" s="100"/>
      <c r="AC369" s="100"/>
      <c r="AD369" s="108"/>
      <c r="AE369" s="18"/>
      <c r="AF369" s="109"/>
      <c r="AG369" s="108"/>
      <c r="AH369" s="148"/>
      <c r="AI369" s="100"/>
      <c r="AJ369" s="100"/>
      <c r="AK369" s="100"/>
      <c r="AL369" s="108"/>
      <c r="AM369" s="18"/>
      <c r="AN369" s="111"/>
      <c r="AO369" s="18"/>
      <c r="AP369" s="149"/>
      <c r="AQ369" s="82"/>
      <c r="AR369" s="66"/>
      <c r="AS369" s="97"/>
    </row>
    <row r="370" spans="1:45" ht="12.75" customHeight="1">
      <c r="A370" s="66"/>
      <c r="B370" s="98"/>
      <c r="C370" s="99"/>
      <c r="D370" s="99"/>
      <c r="E370" s="100"/>
      <c r="F370" s="100"/>
      <c r="G370" s="100"/>
      <c r="H370" s="98"/>
      <c r="I370" s="143"/>
      <c r="J370" s="100"/>
      <c r="K370" s="102"/>
      <c r="L370" s="100"/>
      <c r="M370" s="100"/>
      <c r="N370" s="100"/>
      <c r="O370" s="108"/>
      <c r="P370" s="144"/>
      <c r="Q370" s="145"/>
      <c r="R370" s="145"/>
      <c r="S370" s="100"/>
      <c r="T370" s="108"/>
      <c r="U370" s="102"/>
      <c r="V370" s="100"/>
      <c r="W370" s="100"/>
      <c r="X370" s="146"/>
      <c r="Y370" s="18"/>
      <c r="Z370" s="147"/>
      <c r="AA370" s="100"/>
      <c r="AB370" s="100"/>
      <c r="AC370" s="100"/>
      <c r="AD370" s="108"/>
      <c r="AE370" s="18"/>
      <c r="AF370" s="109"/>
      <c r="AG370" s="108"/>
      <c r="AH370" s="148"/>
      <c r="AI370" s="100"/>
      <c r="AJ370" s="100"/>
      <c r="AK370" s="100"/>
      <c r="AL370" s="108"/>
      <c r="AM370" s="18"/>
      <c r="AN370" s="111"/>
      <c r="AO370" s="18"/>
      <c r="AP370" s="149"/>
      <c r="AQ370" s="82"/>
      <c r="AR370" s="66"/>
      <c r="AS370" s="97"/>
    </row>
    <row r="371" spans="1:45" ht="12.75" customHeight="1">
      <c r="A371" s="66"/>
      <c r="B371" s="98"/>
      <c r="C371" s="99"/>
      <c r="D371" s="99"/>
      <c r="E371" s="100"/>
      <c r="F371" s="100"/>
      <c r="G371" s="100"/>
      <c r="H371" s="98"/>
      <c r="I371" s="143"/>
      <c r="J371" s="100"/>
      <c r="K371" s="102"/>
      <c r="L371" s="100"/>
      <c r="M371" s="100"/>
      <c r="N371" s="100"/>
      <c r="O371" s="108"/>
      <c r="P371" s="144"/>
      <c r="Q371" s="145"/>
      <c r="R371" s="145"/>
      <c r="S371" s="100"/>
      <c r="T371" s="108"/>
      <c r="U371" s="102"/>
      <c r="V371" s="100"/>
      <c r="W371" s="100"/>
      <c r="X371" s="146"/>
      <c r="Y371" s="18"/>
      <c r="Z371" s="147"/>
      <c r="AA371" s="100"/>
      <c r="AB371" s="100"/>
      <c r="AC371" s="100"/>
      <c r="AD371" s="108"/>
      <c r="AE371" s="18"/>
      <c r="AF371" s="109"/>
      <c r="AG371" s="108"/>
      <c r="AH371" s="148"/>
      <c r="AI371" s="100"/>
      <c r="AJ371" s="100"/>
      <c r="AK371" s="100"/>
      <c r="AL371" s="108"/>
      <c r="AM371" s="18"/>
      <c r="AN371" s="111"/>
      <c r="AO371" s="18"/>
      <c r="AP371" s="149"/>
      <c r="AQ371" s="82"/>
      <c r="AR371" s="66"/>
      <c r="AS371" s="97"/>
    </row>
    <row r="372" spans="1:45" ht="12.75" customHeight="1">
      <c r="A372" s="66"/>
      <c r="B372" s="98"/>
      <c r="C372" s="99"/>
      <c r="D372" s="99"/>
      <c r="E372" s="100"/>
      <c r="F372" s="100"/>
      <c r="G372" s="100"/>
      <c r="H372" s="98"/>
      <c r="I372" s="143"/>
      <c r="J372" s="100"/>
      <c r="K372" s="102"/>
      <c r="L372" s="100"/>
      <c r="M372" s="100"/>
      <c r="N372" s="100"/>
      <c r="O372" s="108"/>
      <c r="P372" s="144"/>
      <c r="Q372" s="145"/>
      <c r="R372" s="145"/>
      <c r="S372" s="100"/>
      <c r="T372" s="108"/>
      <c r="U372" s="102"/>
      <c r="V372" s="100"/>
      <c r="W372" s="100"/>
      <c r="X372" s="146"/>
      <c r="Y372" s="18"/>
      <c r="Z372" s="147"/>
      <c r="AA372" s="100"/>
      <c r="AB372" s="100"/>
      <c r="AC372" s="100"/>
      <c r="AD372" s="108"/>
      <c r="AE372" s="18"/>
      <c r="AF372" s="109"/>
      <c r="AG372" s="108"/>
      <c r="AH372" s="148"/>
      <c r="AI372" s="100"/>
      <c r="AJ372" s="100"/>
      <c r="AK372" s="100"/>
      <c r="AL372" s="108"/>
      <c r="AM372" s="18"/>
      <c r="AN372" s="111"/>
      <c r="AO372" s="18"/>
      <c r="AP372" s="149"/>
      <c r="AQ372" s="82"/>
      <c r="AR372" s="66"/>
      <c r="AS372" s="97"/>
    </row>
    <row r="373" spans="1:45" ht="12.75" customHeight="1">
      <c r="A373" s="66"/>
      <c r="B373" s="98"/>
      <c r="C373" s="99"/>
      <c r="D373" s="99"/>
      <c r="E373" s="100"/>
      <c r="F373" s="100"/>
      <c r="G373" s="100"/>
      <c r="H373" s="98"/>
      <c r="I373" s="143"/>
      <c r="J373" s="100"/>
      <c r="K373" s="102"/>
      <c r="L373" s="100"/>
      <c r="M373" s="100"/>
      <c r="N373" s="100"/>
      <c r="O373" s="108"/>
      <c r="P373" s="144"/>
      <c r="Q373" s="145"/>
      <c r="R373" s="145"/>
      <c r="S373" s="100"/>
      <c r="T373" s="108"/>
      <c r="U373" s="102"/>
      <c r="V373" s="100"/>
      <c r="W373" s="100"/>
      <c r="X373" s="146"/>
      <c r="Y373" s="18"/>
      <c r="Z373" s="147"/>
      <c r="AA373" s="100"/>
      <c r="AB373" s="100"/>
      <c r="AC373" s="100"/>
      <c r="AD373" s="108"/>
      <c r="AE373" s="18"/>
      <c r="AF373" s="109"/>
      <c r="AG373" s="108"/>
      <c r="AH373" s="148"/>
      <c r="AI373" s="100"/>
      <c r="AJ373" s="100"/>
      <c r="AK373" s="100"/>
      <c r="AL373" s="108"/>
      <c r="AM373" s="18"/>
      <c r="AN373" s="111"/>
      <c r="AO373" s="18"/>
      <c r="AP373" s="149"/>
      <c r="AQ373" s="82"/>
      <c r="AR373" s="66"/>
      <c r="AS373" s="97"/>
    </row>
    <row r="374" spans="1:45" ht="12.75" customHeight="1">
      <c r="A374" s="66"/>
      <c r="B374" s="98"/>
      <c r="C374" s="99"/>
      <c r="D374" s="99"/>
      <c r="E374" s="100"/>
      <c r="F374" s="100"/>
      <c r="G374" s="100"/>
      <c r="H374" s="98"/>
      <c r="I374" s="143"/>
      <c r="J374" s="100"/>
      <c r="K374" s="102"/>
      <c r="L374" s="100"/>
      <c r="M374" s="100"/>
      <c r="N374" s="100"/>
      <c r="O374" s="108"/>
      <c r="P374" s="144"/>
      <c r="Q374" s="145"/>
      <c r="R374" s="145"/>
      <c r="S374" s="100"/>
      <c r="T374" s="108"/>
      <c r="U374" s="102"/>
      <c r="V374" s="100"/>
      <c r="W374" s="100"/>
      <c r="X374" s="146"/>
      <c r="Y374" s="18"/>
      <c r="Z374" s="147"/>
      <c r="AA374" s="100"/>
      <c r="AB374" s="100"/>
      <c r="AC374" s="100"/>
      <c r="AD374" s="108"/>
      <c r="AE374" s="18"/>
      <c r="AF374" s="109"/>
      <c r="AG374" s="108"/>
      <c r="AH374" s="148"/>
      <c r="AI374" s="100"/>
      <c r="AJ374" s="100"/>
      <c r="AK374" s="100"/>
      <c r="AL374" s="108"/>
      <c r="AM374" s="18"/>
      <c r="AN374" s="111"/>
      <c r="AO374" s="18"/>
      <c r="AP374" s="149"/>
      <c r="AQ374" s="82"/>
      <c r="AR374" s="66"/>
      <c r="AS374" s="97"/>
    </row>
    <row r="375" spans="1:45" ht="12.75" customHeight="1">
      <c r="A375" s="66"/>
      <c r="B375" s="98"/>
      <c r="C375" s="99"/>
      <c r="D375" s="99"/>
      <c r="E375" s="100"/>
      <c r="F375" s="100"/>
      <c r="G375" s="100"/>
      <c r="H375" s="98"/>
      <c r="I375" s="143"/>
      <c r="J375" s="100"/>
      <c r="K375" s="102"/>
      <c r="L375" s="100"/>
      <c r="M375" s="100"/>
      <c r="N375" s="100"/>
      <c r="O375" s="108"/>
      <c r="P375" s="144"/>
      <c r="Q375" s="145"/>
      <c r="R375" s="145"/>
      <c r="S375" s="100"/>
      <c r="T375" s="108"/>
      <c r="U375" s="102"/>
      <c r="V375" s="100"/>
      <c r="W375" s="100"/>
      <c r="X375" s="146"/>
      <c r="Y375" s="18"/>
      <c r="Z375" s="147"/>
      <c r="AA375" s="100"/>
      <c r="AB375" s="100"/>
      <c r="AC375" s="100"/>
      <c r="AD375" s="108"/>
      <c r="AE375" s="18"/>
      <c r="AF375" s="109"/>
      <c r="AG375" s="108"/>
      <c r="AH375" s="148"/>
      <c r="AI375" s="100"/>
      <c r="AJ375" s="100"/>
      <c r="AK375" s="100"/>
      <c r="AL375" s="108"/>
      <c r="AM375" s="18"/>
      <c r="AN375" s="111"/>
      <c r="AO375" s="18"/>
      <c r="AP375" s="149"/>
      <c r="AQ375" s="82"/>
      <c r="AR375" s="66"/>
      <c r="AS375" s="97"/>
    </row>
    <row r="376" spans="1:45" ht="12.75" customHeight="1">
      <c r="A376" s="66"/>
      <c r="B376" s="98"/>
      <c r="C376" s="99"/>
      <c r="D376" s="99"/>
      <c r="E376" s="100"/>
      <c r="F376" s="100"/>
      <c r="G376" s="100"/>
      <c r="H376" s="98"/>
      <c r="I376" s="143"/>
      <c r="J376" s="100"/>
      <c r="K376" s="102"/>
      <c r="L376" s="100"/>
      <c r="M376" s="100"/>
      <c r="N376" s="100"/>
      <c r="O376" s="108"/>
      <c r="P376" s="144"/>
      <c r="Q376" s="145"/>
      <c r="R376" s="145"/>
      <c r="S376" s="100"/>
      <c r="T376" s="108"/>
      <c r="U376" s="102"/>
      <c r="V376" s="100"/>
      <c r="W376" s="100"/>
      <c r="X376" s="146"/>
      <c r="Y376" s="18"/>
      <c r="Z376" s="147"/>
      <c r="AA376" s="100"/>
      <c r="AB376" s="100"/>
      <c r="AC376" s="100"/>
      <c r="AD376" s="108"/>
      <c r="AE376" s="18"/>
      <c r="AF376" s="109"/>
      <c r="AG376" s="108"/>
      <c r="AH376" s="148"/>
      <c r="AI376" s="100"/>
      <c r="AJ376" s="100"/>
      <c r="AK376" s="100"/>
      <c r="AL376" s="108"/>
      <c r="AM376" s="18"/>
      <c r="AN376" s="111"/>
      <c r="AO376" s="18"/>
      <c r="AP376" s="149"/>
      <c r="AQ376" s="82"/>
      <c r="AR376" s="66"/>
      <c r="AS376" s="97"/>
    </row>
    <row r="377" spans="1:45" ht="12.75" customHeight="1">
      <c r="A377" s="66"/>
      <c r="B377" s="98"/>
      <c r="C377" s="99"/>
      <c r="D377" s="99"/>
      <c r="E377" s="100"/>
      <c r="F377" s="100"/>
      <c r="G377" s="100"/>
      <c r="H377" s="98"/>
      <c r="I377" s="143"/>
      <c r="J377" s="100"/>
      <c r="K377" s="102"/>
      <c r="L377" s="100"/>
      <c r="M377" s="100"/>
      <c r="N377" s="100"/>
      <c r="O377" s="108"/>
      <c r="P377" s="144"/>
      <c r="Q377" s="145"/>
      <c r="R377" s="145"/>
      <c r="S377" s="100"/>
      <c r="T377" s="108"/>
      <c r="U377" s="102"/>
      <c r="V377" s="100"/>
      <c r="W377" s="100"/>
      <c r="X377" s="146"/>
      <c r="Y377" s="18"/>
      <c r="Z377" s="147"/>
      <c r="AA377" s="100"/>
      <c r="AB377" s="100"/>
      <c r="AC377" s="100"/>
      <c r="AD377" s="108"/>
      <c r="AE377" s="18"/>
      <c r="AF377" s="109"/>
      <c r="AG377" s="108"/>
      <c r="AH377" s="148"/>
      <c r="AI377" s="100"/>
      <c r="AJ377" s="100"/>
      <c r="AK377" s="100"/>
      <c r="AL377" s="108"/>
      <c r="AM377" s="18"/>
      <c r="AN377" s="111"/>
      <c r="AO377" s="18"/>
      <c r="AP377" s="149"/>
      <c r="AQ377" s="82"/>
      <c r="AR377" s="66"/>
      <c r="AS377" s="97"/>
    </row>
    <row r="378" spans="1:45" ht="12.75" customHeight="1">
      <c r="A378" s="66"/>
      <c r="B378" s="98"/>
      <c r="C378" s="99"/>
      <c r="D378" s="99"/>
      <c r="E378" s="100"/>
      <c r="F378" s="100"/>
      <c r="G378" s="100"/>
      <c r="H378" s="98"/>
      <c r="I378" s="143"/>
      <c r="J378" s="100"/>
      <c r="K378" s="102"/>
      <c r="L378" s="100"/>
      <c r="M378" s="100"/>
      <c r="N378" s="100"/>
      <c r="O378" s="108"/>
      <c r="P378" s="144"/>
      <c r="Q378" s="145"/>
      <c r="R378" s="145"/>
      <c r="S378" s="100"/>
      <c r="T378" s="108"/>
      <c r="U378" s="102"/>
      <c r="V378" s="100"/>
      <c r="W378" s="100"/>
      <c r="X378" s="146"/>
      <c r="Y378" s="18"/>
      <c r="Z378" s="147"/>
      <c r="AA378" s="100"/>
      <c r="AB378" s="100"/>
      <c r="AC378" s="100"/>
      <c r="AD378" s="108"/>
      <c r="AE378" s="18"/>
      <c r="AF378" s="109"/>
      <c r="AG378" s="108"/>
      <c r="AH378" s="148"/>
      <c r="AI378" s="100"/>
      <c r="AJ378" s="100"/>
      <c r="AK378" s="100"/>
      <c r="AL378" s="108"/>
      <c r="AM378" s="18"/>
      <c r="AN378" s="111"/>
      <c r="AO378" s="18"/>
      <c r="AP378" s="149"/>
      <c r="AQ378" s="82"/>
      <c r="AR378" s="66"/>
      <c r="AS378" s="97"/>
    </row>
    <row r="379" spans="1:45" ht="12.75" customHeight="1">
      <c r="A379" s="66"/>
      <c r="B379" s="98"/>
      <c r="C379" s="99"/>
      <c r="D379" s="99"/>
      <c r="E379" s="100"/>
      <c r="F379" s="100"/>
      <c r="G379" s="100"/>
      <c r="H379" s="98"/>
      <c r="I379" s="143"/>
      <c r="J379" s="100"/>
      <c r="K379" s="102"/>
      <c r="L379" s="100"/>
      <c r="M379" s="100"/>
      <c r="N379" s="100"/>
      <c r="O379" s="108"/>
      <c r="P379" s="144"/>
      <c r="Q379" s="145"/>
      <c r="R379" s="145"/>
      <c r="S379" s="100"/>
      <c r="T379" s="108"/>
      <c r="U379" s="102"/>
      <c r="V379" s="100"/>
      <c r="W379" s="100"/>
      <c r="X379" s="146"/>
      <c r="Y379" s="18"/>
      <c r="Z379" s="147"/>
      <c r="AA379" s="100"/>
      <c r="AB379" s="100"/>
      <c r="AC379" s="100"/>
      <c r="AD379" s="108"/>
      <c r="AE379" s="18"/>
      <c r="AF379" s="109"/>
      <c r="AG379" s="108"/>
      <c r="AH379" s="148"/>
      <c r="AI379" s="100"/>
      <c r="AJ379" s="100"/>
      <c r="AK379" s="100"/>
      <c r="AL379" s="108"/>
      <c r="AM379" s="18"/>
      <c r="AN379" s="111"/>
      <c r="AO379" s="18"/>
      <c r="AP379" s="149"/>
      <c r="AQ379" s="82"/>
      <c r="AR379" s="66"/>
      <c r="AS379" s="97"/>
    </row>
    <row r="380" spans="1:45" ht="12.75" customHeight="1">
      <c r="A380" s="66"/>
      <c r="B380" s="98"/>
      <c r="C380" s="99"/>
      <c r="D380" s="99"/>
      <c r="E380" s="100"/>
      <c r="F380" s="100"/>
      <c r="G380" s="100"/>
      <c r="H380" s="98"/>
      <c r="I380" s="143"/>
      <c r="J380" s="100"/>
      <c r="K380" s="102"/>
      <c r="L380" s="100"/>
      <c r="M380" s="100"/>
      <c r="N380" s="100"/>
      <c r="O380" s="108"/>
      <c r="P380" s="144"/>
      <c r="Q380" s="145"/>
      <c r="R380" s="145"/>
      <c r="S380" s="100"/>
      <c r="T380" s="108"/>
      <c r="U380" s="102"/>
      <c r="V380" s="100"/>
      <c r="W380" s="100"/>
      <c r="X380" s="146"/>
      <c r="Y380" s="18"/>
      <c r="Z380" s="147"/>
      <c r="AA380" s="100"/>
      <c r="AB380" s="100"/>
      <c r="AC380" s="100"/>
      <c r="AD380" s="108"/>
      <c r="AE380" s="18"/>
      <c r="AF380" s="109"/>
      <c r="AG380" s="108"/>
      <c r="AH380" s="148"/>
      <c r="AI380" s="100"/>
      <c r="AJ380" s="100"/>
      <c r="AK380" s="100"/>
      <c r="AL380" s="108"/>
      <c r="AM380" s="18"/>
      <c r="AN380" s="111"/>
      <c r="AO380" s="18"/>
      <c r="AP380" s="149"/>
      <c r="AQ380" s="82"/>
      <c r="AR380" s="66"/>
      <c r="AS380" s="97"/>
    </row>
    <row r="381" spans="1:45" ht="12.75" customHeight="1">
      <c r="A381" s="66"/>
      <c r="B381" s="98"/>
      <c r="C381" s="99"/>
      <c r="D381" s="99"/>
      <c r="E381" s="100"/>
      <c r="F381" s="100"/>
      <c r="G381" s="100"/>
      <c r="H381" s="98"/>
      <c r="I381" s="143"/>
      <c r="J381" s="100"/>
      <c r="K381" s="102"/>
      <c r="L381" s="100"/>
      <c r="M381" s="100"/>
      <c r="N381" s="100"/>
      <c r="O381" s="108"/>
      <c r="P381" s="144"/>
      <c r="Q381" s="145"/>
      <c r="R381" s="145"/>
      <c r="S381" s="100"/>
      <c r="T381" s="108"/>
      <c r="U381" s="102"/>
      <c r="V381" s="100"/>
      <c r="W381" s="100"/>
      <c r="X381" s="146"/>
      <c r="Y381" s="18"/>
      <c r="Z381" s="147"/>
      <c r="AA381" s="100"/>
      <c r="AB381" s="100"/>
      <c r="AC381" s="100"/>
      <c r="AD381" s="108"/>
      <c r="AE381" s="18"/>
      <c r="AF381" s="109"/>
      <c r="AG381" s="108"/>
      <c r="AH381" s="148"/>
      <c r="AI381" s="100"/>
      <c r="AJ381" s="100"/>
      <c r="AK381" s="100"/>
      <c r="AL381" s="108"/>
      <c r="AM381" s="18"/>
      <c r="AN381" s="111"/>
      <c r="AO381" s="18"/>
      <c r="AP381" s="149"/>
      <c r="AQ381" s="82"/>
      <c r="AR381" s="66"/>
      <c r="AS381" s="97"/>
    </row>
    <row r="382" spans="1:45" ht="12.75" customHeight="1">
      <c r="A382" s="66"/>
      <c r="B382" s="98"/>
      <c r="C382" s="99"/>
      <c r="D382" s="99"/>
      <c r="E382" s="100"/>
      <c r="F382" s="100"/>
      <c r="G382" s="100"/>
      <c r="H382" s="98"/>
      <c r="I382" s="143"/>
      <c r="J382" s="100"/>
      <c r="K382" s="102"/>
      <c r="L382" s="100"/>
      <c r="M382" s="100"/>
      <c r="N382" s="100"/>
      <c r="O382" s="108"/>
      <c r="P382" s="144"/>
      <c r="Q382" s="145"/>
      <c r="R382" s="145"/>
      <c r="S382" s="100"/>
      <c r="T382" s="108"/>
      <c r="U382" s="102"/>
      <c r="V382" s="100"/>
      <c r="W382" s="100"/>
      <c r="X382" s="146"/>
      <c r="Y382" s="18"/>
      <c r="Z382" s="147"/>
      <c r="AA382" s="100"/>
      <c r="AB382" s="100"/>
      <c r="AC382" s="100"/>
      <c r="AD382" s="108"/>
      <c r="AE382" s="18"/>
      <c r="AF382" s="109"/>
      <c r="AG382" s="108"/>
      <c r="AH382" s="148"/>
      <c r="AI382" s="100"/>
      <c r="AJ382" s="100"/>
      <c r="AK382" s="100"/>
      <c r="AL382" s="108"/>
      <c r="AM382" s="18"/>
      <c r="AN382" s="111"/>
      <c r="AO382" s="18"/>
      <c r="AP382" s="149"/>
      <c r="AQ382" s="82"/>
      <c r="AR382" s="66"/>
      <c r="AS382" s="97"/>
    </row>
    <row r="383" spans="1:45" ht="12.75" customHeight="1">
      <c r="A383" s="66"/>
      <c r="B383" s="98"/>
      <c r="C383" s="99"/>
      <c r="D383" s="99"/>
      <c r="E383" s="100"/>
      <c r="F383" s="100"/>
      <c r="G383" s="100"/>
      <c r="H383" s="98"/>
      <c r="I383" s="143"/>
      <c r="J383" s="100"/>
      <c r="K383" s="102"/>
      <c r="L383" s="100"/>
      <c r="M383" s="100"/>
      <c r="N383" s="100"/>
      <c r="O383" s="108"/>
      <c r="P383" s="144"/>
      <c r="Q383" s="145"/>
      <c r="R383" s="145"/>
      <c r="S383" s="100"/>
      <c r="T383" s="108"/>
      <c r="U383" s="102"/>
      <c r="V383" s="100"/>
      <c r="W383" s="100"/>
      <c r="X383" s="146"/>
      <c r="Y383" s="18"/>
      <c r="Z383" s="147"/>
      <c r="AA383" s="100"/>
      <c r="AB383" s="100"/>
      <c r="AC383" s="100"/>
      <c r="AD383" s="108"/>
      <c r="AE383" s="18"/>
      <c r="AF383" s="109"/>
      <c r="AG383" s="108"/>
      <c r="AH383" s="148"/>
      <c r="AI383" s="100"/>
      <c r="AJ383" s="100"/>
      <c r="AK383" s="100"/>
      <c r="AL383" s="108"/>
      <c r="AM383" s="18"/>
      <c r="AN383" s="111"/>
      <c r="AO383" s="18"/>
      <c r="AP383" s="149"/>
      <c r="AQ383" s="82"/>
      <c r="AR383" s="66"/>
      <c r="AS383" s="97"/>
    </row>
    <row r="384" spans="1:45" ht="12.75" customHeight="1">
      <c r="A384" s="66"/>
      <c r="B384" s="98"/>
      <c r="C384" s="99"/>
      <c r="D384" s="99"/>
      <c r="E384" s="100"/>
      <c r="F384" s="100"/>
      <c r="G384" s="100"/>
      <c r="H384" s="98"/>
      <c r="I384" s="143"/>
      <c r="J384" s="100"/>
      <c r="K384" s="102"/>
      <c r="L384" s="100"/>
      <c r="M384" s="100"/>
      <c r="N384" s="100"/>
      <c r="O384" s="108"/>
      <c r="P384" s="144"/>
      <c r="Q384" s="145"/>
      <c r="R384" s="145"/>
      <c r="S384" s="100"/>
      <c r="T384" s="108"/>
      <c r="U384" s="102"/>
      <c r="V384" s="100"/>
      <c r="W384" s="100"/>
      <c r="X384" s="146"/>
      <c r="Y384" s="18"/>
      <c r="Z384" s="147"/>
      <c r="AA384" s="100"/>
      <c r="AB384" s="100"/>
      <c r="AC384" s="100"/>
      <c r="AD384" s="108"/>
      <c r="AE384" s="18"/>
      <c r="AF384" s="109"/>
      <c r="AG384" s="108"/>
      <c r="AH384" s="148"/>
      <c r="AI384" s="100"/>
      <c r="AJ384" s="100"/>
      <c r="AK384" s="100"/>
      <c r="AL384" s="108"/>
      <c r="AM384" s="18"/>
      <c r="AN384" s="111"/>
      <c r="AO384" s="18"/>
      <c r="AP384" s="149"/>
      <c r="AQ384" s="82"/>
      <c r="AR384" s="66"/>
      <c r="AS384" s="97"/>
    </row>
    <row r="385" spans="1:45" ht="12.75" customHeight="1">
      <c r="A385" s="66"/>
      <c r="B385" s="98"/>
      <c r="C385" s="99"/>
      <c r="D385" s="99"/>
      <c r="E385" s="100"/>
      <c r="F385" s="100"/>
      <c r="G385" s="100"/>
      <c r="H385" s="98"/>
      <c r="I385" s="143"/>
      <c r="J385" s="100"/>
      <c r="K385" s="102"/>
      <c r="L385" s="100"/>
      <c r="M385" s="100"/>
      <c r="N385" s="100"/>
      <c r="O385" s="108"/>
      <c r="P385" s="144"/>
      <c r="Q385" s="145"/>
      <c r="R385" s="145"/>
      <c r="S385" s="100"/>
      <c r="T385" s="108"/>
      <c r="U385" s="102"/>
      <c r="V385" s="100"/>
      <c r="W385" s="100"/>
      <c r="X385" s="146"/>
      <c r="Y385" s="18"/>
      <c r="Z385" s="147"/>
      <c r="AA385" s="100"/>
      <c r="AB385" s="100"/>
      <c r="AC385" s="100"/>
      <c r="AD385" s="108"/>
      <c r="AE385" s="18"/>
      <c r="AF385" s="109"/>
      <c r="AG385" s="108"/>
      <c r="AH385" s="148"/>
      <c r="AI385" s="100"/>
      <c r="AJ385" s="100"/>
      <c r="AK385" s="100"/>
      <c r="AL385" s="108"/>
      <c r="AM385" s="18"/>
      <c r="AN385" s="111"/>
      <c r="AO385" s="18"/>
      <c r="AP385" s="149"/>
      <c r="AQ385" s="82"/>
      <c r="AR385" s="66"/>
      <c r="AS385" s="97"/>
    </row>
    <row r="386" spans="1:45" ht="12.75" customHeight="1">
      <c r="A386" s="66"/>
      <c r="B386" s="98"/>
      <c r="C386" s="99"/>
      <c r="D386" s="99"/>
      <c r="E386" s="100"/>
      <c r="F386" s="100"/>
      <c r="G386" s="100"/>
      <c r="H386" s="98"/>
      <c r="I386" s="143"/>
      <c r="J386" s="100"/>
      <c r="K386" s="102"/>
      <c r="L386" s="100"/>
      <c r="M386" s="100"/>
      <c r="N386" s="100"/>
      <c r="O386" s="108"/>
      <c r="P386" s="144"/>
      <c r="Q386" s="145"/>
      <c r="R386" s="145"/>
      <c r="S386" s="100"/>
      <c r="T386" s="108"/>
      <c r="U386" s="102"/>
      <c r="V386" s="100"/>
      <c r="W386" s="100"/>
      <c r="X386" s="146"/>
      <c r="Y386" s="18"/>
      <c r="Z386" s="147"/>
      <c r="AA386" s="100"/>
      <c r="AB386" s="100"/>
      <c r="AC386" s="100"/>
      <c r="AD386" s="108"/>
      <c r="AE386" s="18"/>
      <c r="AF386" s="109"/>
      <c r="AG386" s="108"/>
      <c r="AH386" s="148"/>
      <c r="AI386" s="100"/>
      <c r="AJ386" s="100"/>
      <c r="AK386" s="100"/>
      <c r="AL386" s="108"/>
      <c r="AM386" s="18"/>
      <c r="AN386" s="111"/>
      <c r="AO386" s="18"/>
      <c r="AP386" s="149"/>
      <c r="AQ386" s="82"/>
      <c r="AR386" s="66"/>
      <c r="AS386" s="97"/>
    </row>
    <row r="387" spans="1:45" ht="12.75" customHeight="1">
      <c r="A387" s="66"/>
      <c r="B387" s="98"/>
      <c r="C387" s="99"/>
      <c r="D387" s="99"/>
      <c r="E387" s="100"/>
      <c r="F387" s="100"/>
      <c r="G387" s="100"/>
      <c r="H387" s="98"/>
      <c r="I387" s="143"/>
      <c r="J387" s="100"/>
      <c r="K387" s="102"/>
      <c r="L387" s="100"/>
      <c r="M387" s="100"/>
      <c r="N387" s="100"/>
      <c r="O387" s="108"/>
      <c r="P387" s="144"/>
      <c r="Q387" s="145"/>
      <c r="R387" s="145"/>
      <c r="S387" s="100"/>
      <c r="T387" s="108"/>
      <c r="U387" s="102"/>
      <c r="V387" s="100"/>
      <c r="W387" s="100"/>
      <c r="X387" s="146"/>
      <c r="Y387" s="18"/>
      <c r="Z387" s="147"/>
      <c r="AA387" s="100"/>
      <c r="AB387" s="100"/>
      <c r="AC387" s="100"/>
      <c r="AD387" s="108"/>
      <c r="AE387" s="18"/>
      <c r="AF387" s="109"/>
      <c r="AG387" s="108"/>
      <c r="AH387" s="148"/>
      <c r="AI387" s="100"/>
      <c r="AJ387" s="100"/>
      <c r="AK387" s="100"/>
      <c r="AL387" s="108"/>
      <c r="AM387" s="18"/>
      <c r="AN387" s="111"/>
      <c r="AO387" s="18"/>
      <c r="AP387" s="149"/>
      <c r="AQ387" s="82"/>
      <c r="AR387" s="66"/>
      <c r="AS387" s="97"/>
    </row>
    <row r="388" spans="1:45" ht="12.75" customHeight="1">
      <c r="A388" s="66"/>
      <c r="B388" s="98"/>
      <c r="C388" s="99"/>
      <c r="D388" s="99"/>
      <c r="E388" s="100"/>
      <c r="F388" s="100"/>
      <c r="G388" s="100"/>
      <c r="H388" s="98"/>
      <c r="I388" s="143"/>
      <c r="J388" s="100"/>
      <c r="K388" s="102"/>
      <c r="L388" s="100"/>
      <c r="M388" s="100"/>
      <c r="N388" s="100"/>
      <c r="O388" s="108"/>
      <c r="P388" s="144"/>
      <c r="Q388" s="145"/>
      <c r="R388" s="145"/>
      <c r="S388" s="100"/>
      <c r="T388" s="108"/>
      <c r="U388" s="102"/>
      <c r="V388" s="100"/>
      <c r="W388" s="100"/>
      <c r="X388" s="146"/>
      <c r="Y388" s="18"/>
      <c r="Z388" s="147"/>
      <c r="AA388" s="100"/>
      <c r="AB388" s="100"/>
      <c r="AC388" s="100"/>
      <c r="AD388" s="108"/>
      <c r="AE388" s="18"/>
      <c r="AF388" s="109"/>
      <c r="AG388" s="108"/>
      <c r="AH388" s="148"/>
      <c r="AI388" s="100"/>
      <c r="AJ388" s="100"/>
      <c r="AK388" s="100"/>
      <c r="AL388" s="108"/>
      <c r="AM388" s="18"/>
      <c r="AN388" s="111"/>
      <c r="AO388" s="18"/>
      <c r="AP388" s="149"/>
      <c r="AQ388" s="82"/>
      <c r="AR388" s="66"/>
      <c r="AS388" s="97"/>
    </row>
    <row r="389" spans="1:45" ht="12.75" customHeight="1">
      <c r="A389" s="66"/>
      <c r="B389" s="98"/>
      <c r="C389" s="99"/>
      <c r="D389" s="99"/>
      <c r="E389" s="100"/>
      <c r="F389" s="100"/>
      <c r="G389" s="100"/>
      <c r="H389" s="98"/>
      <c r="I389" s="143"/>
      <c r="J389" s="100"/>
      <c r="K389" s="102"/>
      <c r="L389" s="100"/>
      <c r="M389" s="100"/>
      <c r="N389" s="100"/>
      <c r="O389" s="108"/>
      <c r="P389" s="144"/>
      <c r="Q389" s="145"/>
      <c r="R389" s="145"/>
      <c r="S389" s="100"/>
      <c r="T389" s="108"/>
      <c r="U389" s="102"/>
      <c r="V389" s="100"/>
      <c r="W389" s="100"/>
      <c r="X389" s="146"/>
      <c r="Y389" s="18"/>
      <c r="Z389" s="147"/>
      <c r="AA389" s="100"/>
      <c r="AB389" s="100"/>
      <c r="AC389" s="100"/>
      <c r="AD389" s="108"/>
      <c r="AE389" s="18"/>
      <c r="AF389" s="109"/>
      <c r="AG389" s="108"/>
      <c r="AH389" s="148"/>
      <c r="AI389" s="100"/>
      <c r="AJ389" s="100"/>
      <c r="AK389" s="100"/>
      <c r="AL389" s="108"/>
      <c r="AM389" s="18"/>
      <c r="AN389" s="111"/>
      <c r="AO389" s="18"/>
      <c r="AP389" s="149"/>
      <c r="AQ389" s="82"/>
      <c r="AR389" s="66"/>
      <c r="AS389" s="97"/>
    </row>
    <row r="390" spans="1:45" ht="12.75" customHeight="1">
      <c r="A390" s="66"/>
      <c r="B390" s="98"/>
      <c r="C390" s="99"/>
      <c r="D390" s="99"/>
      <c r="E390" s="100"/>
      <c r="F390" s="100"/>
      <c r="G390" s="100"/>
      <c r="H390" s="98"/>
      <c r="I390" s="143"/>
      <c r="J390" s="100"/>
      <c r="K390" s="102"/>
      <c r="L390" s="100"/>
      <c r="M390" s="100"/>
      <c r="N390" s="100"/>
      <c r="O390" s="108"/>
      <c r="P390" s="144"/>
      <c r="Q390" s="145"/>
      <c r="R390" s="145"/>
      <c r="S390" s="100"/>
      <c r="T390" s="108"/>
      <c r="U390" s="102"/>
      <c r="V390" s="100"/>
      <c r="W390" s="100"/>
      <c r="X390" s="146"/>
      <c r="Y390" s="18"/>
      <c r="Z390" s="147"/>
      <c r="AA390" s="100"/>
      <c r="AB390" s="100"/>
      <c r="AC390" s="100"/>
      <c r="AD390" s="108"/>
      <c r="AE390" s="18"/>
      <c r="AF390" s="109"/>
      <c r="AG390" s="108"/>
      <c r="AH390" s="148"/>
      <c r="AI390" s="100"/>
      <c r="AJ390" s="100"/>
      <c r="AK390" s="100"/>
      <c r="AL390" s="108"/>
      <c r="AM390" s="18"/>
      <c r="AN390" s="111"/>
      <c r="AO390" s="18"/>
      <c r="AP390" s="149"/>
      <c r="AQ390" s="82"/>
      <c r="AR390" s="66"/>
      <c r="AS390" s="97"/>
    </row>
    <row r="391" spans="1:45" ht="12.75" customHeight="1">
      <c r="A391" s="66"/>
      <c r="B391" s="98"/>
      <c r="C391" s="99"/>
      <c r="D391" s="99"/>
      <c r="E391" s="100"/>
      <c r="F391" s="100"/>
      <c r="G391" s="100"/>
      <c r="H391" s="98"/>
      <c r="I391" s="143"/>
      <c r="J391" s="100"/>
      <c r="K391" s="102"/>
      <c r="L391" s="100"/>
      <c r="M391" s="100"/>
      <c r="N391" s="100"/>
      <c r="O391" s="108"/>
      <c r="P391" s="144"/>
      <c r="Q391" s="145"/>
      <c r="R391" s="145"/>
      <c r="S391" s="100"/>
      <c r="T391" s="108"/>
      <c r="U391" s="102"/>
      <c r="V391" s="100"/>
      <c r="W391" s="100"/>
      <c r="X391" s="146"/>
      <c r="Y391" s="18"/>
      <c r="Z391" s="147"/>
      <c r="AA391" s="100"/>
      <c r="AB391" s="100"/>
      <c r="AC391" s="100"/>
      <c r="AD391" s="108"/>
      <c r="AE391" s="18"/>
      <c r="AF391" s="109"/>
      <c r="AG391" s="108"/>
      <c r="AH391" s="148"/>
      <c r="AI391" s="100"/>
      <c r="AJ391" s="100"/>
      <c r="AK391" s="100"/>
      <c r="AL391" s="108"/>
      <c r="AM391" s="18"/>
      <c r="AN391" s="111"/>
      <c r="AO391" s="18"/>
      <c r="AP391" s="149"/>
      <c r="AQ391" s="82"/>
      <c r="AR391" s="66"/>
      <c r="AS391" s="97"/>
    </row>
    <row r="392" spans="1:45" ht="12.75" customHeight="1">
      <c r="A392" s="66"/>
      <c r="B392" s="98"/>
      <c r="C392" s="99"/>
      <c r="D392" s="99"/>
      <c r="E392" s="100"/>
      <c r="F392" s="100"/>
      <c r="G392" s="100"/>
      <c r="H392" s="98"/>
      <c r="I392" s="143"/>
      <c r="J392" s="100"/>
      <c r="K392" s="102"/>
      <c r="L392" s="100"/>
      <c r="M392" s="100"/>
      <c r="N392" s="100"/>
      <c r="O392" s="108"/>
      <c r="P392" s="144"/>
      <c r="Q392" s="145"/>
      <c r="R392" s="145"/>
      <c r="S392" s="100"/>
      <c r="T392" s="108"/>
      <c r="U392" s="102"/>
      <c r="V392" s="100"/>
      <c r="W392" s="100"/>
      <c r="X392" s="146"/>
      <c r="Y392" s="18"/>
      <c r="Z392" s="147"/>
      <c r="AA392" s="100"/>
      <c r="AB392" s="100"/>
      <c r="AC392" s="100"/>
      <c r="AD392" s="108"/>
      <c r="AE392" s="18"/>
      <c r="AF392" s="109"/>
      <c r="AG392" s="108"/>
      <c r="AH392" s="148"/>
      <c r="AI392" s="100"/>
      <c r="AJ392" s="100"/>
      <c r="AK392" s="100"/>
      <c r="AL392" s="108"/>
      <c r="AM392" s="18"/>
      <c r="AN392" s="111"/>
      <c r="AO392" s="18"/>
      <c r="AP392" s="149"/>
      <c r="AQ392" s="82"/>
      <c r="AR392" s="66"/>
      <c r="AS392" s="97"/>
    </row>
    <row r="393" spans="1:45" ht="12.75" customHeight="1">
      <c r="A393" s="66"/>
      <c r="B393" s="98"/>
      <c r="C393" s="99"/>
      <c r="D393" s="99"/>
      <c r="E393" s="100"/>
      <c r="F393" s="100"/>
      <c r="G393" s="100"/>
      <c r="H393" s="98"/>
      <c r="I393" s="143"/>
      <c r="J393" s="100"/>
      <c r="K393" s="102"/>
      <c r="L393" s="100"/>
      <c r="M393" s="100"/>
      <c r="N393" s="100"/>
      <c r="O393" s="108"/>
      <c r="P393" s="144"/>
      <c r="Q393" s="145"/>
      <c r="R393" s="145"/>
      <c r="S393" s="100"/>
      <c r="T393" s="108"/>
      <c r="U393" s="102"/>
      <c r="V393" s="100"/>
      <c r="W393" s="100"/>
      <c r="X393" s="146"/>
      <c r="Y393" s="18"/>
      <c r="Z393" s="147"/>
      <c r="AA393" s="100"/>
      <c r="AB393" s="100"/>
      <c r="AC393" s="100"/>
      <c r="AD393" s="108"/>
      <c r="AE393" s="18"/>
      <c r="AF393" s="109"/>
      <c r="AG393" s="108"/>
      <c r="AH393" s="148"/>
      <c r="AI393" s="100"/>
      <c r="AJ393" s="100"/>
      <c r="AK393" s="100"/>
      <c r="AL393" s="108"/>
      <c r="AM393" s="18"/>
      <c r="AN393" s="111"/>
      <c r="AO393" s="18"/>
      <c r="AP393" s="149"/>
      <c r="AQ393" s="82"/>
      <c r="AR393" s="66"/>
      <c r="AS393" s="97"/>
    </row>
    <row r="394" spans="1:45" ht="12.75" customHeight="1">
      <c r="A394" s="66"/>
      <c r="B394" s="98"/>
      <c r="C394" s="99"/>
      <c r="D394" s="99"/>
      <c r="E394" s="100"/>
      <c r="F394" s="100"/>
      <c r="G394" s="100"/>
      <c r="H394" s="98"/>
      <c r="I394" s="143"/>
      <c r="J394" s="100"/>
      <c r="K394" s="102"/>
      <c r="L394" s="100"/>
      <c r="M394" s="100"/>
      <c r="N394" s="100"/>
      <c r="O394" s="108"/>
      <c r="P394" s="144"/>
      <c r="Q394" s="145"/>
      <c r="R394" s="145"/>
      <c r="S394" s="100"/>
      <c r="T394" s="108"/>
      <c r="U394" s="102"/>
      <c r="V394" s="100"/>
      <c r="W394" s="100"/>
      <c r="X394" s="146"/>
      <c r="Y394" s="18"/>
      <c r="Z394" s="147"/>
      <c r="AA394" s="100"/>
      <c r="AB394" s="100"/>
      <c r="AC394" s="100"/>
      <c r="AD394" s="108"/>
      <c r="AE394" s="18"/>
      <c r="AF394" s="109"/>
      <c r="AG394" s="108"/>
      <c r="AH394" s="148"/>
      <c r="AI394" s="100"/>
      <c r="AJ394" s="100"/>
      <c r="AK394" s="100"/>
      <c r="AL394" s="108"/>
      <c r="AM394" s="18"/>
      <c r="AN394" s="111"/>
      <c r="AO394" s="18"/>
      <c r="AP394" s="149"/>
      <c r="AQ394" s="82"/>
      <c r="AR394" s="66"/>
      <c r="AS394" s="97"/>
    </row>
    <row r="395" spans="1:45" ht="12.75" customHeight="1">
      <c r="A395" s="66"/>
      <c r="B395" s="98"/>
      <c r="C395" s="99"/>
      <c r="D395" s="99"/>
      <c r="E395" s="100"/>
      <c r="F395" s="100"/>
      <c r="G395" s="100"/>
      <c r="H395" s="98"/>
      <c r="I395" s="143"/>
      <c r="J395" s="100"/>
      <c r="K395" s="102"/>
      <c r="L395" s="100"/>
      <c r="M395" s="100"/>
      <c r="N395" s="100"/>
      <c r="O395" s="108"/>
      <c r="P395" s="144"/>
      <c r="Q395" s="145"/>
      <c r="R395" s="145"/>
      <c r="S395" s="100"/>
      <c r="T395" s="108"/>
      <c r="U395" s="102"/>
      <c r="V395" s="100"/>
      <c r="W395" s="100"/>
      <c r="X395" s="146"/>
      <c r="Y395" s="18"/>
      <c r="Z395" s="147"/>
      <c r="AA395" s="100"/>
      <c r="AB395" s="100"/>
      <c r="AC395" s="100"/>
      <c r="AD395" s="108"/>
      <c r="AE395" s="18"/>
      <c r="AF395" s="109"/>
      <c r="AG395" s="108"/>
      <c r="AH395" s="148"/>
      <c r="AI395" s="100"/>
      <c r="AJ395" s="100"/>
      <c r="AK395" s="100"/>
      <c r="AL395" s="108"/>
      <c r="AM395" s="18"/>
      <c r="AN395" s="111"/>
      <c r="AO395" s="18"/>
      <c r="AP395" s="149"/>
      <c r="AQ395" s="82"/>
      <c r="AR395" s="66"/>
      <c r="AS395" s="97"/>
    </row>
    <row r="396" spans="1:45" ht="12.75" customHeight="1">
      <c r="A396" s="66"/>
      <c r="B396" s="98"/>
      <c r="C396" s="99"/>
      <c r="D396" s="99"/>
      <c r="E396" s="100"/>
      <c r="F396" s="100"/>
      <c r="G396" s="100"/>
      <c r="H396" s="98"/>
      <c r="I396" s="143"/>
      <c r="J396" s="100"/>
      <c r="K396" s="102"/>
      <c r="L396" s="100"/>
      <c r="M396" s="100"/>
      <c r="N396" s="100"/>
      <c r="O396" s="108"/>
      <c r="P396" s="144"/>
      <c r="Q396" s="145"/>
      <c r="R396" s="145"/>
      <c r="S396" s="100"/>
      <c r="T396" s="108"/>
      <c r="U396" s="102"/>
      <c r="V396" s="100"/>
      <c r="W396" s="100"/>
      <c r="X396" s="146"/>
      <c r="Y396" s="18"/>
      <c r="Z396" s="147"/>
      <c r="AA396" s="100"/>
      <c r="AB396" s="100"/>
      <c r="AC396" s="100"/>
      <c r="AD396" s="108"/>
      <c r="AE396" s="18"/>
      <c r="AF396" s="109"/>
      <c r="AG396" s="108"/>
      <c r="AH396" s="148"/>
      <c r="AI396" s="100"/>
      <c r="AJ396" s="100"/>
      <c r="AK396" s="100"/>
      <c r="AL396" s="108"/>
      <c r="AM396" s="18"/>
      <c r="AN396" s="111"/>
      <c r="AO396" s="18"/>
      <c r="AP396" s="149"/>
      <c r="AQ396" s="82"/>
      <c r="AR396" s="66"/>
      <c r="AS396" s="97"/>
    </row>
    <row r="397" spans="1:45" ht="12.75" customHeight="1">
      <c r="A397" s="66"/>
      <c r="B397" s="98"/>
      <c r="C397" s="99"/>
      <c r="D397" s="99"/>
      <c r="E397" s="100"/>
      <c r="F397" s="100"/>
      <c r="G397" s="100"/>
      <c r="H397" s="98"/>
      <c r="I397" s="143"/>
      <c r="J397" s="100"/>
      <c r="K397" s="102"/>
      <c r="L397" s="100"/>
      <c r="M397" s="100"/>
      <c r="N397" s="100"/>
      <c r="O397" s="108"/>
      <c r="P397" s="144"/>
      <c r="Q397" s="145"/>
      <c r="R397" s="145"/>
      <c r="S397" s="100"/>
      <c r="T397" s="108"/>
      <c r="U397" s="102"/>
      <c r="V397" s="100"/>
      <c r="W397" s="100"/>
      <c r="X397" s="146"/>
      <c r="Y397" s="18"/>
      <c r="Z397" s="147"/>
      <c r="AA397" s="100"/>
      <c r="AB397" s="100"/>
      <c r="AC397" s="100"/>
      <c r="AD397" s="108"/>
      <c r="AE397" s="18"/>
      <c r="AF397" s="109"/>
      <c r="AG397" s="108"/>
      <c r="AH397" s="148"/>
      <c r="AI397" s="100"/>
      <c r="AJ397" s="100"/>
      <c r="AK397" s="100"/>
      <c r="AL397" s="108"/>
      <c r="AM397" s="18"/>
      <c r="AN397" s="111"/>
      <c r="AO397" s="18"/>
      <c r="AP397" s="149"/>
      <c r="AQ397" s="82"/>
      <c r="AR397" s="66"/>
      <c r="AS397" s="97"/>
    </row>
    <row r="398" spans="1:45" ht="12.75" customHeight="1">
      <c r="A398" s="66"/>
      <c r="B398" s="98"/>
      <c r="C398" s="99"/>
      <c r="D398" s="99"/>
      <c r="E398" s="100"/>
      <c r="F398" s="100"/>
      <c r="G398" s="100"/>
      <c r="H398" s="98"/>
      <c r="I398" s="143"/>
      <c r="J398" s="100"/>
      <c r="K398" s="102"/>
      <c r="L398" s="100"/>
      <c r="M398" s="100"/>
      <c r="N398" s="100"/>
      <c r="O398" s="108"/>
      <c r="P398" s="144"/>
      <c r="Q398" s="145"/>
      <c r="R398" s="145"/>
      <c r="S398" s="100"/>
      <c r="T398" s="108"/>
      <c r="U398" s="102"/>
      <c r="V398" s="100"/>
      <c r="W398" s="100"/>
      <c r="X398" s="146"/>
      <c r="Y398" s="18"/>
      <c r="Z398" s="147"/>
      <c r="AA398" s="100"/>
      <c r="AB398" s="100"/>
      <c r="AC398" s="100"/>
      <c r="AD398" s="108"/>
      <c r="AE398" s="18"/>
      <c r="AF398" s="109"/>
      <c r="AG398" s="108"/>
      <c r="AH398" s="148"/>
      <c r="AI398" s="100"/>
      <c r="AJ398" s="100"/>
      <c r="AK398" s="100"/>
      <c r="AL398" s="108"/>
      <c r="AM398" s="18"/>
      <c r="AN398" s="111"/>
      <c r="AO398" s="18"/>
      <c r="AP398" s="149"/>
      <c r="AQ398" s="82"/>
      <c r="AR398" s="66"/>
      <c r="AS398" s="97"/>
    </row>
    <row r="399" spans="1:45" ht="12.75" customHeight="1">
      <c r="A399" s="66"/>
      <c r="B399" s="98"/>
      <c r="C399" s="99"/>
      <c r="D399" s="99"/>
      <c r="E399" s="100"/>
      <c r="F399" s="100"/>
      <c r="G399" s="100"/>
      <c r="H399" s="98"/>
      <c r="I399" s="143"/>
      <c r="J399" s="100"/>
      <c r="K399" s="102"/>
      <c r="L399" s="100"/>
      <c r="M399" s="100"/>
      <c r="N399" s="100"/>
      <c r="O399" s="108"/>
      <c r="P399" s="144"/>
      <c r="Q399" s="145"/>
      <c r="R399" s="145"/>
      <c r="S399" s="100"/>
      <c r="T399" s="108"/>
      <c r="U399" s="102"/>
      <c r="V399" s="100"/>
      <c r="W399" s="100"/>
      <c r="X399" s="146"/>
      <c r="Y399" s="18"/>
      <c r="Z399" s="147"/>
      <c r="AA399" s="100"/>
      <c r="AB399" s="100"/>
      <c r="AC399" s="100"/>
      <c r="AD399" s="108"/>
      <c r="AE399" s="18"/>
      <c r="AF399" s="109"/>
      <c r="AG399" s="108"/>
      <c r="AH399" s="148"/>
      <c r="AI399" s="100"/>
      <c r="AJ399" s="100"/>
      <c r="AK399" s="100"/>
      <c r="AL399" s="108"/>
      <c r="AM399" s="18"/>
      <c r="AN399" s="111"/>
      <c r="AO399" s="18"/>
      <c r="AP399" s="149"/>
      <c r="AQ399" s="82"/>
      <c r="AR399" s="66"/>
      <c r="AS399" s="97"/>
    </row>
    <row r="400" spans="1:45" ht="12.75" customHeight="1">
      <c r="A400" s="66"/>
      <c r="B400" s="98"/>
      <c r="C400" s="99"/>
      <c r="D400" s="99"/>
      <c r="E400" s="100"/>
      <c r="F400" s="100"/>
      <c r="G400" s="100"/>
      <c r="H400" s="98"/>
      <c r="I400" s="143"/>
      <c r="J400" s="100"/>
      <c r="K400" s="102"/>
      <c r="L400" s="100"/>
      <c r="M400" s="100"/>
      <c r="N400" s="100"/>
      <c r="O400" s="108"/>
      <c r="P400" s="144"/>
      <c r="Q400" s="145"/>
      <c r="R400" s="145"/>
      <c r="S400" s="100"/>
      <c r="T400" s="108"/>
      <c r="U400" s="102"/>
      <c r="V400" s="100"/>
      <c r="W400" s="100"/>
      <c r="X400" s="146"/>
      <c r="Y400" s="18"/>
      <c r="Z400" s="147"/>
      <c r="AA400" s="100"/>
      <c r="AB400" s="100"/>
      <c r="AC400" s="100"/>
      <c r="AD400" s="108"/>
      <c r="AE400" s="18"/>
      <c r="AF400" s="109"/>
      <c r="AG400" s="108"/>
      <c r="AH400" s="148"/>
      <c r="AI400" s="100"/>
      <c r="AJ400" s="100"/>
      <c r="AK400" s="100"/>
      <c r="AL400" s="108"/>
      <c r="AM400" s="18"/>
      <c r="AN400" s="111"/>
      <c r="AO400" s="18"/>
      <c r="AP400" s="149"/>
      <c r="AQ400" s="82"/>
      <c r="AR400" s="66"/>
      <c r="AS400" s="97"/>
    </row>
    <row r="401" spans="1:45" ht="12.75" customHeight="1">
      <c r="A401" s="66"/>
      <c r="B401" s="98"/>
      <c r="C401" s="99"/>
      <c r="D401" s="99"/>
      <c r="E401" s="100"/>
      <c r="F401" s="100"/>
      <c r="G401" s="100"/>
      <c r="H401" s="98"/>
      <c r="I401" s="143"/>
      <c r="J401" s="100"/>
      <c r="K401" s="102"/>
      <c r="L401" s="100"/>
      <c r="M401" s="100"/>
      <c r="N401" s="100"/>
      <c r="O401" s="108"/>
      <c r="P401" s="144"/>
      <c r="Q401" s="145"/>
      <c r="R401" s="145"/>
      <c r="S401" s="100"/>
      <c r="T401" s="108"/>
      <c r="U401" s="102"/>
      <c r="V401" s="100"/>
      <c r="W401" s="100"/>
      <c r="X401" s="146"/>
      <c r="Y401" s="18"/>
      <c r="Z401" s="147"/>
      <c r="AA401" s="100"/>
      <c r="AB401" s="100"/>
      <c r="AC401" s="100"/>
      <c r="AD401" s="108"/>
      <c r="AE401" s="18"/>
      <c r="AF401" s="109"/>
      <c r="AG401" s="108"/>
      <c r="AH401" s="148"/>
      <c r="AI401" s="100"/>
      <c r="AJ401" s="100"/>
      <c r="AK401" s="100"/>
      <c r="AL401" s="108"/>
      <c r="AM401" s="18"/>
      <c r="AN401" s="111"/>
      <c r="AO401" s="18"/>
      <c r="AP401" s="149"/>
      <c r="AQ401" s="82"/>
      <c r="AR401" s="66"/>
      <c r="AS401" s="97"/>
    </row>
    <row r="402" spans="1:45" ht="12.75" customHeight="1">
      <c r="A402" s="66"/>
      <c r="B402" s="98"/>
      <c r="C402" s="99"/>
      <c r="D402" s="99"/>
      <c r="E402" s="100"/>
      <c r="F402" s="100"/>
      <c r="G402" s="100"/>
      <c r="H402" s="98"/>
      <c r="I402" s="143"/>
      <c r="J402" s="100"/>
      <c r="K402" s="102"/>
      <c r="L402" s="100"/>
      <c r="M402" s="100"/>
      <c r="N402" s="100"/>
      <c r="O402" s="108"/>
      <c r="P402" s="144"/>
      <c r="Q402" s="145"/>
      <c r="R402" s="145"/>
      <c r="S402" s="100"/>
      <c r="T402" s="108"/>
      <c r="U402" s="102"/>
      <c r="V402" s="100"/>
      <c r="W402" s="100"/>
      <c r="X402" s="146"/>
      <c r="Y402" s="18"/>
      <c r="Z402" s="147"/>
      <c r="AA402" s="100"/>
      <c r="AB402" s="100"/>
      <c r="AC402" s="100"/>
      <c r="AD402" s="108"/>
      <c r="AE402" s="18"/>
      <c r="AF402" s="109"/>
      <c r="AG402" s="108"/>
      <c r="AH402" s="148"/>
      <c r="AI402" s="100"/>
      <c r="AJ402" s="100"/>
      <c r="AK402" s="100"/>
      <c r="AL402" s="108"/>
      <c r="AM402" s="18"/>
      <c r="AN402" s="111"/>
      <c r="AO402" s="18"/>
      <c r="AP402" s="149"/>
      <c r="AQ402" s="82"/>
      <c r="AR402" s="66"/>
      <c r="AS402" s="97"/>
    </row>
    <row r="403" spans="1:45" ht="12.75" customHeight="1">
      <c r="A403" s="66"/>
      <c r="B403" s="98"/>
      <c r="C403" s="99"/>
      <c r="D403" s="99"/>
      <c r="E403" s="100"/>
      <c r="F403" s="100"/>
      <c r="G403" s="100"/>
      <c r="H403" s="98"/>
      <c r="I403" s="143"/>
      <c r="J403" s="100"/>
      <c r="K403" s="102"/>
      <c r="L403" s="100"/>
      <c r="M403" s="100"/>
      <c r="N403" s="100"/>
      <c r="O403" s="108"/>
      <c r="P403" s="144"/>
      <c r="Q403" s="145"/>
      <c r="R403" s="145"/>
      <c r="S403" s="100"/>
      <c r="T403" s="108"/>
      <c r="U403" s="102"/>
      <c r="V403" s="100"/>
      <c r="W403" s="100"/>
      <c r="X403" s="146"/>
      <c r="Y403" s="18"/>
      <c r="Z403" s="147"/>
      <c r="AA403" s="100"/>
      <c r="AB403" s="100"/>
      <c r="AC403" s="100"/>
      <c r="AD403" s="108"/>
      <c r="AE403" s="18"/>
      <c r="AF403" s="109"/>
      <c r="AG403" s="108"/>
      <c r="AH403" s="148"/>
      <c r="AI403" s="100"/>
      <c r="AJ403" s="100"/>
      <c r="AK403" s="100"/>
      <c r="AL403" s="108"/>
      <c r="AM403" s="18"/>
      <c r="AN403" s="111"/>
      <c r="AO403" s="18"/>
      <c r="AP403" s="149"/>
      <c r="AQ403" s="82"/>
      <c r="AR403" s="66"/>
      <c r="AS403" s="97"/>
    </row>
    <row r="404" spans="1:45" ht="12.75" customHeight="1">
      <c r="A404" s="66"/>
      <c r="B404" s="98"/>
      <c r="C404" s="99"/>
      <c r="D404" s="99"/>
      <c r="E404" s="100"/>
      <c r="F404" s="100"/>
      <c r="G404" s="100"/>
      <c r="H404" s="98"/>
      <c r="I404" s="143"/>
      <c r="J404" s="100"/>
      <c r="K404" s="102"/>
      <c r="L404" s="100"/>
      <c r="M404" s="100"/>
      <c r="N404" s="100"/>
      <c r="O404" s="108"/>
      <c r="P404" s="144"/>
      <c r="Q404" s="145"/>
      <c r="R404" s="145"/>
      <c r="S404" s="100"/>
      <c r="T404" s="108"/>
      <c r="U404" s="102"/>
      <c r="V404" s="100"/>
      <c r="W404" s="100"/>
      <c r="X404" s="146"/>
      <c r="Y404" s="18"/>
      <c r="Z404" s="147"/>
      <c r="AA404" s="100"/>
      <c r="AB404" s="100"/>
      <c r="AC404" s="100"/>
      <c r="AD404" s="108"/>
      <c r="AE404" s="18"/>
      <c r="AF404" s="109"/>
      <c r="AG404" s="108"/>
      <c r="AH404" s="148"/>
      <c r="AI404" s="100"/>
      <c r="AJ404" s="100"/>
      <c r="AK404" s="100"/>
      <c r="AL404" s="108"/>
      <c r="AM404" s="18"/>
      <c r="AN404" s="111"/>
      <c r="AO404" s="18"/>
      <c r="AP404" s="149"/>
      <c r="AQ404" s="82"/>
      <c r="AR404" s="66"/>
      <c r="AS404" s="97"/>
    </row>
    <row r="405" spans="1:45" ht="12.75" customHeight="1">
      <c r="A405" s="66"/>
      <c r="B405" s="98"/>
      <c r="C405" s="99"/>
      <c r="D405" s="99"/>
      <c r="E405" s="100"/>
      <c r="F405" s="100"/>
      <c r="G405" s="100"/>
      <c r="H405" s="98"/>
      <c r="I405" s="143"/>
      <c r="J405" s="100"/>
      <c r="K405" s="102"/>
      <c r="L405" s="100"/>
      <c r="M405" s="100"/>
      <c r="N405" s="100"/>
      <c r="O405" s="108"/>
      <c r="P405" s="144"/>
      <c r="Q405" s="145"/>
      <c r="R405" s="145"/>
      <c r="S405" s="100"/>
      <c r="T405" s="108"/>
      <c r="U405" s="102"/>
      <c r="V405" s="100"/>
      <c r="W405" s="100"/>
      <c r="X405" s="146"/>
      <c r="Y405" s="18"/>
      <c r="Z405" s="147"/>
      <c r="AA405" s="100"/>
      <c r="AB405" s="100"/>
      <c r="AC405" s="100"/>
      <c r="AD405" s="108"/>
      <c r="AE405" s="18"/>
      <c r="AF405" s="109"/>
      <c r="AG405" s="108"/>
      <c r="AH405" s="148"/>
      <c r="AI405" s="100"/>
      <c r="AJ405" s="100"/>
      <c r="AK405" s="100"/>
      <c r="AL405" s="108"/>
      <c r="AM405" s="18"/>
      <c r="AN405" s="111"/>
      <c r="AO405" s="18"/>
      <c r="AP405" s="149"/>
      <c r="AQ405" s="82"/>
      <c r="AR405" s="66"/>
      <c r="AS405" s="97"/>
    </row>
    <row r="406" spans="1:45" ht="12.75" customHeight="1">
      <c r="A406" s="66"/>
      <c r="B406" s="98"/>
      <c r="C406" s="99"/>
      <c r="D406" s="99"/>
      <c r="E406" s="100"/>
      <c r="F406" s="100"/>
      <c r="G406" s="100"/>
      <c r="H406" s="98"/>
      <c r="I406" s="143"/>
      <c r="J406" s="100"/>
      <c r="K406" s="102"/>
      <c r="L406" s="100"/>
      <c r="M406" s="100"/>
      <c r="N406" s="100"/>
      <c r="O406" s="108"/>
      <c r="P406" s="144"/>
      <c r="Q406" s="145"/>
      <c r="R406" s="145"/>
      <c r="S406" s="100"/>
      <c r="T406" s="108"/>
      <c r="U406" s="102"/>
      <c r="V406" s="100"/>
      <c r="W406" s="100"/>
      <c r="X406" s="146"/>
      <c r="Y406" s="18"/>
      <c r="Z406" s="147"/>
      <c r="AA406" s="100"/>
      <c r="AB406" s="100"/>
      <c r="AC406" s="100"/>
      <c r="AD406" s="108"/>
      <c r="AE406" s="18"/>
      <c r="AF406" s="109"/>
      <c r="AG406" s="108"/>
      <c r="AH406" s="148"/>
      <c r="AI406" s="100"/>
      <c r="AJ406" s="100"/>
      <c r="AK406" s="100"/>
      <c r="AL406" s="108"/>
      <c r="AM406" s="18"/>
      <c r="AN406" s="111"/>
      <c r="AO406" s="18"/>
      <c r="AP406" s="149"/>
      <c r="AQ406" s="82"/>
      <c r="AR406" s="66"/>
      <c r="AS406" s="97"/>
    </row>
    <row r="407" spans="1:45" ht="12.75" customHeight="1">
      <c r="A407" s="66"/>
      <c r="B407" s="98"/>
      <c r="C407" s="99"/>
      <c r="D407" s="99"/>
      <c r="E407" s="100"/>
      <c r="F407" s="100"/>
      <c r="G407" s="100"/>
      <c r="H407" s="98"/>
      <c r="I407" s="143"/>
      <c r="J407" s="100"/>
      <c r="K407" s="102"/>
      <c r="L407" s="100"/>
      <c r="M407" s="100"/>
      <c r="N407" s="100"/>
      <c r="O407" s="108"/>
      <c r="P407" s="144"/>
      <c r="Q407" s="145"/>
      <c r="R407" s="145"/>
      <c r="S407" s="100"/>
      <c r="T407" s="108"/>
      <c r="U407" s="102"/>
      <c r="V407" s="100"/>
      <c r="W407" s="100"/>
      <c r="X407" s="146"/>
      <c r="Y407" s="18"/>
      <c r="Z407" s="147"/>
      <c r="AA407" s="100"/>
      <c r="AB407" s="100"/>
      <c r="AC407" s="100"/>
      <c r="AD407" s="108"/>
      <c r="AE407" s="18"/>
      <c r="AF407" s="109"/>
      <c r="AG407" s="108"/>
      <c r="AH407" s="148"/>
      <c r="AI407" s="100"/>
      <c r="AJ407" s="100"/>
      <c r="AK407" s="100"/>
      <c r="AL407" s="108"/>
      <c r="AM407" s="18"/>
      <c r="AN407" s="111"/>
      <c r="AO407" s="18"/>
      <c r="AP407" s="149"/>
      <c r="AQ407" s="82"/>
      <c r="AR407" s="66"/>
      <c r="AS407" s="97"/>
    </row>
    <row r="408" spans="1:45" ht="12.75" customHeight="1">
      <c r="A408" s="66"/>
      <c r="B408" s="98"/>
      <c r="C408" s="99"/>
      <c r="D408" s="99"/>
      <c r="E408" s="100"/>
      <c r="F408" s="100"/>
      <c r="G408" s="100"/>
      <c r="H408" s="98"/>
      <c r="I408" s="143"/>
      <c r="J408" s="100"/>
      <c r="K408" s="102"/>
      <c r="L408" s="100"/>
      <c r="M408" s="100"/>
      <c r="N408" s="100"/>
      <c r="O408" s="108"/>
      <c r="P408" s="144"/>
      <c r="Q408" s="145"/>
      <c r="R408" s="145"/>
      <c r="S408" s="100"/>
      <c r="T408" s="108"/>
      <c r="U408" s="102"/>
      <c r="V408" s="100"/>
      <c r="W408" s="100"/>
      <c r="X408" s="146"/>
      <c r="Y408" s="18"/>
      <c r="Z408" s="147"/>
      <c r="AA408" s="100"/>
      <c r="AB408" s="100"/>
      <c r="AC408" s="100"/>
      <c r="AD408" s="108"/>
      <c r="AE408" s="18"/>
      <c r="AF408" s="109"/>
      <c r="AG408" s="108"/>
      <c r="AH408" s="148"/>
      <c r="AI408" s="100"/>
      <c r="AJ408" s="100"/>
      <c r="AK408" s="100"/>
      <c r="AL408" s="108"/>
      <c r="AM408" s="18"/>
      <c r="AN408" s="111"/>
      <c r="AO408" s="18"/>
      <c r="AP408" s="149"/>
      <c r="AQ408" s="82"/>
      <c r="AR408" s="66"/>
      <c r="AS408" s="97"/>
    </row>
    <row r="409" spans="1:45" ht="12.75" customHeight="1">
      <c r="A409" s="66"/>
      <c r="B409" s="98"/>
      <c r="C409" s="99"/>
      <c r="D409" s="99"/>
      <c r="E409" s="100"/>
      <c r="F409" s="100"/>
      <c r="G409" s="100"/>
      <c r="H409" s="98"/>
      <c r="I409" s="143"/>
      <c r="J409" s="100"/>
      <c r="K409" s="102"/>
      <c r="L409" s="100"/>
      <c r="M409" s="100"/>
      <c r="N409" s="100"/>
      <c r="O409" s="108"/>
      <c r="P409" s="144"/>
      <c r="Q409" s="145"/>
      <c r="R409" s="145"/>
      <c r="S409" s="100"/>
      <c r="T409" s="108"/>
      <c r="U409" s="102"/>
      <c r="V409" s="100"/>
      <c r="W409" s="100"/>
      <c r="X409" s="146"/>
      <c r="Y409" s="18"/>
      <c r="Z409" s="147"/>
      <c r="AA409" s="100"/>
      <c r="AB409" s="100"/>
      <c r="AC409" s="100"/>
      <c r="AD409" s="108"/>
      <c r="AE409" s="18"/>
      <c r="AF409" s="109"/>
      <c r="AG409" s="108"/>
      <c r="AH409" s="148"/>
      <c r="AI409" s="100"/>
      <c r="AJ409" s="100"/>
      <c r="AK409" s="100"/>
      <c r="AL409" s="108"/>
      <c r="AM409" s="18"/>
      <c r="AN409" s="111"/>
      <c r="AO409" s="18"/>
      <c r="AP409" s="149"/>
      <c r="AQ409" s="82"/>
      <c r="AR409" s="66"/>
      <c r="AS409" s="97"/>
    </row>
    <row r="410" spans="1:45" ht="12.75" customHeight="1">
      <c r="A410" s="66"/>
      <c r="B410" s="98"/>
      <c r="C410" s="99"/>
      <c r="D410" s="99"/>
      <c r="E410" s="100"/>
      <c r="F410" s="100"/>
      <c r="G410" s="100"/>
      <c r="H410" s="98"/>
      <c r="I410" s="143"/>
      <c r="J410" s="100"/>
      <c r="K410" s="102"/>
      <c r="L410" s="100"/>
      <c r="M410" s="100"/>
      <c r="N410" s="100"/>
      <c r="O410" s="108"/>
      <c r="P410" s="144"/>
      <c r="Q410" s="145"/>
      <c r="R410" s="145"/>
      <c r="S410" s="100"/>
      <c r="T410" s="108"/>
      <c r="U410" s="102"/>
      <c r="V410" s="100"/>
      <c r="W410" s="100"/>
      <c r="X410" s="146"/>
      <c r="Y410" s="18"/>
      <c r="Z410" s="147"/>
      <c r="AA410" s="100"/>
      <c r="AB410" s="100"/>
      <c r="AC410" s="100"/>
      <c r="AD410" s="108"/>
      <c r="AE410" s="18"/>
      <c r="AF410" s="109"/>
      <c r="AG410" s="108"/>
      <c r="AH410" s="148"/>
      <c r="AI410" s="100"/>
      <c r="AJ410" s="100"/>
      <c r="AK410" s="100"/>
      <c r="AL410" s="108"/>
      <c r="AM410" s="18"/>
      <c r="AN410" s="111"/>
      <c r="AO410" s="18"/>
      <c r="AP410" s="149"/>
      <c r="AQ410" s="82"/>
      <c r="AR410" s="66"/>
      <c r="AS410" s="97"/>
    </row>
    <row r="411" spans="1:45" ht="12.75" customHeight="1">
      <c r="A411" s="66"/>
      <c r="B411" s="98"/>
      <c r="C411" s="99"/>
      <c r="D411" s="99"/>
      <c r="E411" s="100"/>
      <c r="F411" s="100"/>
      <c r="G411" s="100"/>
      <c r="H411" s="98"/>
      <c r="I411" s="143"/>
      <c r="J411" s="100"/>
      <c r="K411" s="102"/>
      <c r="L411" s="100"/>
      <c r="M411" s="100"/>
      <c r="N411" s="100"/>
      <c r="O411" s="108"/>
      <c r="P411" s="144"/>
      <c r="Q411" s="145"/>
      <c r="R411" s="145"/>
      <c r="S411" s="100"/>
      <c r="T411" s="108"/>
      <c r="U411" s="102"/>
      <c r="V411" s="100"/>
      <c r="W411" s="100"/>
      <c r="X411" s="146"/>
      <c r="Y411" s="18"/>
      <c r="Z411" s="147"/>
      <c r="AA411" s="100"/>
      <c r="AB411" s="100"/>
      <c r="AC411" s="100"/>
      <c r="AD411" s="108"/>
      <c r="AE411" s="18"/>
      <c r="AF411" s="109"/>
      <c r="AG411" s="108"/>
      <c r="AH411" s="148"/>
      <c r="AI411" s="100"/>
      <c r="AJ411" s="100"/>
      <c r="AK411" s="100"/>
      <c r="AL411" s="108"/>
      <c r="AM411" s="18"/>
      <c r="AN411" s="111"/>
      <c r="AO411" s="18"/>
      <c r="AP411" s="149"/>
      <c r="AQ411" s="82"/>
      <c r="AR411" s="66"/>
      <c r="AS411" s="97"/>
    </row>
    <row r="412" spans="1:45" ht="12.75" customHeight="1">
      <c r="A412" s="66"/>
      <c r="B412" s="98"/>
      <c r="C412" s="99"/>
      <c r="D412" s="99"/>
      <c r="E412" s="100"/>
      <c r="F412" s="100"/>
      <c r="G412" s="100"/>
      <c r="H412" s="98"/>
      <c r="I412" s="143"/>
      <c r="J412" s="100"/>
      <c r="K412" s="102"/>
      <c r="L412" s="100"/>
      <c r="M412" s="100"/>
      <c r="N412" s="100"/>
      <c r="O412" s="108"/>
      <c r="P412" s="144"/>
      <c r="Q412" s="145"/>
      <c r="R412" s="145"/>
      <c r="S412" s="100"/>
      <c r="T412" s="108"/>
      <c r="U412" s="102"/>
      <c r="V412" s="100"/>
      <c r="W412" s="100"/>
      <c r="X412" s="146"/>
      <c r="Y412" s="18"/>
      <c r="Z412" s="147"/>
      <c r="AA412" s="100"/>
      <c r="AB412" s="100"/>
      <c r="AC412" s="100"/>
      <c r="AD412" s="108"/>
      <c r="AE412" s="18"/>
      <c r="AF412" s="109"/>
      <c r="AG412" s="108"/>
      <c r="AH412" s="148"/>
      <c r="AI412" s="100"/>
      <c r="AJ412" s="100"/>
      <c r="AK412" s="100"/>
      <c r="AL412" s="108"/>
      <c r="AM412" s="18"/>
      <c r="AN412" s="111"/>
      <c r="AO412" s="18"/>
      <c r="AP412" s="149"/>
      <c r="AQ412" s="82"/>
      <c r="AR412" s="66"/>
      <c r="AS412" s="97"/>
    </row>
    <row r="413" spans="1:45" ht="12.75" customHeight="1">
      <c r="A413" s="66"/>
      <c r="B413" s="98"/>
      <c r="C413" s="99"/>
      <c r="D413" s="99"/>
      <c r="E413" s="100"/>
      <c r="F413" s="100"/>
      <c r="G413" s="100"/>
      <c r="H413" s="98"/>
      <c r="I413" s="143"/>
      <c r="J413" s="100"/>
      <c r="K413" s="102"/>
      <c r="L413" s="100"/>
      <c r="M413" s="100"/>
      <c r="N413" s="100"/>
      <c r="O413" s="108"/>
      <c r="P413" s="144"/>
      <c r="Q413" s="145"/>
      <c r="R413" s="145"/>
      <c r="S413" s="100"/>
      <c r="T413" s="108"/>
      <c r="U413" s="102"/>
      <c r="V413" s="100"/>
      <c r="W413" s="100"/>
      <c r="X413" s="146"/>
      <c r="Y413" s="18"/>
      <c r="Z413" s="147"/>
      <c r="AA413" s="100"/>
      <c r="AB413" s="100"/>
      <c r="AC413" s="100"/>
      <c r="AD413" s="108"/>
      <c r="AE413" s="18"/>
      <c r="AF413" s="109"/>
      <c r="AG413" s="108"/>
      <c r="AH413" s="148"/>
      <c r="AI413" s="100"/>
      <c r="AJ413" s="100"/>
      <c r="AK413" s="100"/>
      <c r="AL413" s="108"/>
      <c r="AM413" s="18"/>
      <c r="AN413" s="111"/>
      <c r="AO413" s="18"/>
      <c r="AP413" s="149"/>
      <c r="AQ413" s="82"/>
      <c r="AR413" s="66"/>
      <c r="AS413" s="97"/>
    </row>
    <row r="414" spans="1:45" ht="12.75" customHeight="1">
      <c r="A414" s="66"/>
      <c r="B414" s="98"/>
      <c r="C414" s="99"/>
      <c r="D414" s="99"/>
      <c r="E414" s="100"/>
      <c r="F414" s="100"/>
      <c r="G414" s="100"/>
      <c r="H414" s="98"/>
      <c r="I414" s="143"/>
      <c r="J414" s="100"/>
      <c r="K414" s="102"/>
      <c r="L414" s="100"/>
      <c r="M414" s="100"/>
      <c r="N414" s="100"/>
      <c r="O414" s="108"/>
      <c r="P414" s="144"/>
      <c r="Q414" s="145"/>
      <c r="R414" s="145"/>
      <c r="S414" s="100"/>
      <c r="T414" s="108"/>
      <c r="U414" s="102"/>
      <c r="V414" s="100"/>
      <c r="W414" s="100"/>
      <c r="X414" s="146"/>
      <c r="Y414" s="18"/>
      <c r="Z414" s="147"/>
      <c r="AA414" s="100"/>
      <c r="AB414" s="100"/>
      <c r="AC414" s="100"/>
      <c r="AD414" s="108"/>
      <c r="AE414" s="18"/>
      <c r="AF414" s="109"/>
      <c r="AG414" s="108"/>
      <c r="AH414" s="148"/>
      <c r="AI414" s="100"/>
      <c r="AJ414" s="100"/>
      <c r="AK414" s="100"/>
      <c r="AL414" s="108"/>
      <c r="AM414" s="18"/>
      <c r="AN414" s="111"/>
      <c r="AO414" s="18"/>
      <c r="AP414" s="149"/>
      <c r="AQ414" s="82"/>
      <c r="AR414" s="66"/>
      <c r="AS414" s="97"/>
    </row>
    <row r="415" spans="1:45" ht="12.75" customHeight="1">
      <c r="A415" s="66"/>
      <c r="B415" s="98"/>
      <c r="C415" s="99"/>
      <c r="D415" s="99"/>
      <c r="E415" s="100"/>
      <c r="F415" s="100"/>
      <c r="G415" s="100"/>
      <c r="H415" s="98"/>
      <c r="I415" s="143"/>
      <c r="J415" s="100"/>
      <c r="K415" s="102"/>
      <c r="L415" s="100"/>
      <c r="M415" s="100"/>
      <c r="N415" s="100"/>
      <c r="O415" s="108"/>
      <c r="P415" s="144"/>
      <c r="Q415" s="145"/>
      <c r="R415" s="145"/>
      <c r="S415" s="100"/>
      <c r="T415" s="108"/>
      <c r="U415" s="102"/>
      <c r="V415" s="100"/>
      <c r="W415" s="100"/>
      <c r="X415" s="146"/>
      <c r="Y415" s="18"/>
      <c r="Z415" s="147"/>
      <c r="AA415" s="100"/>
      <c r="AB415" s="100"/>
      <c r="AC415" s="100"/>
      <c r="AD415" s="108"/>
      <c r="AE415" s="18"/>
      <c r="AF415" s="109"/>
      <c r="AG415" s="108"/>
      <c r="AH415" s="148"/>
      <c r="AI415" s="100"/>
      <c r="AJ415" s="100"/>
      <c r="AK415" s="100"/>
      <c r="AL415" s="108"/>
      <c r="AM415" s="18"/>
      <c r="AN415" s="111"/>
      <c r="AO415" s="18"/>
      <c r="AP415" s="149"/>
      <c r="AQ415" s="82"/>
      <c r="AR415" s="66"/>
      <c r="AS415" s="97"/>
    </row>
    <row r="416" spans="1:45" ht="12.75" customHeight="1">
      <c r="A416" s="66"/>
      <c r="B416" s="98"/>
      <c r="C416" s="99"/>
      <c r="D416" s="99"/>
      <c r="E416" s="100"/>
      <c r="F416" s="100"/>
      <c r="G416" s="100"/>
      <c r="H416" s="98"/>
      <c r="I416" s="143"/>
      <c r="J416" s="100"/>
      <c r="K416" s="102"/>
      <c r="L416" s="100"/>
      <c r="M416" s="100"/>
      <c r="N416" s="100"/>
      <c r="O416" s="108"/>
      <c r="P416" s="144"/>
      <c r="Q416" s="145"/>
      <c r="R416" s="145"/>
      <c r="S416" s="100"/>
      <c r="T416" s="108"/>
      <c r="U416" s="102"/>
      <c r="V416" s="100"/>
      <c r="W416" s="100"/>
      <c r="X416" s="146"/>
      <c r="Y416" s="18"/>
      <c r="Z416" s="147"/>
      <c r="AA416" s="100"/>
      <c r="AB416" s="100"/>
      <c r="AC416" s="100"/>
      <c r="AD416" s="108"/>
      <c r="AE416" s="18"/>
      <c r="AF416" s="109"/>
      <c r="AG416" s="108"/>
      <c r="AH416" s="148"/>
      <c r="AI416" s="100"/>
      <c r="AJ416" s="100"/>
      <c r="AK416" s="100"/>
      <c r="AL416" s="108"/>
      <c r="AM416" s="18"/>
      <c r="AN416" s="111"/>
      <c r="AO416" s="18"/>
      <c r="AP416" s="149"/>
      <c r="AQ416" s="82"/>
      <c r="AR416" s="66"/>
      <c r="AS416" s="97"/>
    </row>
    <row r="417" spans="1:45" ht="12.75" customHeight="1">
      <c r="A417" s="66"/>
      <c r="B417" s="98"/>
      <c r="C417" s="99"/>
      <c r="D417" s="99"/>
      <c r="E417" s="100"/>
      <c r="F417" s="100"/>
      <c r="G417" s="100"/>
      <c r="H417" s="98"/>
      <c r="I417" s="143"/>
      <c r="J417" s="100"/>
      <c r="K417" s="102"/>
      <c r="L417" s="100"/>
      <c r="M417" s="100"/>
      <c r="N417" s="100"/>
      <c r="O417" s="108"/>
      <c r="P417" s="144"/>
      <c r="Q417" s="145"/>
      <c r="R417" s="145"/>
      <c r="S417" s="100"/>
      <c r="T417" s="108"/>
      <c r="U417" s="102"/>
      <c r="V417" s="100"/>
      <c r="W417" s="100"/>
      <c r="X417" s="146"/>
      <c r="Y417" s="18"/>
      <c r="Z417" s="147"/>
      <c r="AA417" s="100"/>
      <c r="AB417" s="100"/>
      <c r="AC417" s="100"/>
      <c r="AD417" s="108"/>
      <c r="AE417" s="18"/>
      <c r="AF417" s="109"/>
      <c r="AG417" s="108"/>
      <c r="AH417" s="148"/>
      <c r="AI417" s="100"/>
      <c r="AJ417" s="100"/>
      <c r="AK417" s="100"/>
      <c r="AL417" s="108"/>
      <c r="AM417" s="18"/>
      <c r="AN417" s="111"/>
      <c r="AO417" s="18"/>
      <c r="AP417" s="149"/>
      <c r="AQ417" s="82"/>
      <c r="AR417" s="66"/>
      <c r="AS417" s="97"/>
    </row>
    <row r="418" spans="1:45" ht="12.75" customHeight="1">
      <c r="A418" s="66"/>
      <c r="B418" s="98"/>
      <c r="C418" s="99"/>
      <c r="D418" s="99"/>
      <c r="E418" s="100"/>
      <c r="F418" s="100"/>
      <c r="G418" s="100"/>
      <c r="H418" s="98"/>
      <c r="I418" s="143"/>
      <c r="J418" s="100"/>
      <c r="K418" s="102"/>
      <c r="L418" s="100"/>
      <c r="M418" s="100"/>
      <c r="N418" s="100"/>
      <c r="O418" s="108"/>
      <c r="P418" s="144"/>
      <c r="Q418" s="145"/>
      <c r="R418" s="145"/>
      <c r="S418" s="100"/>
      <c r="T418" s="108"/>
      <c r="U418" s="102"/>
      <c r="V418" s="100"/>
      <c r="W418" s="100"/>
      <c r="X418" s="146"/>
      <c r="Y418" s="18"/>
      <c r="Z418" s="147"/>
      <c r="AA418" s="100"/>
      <c r="AB418" s="100"/>
      <c r="AC418" s="100"/>
      <c r="AD418" s="108"/>
      <c r="AE418" s="18"/>
      <c r="AF418" s="109"/>
      <c r="AG418" s="108"/>
      <c r="AH418" s="148"/>
      <c r="AI418" s="100"/>
      <c r="AJ418" s="100"/>
      <c r="AK418" s="100"/>
      <c r="AL418" s="108"/>
      <c r="AM418" s="18"/>
      <c r="AN418" s="111"/>
      <c r="AO418" s="18"/>
      <c r="AP418" s="149"/>
      <c r="AQ418" s="82"/>
      <c r="AR418" s="66"/>
      <c r="AS418" s="97"/>
    </row>
    <row r="419" spans="1:45" ht="12.75" customHeight="1">
      <c r="A419" s="66"/>
      <c r="B419" s="98"/>
      <c r="C419" s="99"/>
      <c r="D419" s="99"/>
      <c r="E419" s="100"/>
      <c r="F419" s="100"/>
      <c r="G419" s="100"/>
      <c r="H419" s="98"/>
      <c r="I419" s="143"/>
      <c r="J419" s="100"/>
      <c r="K419" s="102"/>
      <c r="L419" s="100"/>
      <c r="M419" s="100"/>
      <c r="N419" s="100"/>
      <c r="O419" s="108"/>
      <c r="P419" s="144"/>
      <c r="Q419" s="145"/>
      <c r="R419" s="145"/>
      <c r="S419" s="100"/>
      <c r="T419" s="108"/>
      <c r="U419" s="102"/>
      <c r="V419" s="100"/>
      <c r="W419" s="100"/>
      <c r="X419" s="146"/>
      <c r="Y419" s="18"/>
      <c r="Z419" s="147"/>
      <c r="AA419" s="100"/>
      <c r="AB419" s="100"/>
      <c r="AC419" s="100"/>
      <c r="AD419" s="108"/>
      <c r="AE419" s="18"/>
      <c r="AF419" s="109"/>
      <c r="AG419" s="108"/>
      <c r="AH419" s="148"/>
      <c r="AI419" s="100"/>
      <c r="AJ419" s="100"/>
      <c r="AK419" s="100"/>
      <c r="AL419" s="108"/>
      <c r="AM419" s="18"/>
      <c r="AN419" s="111"/>
      <c r="AO419" s="18"/>
      <c r="AP419" s="149"/>
      <c r="AQ419" s="82"/>
      <c r="AR419" s="66"/>
      <c r="AS419" s="97"/>
    </row>
    <row r="420" spans="1:45" ht="12.75" customHeight="1">
      <c r="A420" s="66"/>
      <c r="B420" s="98"/>
      <c r="C420" s="99"/>
      <c r="D420" s="99"/>
      <c r="E420" s="100"/>
      <c r="F420" s="100"/>
      <c r="G420" s="100"/>
      <c r="H420" s="98"/>
      <c r="I420" s="143"/>
      <c r="J420" s="100"/>
      <c r="K420" s="102"/>
      <c r="L420" s="100"/>
      <c r="M420" s="100"/>
      <c r="N420" s="100"/>
      <c r="O420" s="108"/>
      <c r="P420" s="144"/>
      <c r="Q420" s="145"/>
      <c r="R420" s="145"/>
      <c r="S420" s="100"/>
      <c r="T420" s="108"/>
      <c r="U420" s="102"/>
      <c r="V420" s="100"/>
      <c r="W420" s="100"/>
      <c r="X420" s="146"/>
      <c r="Y420" s="18"/>
      <c r="Z420" s="147"/>
      <c r="AA420" s="100"/>
      <c r="AB420" s="100"/>
      <c r="AC420" s="100"/>
      <c r="AD420" s="108"/>
      <c r="AE420" s="18"/>
      <c r="AF420" s="109"/>
      <c r="AG420" s="108"/>
      <c r="AH420" s="148"/>
      <c r="AI420" s="100"/>
      <c r="AJ420" s="100"/>
      <c r="AK420" s="100"/>
      <c r="AL420" s="108"/>
      <c r="AM420" s="18"/>
      <c r="AN420" s="111"/>
      <c r="AO420" s="18"/>
      <c r="AP420" s="149"/>
      <c r="AQ420" s="82"/>
      <c r="AR420" s="66"/>
      <c r="AS420" s="97"/>
    </row>
    <row r="421" spans="1:45" ht="12.75" customHeight="1">
      <c r="A421" s="66"/>
      <c r="B421" s="98"/>
      <c r="C421" s="99"/>
      <c r="D421" s="99"/>
      <c r="E421" s="100"/>
      <c r="F421" s="100"/>
      <c r="G421" s="100"/>
      <c r="H421" s="98"/>
      <c r="I421" s="143"/>
      <c r="J421" s="100"/>
      <c r="K421" s="102"/>
      <c r="L421" s="100"/>
      <c r="M421" s="100"/>
      <c r="N421" s="100"/>
      <c r="O421" s="108"/>
      <c r="P421" s="144"/>
      <c r="Q421" s="145"/>
      <c r="R421" s="145"/>
      <c r="S421" s="100"/>
      <c r="T421" s="108"/>
      <c r="U421" s="102"/>
      <c r="V421" s="100"/>
      <c r="W421" s="100"/>
      <c r="X421" s="146"/>
      <c r="Y421" s="18"/>
      <c r="Z421" s="147"/>
      <c r="AA421" s="100"/>
      <c r="AB421" s="100"/>
      <c r="AC421" s="100"/>
      <c r="AD421" s="108"/>
      <c r="AE421" s="18"/>
      <c r="AF421" s="109"/>
      <c r="AG421" s="108"/>
      <c r="AH421" s="148"/>
      <c r="AI421" s="100"/>
      <c r="AJ421" s="100"/>
      <c r="AK421" s="100"/>
      <c r="AL421" s="108"/>
      <c r="AM421" s="18"/>
      <c r="AN421" s="111"/>
      <c r="AO421" s="18"/>
      <c r="AP421" s="149"/>
      <c r="AQ421" s="82"/>
      <c r="AR421" s="66"/>
      <c r="AS421" s="97"/>
    </row>
    <row r="422" spans="1:45" ht="12.75" customHeight="1">
      <c r="A422" s="66"/>
      <c r="B422" s="98"/>
      <c r="C422" s="99"/>
      <c r="D422" s="99"/>
      <c r="E422" s="100"/>
      <c r="F422" s="100"/>
      <c r="G422" s="100"/>
      <c r="H422" s="98"/>
      <c r="I422" s="143"/>
      <c r="J422" s="100"/>
      <c r="K422" s="102"/>
      <c r="L422" s="100"/>
      <c r="M422" s="100"/>
      <c r="N422" s="100"/>
      <c r="O422" s="108"/>
      <c r="P422" s="144"/>
      <c r="Q422" s="145"/>
      <c r="R422" s="145"/>
      <c r="S422" s="100"/>
      <c r="T422" s="108"/>
      <c r="U422" s="102"/>
      <c r="V422" s="100"/>
      <c r="W422" s="100"/>
      <c r="X422" s="146"/>
      <c r="Y422" s="18"/>
      <c r="Z422" s="147"/>
      <c r="AA422" s="100"/>
      <c r="AB422" s="100"/>
      <c r="AC422" s="100"/>
      <c r="AD422" s="108"/>
      <c r="AE422" s="18"/>
      <c r="AF422" s="109"/>
      <c r="AG422" s="108"/>
      <c r="AH422" s="148"/>
      <c r="AI422" s="100"/>
      <c r="AJ422" s="100"/>
      <c r="AK422" s="100"/>
      <c r="AL422" s="108"/>
      <c r="AM422" s="18"/>
      <c r="AN422" s="111"/>
      <c r="AO422" s="18"/>
      <c r="AP422" s="149"/>
      <c r="AQ422" s="82"/>
      <c r="AR422" s="66"/>
      <c r="AS422" s="97"/>
    </row>
    <row r="423" spans="1:45" ht="12.75" customHeight="1">
      <c r="A423" s="66"/>
      <c r="B423" s="98"/>
      <c r="C423" s="99"/>
      <c r="D423" s="99"/>
      <c r="E423" s="100"/>
      <c r="F423" s="100"/>
      <c r="G423" s="100"/>
      <c r="H423" s="98"/>
      <c r="I423" s="143"/>
      <c r="J423" s="100"/>
      <c r="K423" s="102"/>
      <c r="L423" s="100"/>
      <c r="M423" s="100"/>
      <c r="N423" s="100"/>
      <c r="O423" s="108"/>
      <c r="P423" s="144"/>
      <c r="Q423" s="145"/>
      <c r="R423" s="145"/>
      <c r="S423" s="100"/>
      <c r="T423" s="108"/>
      <c r="U423" s="102"/>
      <c r="V423" s="100"/>
      <c r="W423" s="100"/>
      <c r="X423" s="146"/>
      <c r="Y423" s="18"/>
      <c r="Z423" s="147"/>
      <c r="AA423" s="100"/>
      <c r="AB423" s="100"/>
      <c r="AC423" s="100"/>
      <c r="AD423" s="108"/>
      <c r="AE423" s="18"/>
      <c r="AF423" s="109"/>
      <c r="AG423" s="108"/>
      <c r="AH423" s="148"/>
      <c r="AI423" s="100"/>
      <c r="AJ423" s="100"/>
      <c r="AK423" s="100"/>
      <c r="AL423" s="108"/>
      <c r="AM423" s="18"/>
      <c r="AN423" s="111"/>
      <c r="AO423" s="18"/>
      <c r="AP423" s="149"/>
      <c r="AQ423" s="82"/>
      <c r="AR423" s="66"/>
      <c r="AS423" s="97"/>
    </row>
    <row r="424" spans="1:45" ht="12.75" customHeight="1">
      <c r="A424" s="66"/>
      <c r="B424" s="98"/>
      <c r="C424" s="99"/>
      <c r="D424" s="99"/>
      <c r="E424" s="100"/>
      <c r="F424" s="100"/>
      <c r="G424" s="100"/>
      <c r="H424" s="98"/>
      <c r="I424" s="143"/>
      <c r="J424" s="100"/>
      <c r="K424" s="102"/>
      <c r="L424" s="100"/>
      <c r="M424" s="100"/>
      <c r="N424" s="100"/>
      <c r="O424" s="108"/>
      <c r="P424" s="144"/>
      <c r="Q424" s="145"/>
      <c r="R424" s="145"/>
      <c r="S424" s="100"/>
      <c r="T424" s="108"/>
      <c r="U424" s="102"/>
      <c r="V424" s="100"/>
      <c r="W424" s="100"/>
      <c r="X424" s="146"/>
      <c r="Y424" s="18"/>
      <c r="Z424" s="147"/>
      <c r="AA424" s="100"/>
      <c r="AB424" s="100"/>
      <c r="AC424" s="100"/>
      <c r="AD424" s="108"/>
      <c r="AE424" s="18"/>
      <c r="AF424" s="109"/>
      <c r="AG424" s="108"/>
      <c r="AH424" s="148"/>
      <c r="AI424" s="100"/>
      <c r="AJ424" s="100"/>
      <c r="AK424" s="100"/>
      <c r="AL424" s="108"/>
      <c r="AM424" s="18"/>
      <c r="AN424" s="111"/>
      <c r="AO424" s="18"/>
      <c r="AP424" s="149"/>
      <c r="AQ424" s="82"/>
      <c r="AR424" s="66"/>
      <c r="AS424" s="97"/>
    </row>
    <row r="425" spans="1:45" ht="12.75" customHeight="1">
      <c r="A425" s="66"/>
      <c r="B425" s="98"/>
      <c r="C425" s="99"/>
      <c r="D425" s="99"/>
      <c r="E425" s="100"/>
      <c r="F425" s="100"/>
      <c r="G425" s="100"/>
      <c r="H425" s="98"/>
      <c r="I425" s="143"/>
      <c r="J425" s="100"/>
      <c r="K425" s="102"/>
      <c r="L425" s="100"/>
      <c r="M425" s="100"/>
      <c r="N425" s="100"/>
      <c r="O425" s="108"/>
      <c r="P425" s="144"/>
      <c r="Q425" s="145"/>
      <c r="R425" s="145"/>
      <c r="S425" s="100"/>
      <c r="T425" s="108"/>
      <c r="U425" s="102"/>
      <c r="V425" s="100"/>
      <c r="W425" s="100"/>
      <c r="X425" s="146"/>
      <c r="Y425" s="18"/>
      <c r="Z425" s="147"/>
      <c r="AA425" s="100"/>
      <c r="AB425" s="100"/>
      <c r="AC425" s="100"/>
      <c r="AD425" s="108"/>
      <c r="AE425" s="18"/>
      <c r="AF425" s="109"/>
      <c r="AG425" s="108"/>
      <c r="AH425" s="148"/>
      <c r="AI425" s="100"/>
      <c r="AJ425" s="100"/>
      <c r="AK425" s="100"/>
      <c r="AL425" s="108"/>
      <c r="AM425" s="18"/>
      <c r="AN425" s="111"/>
      <c r="AO425" s="18"/>
      <c r="AP425" s="149"/>
      <c r="AQ425" s="82"/>
      <c r="AR425" s="66"/>
      <c r="AS425" s="97"/>
    </row>
    <row r="426" spans="1:45" ht="12.75" customHeight="1">
      <c r="A426" s="66"/>
      <c r="B426" s="98"/>
      <c r="C426" s="99"/>
      <c r="D426" s="99"/>
      <c r="E426" s="100"/>
      <c r="F426" s="100"/>
      <c r="G426" s="100"/>
      <c r="H426" s="98"/>
      <c r="I426" s="143"/>
      <c r="J426" s="100"/>
      <c r="K426" s="102"/>
      <c r="L426" s="100"/>
      <c r="M426" s="100"/>
      <c r="N426" s="100"/>
      <c r="O426" s="108"/>
      <c r="P426" s="144"/>
      <c r="Q426" s="145"/>
      <c r="R426" s="145"/>
      <c r="S426" s="100"/>
      <c r="T426" s="108"/>
      <c r="U426" s="102"/>
      <c r="V426" s="100"/>
      <c r="W426" s="100"/>
      <c r="X426" s="146"/>
      <c r="Y426" s="18"/>
      <c r="Z426" s="147"/>
      <c r="AA426" s="100"/>
      <c r="AB426" s="100"/>
      <c r="AC426" s="100"/>
      <c r="AD426" s="108"/>
      <c r="AE426" s="18"/>
      <c r="AF426" s="109"/>
      <c r="AG426" s="108"/>
      <c r="AH426" s="148"/>
      <c r="AI426" s="100"/>
      <c r="AJ426" s="100"/>
      <c r="AK426" s="100"/>
      <c r="AL426" s="108"/>
      <c r="AM426" s="18"/>
      <c r="AN426" s="111"/>
      <c r="AO426" s="18"/>
      <c r="AP426" s="149"/>
      <c r="AQ426" s="82"/>
      <c r="AR426" s="66"/>
      <c r="AS426" s="97"/>
    </row>
    <row r="427" spans="1:45" ht="12.75" customHeight="1">
      <c r="A427" s="66"/>
      <c r="B427" s="98"/>
      <c r="C427" s="99"/>
      <c r="D427" s="99"/>
      <c r="E427" s="100"/>
      <c r="F427" s="100"/>
      <c r="G427" s="100"/>
      <c r="H427" s="98"/>
      <c r="I427" s="143"/>
      <c r="J427" s="100"/>
      <c r="K427" s="102"/>
      <c r="L427" s="100"/>
      <c r="M427" s="100"/>
      <c r="N427" s="100"/>
      <c r="O427" s="108"/>
      <c r="P427" s="144"/>
      <c r="Q427" s="145"/>
      <c r="R427" s="145"/>
      <c r="S427" s="100"/>
      <c r="T427" s="108"/>
      <c r="U427" s="102"/>
      <c r="V427" s="100"/>
      <c r="W427" s="100"/>
      <c r="X427" s="146"/>
      <c r="Y427" s="18"/>
      <c r="Z427" s="147"/>
      <c r="AA427" s="100"/>
      <c r="AB427" s="100"/>
      <c r="AC427" s="100"/>
      <c r="AD427" s="108"/>
      <c r="AE427" s="18"/>
      <c r="AF427" s="109"/>
      <c r="AG427" s="108"/>
      <c r="AH427" s="148"/>
      <c r="AI427" s="100"/>
      <c r="AJ427" s="100"/>
      <c r="AK427" s="100"/>
      <c r="AL427" s="108"/>
      <c r="AM427" s="18"/>
      <c r="AN427" s="111"/>
      <c r="AO427" s="18"/>
      <c r="AP427" s="149"/>
      <c r="AQ427" s="82"/>
      <c r="AR427" s="66"/>
      <c r="AS427" s="97"/>
    </row>
    <row r="428" spans="1:45" ht="12.75" customHeight="1">
      <c r="A428" s="66"/>
      <c r="B428" s="98"/>
      <c r="C428" s="99"/>
      <c r="D428" s="99"/>
      <c r="E428" s="100"/>
      <c r="F428" s="100"/>
      <c r="G428" s="100"/>
      <c r="H428" s="98"/>
      <c r="I428" s="143"/>
      <c r="J428" s="100"/>
      <c r="K428" s="102"/>
      <c r="L428" s="100"/>
      <c r="M428" s="100"/>
      <c r="N428" s="100"/>
      <c r="O428" s="108"/>
      <c r="P428" s="144"/>
      <c r="Q428" s="145"/>
      <c r="R428" s="145"/>
      <c r="S428" s="100"/>
      <c r="T428" s="108"/>
      <c r="U428" s="102"/>
      <c r="V428" s="100"/>
      <c r="W428" s="100"/>
      <c r="X428" s="146"/>
      <c r="Y428" s="18"/>
      <c r="Z428" s="147"/>
      <c r="AA428" s="100"/>
      <c r="AB428" s="100"/>
      <c r="AC428" s="100"/>
      <c r="AD428" s="108"/>
      <c r="AE428" s="18"/>
      <c r="AF428" s="109"/>
      <c r="AG428" s="108"/>
      <c r="AH428" s="148"/>
      <c r="AI428" s="100"/>
      <c r="AJ428" s="100"/>
      <c r="AK428" s="100"/>
      <c r="AL428" s="108"/>
      <c r="AM428" s="18"/>
      <c r="AN428" s="111"/>
      <c r="AO428" s="18"/>
      <c r="AP428" s="149"/>
      <c r="AQ428" s="82"/>
      <c r="AR428" s="66"/>
      <c r="AS428" s="97"/>
    </row>
    <row r="429" spans="1:45" ht="12.75" customHeight="1">
      <c r="A429" s="66"/>
      <c r="B429" s="98"/>
      <c r="C429" s="99"/>
      <c r="D429" s="99"/>
      <c r="E429" s="100"/>
      <c r="F429" s="100"/>
      <c r="G429" s="100"/>
      <c r="H429" s="98"/>
      <c r="I429" s="143"/>
      <c r="J429" s="100"/>
      <c r="K429" s="102"/>
      <c r="L429" s="100"/>
      <c r="M429" s="100"/>
      <c r="N429" s="100"/>
      <c r="O429" s="108"/>
      <c r="P429" s="144"/>
      <c r="Q429" s="145"/>
      <c r="R429" s="145"/>
      <c r="S429" s="100"/>
      <c r="T429" s="108"/>
      <c r="U429" s="102"/>
      <c r="V429" s="100"/>
      <c r="W429" s="100"/>
      <c r="X429" s="146"/>
      <c r="Y429" s="18"/>
      <c r="Z429" s="147"/>
      <c r="AA429" s="100"/>
      <c r="AB429" s="100"/>
      <c r="AC429" s="100"/>
      <c r="AD429" s="108"/>
      <c r="AE429" s="18"/>
      <c r="AF429" s="109"/>
      <c r="AG429" s="108"/>
      <c r="AH429" s="148"/>
      <c r="AI429" s="100"/>
      <c r="AJ429" s="100"/>
      <c r="AK429" s="100"/>
      <c r="AL429" s="108"/>
      <c r="AM429" s="18"/>
      <c r="AN429" s="111"/>
      <c r="AO429" s="18"/>
      <c r="AP429" s="149"/>
      <c r="AQ429" s="82"/>
      <c r="AR429" s="66"/>
      <c r="AS429" s="97"/>
    </row>
    <row r="430" spans="1:45" ht="12.75" customHeight="1">
      <c r="A430" s="66"/>
      <c r="B430" s="98"/>
      <c r="C430" s="99"/>
      <c r="D430" s="99"/>
      <c r="E430" s="100"/>
      <c r="F430" s="100"/>
      <c r="G430" s="100"/>
      <c r="H430" s="98"/>
      <c r="I430" s="143"/>
      <c r="J430" s="100"/>
      <c r="K430" s="102"/>
      <c r="L430" s="100"/>
      <c r="M430" s="100"/>
      <c r="N430" s="100"/>
      <c r="O430" s="108"/>
      <c r="P430" s="144"/>
      <c r="Q430" s="145"/>
      <c r="R430" s="145"/>
      <c r="S430" s="100"/>
      <c r="T430" s="108"/>
      <c r="U430" s="102"/>
      <c r="V430" s="100"/>
      <c r="W430" s="100"/>
      <c r="X430" s="146"/>
      <c r="Y430" s="18"/>
      <c r="Z430" s="147"/>
      <c r="AA430" s="100"/>
      <c r="AB430" s="100"/>
      <c r="AC430" s="100"/>
      <c r="AD430" s="108"/>
      <c r="AE430" s="18"/>
      <c r="AF430" s="109"/>
      <c r="AG430" s="108"/>
      <c r="AH430" s="148"/>
      <c r="AI430" s="100"/>
      <c r="AJ430" s="100"/>
      <c r="AK430" s="100"/>
      <c r="AL430" s="108"/>
      <c r="AM430" s="18"/>
      <c r="AN430" s="111"/>
      <c r="AO430" s="18"/>
      <c r="AP430" s="149"/>
      <c r="AQ430" s="82"/>
      <c r="AR430" s="66"/>
      <c r="AS430" s="97"/>
    </row>
    <row r="431" spans="1:45" ht="12.75" customHeight="1">
      <c r="A431" s="66"/>
      <c r="B431" s="98"/>
      <c r="C431" s="99"/>
      <c r="D431" s="99"/>
      <c r="E431" s="100"/>
      <c r="F431" s="100"/>
      <c r="G431" s="100"/>
      <c r="H431" s="98"/>
      <c r="I431" s="143"/>
      <c r="J431" s="100"/>
      <c r="K431" s="102"/>
      <c r="L431" s="100"/>
      <c r="M431" s="100"/>
      <c r="N431" s="100"/>
      <c r="O431" s="108"/>
      <c r="P431" s="144"/>
      <c r="Q431" s="145"/>
      <c r="R431" s="145"/>
      <c r="S431" s="100"/>
      <c r="T431" s="108"/>
      <c r="U431" s="102"/>
      <c r="V431" s="100"/>
      <c r="W431" s="100"/>
      <c r="X431" s="146"/>
      <c r="Y431" s="18"/>
      <c r="Z431" s="147"/>
      <c r="AA431" s="100"/>
      <c r="AB431" s="100"/>
      <c r="AC431" s="100"/>
      <c r="AD431" s="108"/>
      <c r="AE431" s="18"/>
      <c r="AF431" s="109"/>
      <c r="AG431" s="108"/>
      <c r="AH431" s="148"/>
      <c r="AI431" s="100"/>
      <c r="AJ431" s="100"/>
      <c r="AK431" s="100"/>
      <c r="AL431" s="108"/>
      <c r="AM431" s="18"/>
      <c r="AN431" s="111"/>
      <c r="AO431" s="18"/>
      <c r="AP431" s="149"/>
      <c r="AQ431" s="82"/>
      <c r="AR431" s="66"/>
      <c r="AS431" s="97"/>
    </row>
    <row r="432" spans="1:45" ht="12.75" customHeight="1">
      <c r="A432" s="66"/>
      <c r="B432" s="98"/>
      <c r="C432" s="99"/>
      <c r="D432" s="99"/>
      <c r="E432" s="100"/>
      <c r="F432" s="100"/>
      <c r="G432" s="100"/>
      <c r="H432" s="98"/>
      <c r="I432" s="143"/>
      <c r="J432" s="100"/>
      <c r="K432" s="102"/>
      <c r="L432" s="100"/>
      <c r="M432" s="100"/>
      <c r="N432" s="100"/>
      <c r="O432" s="108"/>
      <c r="P432" s="144"/>
      <c r="Q432" s="145"/>
      <c r="R432" s="145"/>
      <c r="S432" s="100"/>
      <c r="T432" s="108"/>
      <c r="U432" s="102"/>
      <c r="V432" s="100"/>
      <c r="W432" s="100"/>
      <c r="X432" s="146"/>
      <c r="Y432" s="18"/>
      <c r="Z432" s="147"/>
      <c r="AA432" s="100"/>
      <c r="AB432" s="100"/>
      <c r="AC432" s="100"/>
      <c r="AD432" s="108"/>
      <c r="AE432" s="18"/>
      <c r="AF432" s="109"/>
      <c r="AG432" s="108"/>
      <c r="AH432" s="148"/>
      <c r="AI432" s="100"/>
      <c r="AJ432" s="100"/>
      <c r="AK432" s="100"/>
      <c r="AL432" s="108"/>
      <c r="AM432" s="18"/>
      <c r="AN432" s="111"/>
      <c r="AO432" s="18"/>
      <c r="AP432" s="149"/>
      <c r="AQ432" s="82"/>
      <c r="AR432" s="66"/>
      <c r="AS432" s="97"/>
    </row>
    <row r="433" spans="1:45" ht="12.75" customHeight="1">
      <c r="A433" s="66"/>
      <c r="B433" s="98"/>
      <c r="C433" s="99"/>
      <c r="D433" s="99"/>
      <c r="E433" s="100"/>
      <c r="F433" s="100"/>
      <c r="G433" s="100"/>
      <c r="H433" s="98"/>
      <c r="I433" s="143"/>
      <c r="J433" s="100"/>
      <c r="K433" s="102"/>
      <c r="L433" s="100"/>
      <c r="M433" s="100"/>
      <c r="N433" s="100"/>
      <c r="O433" s="108"/>
      <c r="P433" s="144"/>
      <c r="Q433" s="145"/>
      <c r="R433" s="145"/>
      <c r="S433" s="100"/>
      <c r="T433" s="108"/>
      <c r="U433" s="102"/>
      <c r="V433" s="100"/>
      <c r="W433" s="100"/>
      <c r="X433" s="146"/>
      <c r="Y433" s="18"/>
      <c r="Z433" s="147"/>
      <c r="AA433" s="100"/>
      <c r="AB433" s="100"/>
      <c r="AC433" s="100"/>
      <c r="AD433" s="108"/>
      <c r="AE433" s="18"/>
      <c r="AF433" s="109"/>
      <c r="AG433" s="108"/>
      <c r="AH433" s="148"/>
      <c r="AI433" s="100"/>
      <c r="AJ433" s="100"/>
      <c r="AK433" s="100"/>
      <c r="AL433" s="108"/>
      <c r="AM433" s="18"/>
      <c r="AN433" s="111"/>
      <c r="AO433" s="18"/>
      <c r="AP433" s="149"/>
      <c r="AQ433" s="82"/>
      <c r="AR433" s="66"/>
      <c r="AS433" s="97"/>
    </row>
    <row r="434" spans="1:45" ht="12.75" customHeight="1">
      <c r="A434" s="66"/>
      <c r="B434" s="98"/>
      <c r="C434" s="99"/>
      <c r="D434" s="99"/>
      <c r="E434" s="100"/>
      <c r="F434" s="100"/>
      <c r="G434" s="100"/>
      <c r="H434" s="98"/>
      <c r="I434" s="143"/>
      <c r="J434" s="100"/>
      <c r="K434" s="102"/>
      <c r="L434" s="100"/>
      <c r="M434" s="100"/>
      <c r="N434" s="100"/>
      <c r="O434" s="108"/>
      <c r="P434" s="144"/>
      <c r="Q434" s="145"/>
      <c r="R434" s="145"/>
      <c r="S434" s="100"/>
      <c r="T434" s="108"/>
      <c r="U434" s="102"/>
      <c r="V434" s="100"/>
      <c r="W434" s="100"/>
      <c r="X434" s="146"/>
      <c r="Y434" s="18"/>
      <c r="Z434" s="147"/>
      <c r="AA434" s="100"/>
      <c r="AB434" s="100"/>
      <c r="AC434" s="100"/>
      <c r="AD434" s="108"/>
      <c r="AE434" s="18"/>
      <c r="AF434" s="109"/>
      <c r="AG434" s="108"/>
      <c r="AH434" s="148"/>
      <c r="AI434" s="100"/>
      <c r="AJ434" s="100"/>
      <c r="AK434" s="100"/>
      <c r="AL434" s="108"/>
      <c r="AM434" s="18"/>
      <c r="AN434" s="111"/>
      <c r="AO434" s="18"/>
      <c r="AP434" s="149"/>
      <c r="AQ434" s="82"/>
      <c r="AR434" s="66"/>
      <c r="AS434" s="97"/>
    </row>
    <row r="435" spans="1:45" ht="12.75" customHeight="1">
      <c r="A435" s="66"/>
      <c r="B435" s="98"/>
      <c r="C435" s="99"/>
      <c r="D435" s="99"/>
      <c r="E435" s="100"/>
      <c r="F435" s="100"/>
      <c r="G435" s="100"/>
      <c r="H435" s="98"/>
      <c r="I435" s="143"/>
      <c r="J435" s="100"/>
      <c r="K435" s="102"/>
      <c r="L435" s="100"/>
      <c r="M435" s="100"/>
      <c r="N435" s="100"/>
      <c r="O435" s="108"/>
      <c r="P435" s="144"/>
      <c r="Q435" s="145"/>
      <c r="R435" s="145"/>
      <c r="S435" s="100"/>
      <c r="T435" s="108"/>
      <c r="U435" s="102"/>
      <c r="V435" s="100"/>
      <c r="W435" s="100"/>
      <c r="X435" s="146"/>
      <c r="Y435" s="18"/>
      <c r="Z435" s="147"/>
      <c r="AA435" s="100"/>
      <c r="AB435" s="100"/>
      <c r="AC435" s="100"/>
      <c r="AD435" s="108"/>
      <c r="AE435" s="18"/>
      <c r="AF435" s="109"/>
      <c r="AG435" s="108"/>
      <c r="AH435" s="148"/>
      <c r="AI435" s="100"/>
      <c r="AJ435" s="100"/>
      <c r="AK435" s="100"/>
      <c r="AL435" s="108"/>
      <c r="AM435" s="18"/>
      <c r="AN435" s="111"/>
      <c r="AO435" s="18"/>
      <c r="AP435" s="149"/>
      <c r="AQ435" s="82"/>
      <c r="AR435" s="66"/>
      <c r="AS435" s="97"/>
    </row>
    <row r="436" spans="1:45" ht="12.75" customHeight="1">
      <c r="A436" s="66"/>
      <c r="B436" s="98"/>
      <c r="C436" s="99"/>
      <c r="D436" s="99"/>
      <c r="E436" s="100"/>
      <c r="F436" s="100"/>
      <c r="G436" s="100"/>
      <c r="H436" s="98"/>
      <c r="I436" s="143"/>
      <c r="J436" s="100"/>
      <c r="K436" s="102"/>
      <c r="L436" s="100"/>
      <c r="M436" s="100"/>
      <c r="N436" s="100"/>
      <c r="O436" s="108"/>
      <c r="P436" s="144"/>
      <c r="Q436" s="145"/>
      <c r="R436" s="145"/>
      <c r="S436" s="100"/>
      <c r="T436" s="108"/>
      <c r="U436" s="102"/>
      <c r="V436" s="100"/>
      <c r="W436" s="100"/>
      <c r="X436" s="146"/>
      <c r="Y436" s="18"/>
      <c r="Z436" s="147"/>
      <c r="AA436" s="100"/>
      <c r="AB436" s="100"/>
      <c r="AC436" s="100"/>
      <c r="AD436" s="108"/>
      <c r="AE436" s="18"/>
      <c r="AF436" s="109"/>
      <c r="AG436" s="108"/>
      <c r="AH436" s="148"/>
      <c r="AI436" s="100"/>
      <c r="AJ436" s="100"/>
      <c r="AK436" s="100"/>
      <c r="AL436" s="108"/>
      <c r="AM436" s="18"/>
      <c r="AN436" s="111"/>
      <c r="AO436" s="18"/>
      <c r="AP436" s="149"/>
      <c r="AQ436" s="82"/>
      <c r="AR436" s="66"/>
      <c r="AS436" s="97"/>
    </row>
    <row r="437" spans="1:45" ht="12.75" customHeight="1">
      <c r="A437" s="66"/>
      <c r="B437" s="98"/>
      <c r="C437" s="99"/>
      <c r="D437" s="99"/>
      <c r="E437" s="100"/>
      <c r="F437" s="100"/>
      <c r="G437" s="100"/>
      <c r="H437" s="98"/>
      <c r="I437" s="143"/>
      <c r="J437" s="100"/>
      <c r="K437" s="102"/>
      <c r="L437" s="100"/>
      <c r="M437" s="100"/>
      <c r="N437" s="100"/>
      <c r="O437" s="108"/>
      <c r="P437" s="144"/>
      <c r="Q437" s="145"/>
      <c r="R437" s="145"/>
      <c r="S437" s="100"/>
      <c r="T437" s="108"/>
      <c r="U437" s="102"/>
      <c r="V437" s="100"/>
      <c r="W437" s="100"/>
      <c r="X437" s="146"/>
      <c r="Y437" s="18"/>
      <c r="Z437" s="147"/>
      <c r="AA437" s="100"/>
      <c r="AB437" s="100"/>
      <c r="AC437" s="100"/>
      <c r="AD437" s="108"/>
      <c r="AE437" s="18"/>
      <c r="AF437" s="109"/>
      <c r="AG437" s="108"/>
      <c r="AH437" s="148"/>
      <c r="AI437" s="100"/>
      <c r="AJ437" s="100"/>
      <c r="AK437" s="100"/>
      <c r="AL437" s="108"/>
      <c r="AM437" s="18"/>
      <c r="AN437" s="111"/>
      <c r="AO437" s="18"/>
      <c r="AP437" s="149"/>
      <c r="AQ437" s="82"/>
      <c r="AR437" s="66"/>
      <c r="AS437" s="97"/>
    </row>
    <row r="438" spans="1:45" ht="12.75" customHeight="1">
      <c r="A438" s="66"/>
      <c r="B438" s="98"/>
      <c r="C438" s="99"/>
      <c r="D438" s="99"/>
      <c r="E438" s="100"/>
      <c r="F438" s="100"/>
      <c r="G438" s="100"/>
      <c r="H438" s="98"/>
      <c r="I438" s="143"/>
      <c r="J438" s="100"/>
      <c r="K438" s="102"/>
      <c r="L438" s="100"/>
      <c r="M438" s="100"/>
      <c r="N438" s="100"/>
      <c r="O438" s="108"/>
      <c r="P438" s="144"/>
      <c r="Q438" s="145"/>
      <c r="R438" s="145"/>
      <c r="S438" s="100"/>
      <c r="T438" s="108"/>
      <c r="U438" s="102"/>
      <c r="V438" s="100"/>
      <c r="W438" s="100"/>
      <c r="X438" s="146"/>
      <c r="Y438" s="18"/>
      <c r="Z438" s="147"/>
      <c r="AA438" s="100"/>
      <c r="AB438" s="100"/>
      <c r="AC438" s="100"/>
      <c r="AD438" s="108"/>
      <c r="AE438" s="18"/>
      <c r="AF438" s="109"/>
      <c r="AG438" s="108"/>
      <c r="AH438" s="148"/>
      <c r="AI438" s="100"/>
      <c r="AJ438" s="100"/>
      <c r="AK438" s="100"/>
      <c r="AL438" s="108"/>
      <c r="AM438" s="18"/>
      <c r="AN438" s="111"/>
      <c r="AO438" s="18"/>
      <c r="AP438" s="149"/>
      <c r="AQ438" s="82"/>
      <c r="AR438" s="66"/>
      <c r="AS438" s="97"/>
    </row>
    <row r="439" spans="1:45" ht="12.75" customHeight="1">
      <c r="A439" s="66"/>
      <c r="B439" s="98"/>
      <c r="C439" s="99"/>
      <c r="D439" s="99"/>
      <c r="E439" s="100"/>
      <c r="F439" s="100"/>
      <c r="G439" s="100"/>
      <c r="H439" s="98"/>
      <c r="I439" s="143"/>
      <c r="J439" s="100"/>
      <c r="K439" s="102"/>
      <c r="L439" s="100"/>
      <c r="M439" s="100"/>
      <c r="N439" s="100"/>
      <c r="O439" s="108"/>
      <c r="P439" s="144"/>
      <c r="Q439" s="145"/>
      <c r="R439" s="145"/>
      <c r="S439" s="100"/>
      <c r="T439" s="108"/>
      <c r="U439" s="102"/>
      <c r="V439" s="100"/>
      <c r="W439" s="100"/>
      <c r="X439" s="146"/>
      <c r="Y439" s="18"/>
      <c r="Z439" s="147"/>
      <c r="AA439" s="100"/>
      <c r="AB439" s="100"/>
      <c r="AC439" s="100"/>
      <c r="AD439" s="108"/>
      <c r="AE439" s="18"/>
      <c r="AF439" s="109"/>
      <c r="AG439" s="108"/>
      <c r="AH439" s="148"/>
      <c r="AI439" s="100"/>
      <c r="AJ439" s="100"/>
      <c r="AK439" s="100"/>
      <c r="AL439" s="108"/>
      <c r="AM439" s="18"/>
      <c r="AN439" s="111"/>
      <c r="AO439" s="18"/>
      <c r="AP439" s="149"/>
      <c r="AQ439" s="82"/>
      <c r="AR439" s="66"/>
      <c r="AS439" s="97"/>
    </row>
    <row r="440" spans="1:45" ht="12.75" customHeight="1">
      <c r="A440" s="66"/>
      <c r="B440" s="98"/>
      <c r="C440" s="99"/>
      <c r="D440" s="99"/>
      <c r="E440" s="100"/>
      <c r="F440" s="100"/>
      <c r="G440" s="100"/>
      <c r="H440" s="98"/>
      <c r="I440" s="143"/>
      <c r="J440" s="100"/>
      <c r="K440" s="102"/>
      <c r="L440" s="100"/>
      <c r="M440" s="100"/>
      <c r="N440" s="100"/>
      <c r="O440" s="108"/>
      <c r="P440" s="144"/>
      <c r="Q440" s="145"/>
      <c r="R440" s="145"/>
      <c r="S440" s="100"/>
      <c r="T440" s="108"/>
      <c r="U440" s="102"/>
      <c r="V440" s="100"/>
      <c r="W440" s="100"/>
      <c r="X440" s="146"/>
      <c r="Y440" s="18"/>
      <c r="Z440" s="147"/>
      <c r="AA440" s="100"/>
      <c r="AB440" s="100"/>
      <c r="AC440" s="100"/>
      <c r="AD440" s="108"/>
      <c r="AE440" s="18"/>
      <c r="AF440" s="109"/>
      <c r="AG440" s="108"/>
      <c r="AH440" s="148"/>
      <c r="AI440" s="100"/>
      <c r="AJ440" s="100"/>
      <c r="AK440" s="100"/>
      <c r="AL440" s="108"/>
      <c r="AM440" s="18"/>
      <c r="AN440" s="111"/>
      <c r="AO440" s="18"/>
      <c r="AP440" s="149"/>
      <c r="AQ440" s="82"/>
      <c r="AR440" s="66"/>
      <c r="AS440" s="97"/>
    </row>
    <row r="441" spans="1:45" ht="12.75" customHeight="1">
      <c r="A441" s="66"/>
      <c r="B441" s="98"/>
      <c r="C441" s="99"/>
      <c r="D441" s="99"/>
      <c r="E441" s="100"/>
      <c r="F441" s="100"/>
      <c r="G441" s="100"/>
      <c r="H441" s="98"/>
      <c r="I441" s="143"/>
      <c r="J441" s="100"/>
      <c r="K441" s="102"/>
      <c r="L441" s="100"/>
      <c r="M441" s="100"/>
      <c r="N441" s="100"/>
      <c r="O441" s="108"/>
      <c r="P441" s="144"/>
      <c r="Q441" s="145"/>
      <c r="R441" s="145"/>
      <c r="S441" s="100"/>
      <c r="T441" s="108"/>
      <c r="U441" s="102"/>
      <c r="V441" s="100"/>
      <c r="W441" s="100"/>
      <c r="X441" s="146"/>
      <c r="Y441" s="18"/>
      <c r="Z441" s="147"/>
      <c r="AA441" s="100"/>
      <c r="AB441" s="100"/>
      <c r="AC441" s="100"/>
      <c r="AD441" s="108"/>
      <c r="AE441" s="18"/>
      <c r="AF441" s="109"/>
      <c r="AG441" s="108"/>
      <c r="AH441" s="148"/>
      <c r="AI441" s="100"/>
      <c r="AJ441" s="100"/>
      <c r="AK441" s="100"/>
      <c r="AL441" s="108"/>
      <c r="AM441" s="18"/>
      <c r="AN441" s="111"/>
      <c r="AO441" s="18"/>
      <c r="AP441" s="149"/>
      <c r="AQ441" s="82"/>
      <c r="AR441" s="66"/>
      <c r="AS441" s="97"/>
    </row>
    <row r="442" spans="1:45" ht="12.75" customHeight="1">
      <c r="A442" s="66"/>
      <c r="B442" s="98"/>
      <c r="C442" s="99"/>
      <c r="D442" s="99"/>
      <c r="E442" s="100"/>
      <c r="F442" s="100"/>
      <c r="G442" s="100"/>
      <c r="H442" s="98"/>
      <c r="I442" s="143"/>
      <c r="J442" s="100"/>
      <c r="K442" s="102"/>
      <c r="L442" s="100"/>
      <c r="M442" s="100"/>
      <c r="N442" s="100"/>
      <c r="O442" s="108"/>
      <c r="P442" s="144"/>
      <c r="Q442" s="145"/>
      <c r="R442" s="145"/>
      <c r="S442" s="100"/>
      <c r="T442" s="108"/>
      <c r="U442" s="102"/>
      <c r="V442" s="100"/>
      <c r="W442" s="100"/>
      <c r="X442" s="146"/>
      <c r="Y442" s="18"/>
      <c r="Z442" s="147"/>
      <c r="AA442" s="100"/>
      <c r="AB442" s="100"/>
      <c r="AC442" s="100"/>
      <c r="AD442" s="108"/>
      <c r="AE442" s="18"/>
      <c r="AF442" s="109"/>
      <c r="AG442" s="108"/>
      <c r="AH442" s="148"/>
      <c r="AI442" s="100"/>
      <c r="AJ442" s="100"/>
      <c r="AK442" s="100"/>
      <c r="AL442" s="108"/>
      <c r="AM442" s="18"/>
      <c r="AN442" s="111"/>
      <c r="AO442" s="18"/>
      <c r="AP442" s="149"/>
      <c r="AQ442" s="82"/>
      <c r="AR442" s="66"/>
      <c r="AS442" s="97"/>
    </row>
    <row r="443" spans="1:45" ht="12.75" customHeight="1">
      <c r="A443" s="66"/>
      <c r="B443" s="98"/>
      <c r="C443" s="99"/>
      <c r="D443" s="99"/>
      <c r="E443" s="100"/>
      <c r="F443" s="100"/>
      <c r="G443" s="100"/>
      <c r="H443" s="98"/>
      <c r="I443" s="143"/>
      <c r="J443" s="100"/>
      <c r="K443" s="102"/>
      <c r="L443" s="100"/>
      <c r="M443" s="100"/>
      <c r="N443" s="100"/>
      <c r="O443" s="108"/>
      <c r="P443" s="144"/>
      <c r="Q443" s="145"/>
      <c r="R443" s="145"/>
      <c r="S443" s="100"/>
      <c r="T443" s="108"/>
      <c r="U443" s="102"/>
      <c r="V443" s="100"/>
      <c r="W443" s="100"/>
      <c r="X443" s="146"/>
      <c r="Y443" s="18"/>
      <c r="Z443" s="147"/>
      <c r="AA443" s="100"/>
      <c r="AB443" s="100"/>
      <c r="AC443" s="100"/>
      <c r="AD443" s="108"/>
      <c r="AE443" s="18"/>
      <c r="AF443" s="109"/>
      <c r="AG443" s="108"/>
      <c r="AH443" s="148"/>
      <c r="AI443" s="100"/>
      <c r="AJ443" s="100"/>
      <c r="AK443" s="100"/>
      <c r="AL443" s="108"/>
      <c r="AM443" s="18"/>
      <c r="AN443" s="111"/>
      <c r="AO443" s="18"/>
      <c r="AP443" s="149"/>
      <c r="AQ443" s="82"/>
      <c r="AR443" s="66"/>
      <c r="AS443" s="97"/>
    </row>
    <row r="444" spans="1:45" ht="12.75" customHeight="1">
      <c r="A444" s="66"/>
      <c r="B444" s="98"/>
      <c r="C444" s="99"/>
      <c r="D444" s="99"/>
      <c r="E444" s="100"/>
      <c r="F444" s="100"/>
      <c r="G444" s="100"/>
      <c r="H444" s="98"/>
      <c r="I444" s="143"/>
      <c r="J444" s="100"/>
      <c r="K444" s="102"/>
      <c r="L444" s="100"/>
      <c r="M444" s="100"/>
      <c r="N444" s="100"/>
      <c r="O444" s="108"/>
      <c r="P444" s="144"/>
      <c r="Q444" s="145"/>
      <c r="R444" s="145"/>
      <c r="S444" s="100"/>
      <c r="T444" s="108"/>
      <c r="U444" s="102"/>
      <c r="V444" s="100"/>
      <c r="W444" s="100"/>
      <c r="X444" s="146"/>
      <c r="Y444" s="18"/>
      <c r="Z444" s="147"/>
      <c r="AA444" s="100"/>
      <c r="AB444" s="100"/>
      <c r="AC444" s="100"/>
      <c r="AD444" s="108"/>
      <c r="AE444" s="18"/>
      <c r="AF444" s="109"/>
      <c r="AG444" s="108"/>
      <c r="AH444" s="148"/>
      <c r="AI444" s="100"/>
      <c r="AJ444" s="100"/>
      <c r="AK444" s="100"/>
      <c r="AL444" s="108"/>
      <c r="AM444" s="18"/>
      <c r="AN444" s="111"/>
      <c r="AO444" s="18"/>
      <c r="AP444" s="149"/>
      <c r="AQ444" s="82"/>
      <c r="AR444" s="66"/>
      <c r="AS444" s="97"/>
    </row>
    <row r="445" spans="1:45" ht="12.75" customHeight="1">
      <c r="A445" s="66"/>
      <c r="B445" s="98"/>
      <c r="C445" s="99"/>
      <c r="D445" s="99"/>
      <c r="E445" s="100"/>
      <c r="F445" s="100"/>
      <c r="G445" s="100"/>
      <c r="H445" s="98"/>
      <c r="I445" s="143"/>
      <c r="J445" s="100"/>
      <c r="K445" s="102"/>
      <c r="L445" s="100"/>
      <c r="M445" s="100"/>
      <c r="N445" s="100"/>
      <c r="O445" s="108"/>
      <c r="P445" s="144"/>
      <c r="Q445" s="145"/>
      <c r="R445" s="145"/>
      <c r="S445" s="100"/>
      <c r="T445" s="108"/>
      <c r="U445" s="102"/>
      <c r="V445" s="100"/>
      <c r="W445" s="100"/>
      <c r="X445" s="146"/>
      <c r="Y445" s="18"/>
      <c r="Z445" s="147"/>
      <c r="AA445" s="100"/>
      <c r="AB445" s="100"/>
      <c r="AC445" s="100"/>
      <c r="AD445" s="108"/>
      <c r="AE445" s="18"/>
      <c r="AF445" s="109"/>
      <c r="AG445" s="108"/>
      <c r="AH445" s="148"/>
      <c r="AI445" s="100"/>
      <c r="AJ445" s="100"/>
      <c r="AK445" s="100"/>
      <c r="AL445" s="108"/>
      <c r="AM445" s="18"/>
      <c r="AN445" s="111"/>
      <c r="AO445" s="18"/>
      <c r="AP445" s="149"/>
      <c r="AQ445" s="82"/>
      <c r="AR445" s="66"/>
      <c r="AS445" s="97"/>
    </row>
    <row r="446" spans="1:45" ht="12.75" customHeight="1">
      <c r="A446" s="66"/>
      <c r="B446" s="98"/>
      <c r="C446" s="99"/>
      <c r="D446" s="99"/>
      <c r="E446" s="100"/>
      <c r="F446" s="100"/>
      <c r="G446" s="100"/>
      <c r="H446" s="98"/>
      <c r="I446" s="143"/>
      <c r="J446" s="100"/>
      <c r="K446" s="102"/>
      <c r="L446" s="100"/>
      <c r="M446" s="100"/>
      <c r="N446" s="100"/>
      <c r="O446" s="108"/>
      <c r="P446" s="144"/>
      <c r="Q446" s="145"/>
      <c r="R446" s="145"/>
      <c r="S446" s="100"/>
      <c r="T446" s="108"/>
      <c r="U446" s="102"/>
      <c r="V446" s="100"/>
      <c r="W446" s="100"/>
      <c r="X446" s="146"/>
      <c r="Y446" s="18"/>
      <c r="Z446" s="147"/>
      <c r="AA446" s="100"/>
      <c r="AB446" s="100"/>
      <c r="AC446" s="100"/>
      <c r="AD446" s="108"/>
      <c r="AE446" s="18"/>
      <c r="AF446" s="109"/>
      <c r="AG446" s="108"/>
      <c r="AH446" s="148"/>
      <c r="AI446" s="100"/>
      <c r="AJ446" s="100"/>
      <c r="AK446" s="100"/>
      <c r="AL446" s="108"/>
      <c r="AM446" s="18"/>
      <c r="AN446" s="111"/>
      <c r="AO446" s="18"/>
      <c r="AP446" s="149"/>
      <c r="AQ446" s="82"/>
      <c r="AR446" s="66"/>
      <c r="AS446" s="97"/>
    </row>
    <row r="447" spans="1:45" ht="12.75" customHeight="1">
      <c r="A447" s="66"/>
      <c r="B447" s="98"/>
      <c r="C447" s="99"/>
      <c r="D447" s="99"/>
      <c r="E447" s="100"/>
      <c r="F447" s="100"/>
      <c r="G447" s="100"/>
      <c r="H447" s="98"/>
      <c r="I447" s="143"/>
      <c r="J447" s="100"/>
      <c r="K447" s="102"/>
      <c r="L447" s="100"/>
      <c r="M447" s="100"/>
      <c r="N447" s="100"/>
      <c r="O447" s="108"/>
      <c r="P447" s="144"/>
      <c r="Q447" s="145"/>
      <c r="R447" s="145"/>
      <c r="S447" s="100"/>
      <c r="T447" s="108"/>
      <c r="U447" s="102"/>
      <c r="V447" s="100"/>
      <c r="W447" s="100"/>
      <c r="X447" s="146"/>
      <c r="Y447" s="18"/>
      <c r="Z447" s="147"/>
      <c r="AA447" s="100"/>
      <c r="AB447" s="100"/>
      <c r="AC447" s="100"/>
      <c r="AD447" s="108"/>
      <c r="AE447" s="18"/>
      <c r="AF447" s="109"/>
      <c r="AG447" s="108"/>
      <c r="AH447" s="148"/>
      <c r="AI447" s="100"/>
      <c r="AJ447" s="100"/>
      <c r="AK447" s="100"/>
      <c r="AL447" s="108"/>
      <c r="AM447" s="18"/>
      <c r="AN447" s="111"/>
      <c r="AO447" s="18"/>
      <c r="AP447" s="149"/>
      <c r="AQ447" s="82"/>
      <c r="AR447" s="66"/>
      <c r="AS447" s="97"/>
    </row>
    <row r="448" spans="1:45" ht="12.75" customHeight="1">
      <c r="A448" s="66"/>
      <c r="B448" s="98"/>
      <c r="C448" s="99"/>
      <c r="D448" s="99"/>
      <c r="E448" s="100"/>
      <c r="F448" s="100"/>
      <c r="G448" s="100"/>
      <c r="H448" s="98"/>
      <c r="I448" s="143"/>
      <c r="J448" s="100"/>
      <c r="K448" s="102"/>
      <c r="L448" s="100"/>
      <c r="M448" s="100"/>
      <c r="N448" s="100"/>
      <c r="O448" s="108"/>
      <c r="P448" s="144"/>
      <c r="Q448" s="145"/>
      <c r="R448" s="145"/>
      <c r="S448" s="100"/>
      <c r="T448" s="108"/>
      <c r="U448" s="102"/>
      <c r="V448" s="100"/>
      <c r="W448" s="100"/>
      <c r="X448" s="146"/>
      <c r="Y448" s="18"/>
      <c r="Z448" s="147"/>
      <c r="AA448" s="100"/>
      <c r="AB448" s="100"/>
      <c r="AC448" s="100"/>
      <c r="AD448" s="108"/>
      <c r="AE448" s="18"/>
      <c r="AF448" s="109"/>
      <c r="AG448" s="108"/>
      <c r="AH448" s="148"/>
      <c r="AI448" s="100"/>
      <c r="AJ448" s="100"/>
      <c r="AK448" s="100"/>
      <c r="AL448" s="108"/>
      <c r="AM448" s="18"/>
      <c r="AN448" s="111"/>
      <c r="AO448" s="18"/>
      <c r="AP448" s="149"/>
      <c r="AQ448" s="82"/>
      <c r="AR448" s="66"/>
      <c r="AS448" s="97"/>
    </row>
    <row r="449" spans="1:45" ht="12.75" customHeight="1">
      <c r="A449" s="66"/>
      <c r="B449" s="98"/>
      <c r="C449" s="99"/>
      <c r="D449" s="99"/>
      <c r="E449" s="100"/>
      <c r="F449" s="100"/>
      <c r="G449" s="100"/>
      <c r="H449" s="98"/>
      <c r="I449" s="143"/>
      <c r="J449" s="100"/>
      <c r="K449" s="102"/>
      <c r="L449" s="100"/>
      <c r="M449" s="100"/>
      <c r="N449" s="100"/>
      <c r="O449" s="108"/>
      <c r="P449" s="144"/>
      <c r="Q449" s="145"/>
      <c r="R449" s="145"/>
      <c r="S449" s="100"/>
      <c r="T449" s="108"/>
      <c r="U449" s="102"/>
      <c r="V449" s="100"/>
      <c r="W449" s="100"/>
      <c r="X449" s="146"/>
      <c r="Y449" s="18"/>
      <c r="Z449" s="147"/>
      <c r="AA449" s="100"/>
      <c r="AB449" s="100"/>
      <c r="AC449" s="100"/>
      <c r="AD449" s="108"/>
      <c r="AE449" s="18"/>
      <c r="AF449" s="109"/>
      <c r="AG449" s="108"/>
      <c r="AH449" s="148"/>
      <c r="AI449" s="100"/>
      <c r="AJ449" s="100"/>
      <c r="AK449" s="100"/>
      <c r="AL449" s="108"/>
      <c r="AM449" s="18"/>
      <c r="AN449" s="111"/>
      <c r="AO449" s="18"/>
      <c r="AP449" s="149"/>
      <c r="AQ449" s="82"/>
      <c r="AR449" s="66"/>
      <c r="AS449" s="97"/>
    </row>
    <row r="450" spans="1:45" ht="12.75" customHeight="1">
      <c r="A450" s="66"/>
      <c r="B450" s="98"/>
      <c r="C450" s="99"/>
      <c r="D450" s="99"/>
      <c r="E450" s="100"/>
      <c r="F450" s="100"/>
      <c r="G450" s="100"/>
      <c r="H450" s="98"/>
      <c r="I450" s="143"/>
      <c r="J450" s="100"/>
      <c r="K450" s="102"/>
      <c r="L450" s="100"/>
      <c r="M450" s="100"/>
      <c r="N450" s="100"/>
      <c r="O450" s="108"/>
      <c r="P450" s="144"/>
      <c r="Q450" s="145"/>
      <c r="R450" s="145"/>
      <c r="S450" s="100"/>
      <c r="T450" s="108"/>
      <c r="U450" s="102"/>
      <c r="V450" s="100"/>
      <c r="W450" s="100"/>
      <c r="X450" s="146"/>
      <c r="Y450" s="18"/>
      <c r="Z450" s="147"/>
      <c r="AA450" s="100"/>
      <c r="AB450" s="100"/>
      <c r="AC450" s="100"/>
      <c r="AD450" s="108"/>
      <c r="AE450" s="18"/>
      <c r="AF450" s="109"/>
      <c r="AG450" s="108"/>
      <c r="AH450" s="148"/>
      <c r="AI450" s="100"/>
      <c r="AJ450" s="100"/>
      <c r="AK450" s="100"/>
      <c r="AL450" s="108"/>
      <c r="AM450" s="18"/>
      <c r="AN450" s="111"/>
      <c r="AO450" s="18"/>
      <c r="AP450" s="149"/>
      <c r="AQ450" s="82"/>
      <c r="AR450" s="66"/>
      <c r="AS450" s="97"/>
    </row>
    <row r="451" spans="1:45" ht="12.75" customHeight="1">
      <c r="A451" s="66"/>
      <c r="B451" s="98"/>
      <c r="C451" s="99"/>
      <c r="D451" s="99"/>
      <c r="E451" s="100"/>
      <c r="F451" s="100"/>
      <c r="G451" s="100"/>
      <c r="H451" s="98"/>
      <c r="I451" s="143"/>
      <c r="J451" s="100"/>
      <c r="K451" s="102"/>
      <c r="L451" s="100"/>
      <c r="M451" s="100"/>
      <c r="N451" s="100"/>
      <c r="O451" s="108"/>
      <c r="P451" s="144"/>
      <c r="Q451" s="145"/>
      <c r="R451" s="145"/>
      <c r="S451" s="100"/>
      <c r="T451" s="108"/>
      <c r="U451" s="102"/>
      <c r="V451" s="100"/>
      <c r="W451" s="100"/>
      <c r="X451" s="146"/>
      <c r="Y451" s="18"/>
      <c r="Z451" s="147"/>
      <c r="AA451" s="100"/>
      <c r="AB451" s="100"/>
      <c r="AC451" s="100"/>
      <c r="AD451" s="108"/>
      <c r="AE451" s="18"/>
      <c r="AF451" s="109"/>
      <c r="AG451" s="108"/>
      <c r="AH451" s="148"/>
      <c r="AI451" s="100"/>
      <c r="AJ451" s="100"/>
      <c r="AK451" s="100"/>
      <c r="AL451" s="108"/>
      <c r="AM451" s="18"/>
      <c r="AN451" s="111"/>
      <c r="AO451" s="18"/>
      <c r="AP451" s="149"/>
      <c r="AQ451" s="82"/>
      <c r="AR451" s="66"/>
      <c r="AS451" s="97"/>
    </row>
    <row r="452" spans="1:45" ht="12.75" customHeight="1">
      <c r="A452" s="66"/>
      <c r="B452" s="98"/>
      <c r="C452" s="99"/>
      <c r="D452" s="99"/>
      <c r="E452" s="100"/>
      <c r="F452" s="100"/>
      <c r="G452" s="100"/>
      <c r="H452" s="98"/>
      <c r="I452" s="143"/>
      <c r="J452" s="100"/>
      <c r="K452" s="102"/>
      <c r="L452" s="100"/>
      <c r="M452" s="100"/>
      <c r="N452" s="100"/>
      <c r="O452" s="108"/>
      <c r="P452" s="144"/>
      <c r="Q452" s="145"/>
      <c r="R452" s="145"/>
      <c r="S452" s="100"/>
      <c r="T452" s="108"/>
      <c r="U452" s="102"/>
      <c r="V452" s="100"/>
      <c r="W452" s="100"/>
      <c r="X452" s="146"/>
      <c r="Y452" s="18"/>
      <c r="Z452" s="147"/>
      <c r="AA452" s="100"/>
      <c r="AB452" s="100"/>
      <c r="AC452" s="100"/>
      <c r="AD452" s="108"/>
      <c r="AE452" s="18"/>
      <c r="AF452" s="109"/>
      <c r="AG452" s="108"/>
      <c r="AH452" s="148"/>
      <c r="AI452" s="100"/>
      <c r="AJ452" s="100"/>
      <c r="AK452" s="100"/>
      <c r="AL452" s="108"/>
      <c r="AM452" s="18"/>
      <c r="AN452" s="111"/>
      <c r="AO452" s="18"/>
      <c r="AP452" s="149"/>
      <c r="AQ452" s="82"/>
      <c r="AR452" s="66"/>
      <c r="AS452" s="97"/>
    </row>
    <row r="453" spans="1:45" ht="12.75" customHeight="1">
      <c r="A453" s="66"/>
      <c r="B453" s="98"/>
      <c r="C453" s="99"/>
      <c r="D453" s="99"/>
      <c r="E453" s="100"/>
      <c r="F453" s="100"/>
      <c r="G453" s="100"/>
      <c r="H453" s="98"/>
      <c r="I453" s="143"/>
      <c r="J453" s="100"/>
      <c r="K453" s="102"/>
      <c r="L453" s="100"/>
      <c r="M453" s="100"/>
      <c r="N453" s="100"/>
      <c r="O453" s="108"/>
      <c r="P453" s="144"/>
      <c r="Q453" s="145"/>
      <c r="R453" s="145"/>
      <c r="S453" s="100"/>
      <c r="T453" s="108"/>
      <c r="U453" s="102"/>
      <c r="V453" s="100"/>
      <c r="W453" s="100"/>
      <c r="X453" s="146"/>
      <c r="Y453" s="18"/>
      <c r="Z453" s="147"/>
      <c r="AA453" s="100"/>
      <c r="AB453" s="100"/>
      <c r="AC453" s="100"/>
      <c r="AD453" s="108"/>
      <c r="AE453" s="18"/>
      <c r="AF453" s="109"/>
      <c r="AG453" s="108"/>
      <c r="AH453" s="148"/>
      <c r="AI453" s="100"/>
      <c r="AJ453" s="100"/>
      <c r="AK453" s="100"/>
      <c r="AL453" s="108"/>
      <c r="AM453" s="18"/>
      <c r="AN453" s="111"/>
      <c r="AO453" s="18"/>
      <c r="AP453" s="149"/>
      <c r="AQ453" s="82"/>
      <c r="AR453" s="66"/>
      <c r="AS453" s="97"/>
    </row>
    <row r="454" spans="1:45" ht="12.75" customHeight="1">
      <c r="A454" s="66"/>
      <c r="B454" s="98"/>
      <c r="C454" s="99"/>
      <c r="D454" s="99"/>
      <c r="E454" s="100"/>
      <c r="F454" s="100"/>
      <c r="G454" s="100"/>
      <c r="H454" s="98"/>
      <c r="I454" s="143"/>
      <c r="J454" s="100"/>
      <c r="K454" s="102"/>
      <c r="L454" s="100"/>
      <c r="M454" s="100"/>
      <c r="N454" s="100"/>
      <c r="O454" s="108"/>
      <c r="P454" s="144"/>
      <c r="Q454" s="145"/>
      <c r="R454" s="145"/>
      <c r="S454" s="100"/>
      <c r="T454" s="108"/>
      <c r="U454" s="102"/>
      <c r="V454" s="100"/>
      <c r="W454" s="100"/>
      <c r="X454" s="146"/>
      <c r="Y454" s="18"/>
      <c r="Z454" s="147"/>
      <c r="AA454" s="100"/>
      <c r="AB454" s="100"/>
      <c r="AC454" s="100"/>
      <c r="AD454" s="108"/>
      <c r="AE454" s="18"/>
      <c r="AF454" s="109"/>
      <c r="AG454" s="108"/>
      <c r="AH454" s="148"/>
      <c r="AI454" s="100"/>
      <c r="AJ454" s="100"/>
      <c r="AK454" s="100"/>
      <c r="AL454" s="108"/>
      <c r="AM454" s="18"/>
      <c r="AN454" s="111"/>
      <c r="AO454" s="18"/>
      <c r="AP454" s="149"/>
      <c r="AQ454" s="82"/>
      <c r="AR454" s="66"/>
      <c r="AS454" s="97"/>
    </row>
    <row r="455" spans="1:45" ht="12.75" customHeight="1">
      <c r="A455" s="66"/>
      <c r="B455" s="98"/>
      <c r="C455" s="99"/>
      <c r="D455" s="99"/>
      <c r="E455" s="100"/>
      <c r="F455" s="100"/>
      <c r="G455" s="100"/>
      <c r="H455" s="98"/>
      <c r="I455" s="143"/>
      <c r="J455" s="100"/>
      <c r="K455" s="102"/>
      <c r="L455" s="100"/>
      <c r="M455" s="100"/>
      <c r="N455" s="100"/>
      <c r="O455" s="108"/>
      <c r="P455" s="144"/>
      <c r="Q455" s="145"/>
      <c r="R455" s="145"/>
      <c r="S455" s="100"/>
      <c r="T455" s="108"/>
      <c r="U455" s="102"/>
      <c r="V455" s="100"/>
      <c r="W455" s="100"/>
      <c r="X455" s="146"/>
      <c r="Y455" s="18"/>
      <c r="Z455" s="147"/>
      <c r="AA455" s="100"/>
      <c r="AB455" s="100"/>
      <c r="AC455" s="100"/>
      <c r="AD455" s="108"/>
      <c r="AE455" s="18"/>
      <c r="AF455" s="109"/>
      <c r="AG455" s="108"/>
      <c r="AH455" s="148"/>
      <c r="AI455" s="100"/>
      <c r="AJ455" s="100"/>
      <c r="AK455" s="100"/>
      <c r="AL455" s="108"/>
      <c r="AM455" s="18"/>
      <c r="AN455" s="111"/>
      <c r="AO455" s="18"/>
      <c r="AP455" s="149"/>
      <c r="AQ455" s="82"/>
      <c r="AR455" s="66"/>
      <c r="AS455" s="97"/>
    </row>
    <row r="456" spans="1:45" ht="12.75" customHeight="1">
      <c r="A456" s="66"/>
      <c r="B456" s="98"/>
      <c r="C456" s="99"/>
      <c r="D456" s="99"/>
      <c r="E456" s="100"/>
      <c r="F456" s="100"/>
      <c r="G456" s="100"/>
      <c r="H456" s="98"/>
      <c r="I456" s="143"/>
      <c r="J456" s="100"/>
      <c r="K456" s="102"/>
      <c r="L456" s="100"/>
      <c r="M456" s="100"/>
      <c r="N456" s="100"/>
      <c r="O456" s="108"/>
      <c r="P456" s="144"/>
      <c r="Q456" s="145"/>
      <c r="R456" s="145"/>
      <c r="S456" s="100"/>
      <c r="T456" s="108"/>
      <c r="U456" s="102"/>
      <c r="V456" s="100"/>
      <c r="W456" s="100"/>
      <c r="X456" s="146"/>
      <c r="Y456" s="18"/>
      <c r="Z456" s="147"/>
      <c r="AA456" s="100"/>
      <c r="AB456" s="100"/>
      <c r="AC456" s="100"/>
      <c r="AD456" s="108"/>
      <c r="AE456" s="18"/>
      <c r="AF456" s="109"/>
      <c r="AG456" s="108"/>
      <c r="AH456" s="148"/>
      <c r="AI456" s="100"/>
      <c r="AJ456" s="100"/>
      <c r="AK456" s="100"/>
      <c r="AL456" s="108"/>
      <c r="AM456" s="18"/>
      <c r="AN456" s="111"/>
      <c r="AO456" s="18"/>
      <c r="AP456" s="149"/>
      <c r="AQ456" s="82"/>
      <c r="AR456" s="66"/>
      <c r="AS456" s="97"/>
    </row>
    <row r="457" spans="1:45" ht="12.75" customHeight="1">
      <c r="A457" s="66"/>
      <c r="B457" s="98"/>
      <c r="C457" s="99"/>
      <c r="D457" s="99"/>
      <c r="E457" s="100"/>
      <c r="F457" s="100"/>
      <c r="G457" s="100"/>
      <c r="H457" s="98"/>
      <c r="I457" s="143"/>
      <c r="J457" s="100"/>
      <c r="K457" s="102"/>
      <c r="L457" s="100"/>
      <c r="M457" s="100"/>
      <c r="N457" s="100"/>
      <c r="O457" s="108"/>
      <c r="P457" s="144"/>
      <c r="Q457" s="145"/>
      <c r="R457" s="145"/>
      <c r="S457" s="100"/>
      <c r="T457" s="108"/>
      <c r="U457" s="102"/>
      <c r="V457" s="100"/>
      <c r="W457" s="100"/>
      <c r="X457" s="146"/>
      <c r="Y457" s="18"/>
      <c r="Z457" s="147"/>
      <c r="AA457" s="100"/>
      <c r="AB457" s="100"/>
      <c r="AC457" s="100"/>
      <c r="AD457" s="108"/>
      <c r="AE457" s="18"/>
      <c r="AF457" s="109"/>
      <c r="AG457" s="108"/>
      <c r="AH457" s="148"/>
      <c r="AI457" s="100"/>
      <c r="AJ457" s="100"/>
      <c r="AK457" s="100"/>
      <c r="AL457" s="108"/>
      <c r="AM457" s="18"/>
      <c r="AN457" s="111"/>
      <c r="AO457" s="18"/>
      <c r="AP457" s="149"/>
      <c r="AQ457" s="82"/>
      <c r="AR457" s="66"/>
      <c r="AS457" s="97"/>
    </row>
    <row r="458" spans="1:45" ht="12.75" customHeight="1">
      <c r="A458" s="66"/>
      <c r="B458" s="98"/>
      <c r="C458" s="99"/>
      <c r="D458" s="99"/>
      <c r="E458" s="100"/>
      <c r="F458" s="100"/>
      <c r="G458" s="100"/>
      <c r="H458" s="98"/>
      <c r="I458" s="143"/>
      <c r="J458" s="100"/>
      <c r="K458" s="102"/>
      <c r="L458" s="100"/>
      <c r="M458" s="100"/>
      <c r="N458" s="100"/>
      <c r="O458" s="108"/>
      <c r="P458" s="144"/>
      <c r="Q458" s="145"/>
      <c r="R458" s="145"/>
      <c r="S458" s="100"/>
      <c r="T458" s="108"/>
      <c r="U458" s="102"/>
      <c r="V458" s="100"/>
      <c r="W458" s="100"/>
      <c r="X458" s="146"/>
      <c r="Y458" s="18"/>
      <c r="Z458" s="147"/>
      <c r="AA458" s="100"/>
      <c r="AB458" s="100"/>
      <c r="AC458" s="100"/>
      <c r="AD458" s="108"/>
      <c r="AE458" s="18"/>
      <c r="AF458" s="109"/>
      <c r="AG458" s="108"/>
      <c r="AH458" s="148"/>
      <c r="AI458" s="100"/>
      <c r="AJ458" s="100"/>
      <c r="AK458" s="100"/>
      <c r="AL458" s="108"/>
      <c r="AM458" s="18"/>
      <c r="AN458" s="111"/>
      <c r="AO458" s="18"/>
      <c r="AP458" s="149"/>
      <c r="AQ458" s="82"/>
      <c r="AR458" s="66"/>
      <c r="AS458" s="97"/>
    </row>
    <row r="459" spans="1:45" ht="12.75" customHeight="1">
      <c r="A459" s="66"/>
      <c r="B459" s="98"/>
      <c r="C459" s="99"/>
      <c r="D459" s="99"/>
      <c r="E459" s="100"/>
      <c r="F459" s="100"/>
      <c r="G459" s="100"/>
      <c r="H459" s="98"/>
      <c r="I459" s="143"/>
      <c r="J459" s="100"/>
      <c r="K459" s="102"/>
      <c r="L459" s="100"/>
      <c r="M459" s="100"/>
      <c r="N459" s="100"/>
      <c r="O459" s="108"/>
      <c r="P459" s="144"/>
      <c r="Q459" s="145"/>
      <c r="R459" s="145"/>
      <c r="S459" s="100"/>
      <c r="T459" s="108"/>
      <c r="U459" s="102"/>
      <c r="V459" s="100"/>
      <c r="W459" s="100"/>
      <c r="X459" s="146"/>
      <c r="Y459" s="18"/>
      <c r="Z459" s="147"/>
      <c r="AA459" s="100"/>
      <c r="AB459" s="100"/>
      <c r="AC459" s="100"/>
      <c r="AD459" s="108"/>
      <c r="AE459" s="18"/>
      <c r="AF459" s="109"/>
      <c r="AG459" s="108"/>
      <c r="AH459" s="148"/>
      <c r="AI459" s="100"/>
      <c r="AJ459" s="100"/>
      <c r="AK459" s="100"/>
      <c r="AL459" s="108"/>
      <c r="AM459" s="18"/>
      <c r="AN459" s="111"/>
      <c r="AO459" s="18"/>
      <c r="AP459" s="149"/>
      <c r="AQ459" s="82"/>
      <c r="AR459" s="66"/>
      <c r="AS459" s="97"/>
    </row>
    <row r="460" spans="1:45" ht="12.75" customHeight="1">
      <c r="A460" s="66"/>
      <c r="B460" s="98"/>
      <c r="C460" s="99"/>
      <c r="D460" s="99"/>
      <c r="E460" s="100"/>
      <c r="F460" s="100"/>
      <c r="G460" s="100"/>
      <c r="H460" s="98"/>
      <c r="I460" s="143"/>
      <c r="J460" s="100"/>
      <c r="K460" s="102"/>
      <c r="L460" s="100"/>
      <c r="M460" s="100"/>
      <c r="N460" s="100"/>
      <c r="O460" s="108"/>
      <c r="P460" s="144"/>
      <c r="Q460" s="145"/>
      <c r="R460" s="145"/>
      <c r="S460" s="100"/>
      <c r="T460" s="108"/>
      <c r="U460" s="102"/>
      <c r="V460" s="100"/>
      <c r="W460" s="100"/>
      <c r="X460" s="146"/>
      <c r="Y460" s="18"/>
      <c r="Z460" s="147"/>
      <c r="AA460" s="100"/>
      <c r="AB460" s="100"/>
      <c r="AC460" s="100"/>
      <c r="AD460" s="108"/>
      <c r="AE460" s="18"/>
      <c r="AF460" s="109"/>
      <c r="AG460" s="108"/>
      <c r="AH460" s="148"/>
      <c r="AI460" s="100"/>
      <c r="AJ460" s="100"/>
      <c r="AK460" s="100"/>
      <c r="AL460" s="108"/>
      <c r="AM460" s="18"/>
      <c r="AN460" s="111"/>
      <c r="AO460" s="18"/>
      <c r="AP460" s="149"/>
      <c r="AQ460" s="82"/>
      <c r="AR460" s="66"/>
      <c r="AS460" s="97"/>
    </row>
    <row r="461" spans="1:45" ht="12.75" customHeight="1">
      <c r="A461" s="66"/>
      <c r="B461" s="98"/>
      <c r="C461" s="99"/>
      <c r="D461" s="99"/>
      <c r="E461" s="100"/>
      <c r="F461" s="100"/>
      <c r="G461" s="100"/>
      <c r="H461" s="98"/>
      <c r="I461" s="143"/>
      <c r="J461" s="100"/>
      <c r="K461" s="102"/>
      <c r="L461" s="100"/>
      <c r="M461" s="100"/>
      <c r="N461" s="100"/>
      <c r="O461" s="108"/>
      <c r="P461" s="144"/>
      <c r="Q461" s="145"/>
      <c r="R461" s="145"/>
      <c r="S461" s="100"/>
      <c r="T461" s="108"/>
      <c r="U461" s="102"/>
      <c r="V461" s="100"/>
      <c r="W461" s="100"/>
      <c r="X461" s="146"/>
      <c r="Y461" s="18"/>
      <c r="Z461" s="147"/>
      <c r="AA461" s="100"/>
      <c r="AB461" s="100"/>
      <c r="AC461" s="100"/>
      <c r="AD461" s="108"/>
      <c r="AE461" s="18"/>
      <c r="AF461" s="109"/>
      <c r="AG461" s="108"/>
      <c r="AH461" s="148"/>
      <c r="AI461" s="100"/>
      <c r="AJ461" s="100"/>
      <c r="AK461" s="100"/>
      <c r="AL461" s="108"/>
      <c r="AM461" s="18"/>
      <c r="AN461" s="111"/>
      <c r="AO461" s="18"/>
      <c r="AP461" s="149"/>
      <c r="AQ461" s="82"/>
      <c r="AR461" s="66"/>
      <c r="AS461" s="97"/>
    </row>
    <row r="462" spans="1:45" ht="12.75" customHeight="1">
      <c r="A462" s="66"/>
      <c r="B462" s="98"/>
      <c r="C462" s="99"/>
      <c r="D462" s="99"/>
      <c r="E462" s="100"/>
      <c r="F462" s="100"/>
      <c r="G462" s="100"/>
      <c r="H462" s="98"/>
      <c r="I462" s="143"/>
      <c r="J462" s="100"/>
      <c r="K462" s="102"/>
      <c r="L462" s="100"/>
      <c r="M462" s="100"/>
      <c r="N462" s="100"/>
      <c r="O462" s="108"/>
      <c r="P462" s="144"/>
      <c r="Q462" s="145"/>
      <c r="R462" s="145"/>
      <c r="S462" s="100"/>
      <c r="T462" s="108"/>
      <c r="U462" s="102"/>
      <c r="V462" s="100"/>
      <c r="W462" s="100"/>
      <c r="X462" s="146"/>
      <c r="Y462" s="18"/>
      <c r="Z462" s="147"/>
      <c r="AA462" s="100"/>
      <c r="AB462" s="100"/>
      <c r="AC462" s="100"/>
      <c r="AD462" s="108"/>
      <c r="AE462" s="18"/>
      <c r="AF462" s="109"/>
      <c r="AG462" s="108"/>
      <c r="AH462" s="148"/>
      <c r="AI462" s="100"/>
      <c r="AJ462" s="100"/>
      <c r="AK462" s="100"/>
      <c r="AL462" s="108"/>
      <c r="AM462" s="18"/>
      <c r="AN462" s="111"/>
      <c r="AO462" s="18"/>
      <c r="AP462" s="149"/>
      <c r="AQ462" s="82"/>
      <c r="AR462" s="66"/>
      <c r="AS462" s="97"/>
    </row>
    <row r="463" spans="1:45" ht="12.75" customHeight="1">
      <c r="A463" s="66"/>
      <c r="B463" s="98"/>
      <c r="C463" s="99"/>
      <c r="D463" s="99"/>
      <c r="E463" s="100"/>
      <c r="F463" s="100"/>
      <c r="G463" s="100"/>
      <c r="H463" s="98"/>
      <c r="I463" s="143"/>
      <c r="J463" s="100"/>
      <c r="K463" s="102"/>
      <c r="L463" s="100"/>
      <c r="M463" s="100"/>
      <c r="N463" s="100"/>
      <c r="O463" s="108"/>
      <c r="P463" s="144"/>
      <c r="Q463" s="145"/>
      <c r="R463" s="145"/>
      <c r="S463" s="100"/>
      <c r="T463" s="108"/>
      <c r="U463" s="102"/>
      <c r="V463" s="100"/>
      <c r="W463" s="100"/>
      <c r="X463" s="146"/>
      <c r="Y463" s="18"/>
      <c r="Z463" s="147"/>
      <c r="AA463" s="100"/>
      <c r="AB463" s="100"/>
      <c r="AC463" s="100"/>
      <c r="AD463" s="108"/>
      <c r="AE463" s="18"/>
      <c r="AF463" s="109"/>
      <c r="AG463" s="108"/>
      <c r="AH463" s="148"/>
      <c r="AI463" s="100"/>
      <c r="AJ463" s="100"/>
      <c r="AK463" s="100"/>
      <c r="AL463" s="108"/>
      <c r="AM463" s="18"/>
      <c r="AN463" s="111"/>
      <c r="AO463" s="18"/>
      <c r="AP463" s="149"/>
      <c r="AQ463" s="82"/>
      <c r="AR463" s="66"/>
      <c r="AS463" s="97"/>
    </row>
    <row r="464" spans="1:45" ht="12.75" customHeight="1">
      <c r="A464" s="66"/>
      <c r="B464" s="98"/>
      <c r="C464" s="99"/>
      <c r="D464" s="99"/>
      <c r="E464" s="100"/>
      <c r="F464" s="100"/>
      <c r="G464" s="100"/>
      <c r="H464" s="98"/>
      <c r="I464" s="143"/>
      <c r="J464" s="100"/>
      <c r="K464" s="102"/>
      <c r="L464" s="100"/>
      <c r="M464" s="100"/>
      <c r="N464" s="100"/>
      <c r="O464" s="108"/>
      <c r="P464" s="144"/>
      <c r="Q464" s="145"/>
      <c r="R464" s="145"/>
      <c r="S464" s="100"/>
      <c r="T464" s="108"/>
      <c r="U464" s="102"/>
      <c r="V464" s="100"/>
      <c r="W464" s="100"/>
      <c r="X464" s="146"/>
      <c r="Y464" s="18"/>
      <c r="Z464" s="147"/>
      <c r="AA464" s="100"/>
      <c r="AB464" s="100"/>
      <c r="AC464" s="100"/>
      <c r="AD464" s="108"/>
      <c r="AE464" s="18"/>
      <c r="AF464" s="109"/>
      <c r="AG464" s="108"/>
      <c r="AH464" s="148"/>
      <c r="AI464" s="100"/>
      <c r="AJ464" s="100"/>
      <c r="AK464" s="100"/>
      <c r="AL464" s="108"/>
      <c r="AM464" s="18"/>
      <c r="AN464" s="111"/>
      <c r="AO464" s="18"/>
      <c r="AP464" s="149"/>
      <c r="AQ464" s="82"/>
      <c r="AR464" s="66"/>
      <c r="AS464" s="97"/>
    </row>
    <row r="465" spans="1:45" ht="12.75" customHeight="1">
      <c r="A465" s="66"/>
      <c r="B465" s="98"/>
      <c r="C465" s="99"/>
      <c r="D465" s="99"/>
      <c r="E465" s="100"/>
      <c r="F465" s="100"/>
      <c r="G465" s="100"/>
      <c r="H465" s="98"/>
      <c r="I465" s="143"/>
      <c r="J465" s="100"/>
      <c r="K465" s="102"/>
      <c r="L465" s="100"/>
      <c r="M465" s="100"/>
      <c r="N465" s="100"/>
      <c r="O465" s="108"/>
      <c r="P465" s="144"/>
      <c r="Q465" s="145"/>
      <c r="R465" s="145"/>
      <c r="S465" s="100"/>
      <c r="T465" s="108"/>
      <c r="U465" s="102"/>
      <c r="V465" s="100"/>
      <c r="W465" s="100"/>
      <c r="X465" s="146"/>
      <c r="Y465" s="18"/>
      <c r="Z465" s="147"/>
      <c r="AA465" s="100"/>
      <c r="AB465" s="100"/>
      <c r="AC465" s="100"/>
      <c r="AD465" s="108"/>
      <c r="AE465" s="18"/>
      <c r="AF465" s="109"/>
      <c r="AG465" s="108"/>
      <c r="AH465" s="148"/>
      <c r="AI465" s="100"/>
      <c r="AJ465" s="100"/>
      <c r="AK465" s="100"/>
      <c r="AL465" s="108"/>
      <c r="AM465" s="18"/>
      <c r="AN465" s="111"/>
      <c r="AO465" s="18"/>
      <c r="AP465" s="149"/>
      <c r="AQ465" s="82"/>
      <c r="AR465" s="66"/>
      <c r="AS465" s="97"/>
    </row>
    <row r="466" spans="1:45" ht="12.75" customHeight="1">
      <c r="A466" s="66"/>
      <c r="B466" s="98"/>
      <c r="C466" s="99"/>
      <c r="D466" s="99"/>
      <c r="E466" s="100"/>
      <c r="F466" s="100"/>
      <c r="G466" s="100"/>
      <c r="H466" s="98"/>
      <c r="I466" s="143"/>
      <c r="J466" s="100"/>
      <c r="K466" s="102"/>
      <c r="L466" s="100"/>
      <c r="M466" s="100"/>
      <c r="N466" s="100"/>
      <c r="O466" s="108"/>
      <c r="P466" s="144"/>
      <c r="Q466" s="145"/>
      <c r="R466" s="145"/>
      <c r="S466" s="100"/>
      <c r="T466" s="108"/>
      <c r="U466" s="102"/>
      <c r="V466" s="100"/>
      <c r="W466" s="100"/>
      <c r="X466" s="146"/>
      <c r="Y466" s="18"/>
      <c r="Z466" s="147"/>
      <c r="AA466" s="100"/>
      <c r="AB466" s="100"/>
      <c r="AC466" s="100"/>
      <c r="AD466" s="108"/>
      <c r="AE466" s="18"/>
      <c r="AF466" s="109"/>
      <c r="AG466" s="108"/>
      <c r="AH466" s="148"/>
      <c r="AI466" s="100"/>
      <c r="AJ466" s="100"/>
      <c r="AK466" s="100"/>
      <c r="AL466" s="108"/>
      <c r="AM466" s="18"/>
      <c r="AN466" s="111"/>
      <c r="AO466" s="18"/>
      <c r="AP466" s="149"/>
      <c r="AQ466" s="82"/>
      <c r="AR466" s="66"/>
      <c r="AS466" s="97"/>
    </row>
    <row r="467" spans="1:45" ht="12.75" customHeight="1">
      <c r="A467" s="66"/>
      <c r="B467" s="98"/>
      <c r="C467" s="99"/>
      <c r="D467" s="99"/>
      <c r="E467" s="100"/>
      <c r="F467" s="100"/>
      <c r="G467" s="100"/>
      <c r="H467" s="98"/>
      <c r="I467" s="143"/>
      <c r="J467" s="100"/>
      <c r="K467" s="102"/>
      <c r="L467" s="100"/>
      <c r="M467" s="100"/>
      <c r="N467" s="100"/>
      <c r="O467" s="108"/>
      <c r="P467" s="144"/>
      <c r="Q467" s="145"/>
      <c r="R467" s="145"/>
      <c r="S467" s="100"/>
      <c r="T467" s="108"/>
      <c r="U467" s="102"/>
      <c r="V467" s="100"/>
      <c r="W467" s="100"/>
      <c r="X467" s="146"/>
      <c r="Y467" s="18"/>
      <c r="Z467" s="147"/>
      <c r="AA467" s="100"/>
      <c r="AB467" s="100"/>
      <c r="AC467" s="100"/>
      <c r="AD467" s="108"/>
      <c r="AE467" s="18"/>
      <c r="AF467" s="109"/>
      <c r="AG467" s="108"/>
      <c r="AH467" s="148"/>
      <c r="AI467" s="100"/>
      <c r="AJ467" s="100"/>
      <c r="AK467" s="100"/>
      <c r="AL467" s="108"/>
      <c r="AM467" s="18"/>
      <c r="AN467" s="111"/>
      <c r="AO467" s="18"/>
      <c r="AP467" s="149"/>
      <c r="AQ467" s="82"/>
      <c r="AR467" s="66"/>
      <c r="AS467" s="97"/>
    </row>
    <row r="468" spans="1:45" ht="12.75" customHeight="1">
      <c r="A468" s="66"/>
      <c r="B468" s="98"/>
      <c r="C468" s="99"/>
      <c r="D468" s="99"/>
      <c r="E468" s="100"/>
      <c r="F468" s="100"/>
      <c r="G468" s="100"/>
      <c r="H468" s="98"/>
      <c r="I468" s="143"/>
      <c r="J468" s="100"/>
      <c r="K468" s="102"/>
      <c r="L468" s="100"/>
      <c r="M468" s="100"/>
      <c r="N468" s="100"/>
      <c r="O468" s="108"/>
      <c r="P468" s="144"/>
      <c r="Q468" s="145"/>
      <c r="R468" s="145"/>
      <c r="S468" s="100"/>
      <c r="T468" s="108"/>
      <c r="U468" s="102"/>
      <c r="V468" s="100"/>
      <c r="W468" s="100"/>
      <c r="X468" s="146"/>
      <c r="Y468" s="18"/>
      <c r="Z468" s="147"/>
      <c r="AA468" s="100"/>
      <c r="AB468" s="100"/>
      <c r="AC468" s="100"/>
      <c r="AD468" s="108"/>
      <c r="AE468" s="18"/>
      <c r="AF468" s="109"/>
      <c r="AG468" s="108"/>
      <c r="AH468" s="148"/>
      <c r="AI468" s="100"/>
      <c r="AJ468" s="100"/>
      <c r="AK468" s="100"/>
      <c r="AL468" s="108"/>
      <c r="AM468" s="18"/>
      <c r="AN468" s="111"/>
      <c r="AO468" s="18"/>
      <c r="AP468" s="149"/>
      <c r="AQ468" s="82"/>
      <c r="AR468" s="66"/>
      <c r="AS468" s="97"/>
    </row>
    <row r="469" spans="1:45" ht="12.75" customHeight="1">
      <c r="A469" s="66"/>
      <c r="B469" s="98"/>
      <c r="C469" s="99"/>
      <c r="D469" s="99"/>
      <c r="E469" s="100"/>
      <c r="F469" s="100"/>
      <c r="G469" s="100"/>
      <c r="H469" s="98"/>
      <c r="I469" s="143"/>
      <c r="J469" s="100"/>
      <c r="K469" s="102"/>
      <c r="L469" s="100"/>
      <c r="M469" s="100"/>
      <c r="N469" s="100"/>
      <c r="O469" s="108"/>
      <c r="P469" s="144"/>
      <c r="Q469" s="145"/>
      <c r="R469" s="145"/>
      <c r="S469" s="100"/>
      <c r="T469" s="108"/>
      <c r="U469" s="102"/>
      <c r="V469" s="100"/>
      <c r="W469" s="100"/>
      <c r="X469" s="146"/>
      <c r="Y469" s="18"/>
      <c r="Z469" s="147"/>
      <c r="AA469" s="100"/>
      <c r="AB469" s="100"/>
      <c r="AC469" s="100"/>
      <c r="AD469" s="108"/>
      <c r="AE469" s="18"/>
      <c r="AF469" s="109"/>
      <c r="AG469" s="108"/>
      <c r="AH469" s="148"/>
      <c r="AI469" s="100"/>
      <c r="AJ469" s="100"/>
      <c r="AK469" s="100"/>
      <c r="AL469" s="108"/>
      <c r="AM469" s="18"/>
      <c r="AN469" s="111"/>
      <c r="AO469" s="18"/>
      <c r="AP469" s="149"/>
      <c r="AQ469" s="82"/>
      <c r="AR469" s="66"/>
      <c r="AS469" s="97"/>
    </row>
    <row r="470" spans="1:45" ht="12.75" customHeight="1">
      <c r="A470" s="66"/>
      <c r="B470" s="98"/>
      <c r="C470" s="99"/>
      <c r="D470" s="99"/>
      <c r="E470" s="100"/>
      <c r="F470" s="100"/>
      <c r="G470" s="100"/>
      <c r="H470" s="98"/>
      <c r="I470" s="143"/>
      <c r="J470" s="100"/>
      <c r="K470" s="102"/>
      <c r="L470" s="100"/>
      <c r="M470" s="100"/>
      <c r="N470" s="100"/>
      <c r="O470" s="108"/>
      <c r="P470" s="144"/>
      <c r="Q470" s="145"/>
      <c r="R470" s="145"/>
      <c r="S470" s="100"/>
      <c r="T470" s="108"/>
      <c r="U470" s="102"/>
      <c r="V470" s="100"/>
      <c r="W470" s="100"/>
      <c r="X470" s="146"/>
      <c r="Y470" s="18"/>
      <c r="Z470" s="147"/>
      <c r="AA470" s="100"/>
      <c r="AB470" s="100"/>
      <c r="AC470" s="100"/>
      <c r="AD470" s="108"/>
      <c r="AE470" s="18"/>
      <c r="AF470" s="109"/>
      <c r="AG470" s="108"/>
      <c r="AH470" s="148"/>
      <c r="AI470" s="100"/>
      <c r="AJ470" s="100"/>
      <c r="AK470" s="100"/>
      <c r="AL470" s="108"/>
      <c r="AM470" s="18"/>
      <c r="AN470" s="111"/>
      <c r="AO470" s="18"/>
      <c r="AP470" s="149"/>
      <c r="AQ470" s="82"/>
      <c r="AR470" s="66"/>
      <c r="AS470" s="97"/>
    </row>
    <row r="471" spans="1:45" ht="12.75" customHeight="1">
      <c r="A471" s="66"/>
      <c r="B471" s="98"/>
      <c r="C471" s="99"/>
      <c r="D471" s="99"/>
      <c r="E471" s="100"/>
      <c r="F471" s="100"/>
      <c r="G471" s="100"/>
      <c r="H471" s="98"/>
      <c r="I471" s="143"/>
      <c r="J471" s="100"/>
      <c r="K471" s="102"/>
      <c r="L471" s="100"/>
      <c r="M471" s="100"/>
      <c r="N471" s="100"/>
      <c r="O471" s="108"/>
      <c r="P471" s="144"/>
      <c r="Q471" s="145"/>
      <c r="R471" s="145"/>
      <c r="S471" s="100"/>
      <c r="T471" s="108"/>
      <c r="U471" s="102"/>
      <c r="V471" s="100"/>
      <c r="W471" s="100"/>
      <c r="X471" s="146"/>
      <c r="Y471" s="18"/>
      <c r="Z471" s="147"/>
      <c r="AA471" s="100"/>
      <c r="AB471" s="100"/>
      <c r="AC471" s="100"/>
      <c r="AD471" s="108"/>
      <c r="AE471" s="18"/>
      <c r="AF471" s="109"/>
      <c r="AG471" s="108"/>
      <c r="AH471" s="148"/>
      <c r="AI471" s="100"/>
      <c r="AJ471" s="100"/>
      <c r="AK471" s="100"/>
      <c r="AL471" s="108"/>
      <c r="AM471" s="18"/>
      <c r="AN471" s="111"/>
      <c r="AO471" s="18"/>
      <c r="AP471" s="149"/>
      <c r="AQ471" s="82"/>
      <c r="AR471" s="66"/>
      <c r="AS471" s="97"/>
    </row>
    <row r="472" spans="1:45" ht="12.75" customHeight="1">
      <c r="A472" s="66"/>
      <c r="B472" s="98"/>
      <c r="C472" s="99"/>
      <c r="D472" s="99"/>
      <c r="E472" s="100"/>
      <c r="F472" s="100"/>
      <c r="G472" s="100"/>
      <c r="H472" s="98"/>
      <c r="I472" s="143"/>
      <c r="J472" s="100"/>
      <c r="K472" s="102"/>
      <c r="L472" s="100"/>
      <c r="M472" s="100"/>
      <c r="N472" s="100"/>
      <c r="O472" s="108"/>
      <c r="P472" s="144"/>
      <c r="Q472" s="145"/>
      <c r="R472" s="145"/>
      <c r="S472" s="100"/>
      <c r="T472" s="108"/>
      <c r="U472" s="102"/>
      <c r="V472" s="100"/>
      <c r="W472" s="100"/>
      <c r="X472" s="146"/>
      <c r="Y472" s="18"/>
      <c r="Z472" s="147"/>
      <c r="AA472" s="100"/>
      <c r="AB472" s="100"/>
      <c r="AC472" s="100"/>
      <c r="AD472" s="108"/>
      <c r="AE472" s="18"/>
      <c r="AF472" s="109"/>
      <c r="AG472" s="108"/>
      <c r="AH472" s="148"/>
      <c r="AI472" s="100"/>
      <c r="AJ472" s="100"/>
      <c r="AK472" s="100"/>
      <c r="AL472" s="108"/>
      <c r="AM472" s="18"/>
      <c r="AN472" s="111"/>
      <c r="AO472" s="18"/>
      <c r="AP472" s="149"/>
      <c r="AQ472" s="82"/>
      <c r="AR472" s="66"/>
      <c r="AS472" s="97"/>
    </row>
    <row r="473" spans="1:45" ht="12.75" customHeight="1">
      <c r="A473" s="66"/>
      <c r="B473" s="98"/>
      <c r="C473" s="99"/>
      <c r="D473" s="99"/>
      <c r="E473" s="100"/>
      <c r="F473" s="100"/>
      <c r="G473" s="100"/>
      <c r="H473" s="98"/>
      <c r="I473" s="143"/>
      <c r="J473" s="100"/>
      <c r="K473" s="102"/>
      <c r="L473" s="100"/>
      <c r="M473" s="100"/>
      <c r="N473" s="100"/>
      <c r="O473" s="108"/>
      <c r="P473" s="144"/>
      <c r="Q473" s="145"/>
      <c r="R473" s="145"/>
      <c r="S473" s="100"/>
      <c r="T473" s="108"/>
      <c r="U473" s="102"/>
      <c r="V473" s="100"/>
      <c r="W473" s="100"/>
      <c r="X473" s="146"/>
      <c r="Y473" s="18"/>
      <c r="Z473" s="147"/>
      <c r="AA473" s="100"/>
      <c r="AB473" s="100"/>
      <c r="AC473" s="100"/>
      <c r="AD473" s="108"/>
      <c r="AE473" s="18"/>
      <c r="AF473" s="109"/>
      <c r="AG473" s="108"/>
      <c r="AH473" s="148"/>
      <c r="AI473" s="100"/>
      <c r="AJ473" s="100"/>
      <c r="AK473" s="100"/>
      <c r="AL473" s="108"/>
      <c r="AM473" s="18"/>
      <c r="AN473" s="111"/>
      <c r="AO473" s="18"/>
      <c r="AP473" s="149"/>
      <c r="AQ473" s="82"/>
      <c r="AR473" s="66"/>
      <c r="AS473" s="97"/>
    </row>
    <row r="474" spans="1:45" ht="12.75" customHeight="1">
      <c r="A474" s="66"/>
      <c r="B474" s="98"/>
      <c r="C474" s="99"/>
      <c r="D474" s="99"/>
      <c r="E474" s="100"/>
      <c r="F474" s="100"/>
      <c r="G474" s="100"/>
      <c r="H474" s="98"/>
      <c r="I474" s="143"/>
      <c r="J474" s="100"/>
      <c r="K474" s="102"/>
      <c r="L474" s="100"/>
      <c r="M474" s="100"/>
      <c r="N474" s="100"/>
      <c r="O474" s="108"/>
      <c r="P474" s="144"/>
      <c r="Q474" s="145"/>
      <c r="R474" s="145"/>
      <c r="S474" s="100"/>
      <c r="T474" s="108"/>
      <c r="U474" s="102"/>
      <c r="V474" s="100"/>
      <c r="W474" s="100"/>
      <c r="X474" s="146"/>
      <c r="Y474" s="18"/>
      <c r="Z474" s="147"/>
      <c r="AA474" s="100"/>
      <c r="AB474" s="100"/>
      <c r="AC474" s="100"/>
      <c r="AD474" s="108"/>
      <c r="AE474" s="18"/>
      <c r="AF474" s="109"/>
      <c r="AG474" s="108"/>
      <c r="AH474" s="148"/>
      <c r="AI474" s="100"/>
      <c r="AJ474" s="100"/>
      <c r="AK474" s="100"/>
      <c r="AL474" s="108"/>
      <c r="AM474" s="18"/>
      <c r="AN474" s="111"/>
      <c r="AO474" s="18"/>
      <c r="AP474" s="149"/>
      <c r="AQ474" s="82"/>
      <c r="AR474" s="66"/>
      <c r="AS474" s="97"/>
    </row>
    <row r="475" spans="1:45" ht="12.75" customHeight="1">
      <c r="A475" s="66"/>
      <c r="B475" s="98"/>
      <c r="C475" s="99"/>
      <c r="D475" s="99"/>
      <c r="E475" s="100"/>
      <c r="F475" s="100"/>
      <c r="G475" s="100"/>
      <c r="H475" s="98"/>
      <c r="I475" s="143"/>
      <c r="J475" s="100"/>
      <c r="K475" s="102"/>
      <c r="L475" s="100"/>
      <c r="M475" s="100"/>
      <c r="N475" s="100"/>
      <c r="O475" s="108"/>
      <c r="P475" s="144"/>
      <c r="Q475" s="145"/>
      <c r="R475" s="145"/>
      <c r="S475" s="100"/>
      <c r="T475" s="108"/>
      <c r="U475" s="102"/>
      <c r="V475" s="100"/>
      <c r="W475" s="100"/>
      <c r="X475" s="146"/>
      <c r="Y475" s="18"/>
      <c r="Z475" s="147"/>
      <c r="AA475" s="100"/>
      <c r="AB475" s="100"/>
      <c r="AC475" s="100"/>
      <c r="AD475" s="108"/>
      <c r="AE475" s="18"/>
      <c r="AF475" s="109"/>
      <c r="AG475" s="108"/>
      <c r="AH475" s="148"/>
      <c r="AI475" s="100"/>
      <c r="AJ475" s="100"/>
      <c r="AK475" s="100"/>
      <c r="AL475" s="108"/>
      <c r="AM475" s="18"/>
      <c r="AN475" s="111"/>
      <c r="AO475" s="18"/>
      <c r="AP475" s="149"/>
      <c r="AQ475" s="82"/>
      <c r="AR475" s="66"/>
      <c r="AS475" s="97"/>
    </row>
    <row r="476" spans="1:45" ht="12.75" customHeight="1">
      <c r="A476" s="66"/>
      <c r="B476" s="98"/>
      <c r="C476" s="99"/>
      <c r="D476" s="99"/>
      <c r="E476" s="100"/>
      <c r="F476" s="100"/>
      <c r="G476" s="100"/>
      <c r="H476" s="98"/>
      <c r="I476" s="143"/>
      <c r="J476" s="100"/>
      <c r="K476" s="102"/>
      <c r="L476" s="100"/>
      <c r="M476" s="100"/>
      <c r="N476" s="100"/>
      <c r="O476" s="108"/>
      <c r="P476" s="144"/>
      <c r="Q476" s="145"/>
      <c r="R476" s="145"/>
      <c r="S476" s="100"/>
      <c r="T476" s="108"/>
      <c r="U476" s="102"/>
      <c r="V476" s="100"/>
      <c r="W476" s="100"/>
      <c r="X476" s="146"/>
      <c r="Y476" s="18"/>
      <c r="Z476" s="147"/>
      <c r="AA476" s="100"/>
      <c r="AB476" s="100"/>
      <c r="AC476" s="100"/>
      <c r="AD476" s="108"/>
      <c r="AE476" s="18"/>
      <c r="AF476" s="109"/>
      <c r="AG476" s="108"/>
      <c r="AH476" s="148"/>
      <c r="AI476" s="100"/>
      <c r="AJ476" s="100"/>
      <c r="AK476" s="100"/>
      <c r="AL476" s="108"/>
      <c r="AM476" s="18"/>
      <c r="AN476" s="111"/>
      <c r="AO476" s="18"/>
      <c r="AP476" s="149"/>
      <c r="AQ476" s="82"/>
      <c r="AR476" s="66"/>
      <c r="AS476" s="97"/>
    </row>
    <row r="477" spans="1:45" ht="12.75" customHeight="1">
      <c r="A477" s="66"/>
      <c r="B477" s="98"/>
      <c r="C477" s="99"/>
      <c r="D477" s="99"/>
      <c r="E477" s="100"/>
      <c r="F477" s="100"/>
      <c r="G477" s="100"/>
      <c r="H477" s="98"/>
      <c r="I477" s="143"/>
      <c r="J477" s="100"/>
      <c r="K477" s="102"/>
      <c r="L477" s="100"/>
      <c r="M477" s="100"/>
      <c r="N477" s="100"/>
      <c r="O477" s="108"/>
      <c r="P477" s="144"/>
      <c r="Q477" s="145"/>
      <c r="R477" s="145"/>
      <c r="S477" s="100"/>
      <c r="T477" s="108"/>
      <c r="U477" s="102"/>
      <c r="V477" s="100"/>
      <c r="W477" s="100"/>
      <c r="X477" s="146"/>
      <c r="Y477" s="18"/>
      <c r="Z477" s="147"/>
      <c r="AA477" s="100"/>
      <c r="AB477" s="100"/>
      <c r="AC477" s="100"/>
      <c r="AD477" s="108"/>
      <c r="AE477" s="18"/>
      <c r="AF477" s="109"/>
      <c r="AG477" s="108"/>
      <c r="AH477" s="148"/>
      <c r="AI477" s="100"/>
      <c r="AJ477" s="100"/>
      <c r="AK477" s="100"/>
      <c r="AL477" s="108"/>
      <c r="AM477" s="18"/>
      <c r="AN477" s="111"/>
      <c r="AO477" s="18"/>
      <c r="AP477" s="149"/>
      <c r="AQ477" s="82"/>
      <c r="AR477" s="66"/>
      <c r="AS477" s="97"/>
    </row>
    <row r="478" spans="1:45" ht="12.75" customHeight="1">
      <c r="A478" s="66"/>
      <c r="B478" s="98"/>
      <c r="C478" s="99"/>
      <c r="D478" s="99"/>
      <c r="E478" s="100"/>
      <c r="F478" s="100"/>
      <c r="G478" s="100"/>
      <c r="H478" s="98"/>
      <c r="I478" s="143"/>
      <c r="J478" s="100"/>
      <c r="K478" s="102"/>
      <c r="L478" s="100"/>
      <c r="M478" s="100"/>
      <c r="N478" s="100"/>
      <c r="O478" s="108"/>
      <c r="P478" s="144"/>
      <c r="Q478" s="145"/>
      <c r="R478" s="145"/>
      <c r="S478" s="100"/>
      <c r="T478" s="108"/>
      <c r="U478" s="102"/>
      <c r="V478" s="100"/>
      <c r="W478" s="100"/>
      <c r="X478" s="146"/>
      <c r="Y478" s="18"/>
      <c r="Z478" s="147"/>
      <c r="AA478" s="100"/>
      <c r="AB478" s="100"/>
      <c r="AC478" s="100"/>
      <c r="AD478" s="108"/>
      <c r="AE478" s="18"/>
      <c r="AF478" s="109"/>
      <c r="AG478" s="108"/>
      <c r="AH478" s="148"/>
      <c r="AI478" s="100"/>
      <c r="AJ478" s="100"/>
      <c r="AK478" s="100"/>
      <c r="AL478" s="108"/>
      <c r="AM478" s="18"/>
      <c r="AN478" s="111"/>
      <c r="AO478" s="18"/>
      <c r="AP478" s="149"/>
      <c r="AQ478" s="82"/>
      <c r="AR478" s="66"/>
      <c r="AS478" s="97"/>
    </row>
    <row r="479" spans="1:45" ht="12.75" customHeight="1">
      <c r="A479" s="66"/>
      <c r="B479" s="98"/>
      <c r="C479" s="99"/>
      <c r="D479" s="99"/>
      <c r="E479" s="100"/>
      <c r="F479" s="100"/>
      <c r="G479" s="100"/>
      <c r="H479" s="98"/>
      <c r="I479" s="143"/>
      <c r="J479" s="100"/>
      <c r="K479" s="102"/>
      <c r="L479" s="100"/>
      <c r="M479" s="100"/>
      <c r="N479" s="100"/>
      <c r="O479" s="108"/>
      <c r="P479" s="144"/>
      <c r="Q479" s="145"/>
      <c r="R479" s="145"/>
      <c r="S479" s="100"/>
      <c r="T479" s="108"/>
      <c r="U479" s="102"/>
      <c r="V479" s="100"/>
      <c r="W479" s="100"/>
      <c r="X479" s="146"/>
      <c r="Y479" s="18"/>
      <c r="Z479" s="147"/>
      <c r="AA479" s="100"/>
      <c r="AB479" s="100"/>
      <c r="AC479" s="100"/>
      <c r="AD479" s="108"/>
      <c r="AE479" s="18"/>
      <c r="AF479" s="109"/>
      <c r="AG479" s="108"/>
      <c r="AH479" s="148"/>
      <c r="AI479" s="100"/>
      <c r="AJ479" s="100"/>
      <c r="AK479" s="100"/>
      <c r="AL479" s="108"/>
      <c r="AM479" s="18"/>
      <c r="AN479" s="111"/>
      <c r="AO479" s="18"/>
      <c r="AP479" s="149"/>
      <c r="AQ479" s="82"/>
      <c r="AR479" s="66"/>
      <c r="AS479" s="97"/>
    </row>
    <row r="480" spans="1:45" ht="12.75" customHeight="1">
      <c r="A480" s="66"/>
      <c r="B480" s="98"/>
      <c r="C480" s="99"/>
      <c r="D480" s="99"/>
      <c r="E480" s="100"/>
      <c r="F480" s="100"/>
      <c r="G480" s="100"/>
      <c r="H480" s="98"/>
      <c r="I480" s="143"/>
      <c r="J480" s="100"/>
      <c r="K480" s="102"/>
      <c r="L480" s="100"/>
      <c r="M480" s="100"/>
      <c r="N480" s="100"/>
      <c r="O480" s="108"/>
      <c r="P480" s="144"/>
      <c r="Q480" s="145"/>
      <c r="R480" s="145"/>
      <c r="S480" s="100"/>
      <c r="T480" s="108"/>
      <c r="U480" s="102"/>
      <c r="V480" s="100"/>
      <c r="W480" s="100"/>
      <c r="X480" s="146"/>
      <c r="Y480" s="18"/>
      <c r="Z480" s="147"/>
      <c r="AA480" s="100"/>
      <c r="AB480" s="100"/>
      <c r="AC480" s="100"/>
      <c r="AD480" s="108"/>
      <c r="AE480" s="18"/>
      <c r="AF480" s="109"/>
      <c r="AG480" s="108"/>
      <c r="AH480" s="148"/>
      <c r="AI480" s="100"/>
      <c r="AJ480" s="100"/>
      <c r="AK480" s="100"/>
      <c r="AL480" s="108"/>
      <c r="AM480" s="18"/>
      <c r="AN480" s="111"/>
      <c r="AO480" s="18"/>
      <c r="AP480" s="149"/>
      <c r="AQ480" s="82"/>
      <c r="AR480" s="66"/>
      <c r="AS480" s="97"/>
    </row>
    <row r="481" spans="1:45" ht="12.75" customHeight="1">
      <c r="A481" s="66"/>
      <c r="B481" s="98"/>
      <c r="C481" s="99"/>
      <c r="D481" s="99"/>
      <c r="E481" s="100"/>
      <c r="F481" s="100"/>
      <c r="G481" s="100"/>
      <c r="H481" s="98"/>
      <c r="I481" s="143"/>
      <c r="J481" s="100"/>
      <c r="K481" s="102"/>
      <c r="L481" s="100"/>
      <c r="M481" s="100"/>
      <c r="N481" s="100"/>
      <c r="O481" s="108"/>
      <c r="P481" s="144"/>
      <c r="Q481" s="145"/>
      <c r="R481" s="145"/>
      <c r="S481" s="100"/>
      <c r="T481" s="108"/>
      <c r="U481" s="102"/>
      <c r="V481" s="100"/>
      <c r="W481" s="100"/>
      <c r="X481" s="146"/>
      <c r="Y481" s="18"/>
      <c r="Z481" s="147"/>
      <c r="AA481" s="100"/>
      <c r="AB481" s="100"/>
      <c r="AC481" s="100"/>
      <c r="AD481" s="108"/>
      <c r="AE481" s="18"/>
      <c r="AF481" s="109"/>
      <c r="AG481" s="108"/>
      <c r="AH481" s="148"/>
      <c r="AI481" s="100"/>
      <c r="AJ481" s="100"/>
      <c r="AK481" s="100"/>
      <c r="AL481" s="108"/>
      <c r="AM481" s="18"/>
      <c r="AN481" s="111"/>
      <c r="AO481" s="18"/>
      <c r="AP481" s="149"/>
      <c r="AQ481" s="82"/>
      <c r="AR481" s="66"/>
      <c r="AS481" s="97"/>
    </row>
    <row r="482" spans="1:45" ht="12.75" customHeight="1">
      <c r="A482" s="66"/>
      <c r="B482" s="98"/>
      <c r="C482" s="99"/>
      <c r="D482" s="99"/>
      <c r="E482" s="100"/>
      <c r="F482" s="100"/>
      <c r="G482" s="100"/>
      <c r="H482" s="98"/>
      <c r="I482" s="143"/>
      <c r="J482" s="100"/>
      <c r="K482" s="102"/>
      <c r="L482" s="100"/>
      <c r="M482" s="100"/>
      <c r="N482" s="100"/>
      <c r="O482" s="108"/>
      <c r="P482" s="144"/>
      <c r="Q482" s="145"/>
      <c r="R482" s="145"/>
      <c r="S482" s="100"/>
      <c r="T482" s="108"/>
      <c r="U482" s="102"/>
      <c r="V482" s="100"/>
      <c r="W482" s="100"/>
      <c r="X482" s="146"/>
      <c r="Y482" s="18"/>
      <c r="Z482" s="147"/>
      <c r="AA482" s="100"/>
      <c r="AB482" s="100"/>
      <c r="AC482" s="100"/>
      <c r="AD482" s="108"/>
      <c r="AE482" s="18"/>
      <c r="AF482" s="109"/>
      <c r="AG482" s="108"/>
      <c r="AH482" s="148"/>
      <c r="AI482" s="100"/>
      <c r="AJ482" s="100"/>
      <c r="AK482" s="100"/>
      <c r="AL482" s="108"/>
      <c r="AM482" s="18"/>
      <c r="AN482" s="111"/>
      <c r="AO482" s="18"/>
      <c r="AP482" s="149"/>
      <c r="AQ482" s="82"/>
      <c r="AR482" s="66"/>
      <c r="AS482" s="97"/>
    </row>
    <row r="483" spans="1:45" ht="12.75" customHeight="1">
      <c r="A483" s="66"/>
      <c r="B483" s="98"/>
      <c r="C483" s="99"/>
      <c r="D483" s="99"/>
      <c r="E483" s="100"/>
      <c r="F483" s="100"/>
      <c r="G483" s="100"/>
      <c r="H483" s="98"/>
      <c r="I483" s="143"/>
      <c r="J483" s="100"/>
      <c r="K483" s="102"/>
      <c r="L483" s="100"/>
      <c r="M483" s="100"/>
      <c r="N483" s="100"/>
      <c r="O483" s="108"/>
      <c r="P483" s="144"/>
      <c r="Q483" s="145"/>
      <c r="R483" s="145"/>
      <c r="S483" s="100"/>
      <c r="T483" s="108"/>
      <c r="U483" s="102"/>
      <c r="V483" s="100"/>
      <c r="W483" s="100"/>
      <c r="X483" s="146"/>
      <c r="Y483" s="18"/>
      <c r="Z483" s="147"/>
      <c r="AA483" s="100"/>
      <c r="AB483" s="100"/>
      <c r="AC483" s="100"/>
      <c r="AD483" s="108"/>
      <c r="AE483" s="18"/>
      <c r="AF483" s="109"/>
      <c r="AG483" s="108"/>
      <c r="AH483" s="148"/>
      <c r="AI483" s="100"/>
      <c r="AJ483" s="100"/>
      <c r="AK483" s="100"/>
      <c r="AL483" s="108"/>
      <c r="AM483" s="18"/>
      <c r="AN483" s="111"/>
      <c r="AO483" s="18"/>
      <c r="AP483" s="149"/>
      <c r="AQ483" s="82"/>
      <c r="AR483" s="66"/>
      <c r="AS483" s="97"/>
    </row>
    <row r="484" spans="1:45" ht="12.75" customHeight="1">
      <c r="A484" s="66"/>
      <c r="B484" s="98"/>
      <c r="C484" s="99"/>
      <c r="D484" s="99"/>
      <c r="E484" s="100"/>
      <c r="F484" s="100"/>
      <c r="G484" s="100"/>
      <c r="H484" s="98"/>
      <c r="I484" s="143"/>
      <c r="J484" s="100"/>
      <c r="K484" s="102"/>
      <c r="L484" s="100"/>
      <c r="M484" s="100"/>
      <c r="N484" s="100"/>
      <c r="O484" s="108"/>
      <c r="P484" s="144"/>
      <c r="Q484" s="145"/>
      <c r="R484" s="145"/>
      <c r="S484" s="100"/>
      <c r="T484" s="108"/>
      <c r="U484" s="102"/>
      <c r="V484" s="100"/>
      <c r="W484" s="100"/>
      <c r="X484" s="146"/>
      <c r="Y484" s="18"/>
      <c r="Z484" s="147"/>
      <c r="AA484" s="100"/>
      <c r="AB484" s="100"/>
      <c r="AC484" s="100"/>
      <c r="AD484" s="108"/>
      <c r="AE484" s="18"/>
      <c r="AF484" s="109"/>
      <c r="AG484" s="108"/>
      <c r="AH484" s="148"/>
      <c r="AI484" s="100"/>
      <c r="AJ484" s="100"/>
      <c r="AK484" s="100"/>
      <c r="AL484" s="108"/>
      <c r="AM484" s="18"/>
      <c r="AN484" s="111"/>
      <c r="AO484" s="18"/>
      <c r="AP484" s="149"/>
      <c r="AQ484" s="82"/>
      <c r="AR484" s="66"/>
      <c r="AS484" s="97"/>
    </row>
    <row r="485" spans="1:45" ht="12.75" customHeight="1">
      <c r="A485" s="66"/>
      <c r="B485" s="98"/>
      <c r="C485" s="99"/>
      <c r="D485" s="99"/>
      <c r="E485" s="100"/>
      <c r="F485" s="100"/>
      <c r="G485" s="100"/>
      <c r="H485" s="98"/>
      <c r="I485" s="143"/>
      <c r="J485" s="100"/>
      <c r="K485" s="102"/>
      <c r="L485" s="100"/>
      <c r="M485" s="100"/>
      <c r="N485" s="100"/>
      <c r="O485" s="108"/>
      <c r="P485" s="144"/>
      <c r="Q485" s="145"/>
      <c r="R485" s="145"/>
      <c r="S485" s="100"/>
      <c r="T485" s="108"/>
      <c r="U485" s="102"/>
      <c r="V485" s="100"/>
      <c r="W485" s="100"/>
      <c r="X485" s="146"/>
      <c r="Y485" s="18"/>
      <c r="Z485" s="147"/>
      <c r="AA485" s="100"/>
      <c r="AB485" s="100"/>
      <c r="AC485" s="100"/>
      <c r="AD485" s="108"/>
      <c r="AE485" s="18"/>
      <c r="AF485" s="109"/>
      <c r="AG485" s="108"/>
      <c r="AH485" s="148"/>
      <c r="AI485" s="100"/>
      <c r="AJ485" s="100"/>
      <c r="AK485" s="100"/>
      <c r="AL485" s="108"/>
      <c r="AM485" s="18"/>
      <c r="AN485" s="111"/>
      <c r="AO485" s="18"/>
      <c r="AP485" s="149"/>
      <c r="AQ485" s="82"/>
      <c r="AR485" s="66"/>
      <c r="AS485" s="97"/>
    </row>
    <row r="486" spans="1:45" ht="12.75" customHeight="1">
      <c r="A486" s="66"/>
      <c r="B486" s="98"/>
      <c r="C486" s="99"/>
      <c r="D486" s="99"/>
      <c r="E486" s="100"/>
      <c r="F486" s="100"/>
      <c r="G486" s="100"/>
      <c r="H486" s="98"/>
      <c r="I486" s="143"/>
      <c r="J486" s="100"/>
      <c r="K486" s="102"/>
      <c r="L486" s="100"/>
      <c r="M486" s="100"/>
      <c r="N486" s="100"/>
      <c r="O486" s="108"/>
      <c r="P486" s="144"/>
      <c r="Q486" s="145"/>
      <c r="R486" s="145"/>
      <c r="S486" s="100"/>
      <c r="T486" s="108"/>
      <c r="U486" s="102"/>
      <c r="V486" s="100"/>
      <c r="W486" s="100"/>
      <c r="X486" s="146"/>
      <c r="Y486" s="18"/>
      <c r="Z486" s="147"/>
      <c r="AA486" s="100"/>
      <c r="AB486" s="100"/>
      <c r="AC486" s="100"/>
      <c r="AD486" s="108"/>
      <c r="AE486" s="18"/>
      <c r="AF486" s="109"/>
      <c r="AG486" s="108"/>
      <c r="AH486" s="148"/>
      <c r="AI486" s="100"/>
      <c r="AJ486" s="100"/>
      <c r="AK486" s="100"/>
      <c r="AL486" s="108"/>
      <c r="AM486" s="18"/>
      <c r="AN486" s="111"/>
      <c r="AO486" s="18"/>
      <c r="AP486" s="149"/>
      <c r="AQ486" s="82"/>
      <c r="AR486" s="66"/>
      <c r="AS486" s="97"/>
    </row>
    <row r="487" spans="1:45" ht="12.75" customHeight="1">
      <c r="A487" s="66"/>
      <c r="B487" s="98"/>
      <c r="C487" s="99"/>
      <c r="D487" s="99"/>
      <c r="E487" s="100"/>
      <c r="F487" s="100"/>
      <c r="G487" s="100"/>
      <c r="H487" s="98"/>
      <c r="I487" s="143"/>
      <c r="J487" s="100"/>
      <c r="K487" s="102"/>
      <c r="L487" s="100"/>
      <c r="M487" s="100"/>
      <c r="N487" s="100"/>
      <c r="O487" s="108"/>
      <c r="P487" s="144"/>
      <c r="Q487" s="145"/>
      <c r="R487" s="145"/>
      <c r="S487" s="100"/>
      <c r="T487" s="108"/>
      <c r="U487" s="102"/>
      <c r="V487" s="100"/>
      <c r="W487" s="100"/>
      <c r="X487" s="146"/>
      <c r="Y487" s="18"/>
      <c r="Z487" s="147"/>
      <c r="AA487" s="100"/>
      <c r="AB487" s="100"/>
      <c r="AC487" s="100"/>
      <c r="AD487" s="108"/>
      <c r="AE487" s="18"/>
      <c r="AF487" s="109"/>
      <c r="AG487" s="108"/>
      <c r="AH487" s="148"/>
      <c r="AI487" s="100"/>
      <c r="AJ487" s="100"/>
      <c r="AK487" s="100"/>
      <c r="AL487" s="108"/>
      <c r="AM487" s="18"/>
      <c r="AN487" s="111"/>
      <c r="AO487" s="18"/>
      <c r="AP487" s="149"/>
      <c r="AQ487" s="82"/>
      <c r="AR487" s="66"/>
      <c r="AS487" s="97"/>
    </row>
    <row r="488" spans="1:45" ht="12.75" customHeight="1">
      <c r="A488" s="66"/>
      <c r="B488" s="98"/>
      <c r="C488" s="99"/>
      <c r="D488" s="99"/>
      <c r="E488" s="100"/>
      <c r="F488" s="100"/>
      <c r="G488" s="100"/>
      <c r="H488" s="98"/>
      <c r="I488" s="143"/>
      <c r="J488" s="100"/>
      <c r="K488" s="102"/>
      <c r="L488" s="100"/>
      <c r="M488" s="100"/>
      <c r="N488" s="100"/>
      <c r="O488" s="108"/>
      <c r="P488" s="144"/>
      <c r="Q488" s="145"/>
      <c r="R488" s="145"/>
      <c r="S488" s="100"/>
      <c r="T488" s="108"/>
      <c r="U488" s="102"/>
      <c r="V488" s="100"/>
      <c r="W488" s="100"/>
      <c r="X488" s="146"/>
      <c r="Y488" s="18"/>
      <c r="Z488" s="147"/>
      <c r="AA488" s="100"/>
      <c r="AB488" s="100"/>
      <c r="AC488" s="100"/>
      <c r="AD488" s="108"/>
      <c r="AE488" s="18"/>
      <c r="AF488" s="109"/>
      <c r="AG488" s="108"/>
      <c r="AH488" s="148"/>
      <c r="AI488" s="100"/>
      <c r="AJ488" s="100"/>
      <c r="AK488" s="100"/>
      <c r="AL488" s="108"/>
      <c r="AM488" s="18"/>
      <c r="AN488" s="111"/>
      <c r="AO488" s="18"/>
      <c r="AP488" s="149"/>
      <c r="AQ488" s="82"/>
      <c r="AR488" s="66"/>
      <c r="AS488" s="97"/>
    </row>
    <row r="489" spans="1:45" ht="12.75" customHeight="1">
      <c r="A489" s="66"/>
      <c r="B489" s="98"/>
      <c r="C489" s="99"/>
      <c r="D489" s="99"/>
      <c r="E489" s="100"/>
      <c r="F489" s="100"/>
      <c r="G489" s="100"/>
      <c r="H489" s="98"/>
      <c r="I489" s="143"/>
      <c r="J489" s="100"/>
      <c r="K489" s="102"/>
      <c r="L489" s="100"/>
      <c r="M489" s="100"/>
      <c r="N489" s="100"/>
      <c r="O489" s="108"/>
      <c r="P489" s="144"/>
      <c r="Q489" s="145"/>
      <c r="R489" s="145"/>
      <c r="S489" s="100"/>
      <c r="T489" s="108"/>
      <c r="U489" s="102"/>
      <c r="V489" s="100"/>
      <c r="W489" s="100"/>
      <c r="X489" s="146"/>
      <c r="Y489" s="18"/>
      <c r="Z489" s="147"/>
      <c r="AA489" s="100"/>
      <c r="AB489" s="100"/>
      <c r="AC489" s="100"/>
      <c r="AD489" s="108"/>
      <c r="AE489" s="18"/>
      <c r="AF489" s="109"/>
      <c r="AG489" s="108"/>
      <c r="AH489" s="148"/>
      <c r="AI489" s="100"/>
      <c r="AJ489" s="100"/>
      <c r="AK489" s="100"/>
      <c r="AL489" s="108"/>
      <c r="AM489" s="18"/>
      <c r="AN489" s="111"/>
      <c r="AO489" s="18"/>
      <c r="AP489" s="149"/>
      <c r="AQ489" s="82"/>
      <c r="AR489" s="66"/>
      <c r="AS489" s="97"/>
    </row>
    <row r="490" spans="1:45" ht="12.75" customHeight="1">
      <c r="A490" s="66"/>
      <c r="B490" s="98"/>
      <c r="C490" s="99"/>
      <c r="D490" s="99"/>
      <c r="E490" s="100"/>
      <c r="F490" s="100"/>
      <c r="G490" s="100"/>
      <c r="H490" s="98"/>
      <c r="I490" s="143"/>
      <c r="J490" s="100"/>
      <c r="K490" s="102"/>
      <c r="L490" s="100"/>
      <c r="M490" s="100"/>
      <c r="N490" s="100"/>
      <c r="O490" s="108"/>
      <c r="P490" s="144"/>
      <c r="Q490" s="145"/>
      <c r="R490" s="145"/>
      <c r="S490" s="100"/>
      <c r="T490" s="108"/>
      <c r="U490" s="102"/>
      <c r="V490" s="100"/>
      <c r="W490" s="100"/>
      <c r="X490" s="146"/>
      <c r="Y490" s="18"/>
      <c r="Z490" s="147"/>
      <c r="AA490" s="100"/>
      <c r="AB490" s="100"/>
      <c r="AC490" s="100"/>
      <c r="AD490" s="108"/>
      <c r="AE490" s="18"/>
      <c r="AF490" s="109"/>
      <c r="AG490" s="108"/>
      <c r="AH490" s="148"/>
      <c r="AI490" s="100"/>
      <c r="AJ490" s="100"/>
      <c r="AK490" s="100"/>
      <c r="AL490" s="108"/>
      <c r="AM490" s="18"/>
      <c r="AN490" s="111"/>
      <c r="AO490" s="18"/>
      <c r="AP490" s="149"/>
      <c r="AQ490" s="82"/>
      <c r="AR490" s="66"/>
      <c r="AS490" s="97"/>
    </row>
    <row r="491" spans="1:45" ht="12.75" customHeight="1">
      <c r="A491" s="66"/>
      <c r="B491" s="98"/>
      <c r="C491" s="99"/>
      <c r="D491" s="99"/>
      <c r="E491" s="100"/>
      <c r="F491" s="100"/>
      <c r="G491" s="100"/>
      <c r="H491" s="98"/>
      <c r="I491" s="143"/>
      <c r="J491" s="100"/>
      <c r="K491" s="102"/>
      <c r="L491" s="100"/>
      <c r="M491" s="100"/>
      <c r="N491" s="100"/>
      <c r="O491" s="108"/>
      <c r="P491" s="144"/>
      <c r="Q491" s="145"/>
      <c r="R491" s="145"/>
      <c r="S491" s="100"/>
      <c r="T491" s="108"/>
      <c r="U491" s="102"/>
      <c r="V491" s="100"/>
      <c r="W491" s="100"/>
      <c r="X491" s="146"/>
      <c r="Y491" s="18"/>
      <c r="Z491" s="147"/>
      <c r="AA491" s="100"/>
      <c r="AB491" s="100"/>
      <c r="AC491" s="100"/>
      <c r="AD491" s="108"/>
      <c r="AE491" s="18"/>
      <c r="AF491" s="109"/>
      <c r="AG491" s="108"/>
      <c r="AH491" s="148"/>
      <c r="AI491" s="100"/>
      <c r="AJ491" s="100"/>
      <c r="AK491" s="100"/>
      <c r="AL491" s="108"/>
      <c r="AM491" s="18"/>
      <c r="AN491" s="111"/>
      <c r="AO491" s="18"/>
      <c r="AP491" s="149"/>
      <c r="AQ491" s="82"/>
      <c r="AR491" s="66"/>
      <c r="AS491" s="97"/>
    </row>
    <row r="492" spans="1:45" ht="12.75" customHeight="1">
      <c r="A492" s="66"/>
      <c r="B492" s="98"/>
      <c r="C492" s="99"/>
      <c r="D492" s="99"/>
      <c r="E492" s="100"/>
      <c r="F492" s="100"/>
      <c r="G492" s="100"/>
      <c r="H492" s="98"/>
      <c r="I492" s="143"/>
      <c r="J492" s="100"/>
      <c r="K492" s="102"/>
      <c r="L492" s="100"/>
      <c r="M492" s="100"/>
      <c r="N492" s="100"/>
      <c r="O492" s="108"/>
      <c r="P492" s="144"/>
      <c r="Q492" s="145"/>
      <c r="R492" s="145"/>
      <c r="S492" s="100"/>
      <c r="T492" s="108"/>
      <c r="U492" s="102"/>
      <c r="V492" s="100"/>
      <c r="W492" s="100"/>
      <c r="X492" s="146"/>
      <c r="Y492" s="18"/>
      <c r="Z492" s="147"/>
      <c r="AA492" s="100"/>
      <c r="AB492" s="100"/>
      <c r="AC492" s="100"/>
      <c r="AD492" s="108"/>
      <c r="AE492" s="18"/>
      <c r="AF492" s="109"/>
      <c r="AG492" s="108"/>
      <c r="AH492" s="148"/>
      <c r="AI492" s="100"/>
      <c r="AJ492" s="100"/>
      <c r="AK492" s="100"/>
      <c r="AL492" s="108"/>
      <c r="AM492" s="18"/>
      <c r="AN492" s="111"/>
      <c r="AO492" s="18"/>
      <c r="AP492" s="149"/>
      <c r="AQ492" s="82"/>
      <c r="AR492" s="66"/>
      <c r="AS492" s="97"/>
    </row>
    <row r="493" spans="1:45" ht="12.75" customHeight="1">
      <c r="A493" s="66"/>
      <c r="B493" s="98"/>
      <c r="C493" s="99"/>
      <c r="D493" s="99"/>
      <c r="E493" s="100"/>
      <c r="F493" s="100"/>
      <c r="G493" s="100"/>
      <c r="H493" s="98"/>
      <c r="I493" s="143"/>
      <c r="J493" s="100"/>
      <c r="K493" s="102"/>
      <c r="L493" s="100"/>
      <c r="M493" s="100"/>
      <c r="N493" s="100"/>
      <c r="O493" s="108"/>
      <c r="P493" s="144"/>
      <c r="Q493" s="145"/>
      <c r="R493" s="145"/>
      <c r="S493" s="100"/>
      <c r="T493" s="108"/>
      <c r="U493" s="102"/>
      <c r="V493" s="100"/>
      <c r="W493" s="100"/>
      <c r="X493" s="146"/>
      <c r="Y493" s="18"/>
      <c r="Z493" s="147"/>
      <c r="AA493" s="100"/>
      <c r="AB493" s="100"/>
      <c r="AC493" s="100"/>
      <c r="AD493" s="108"/>
      <c r="AE493" s="18"/>
      <c r="AF493" s="109"/>
      <c r="AG493" s="108"/>
      <c r="AH493" s="148"/>
      <c r="AI493" s="100"/>
      <c r="AJ493" s="100"/>
      <c r="AK493" s="100"/>
      <c r="AL493" s="108"/>
      <c r="AM493" s="18"/>
      <c r="AN493" s="111"/>
      <c r="AO493" s="18"/>
      <c r="AP493" s="149"/>
      <c r="AQ493" s="82"/>
      <c r="AR493" s="66"/>
      <c r="AS493" s="97"/>
    </row>
    <row r="494" spans="1:45" ht="12.75" customHeight="1">
      <c r="A494" s="66"/>
      <c r="B494" s="98"/>
      <c r="C494" s="99"/>
      <c r="D494" s="99"/>
      <c r="E494" s="100"/>
      <c r="F494" s="100"/>
      <c r="G494" s="100"/>
      <c r="H494" s="98"/>
      <c r="I494" s="143"/>
      <c r="J494" s="100"/>
      <c r="K494" s="102"/>
      <c r="L494" s="100"/>
      <c r="M494" s="100"/>
      <c r="N494" s="100"/>
      <c r="O494" s="108"/>
      <c r="P494" s="144"/>
      <c r="Q494" s="145"/>
      <c r="R494" s="145"/>
      <c r="S494" s="100"/>
      <c r="T494" s="108"/>
      <c r="U494" s="102"/>
      <c r="V494" s="100"/>
      <c r="W494" s="100"/>
      <c r="X494" s="146"/>
      <c r="Y494" s="18"/>
      <c r="Z494" s="147"/>
      <c r="AA494" s="100"/>
      <c r="AB494" s="100"/>
      <c r="AC494" s="100"/>
      <c r="AD494" s="108"/>
      <c r="AE494" s="18"/>
      <c r="AF494" s="109"/>
      <c r="AG494" s="108"/>
      <c r="AH494" s="148"/>
      <c r="AI494" s="100"/>
      <c r="AJ494" s="100"/>
      <c r="AK494" s="100"/>
      <c r="AL494" s="108"/>
      <c r="AM494" s="18"/>
      <c r="AN494" s="111"/>
      <c r="AO494" s="18"/>
      <c r="AP494" s="149"/>
      <c r="AQ494" s="82"/>
      <c r="AR494" s="66"/>
      <c r="AS494" s="97"/>
    </row>
    <row r="495" spans="1:45" ht="12.75" customHeight="1">
      <c r="A495" s="66"/>
      <c r="B495" s="98"/>
      <c r="C495" s="99"/>
      <c r="D495" s="99"/>
      <c r="E495" s="100"/>
      <c r="F495" s="100"/>
      <c r="G495" s="100"/>
      <c r="H495" s="98"/>
      <c r="I495" s="143"/>
      <c r="J495" s="100"/>
      <c r="K495" s="102"/>
      <c r="L495" s="100"/>
      <c r="M495" s="100"/>
      <c r="N495" s="100"/>
      <c r="O495" s="108"/>
      <c r="P495" s="144"/>
      <c r="Q495" s="145"/>
      <c r="R495" s="145"/>
      <c r="S495" s="100"/>
      <c r="T495" s="108"/>
      <c r="U495" s="102"/>
      <c r="V495" s="100"/>
      <c r="W495" s="100"/>
      <c r="X495" s="146"/>
      <c r="Y495" s="18"/>
      <c r="Z495" s="147"/>
      <c r="AA495" s="100"/>
      <c r="AB495" s="100"/>
      <c r="AC495" s="100"/>
      <c r="AD495" s="108"/>
      <c r="AE495" s="18"/>
      <c r="AF495" s="109"/>
      <c r="AG495" s="108"/>
      <c r="AH495" s="148"/>
      <c r="AI495" s="100"/>
      <c r="AJ495" s="100"/>
      <c r="AK495" s="100"/>
      <c r="AL495" s="108"/>
      <c r="AM495" s="18"/>
      <c r="AN495" s="111"/>
      <c r="AO495" s="18"/>
      <c r="AP495" s="149"/>
      <c r="AQ495" s="82"/>
      <c r="AR495" s="66"/>
      <c r="AS495" s="97"/>
    </row>
    <row r="496" spans="1:45" ht="12.75" customHeight="1">
      <c r="A496" s="66"/>
      <c r="B496" s="98"/>
      <c r="C496" s="99"/>
      <c r="D496" s="99"/>
      <c r="E496" s="100"/>
      <c r="F496" s="100"/>
      <c r="G496" s="100"/>
      <c r="H496" s="98"/>
      <c r="I496" s="143"/>
      <c r="J496" s="100"/>
      <c r="K496" s="102"/>
      <c r="L496" s="100"/>
      <c r="M496" s="100"/>
      <c r="N496" s="100"/>
      <c r="O496" s="108"/>
      <c r="P496" s="144"/>
      <c r="Q496" s="145"/>
      <c r="R496" s="145"/>
      <c r="S496" s="100"/>
      <c r="T496" s="108"/>
      <c r="U496" s="102"/>
      <c r="V496" s="100"/>
      <c r="W496" s="100"/>
      <c r="X496" s="146"/>
      <c r="Y496" s="18"/>
      <c r="Z496" s="147"/>
      <c r="AA496" s="100"/>
      <c r="AB496" s="100"/>
      <c r="AC496" s="100"/>
      <c r="AD496" s="108"/>
      <c r="AE496" s="18"/>
      <c r="AF496" s="109"/>
      <c r="AG496" s="108"/>
      <c r="AH496" s="148"/>
      <c r="AI496" s="100"/>
      <c r="AJ496" s="100"/>
      <c r="AK496" s="100"/>
      <c r="AL496" s="108"/>
      <c r="AM496" s="18"/>
      <c r="AN496" s="111"/>
      <c r="AO496" s="18"/>
      <c r="AP496" s="149"/>
      <c r="AQ496" s="82"/>
      <c r="AR496" s="66"/>
      <c r="AS496" s="97"/>
    </row>
    <row r="497" spans="1:45" ht="12.75" customHeight="1">
      <c r="A497" s="66"/>
      <c r="B497" s="98"/>
      <c r="C497" s="99"/>
      <c r="D497" s="99"/>
      <c r="E497" s="100"/>
      <c r="F497" s="100"/>
      <c r="G497" s="100"/>
      <c r="H497" s="98"/>
      <c r="I497" s="143"/>
      <c r="J497" s="100"/>
      <c r="K497" s="102"/>
      <c r="L497" s="100"/>
      <c r="M497" s="100"/>
      <c r="N497" s="100"/>
      <c r="O497" s="108"/>
      <c r="P497" s="144"/>
      <c r="Q497" s="145"/>
      <c r="R497" s="145"/>
      <c r="S497" s="100"/>
      <c r="T497" s="108"/>
      <c r="U497" s="102"/>
      <c r="V497" s="100"/>
      <c r="W497" s="100"/>
      <c r="X497" s="146"/>
      <c r="Y497" s="18"/>
      <c r="Z497" s="147"/>
      <c r="AA497" s="100"/>
      <c r="AB497" s="100"/>
      <c r="AC497" s="100"/>
      <c r="AD497" s="108"/>
      <c r="AE497" s="18"/>
      <c r="AF497" s="109"/>
      <c r="AG497" s="108"/>
      <c r="AH497" s="148"/>
      <c r="AI497" s="100"/>
      <c r="AJ497" s="100"/>
      <c r="AK497" s="100"/>
      <c r="AL497" s="108"/>
      <c r="AM497" s="18"/>
      <c r="AN497" s="111"/>
      <c r="AO497" s="18"/>
      <c r="AP497" s="149"/>
      <c r="AQ497" s="82"/>
      <c r="AR497" s="66"/>
      <c r="AS497" s="97"/>
    </row>
    <row r="498" spans="1:45" ht="12.75" customHeight="1">
      <c r="A498" s="66"/>
      <c r="B498" s="98"/>
      <c r="C498" s="99"/>
      <c r="D498" s="99"/>
      <c r="E498" s="100"/>
      <c r="F498" s="100"/>
      <c r="G498" s="100"/>
      <c r="H498" s="98"/>
      <c r="I498" s="143"/>
      <c r="J498" s="100"/>
      <c r="K498" s="102"/>
      <c r="L498" s="100"/>
      <c r="M498" s="100"/>
      <c r="N498" s="100"/>
      <c r="O498" s="108"/>
      <c r="P498" s="144"/>
      <c r="Q498" s="145"/>
      <c r="R498" s="145"/>
      <c r="S498" s="100"/>
      <c r="T498" s="108"/>
      <c r="U498" s="102"/>
      <c r="V498" s="100"/>
      <c r="W498" s="100"/>
      <c r="X498" s="146"/>
      <c r="Y498" s="18"/>
      <c r="Z498" s="147"/>
      <c r="AA498" s="100"/>
      <c r="AB498" s="100"/>
      <c r="AC498" s="100"/>
      <c r="AD498" s="108"/>
      <c r="AE498" s="18"/>
      <c r="AF498" s="109"/>
      <c r="AG498" s="108"/>
      <c r="AH498" s="148"/>
      <c r="AI498" s="100"/>
      <c r="AJ498" s="100"/>
      <c r="AK498" s="100"/>
      <c r="AL498" s="108"/>
      <c r="AM498" s="18"/>
      <c r="AN498" s="111"/>
      <c r="AO498" s="18"/>
      <c r="AP498" s="149"/>
      <c r="AQ498" s="82"/>
      <c r="AR498" s="66"/>
      <c r="AS498" s="97"/>
    </row>
    <row r="499" spans="1:45" ht="12.75" customHeight="1">
      <c r="A499" s="66"/>
      <c r="B499" s="98"/>
      <c r="C499" s="99"/>
      <c r="D499" s="99"/>
      <c r="E499" s="100"/>
      <c r="F499" s="100"/>
      <c r="G499" s="100"/>
      <c r="H499" s="98"/>
      <c r="I499" s="143"/>
      <c r="J499" s="100"/>
      <c r="K499" s="102"/>
      <c r="L499" s="100"/>
      <c r="M499" s="100"/>
      <c r="N499" s="100"/>
      <c r="O499" s="108"/>
      <c r="P499" s="144"/>
      <c r="Q499" s="145"/>
      <c r="R499" s="145"/>
      <c r="S499" s="100"/>
      <c r="T499" s="108"/>
      <c r="U499" s="102"/>
      <c r="V499" s="100"/>
      <c r="W499" s="100"/>
      <c r="X499" s="146"/>
      <c r="Y499" s="18"/>
      <c r="Z499" s="147"/>
      <c r="AA499" s="100"/>
      <c r="AB499" s="100"/>
      <c r="AC499" s="100"/>
      <c r="AD499" s="108"/>
      <c r="AE499" s="18"/>
      <c r="AF499" s="109"/>
      <c r="AG499" s="108"/>
      <c r="AH499" s="148"/>
      <c r="AI499" s="100"/>
      <c r="AJ499" s="100"/>
      <c r="AK499" s="100"/>
      <c r="AL499" s="108"/>
      <c r="AM499" s="18"/>
      <c r="AN499" s="111"/>
      <c r="AO499" s="18"/>
      <c r="AP499" s="149"/>
      <c r="AQ499" s="82"/>
      <c r="AR499" s="66"/>
      <c r="AS499" s="97"/>
    </row>
    <row r="500" spans="1:45" ht="12.75" customHeight="1">
      <c r="A500" s="66"/>
      <c r="B500" s="98"/>
      <c r="C500" s="99"/>
      <c r="D500" s="99"/>
      <c r="E500" s="100"/>
      <c r="F500" s="100"/>
      <c r="G500" s="100"/>
      <c r="H500" s="98"/>
      <c r="I500" s="143"/>
      <c r="J500" s="100"/>
      <c r="K500" s="102"/>
      <c r="L500" s="100"/>
      <c r="M500" s="100"/>
      <c r="N500" s="100"/>
      <c r="O500" s="108"/>
      <c r="P500" s="144"/>
      <c r="Q500" s="145"/>
      <c r="R500" s="145"/>
      <c r="S500" s="100"/>
      <c r="T500" s="108"/>
      <c r="U500" s="102"/>
      <c r="V500" s="100"/>
      <c r="W500" s="100"/>
      <c r="X500" s="146"/>
      <c r="Y500" s="18"/>
      <c r="Z500" s="147"/>
      <c r="AA500" s="100"/>
      <c r="AB500" s="100"/>
      <c r="AC500" s="100"/>
      <c r="AD500" s="108"/>
      <c r="AE500" s="18"/>
      <c r="AF500" s="109"/>
      <c r="AG500" s="108"/>
      <c r="AH500" s="148"/>
      <c r="AI500" s="100"/>
      <c r="AJ500" s="100"/>
      <c r="AK500" s="100"/>
      <c r="AL500" s="108"/>
      <c r="AM500" s="18"/>
      <c r="AN500" s="111"/>
      <c r="AO500" s="18"/>
      <c r="AP500" s="149"/>
      <c r="AQ500" s="82"/>
      <c r="AR500" s="66"/>
      <c r="AS500" s="97"/>
    </row>
    <row r="501" spans="1:45" ht="12.75" customHeight="1">
      <c r="A501" s="66"/>
      <c r="B501" s="98"/>
      <c r="C501" s="99"/>
      <c r="D501" s="99"/>
      <c r="E501" s="100"/>
      <c r="F501" s="100"/>
      <c r="G501" s="100"/>
      <c r="H501" s="98"/>
      <c r="I501" s="143"/>
      <c r="J501" s="100"/>
      <c r="K501" s="102"/>
      <c r="L501" s="100"/>
      <c r="M501" s="100"/>
      <c r="N501" s="100"/>
      <c r="O501" s="108"/>
      <c r="P501" s="144"/>
      <c r="Q501" s="145"/>
      <c r="R501" s="145"/>
      <c r="S501" s="100"/>
      <c r="T501" s="108"/>
      <c r="U501" s="102"/>
      <c r="V501" s="100"/>
      <c r="W501" s="100"/>
      <c r="X501" s="146"/>
      <c r="Y501" s="18"/>
      <c r="Z501" s="147"/>
      <c r="AA501" s="100"/>
      <c r="AB501" s="100"/>
      <c r="AC501" s="100"/>
      <c r="AD501" s="108"/>
      <c r="AE501" s="18"/>
      <c r="AF501" s="109"/>
      <c r="AG501" s="108"/>
      <c r="AH501" s="148"/>
      <c r="AI501" s="100"/>
      <c r="AJ501" s="100"/>
      <c r="AK501" s="100"/>
      <c r="AL501" s="108"/>
      <c r="AM501" s="18"/>
      <c r="AN501" s="111"/>
      <c r="AO501" s="18"/>
      <c r="AP501" s="149"/>
      <c r="AQ501" s="82"/>
      <c r="AR501" s="66"/>
      <c r="AS501" s="97"/>
    </row>
    <row r="502" spans="1:45" ht="12.75" customHeight="1">
      <c r="A502" s="66"/>
      <c r="B502" s="98"/>
      <c r="C502" s="99"/>
      <c r="D502" s="99"/>
      <c r="E502" s="100"/>
      <c r="F502" s="100"/>
      <c r="G502" s="100"/>
      <c r="H502" s="98"/>
      <c r="I502" s="143"/>
      <c r="J502" s="100"/>
      <c r="K502" s="102"/>
      <c r="L502" s="100"/>
      <c r="M502" s="100"/>
      <c r="N502" s="100"/>
      <c r="O502" s="108"/>
      <c r="P502" s="144"/>
      <c r="Q502" s="145"/>
      <c r="R502" s="145"/>
      <c r="S502" s="100"/>
      <c r="T502" s="108"/>
      <c r="U502" s="102"/>
      <c r="V502" s="100"/>
      <c r="W502" s="100"/>
      <c r="X502" s="146"/>
      <c r="Y502" s="18"/>
      <c r="Z502" s="147"/>
      <c r="AA502" s="100"/>
      <c r="AB502" s="100"/>
      <c r="AC502" s="100"/>
      <c r="AD502" s="108"/>
      <c r="AE502" s="18"/>
      <c r="AF502" s="109"/>
      <c r="AG502" s="108"/>
      <c r="AH502" s="148"/>
      <c r="AI502" s="100"/>
      <c r="AJ502" s="100"/>
      <c r="AK502" s="100"/>
      <c r="AL502" s="108"/>
      <c r="AM502" s="18"/>
      <c r="AN502" s="111"/>
      <c r="AO502" s="18"/>
      <c r="AP502" s="149"/>
      <c r="AQ502" s="82"/>
      <c r="AR502" s="66"/>
      <c r="AS502" s="97"/>
    </row>
    <row r="503" spans="1:45" ht="12.75" customHeight="1">
      <c r="A503" s="66"/>
      <c r="B503" s="98"/>
      <c r="C503" s="99"/>
      <c r="D503" s="99"/>
      <c r="E503" s="100"/>
      <c r="F503" s="100"/>
      <c r="G503" s="100"/>
      <c r="H503" s="98"/>
      <c r="I503" s="143"/>
      <c r="J503" s="100"/>
      <c r="K503" s="102"/>
      <c r="L503" s="100"/>
      <c r="M503" s="100"/>
      <c r="N503" s="100"/>
      <c r="O503" s="108"/>
      <c r="P503" s="144"/>
      <c r="Q503" s="145"/>
      <c r="R503" s="145"/>
      <c r="S503" s="100"/>
      <c r="T503" s="108"/>
      <c r="U503" s="102"/>
      <c r="V503" s="100"/>
      <c r="W503" s="100"/>
      <c r="X503" s="146"/>
      <c r="Y503" s="18"/>
      <c r="Z503" s="147"/>
      <c r="AA503" s="100"/>
      <c r="AB503" s="100"/>
      <c r="AC503" s="100"/>
      <c r="AD503" s="108"/>
      <c r="AE503" s="18"/>
      <c r="AF503" s="109"/>
      <c r="AG503" s="108"/>
      <c r="AH503" s="148"/>
      <c r="AI503" s="100"/>
      <c r="AJ503" s="100"/>
      <c r="AK503" s="100"/>
      <c r="AL503" s="108"/>
      <c r="AM503" s="18"/>
      <c r="AN503" s="111"/>
      <c r="AO503" s="18"/>
      <c r="AP503" s="149"/>
      <c r="AQ503" s="82"/>
      <c r="AR503" s="66"/>
      <c r="AS503" s="97"/>
    </row>
    <row r="504" spans="1:45" ht="12.75" customHeight="1">
      <c r="A504" s="66"/>
      <c r="B504" s="98"/>
      <c r="C504" s="99"/>
      <c r="D504" s="99"/>
      <c r="E504" s="100"/>
      <c r="F504" s="100"/>
      <c r="G504" s="100"/>
      <c r="H504" s="98"/>
      <c r="I504" s="143"/>
      <c r="J504" s="100"/>
      <c r="K504" s="102"/>
      <c r="L504" s="100"/>
      <c r="M504" s="100"/>
      <c r="N504" s="100"/>
      <c r="O504" s="108"/>
      <c r="P504" s="144"/>
      <c r="Q504" s="145"/>
      <c r="R504" s="145"/>
      <c r="S504" s="100"/>
      <c r="T504" s="108"/>
      <c r="U504" s="102"/>
      <c r="V504" s="100"/>
      <c r="W504" s="100"/>
      <c r="X504" s="146"/>
      <c r="Y504" s="18"/>
      <c r="Z504" s="147"/>
      <c r="AA504" s="100"/>
      <c r="AB504" s="100"/>
      <c r="AC504" s="100"/>
      <c r="AD504" s="108"/>
      <c r="AE504" s="18"/>
      <c r="AF504" s="109"/>
      <c r="AG504" s="108"/>
      <c r="AH504" s="148"/>
      <c r="AI504" s="100"/>
      <c r="AJ504" s="100"/>
      <c r="AK504" s="100"/>
      <c r="AL504" s="108"/>
      <c r="AM504" s="18"/>
      <c r="AN504" s="111"/>
      <c r="AO504" s="18"/>
      <c r="AP504" s="149"/>
      <c r="AQ504" s="82"/>
      <c r="AR504" s="66"/>
      <c r="AS504" s="97"/>
    </row>
    <row r="505" spans="1:45" ht="12.75" customHeight="1">
      <c r="A505" s="66"/>
      <c r="B505" s="98"/>
      <c r="C505" s="99"/>
      <c r="D505" s="99"/>
      <c r="E505" s="100"/>
      <c r="F505" s="100"/>
      <c r="G505" s="100"/>
      <c r="H505" s="98"/>
      <c r="I505" s="143"/>
      <c r="J505" s="100"/>
      <c r="K505" s="102"/>
      <c r="L505" s="100"/>
      <c r="M505" s="100"/>
      <c r="N505" s="100"/>
      <c r="O505" s="108"/>
      <c r="P505" s="144"/>
      <c r="Q505" s="145"/>
      <c r="R505" s="145"/>
      <c r="S505" s="100"/>
      <c r="T505" s="108"/>
      <c r="U505" s="102"/>
      <c r="V505" s="100"/>
      <c r="W505" s="100"/>
      <c r="X505" s="146"/>
      <c r="Y505" s="18"/>
      <c r="Z505" s="147"/>
      <c r="AA505" s="100"/>
      <c r="AB505" s="100"/>
      <c r="AC505" s="100"/>
      <c r="AD505" s="108"/>
      <c r="AE505" s="18"/>
      <c r="AF505" s="109"/>
      <c r="AG505" s="108"/>
      <c r="AH505" s="148"/>
      <c r="AI505" s="100"/>
      <c r="AJ505" s="100"/>
      <c r="AK505" s="100"/>
      <c r="AL505" s="108"/>
      <c r="AM505" s="18"/>
      <c r="AN505" s="111"/>
      <c r="AO505" s="18"/>
      <c r="AP505" s="149"/>
      <c r="AQ505" s="82"/>
      <c r="AR505" s="66"/>
      <c r="AS505" s="97"/>
    </row>
    <row r="506" spans="1:45" ht="12.75" customHeight="1">
      <c r="A506" s="66"/>
      <c r="B506" s="98"/>
      <c r="C506" s="99"/>
      <c r="D506" s="99"/>
      <c r="E506" s="100"/>
      <c r="F506" s="100"/>
      <c r="G506" s="100"/>
      <c r="H506" s="98"/>
      <c r="I506" s="143"/>
      <c r="J506" s="100"/>
      <c r="K506" s="102"/>
      <c r="L506" s="100"/>
      <c r="M506" s="100"/>
      <c r="N506" s="100"/>
      <c r="O506" s="108"/>
      <c r="P506" s="144"/>
      <c r="Q506" s="145"/>
      <c r="R506" s="145"/>
      <c r="S506" s="100"/>
      <c r="T506" s="108"/>
      <c r="U506" s="102"/>
      <c r="V506" s="100"/>
      <c r="W506" s="100"/>
      <c r="X506" s="146"/>
      <c r="Y506" s="18"/>
      <c r="Z506" s="147"/>
      <c r="AA506" s="100"/>
      <c r="AB506" s="100"/>
      <c r="AC506" s="100"/>
      <c r="AD506" s="108"/>
      <c r="AE506" s="18"/>
      <c r="AF506" s="109"/>
      <c r="AG506" s="108"/>
      <c r="AH506" s="148"/>
      <c r="AI506" s="100"/>
      <c r="AJ506" s="100"/>
      <c r="AK506" s="100"/>
      <c r="AL506" s="108"/>
      <c r="AM506" s="18"/>
      <c r="AN506" s="111"/>
      <c r="AO506" s="18"/>
      <c r="AP506" s="149"/>
      <c r="AQ506" s="82"/>
      <c r="AR506" s="66"/>
      <c r="AS506" s="97"/>
    </row>
    <row r="507" spans="1:45" ht="12.75" customHeight="1">
      <c r="A507" s="66"/>
      <c r="B507" s="98"/>
      <c r="C507" s="99"/>
      <c r="D507" s="99"/>
      <c r="E507" s="100"/>
      <c r="F507" s="100"/>
      <c r="G507" s="100"/>
      <c r="H507" s="98"/>
      <c r="I507" s="143"/>
      <c r="J507" s="100"/>
      <c r="K507" s="102"/>
      <c r="L507" s="100"/>
      <c r="M507" s="100"/>
      <c r="N507" s="100"/>
      <c r="O507" s="108"/>
      <c r="P507" s="144"/>
      <c r="Q507" s="145"/>
      <c r="R507" s="145"/>
      <c r="S507" s="100"/>
      <c r="T507" s="108"/>
      <c r="U507" s="102"/>
      <c r="V507" s="100"/>
      <c r="W507" s="100"/>
      <c r="X507" s="146"/>
      <c r="Y507" s="18"/>
      <c r="Z507" s="147"/>
      <c r="AA507" s="100"/>
      <c r="AB507" s="100"/>
      <c r="AC507" s="100"/>
      <c r="AD507" s="108"/>
      <c r="AE507" s="18"/>
      <c r="AF507" s="109"/>
      <c r="AG507" s="108"/>
      <c r="AH507" s="148"/>
      <c r="AI507" s="100"/>
      <c r="AJ507" s="100"/>
      <c r="AK507" s="100"/>
      <c r="AL507" s="108"/>
      <c r="AM507" s="18"/>
      <c r="AN507" s="111"/>
      <c r="AO507" s="18"/>
      <c r="AP507" s="149"/>
      <c r="AQ507" s="82"/>
      <c r="AR507" s="66"/>
      <c r="AS507" s="97"/>
    </row>
    <row r="508" spans="1:45" ht="12.75" customHeight="1">
      <c r="A508" s="66"/>
      <c r="B508" s="98"/>
      <c r="C508" s="99"/>
      <c r="D508" s="99"/>
      <c r="E508" s="100"/>
      <c r="F508" s="100"/>
      <c r="G508" s="100"/>
      <c r="H508" s="98"/>
      <c r="I508" s="143"/>
      <c r="J508" s="100"/>
      <c r="K508" s="102"/>
      <c r="L508" s="100"/>
      <c r="M508" s="100"/>
      <c r="N508" s="100"/>
      <c r="O508" s="108"/>
      <c r="P508" s="144"/>
      <c r="Q508" s="145"/>
      <c r="R508" s="145"/>
      <c r="S508" s="100"/>
      <c r="T508" s="108"/>
      <c r="U508" s="102"/>
      <c r="V508" s="100"/>
      <c r="W508" s="100"/>
      <c r="X508" s="146"/>
      <c r="Y508" s="18"/>
      <c r="Z508" s="147"/>
      <c r="AA508" s="100"/>
      <c r="AB508" s="100"/>
      <c r="AC508" s="100"/>
      <c r="AD508" s="108"/>
      <c r="AE508" s="18"/>
      <c r="AF508" s="109"/>
      <c r="AG508" s="108"/>
      <c r="AH508" s="148"/>
      <c r="AI508" s="100"/>
      <c r="AJ508" s="100"/>
      <c r="AK508" s="100"/>
      <c r="AL508" s="108"/>
      <c r="AM508" s="18"/>
      <c r="AN508" s="111"/>
      <c r="AO508" s="18"/>
      <c r="AP508" s="149"/>
      <c r="AQ508" s="82"/>
      <c r="AR508" s="66"/>
      <c r="AS508" s="97"/>
    </row>
    <row r="509" spans="1:45" ht="12.75" customHeight="1">
      <c r="A509" s="66"/>
      <c r="B509" s="98"/>
      <c r="C509" s="99"/>
      <c r="D509" s="99"/>
      <c r="E509" s="100"/>
      <c r="F509" s="100"/>
      <c r="G509" s="100"/>
      <c r="H509" s="98"/>
      <c r="I509" s="143"/>
      <c r="J509" s="100"/>
      <c r="K509" s="102"/>
      <c r="L509" s="100"/>
      <c r="M509" s="100"/>
      <c r="N509" s="100"/>
      <c r="O509" s="108"/>
      <c r="P509" s="144"/>
      <c r="Q509" s="145"/>
      <c r="R509" s="145"/>
      <c r="S509" s="100"/>
      <c r="T509" s="108"/>
      <c r="U509" s="102"/>
      <c r="V509" s="100"/>
      <c r="W509" s="100"/>
      <c r="X509" s="146"/>
      <c r="Y509" s="18"/>
      <c r="Z509" s="147"/>
      <c r="AA509" s="100"/>
      <c r="AB509" s="100"/>
      <c r="AC509" s="100"/>
      <c r="AD509" s="108"/>
      <c r="AE509" s="18"/>
      <c r="AF509" s="109"/>
      <c r="AG509" s="108"/>
      <c r="AH509" s="148"/>
      <c r="AI509" s="100"/>
      <c r="AJ509" s="100"/>
      <c r="AK509" s="100"/>
      <c r="AL509" s="108"/>
      <c r="AM509" s="18"/>
      <c r="AN509" s="111"/>
      <c r="AO509" s="18"/>
      <c r="AP509" s="149"/>
      <c r="AQ509" s="82"/>
      <c r="AR509" s="66"/>
      <c r="AS509" s="97"/>
    </row>
    <row r="510" spans="1:45" ht="12.75" customHeight="1">
      <c r="A510" s="66"/>
      <c r="B510" s="98"/>
      <c r="C510" s="99"/>
      <c r="D510" s="99"/>
      <c r="E510" s="100"/>
      <c r="F510" s="100"/>
      <c r="G510" s="100"/>
      <c r="H510" s="98"/>
      <c r="I510" s="143"/>
      <c r="J510" s="100"/>
      <c r="K510" s="102"/>
      <c r="L510" s="100"/>
      <c r="M510" s="100"/>
      <c r="N510" s="100"/>
      <c r="O510" s="108"/>
      <c r="P510" s="144"/>
      <c r="Q510" s="145"/>
      <c r="R510" s="145"/>
      <c r="S510" s="100"/>
      <c r="T510" s="108"/>
      <c r="U510" s="102"/>
      <c r="V510" s="100"/>
      <c r="W510" s="100"/>
      <c r="X510" s="146"/>
      <c r="Y510" s="18"/>
      <c r="Z510" s="147"/>
      <c r="AA510" s="100"/>
      <c r="AB510" s="100"/>
      <c r="AC510" s="100"/>
      <c r="AD510" s="108"/>
      <c r="AE510" s="18"/>
      <c r="AF510" s="109"/>
      <c r="AG510" s="108"/>
      <c r="AH510" s="148"/>
      <c r="AI510" s="100"/>
      <c r="AJ510" s="100"/>
      <c r="AK510" s="100"/>
      <c r="AL510" s="108"/>
      <c r="AM510" s="18"/>
      <c r="AN510" s="111"/>
      <c r="AO510" s="18"/>
      <c r="AP510" s="149"/>
      <c r="AQ510" s="82"/>
      <c r="AR510" s="66"/>
      <c r="AS510" s="97"/>
    </row>
    <row r="511" spans="1:45" ht="12.75" customHeight="1">
      <c r="A511" s="66"/>
      <c r="B511" s="98"/>
      <c r="C511" s="99"/>
      <c r="D511" s="99"/>
      <c r="E511" s="100"/>
      <c r="F511" s="100"/>
      <c r="G511" s="100"/>
      <c r="H511" s="98"/>
      <c r="I511" s="143"/>
      <c r="J511" s="100"/>
      <c r="K511" s="102"/>
      <c r="L511" s="100"/>
      <c r="M511" s="100"/>
      <c r="N511" s="100"/>
      <c r="O511" s="108"/>
      <c r="P511" s="144"/>
      <c r="Q511" s="145"/>
      <c r="R511" s="145"/>
      <c r="S511" s="100"/>
      <c r="T511" s="108"/>
      <c r="U511" s="102"/>
      <c r="V511" s="100"/>
      <c r="W511" s="100"/>
      <c r="X511" s="146"/>
      <c r="Y511" s="18"/>
      <c r="Z511" s="147"/>
      <c r="AA511" s="100"/>
      <c r="AB511" s="100"/>
      <c r="AC511" s="100"/>
      <c r="AD511" s="108"/>
      <c r="AE511" s="18"/>
      <c r="AF511" s="109"/>
      <c r="AG511" s="108"/>
      <c r="AH511" s="148"/>
      <c r="AI511" s="100"/>
      <c r="AJ511" s="100"/>
      <c r="AK511" s="100"/>
      <c r="AL511" s="108"/>
      <c r="AM511" s="18"/>
      <c r="AN511" s="111"/>
      <c r="AO511" s="18"/>
      <c r="AP511" s="149"/>
      <c r="AQ511" s="82"/>
      <c r="AR511" s="66"/>
      <c r="AS511" s="97"/>
    </row>
    <row r="512" spans="1:45" ht="12.75" customHeight="1">
      <c r="A512" s="66"/>
      <c r="B512" s="98"/>
      <c r="C512" s="99"/>
      <c r="D512" s="99"/>
      <c r="E512" s="100"/>
      <c r="F512" s="100"/>
      <c r="G512" s="100"/>
      <c r="H512" s="98"/>
      <c r="I512" s="143"/>
      <c r="J512" s="100"/>
      <c r="K512" s="102"/>
      <c r="L512" s="100"/>
      <c r="M512" s="100"/>
      <c r="N512" s="100"/>
      <c r="O512" s="108"/>
      <c r="P512" s="144"/>
      <c r="Q512" s="145"/>
      <c r="R512" s="145"/>
      <c r="S512" s="100"/>
      <c r="T512" s="108"/>
      <c r="U512" s="102"/>
      <c r="V512" s="100"/>
      <c r="W512" s="100"/>
      <c r="X512" s="146"/>
      <c r="Y512" s="18"/>
      <c r="Z512" s="147"/>
      <c r="AA512" s="100"/>
      <c r="AB512" s="100"/>
      <c r="AC512" s="100"/>
      <c r="AD512" s="108"/>
      <c r="AE512" s="18"/>
      <c r="AF512" s="109"/>
      <c r="AG512" s="108"/>
      <c r="AH512" s="148"/>
      <c r="AI512" s="100"/>
      <c r="AJ512" s="100"/>
      <c r="AK512" s="100"/>
      <c r="AL512" s="108"/>
      <c r="AM512" s="18"/>
      <c r="AN512" s="111"/>
      <c r="AO512" s="18"/>
      <c r="AP512" s="149"/>
      <c r="AQ512" s="82"/>
      <c r="AR512" s="66"/>
      <c r="AS512" s="97"/>
    </row>
    <row r="513" spans="1:45" ht="12.75" customHeight="1">
      <c r="A513" s="66"/>
      <c r="B513" s="98"/>
      <c r="C513" s="99"/>
      <c r="D513" s="99"/>
      <c r="E513" s="100"/>
      <c r="F513" s="100"/>
      <c r="G513" s="100"/>
      <c r="H513" s="98"/>
      <c r="I513" s="143"/>
      <c r="J513" s="100"/>
      <c r="K513" s="102"/>
      <c r="L513" s="100"/>
      <c r="M513" s="100"/>
      <c r="N513" s="100"/>
      <c r="O513" s="108"/>
      <c r="P513" s="144"/>
      <c r="Q513" s="145"/>
      <c r="R513" s="145"/>
      <c r="S513" s="100"/>
      <c r="T513" s="108"/>
      <c r="U513" s="102"/>
      <c r="V513" s="100"/>
      <c r="W513" s="100"/>
      <c r="X513" s="146"/>
      <c r="Y513" s="18"/>
      <c r="Z513" s="147"/>
      <c r="AA513" s="100"/>
      <c r="AB513" s="100"/>
      <c r="AC513" s="100"/>
      <c r="AD513" s="108"/>
      <c r="AE513" s="18"/>
      <c r="AF513" s="109"/>
      <c r="AG513" s="108"/>
      <c r="AH513" s="148"/>
      <c r="AI513" s="100"/>
      <c r="AJ513" s="100"/>
      <c r="AK513" s="100"/>
      <c r="AL513" s="108"/>
      <c r="AM513" s="18"/>
      <c r="AN513" s="111"/>
      <c r="AO513" s="18"/>
      <c r="AP513" s="149"/>
      <c r="AQ513" s="82"/>
      <c r="AR513" s="66"/>
      <c r="AS513" s="97"/>
    </row>
    <row r="514" spans="1:45" ht="12.75" customHeight="1">
      <c r="A514" s="66"/>
      <c r="B514" s="98"/>
      <c r="C514" s="99"/>
      <c r="D514" s="99"/>
      <c r="E514" s="100"/>
      <c r="F514" s="100"/>
      <c r="G514" s="100"/>
      <c r="H514" s="98"/>
      <c r="I514" s="143"/>
      <c r="J514" s="100"/>
      <c r="K514" s="102"/>
      <c r="L514" s="100"/>
      <c r="M514" s="100"/>
      <c r="N514" s="100"/>
      <c r="O514" s="108"/>
      <c r="P514" s="144"/>
      <c r="Q514" s="145"/>
      <c r="R514" s="145"/>
      <c r="S514" s="100"/>
      <c r="T514" s="108"/>
      <c r="U514" s="102"/>
      <c r="V514" s="100"/>
      <c r="W514" s="100"/>
      <c r="X514" s="146"/>
      <c r="Y514" s="18"/>
      <c r="Z514" s="147"/>
      <c r="AA514" s="100"/>
      <c r="AB514" s="100"/>
      <c r="AC514" s="100"/>
      <c r="AD514" s="108"/>
      <c r="AE514" s="18"/>
      <c r="AF514" s="109"/>
      <c r="AG514" s="108"/>
      <c r="AH514" s="148"/>
      <c r="AI514" s="100"/>
      <c r="AJ514" s="100"/>
      <c r="AK514" s="100"/>
      <c r="AL514" s="108"/>
      <c r="AM514" s="18"/>
      <c r="AN514" s="111"/>
      <c r="AO514" s="18"/>
      <c r="AP514" s="149"/>
      <c r="AQ514" s="82"/>
      <c r="AR514" s="66"/>
      <c r="AS514" s="97"/>
    </row>
    <row r="515" spans="1:45" ht="12.75" customHeight="1">
      <c r="A515" s="66"/>
      <c r="B515" s="98"/>
      <c r="C515" s="99"/>
      <c r="D515" s="99"/>
      <c r="E515" s="100"/>
      <c r="F515" s="100"/>
      <c r="G515" s="100"/>
      <c r="H515" s="98"/>
      <c r="I515" s="143"/>
      <c r="J515" s="100"/>
      <c r="K515" s="102"/>
      <c r="L515" s="100"/>
      <c r="M515" s="100"/>
      <c r="N515" s="100"/>
      <c r="O515" s="108"/>
      <c r="P515" s="144"/>
      <c r="Q515" s="145"/>
      <c r="R515" s="145"/>
      <c r="S515" s="100"/>
      <c r="T515" s="108"/>
      <c r="U515" s="102"/>
      <c r="V515" s="100"/>
      <c r="W515" s="100"/>
      <c r="X515" s="146"/>
      <c r="Y515" s="18"/>
      <c r="Z515" s="147"/>
      <c r="AA515" s="100"/>
      <c r="AB515" s="100"/>
      <c r="AC515" s="100"/>
      <c r="AD515" s="108"/>
      <c r="AE515" s="18"/>
      <c r="AF515" s="109"/>
      <c r="AG515" s="108"/>
      <c r="AH515" s="148"/>
      <c r="AI515" s="100"/>
      <c r="AJ515" s="100"/>
      <c r="AK515" s="100"/>
      <c r="AL515" s="108"/>
      <c r="AM515" s="18"/>
      <c r="AN515" s="111"/>
      <c r="AO515" s="18"/>
      <c r="AP515" s="149"/>
      <c r="AQ515" s="82"/>
      <c r="AR515" s="66"/>
      <c r="AS515" s="97"/>
    </row>
    <row r="516" spans="1:45" ht="12.75" customHeight="1">
      <c r="A516" s="66"/>
      <c r="B516" s="98"/>
      <c r="C516" s="99"/>
      <c r="D516" s="99"/>
      <c r="E516" s="100"/>
      <c r="F516" s="100"/>
      <c r="G516" s="100"/>
      <c r="H516" s="98"/>
      <c r="I516" s="143"/>
      <c r="J516" s="100"/>
      <c r="K516" s="102"/>
      <c r="L516" s="100"/>
      <c r="M516" s="100"/>
      <c r="N516" s="100"/>
      <c r="O516" s="108"/>
      <c r="P516" s="144"/>
      <c r="Q516" s="145"/>
      <c r="R516" s="145"/>
      <c r="S516" s="100"/>
      <c r="T516" s="108"/>
      <c r="U516" s="102"/>
      <c r="V516" s="100"/>
      <c r="W516" s="100"/>
      <c r="X516" s="146"/>
      <c r="Y516" s="18"/>
      <c r="Z516" s="147"/>
      <c r="AA516" s="100"/>
      <c r="AB516" s="100"/>
      <c r="AC516" s="100"/>
      <c r="AD516" s="108"/>
      <c r="AE516" s="18"/>
      <c r="AF516" s="109"/>
      <c r="AG516" s="108"/>
      <c r="AH516" s="148"/>
      <c r="AI516" s="100"/>
      <c r="AJ516" s="100"/>
      <c r="AK516" s="100"/>
      <c r="AL516" s="108"/>
      <c r="AM516" s="18"/>
      <c r="AN516" s="111"/>
      <c r="AO516" s="18"/>
      <c r="AP516" s="149"/>
      <c r="AQ516" s="82"/>
      <c r="AR516" s="66"/>
      <c r="AS516" s="97"/>
    </row>
    <row r="517" spans="1:45" ht="12.75" customHeight="1">
      <c r="A517" s="66"/>
      <c r="B517" s="98"/>
      <c r="C517" s="99"/>
      <c r="D517" s="99"/>
      <c r="E517" s="100"/>
      <c r="F517" s="100"/>
      <c r="G517" s="100"/>
      <c r="H517" s="98"/>
      <c r="I517" s="143"/>
      <c r="J517" s="100"/>
      <c r="K517" s="102"/>
      <c r="L517" s="100"/>
      <c r="M517" s="100"/>
      <c r="N517" s="100"/>
      <c r="O517" s="108"/>
      <c r="P517" s="144"/>
      <c r="Q517" s="145"/>
      <c r="R517" s="145"/>
      <c r="S517" s="100"/>
      <c r="T517" s="108"/>
      <c r="U517" s="102"/>
      <c r="V517" s="100"/>
      <c r="W517" s="100"/>
      <c r="X517" s="146"/>
      <c r="Y517" s="18"/>
      <c r="Z517" s="147"/>
      <c r="AA517" s="100"/>
      <c r="AB517" s="100"/>
      <c r="AC517" s="100"/>
      <c r="AD517" s="108"/>
      <c r="AE517" s="18"/>
      <c r="AF517" s="109"/>
      <c r="AG517" s="108"/>
      <c r="AH517" s="148"/>
      <c r="AI517" s="100"/>
      <c r="AJ517" s="100"/>
      <c r="AK517" s="100"/>
      <c r="AL517" s="108"/>
      <c r="AM517" s="18"/>
      <c r="AN517" s="111"/>
      <c r="AO517" s="18"/>
      <c r="AP517" s="149"/>
      <c r="AQ517" s="82"/>
      <c r="AR517" s="66"/>
      <c r="AS517" s="97"/>
    </row>
    <row r="518" spans="1:45" ht="12.75" customHeight="1">
      <c r="A518" s="66"/>
      <c r="B518" s="98"/>
      <c r="C518" s="99"/>
      <c r="D518" s="99"/>
      <c r="E518" s="100"/>
      <c r="F518" s="100"/>
      <c r="G518" s="100"/>
      <c r="H518" s="98"/>
      <c r="I518" s="143"/>
      <c r="J518" s="100"/>
      <c r="K518" s="102"/>
      <c r="L518" s="100"/>
      <c r="M518" s="100"/>
      <c r="N518" s="100"/>
      <c r="O518" s="108"/>
      <c r="P518" s="144"/>
      <c r="Q518" s="145"/>
      <c r="R518" s="145"/>
      <c r="S518" s="100"/>
      <c r="T518" s="108"/>
      <c r="U518" s="102"/>
      <c r="V518" s="100"/>
      <c r="W518" s="100"/>
      <c r="X518" s="146"/>
      <c r="Y518" s="18"/>
      <c r="Z518" s="147"/>
      <c r="AA518" s="100"/>
      <c r="AB518" s="100"/>
      <c r="AC518" s="100"/>
      <c r="AD518" s="108"/>
      <c r="AE518" s="18"/>
      <c r="AF518" s="109"/>
      <c r="AG518" s="108"/>
      <c r="AH518" s="148"/>
      <c r="AI518" s="100"/>
      <c r="AJ518" s="100"/>
      <c r="AK518" s="100"/>
      <c r="AL518" s="108"/>
      <c r="AM518" s="18"/>
      <c r="AN518" s="111"/>
      <c r="AO518" s="18"/>
      <c r="AP518" s="149"/>
      <c r="AQ518" s="82"/>
      <c r="AR518" s="66"/>
      <c r="AS518" s="97"/>
    </row>
    <row r="519" spans="1:45" ht="12.75" customHeight="1">
      <c r="A519" s="66"/>
      <c r="B519" s="98"/>
      <c r="C519" s="99"/>
      <c r="D519" s="99"/>
      <c r="E519" s="100"/>
      <c r="F519" s="100"/>
      <c r="G519" s="100"/>
      <c r="H519" s="98"/>
      <c r="I519" s="143"/>
      <c r="J519" s="100"/>
      <c r="K519" s="102"/>
      <c r="L519" s="100"/>
      <c r="M519" s="100"/>
      <c r="N519" s="100"/>
      <c r="O519" s="108"/>
      <c r="P519" s="144"/>
      <c r="Q519" s="145"/>
      <c r="R519" s="145"/>
      <c r="S519" s="100"/>
      <c r="T519" s="108"/>
      <c r="U519" s="102"/>
      <c r="V519" s="100"/>
      <c r="W519" s="100"/>
      <c r="X519" s="146"/>
      <c r="Y519" s="18"/>
      <c r="Z519" s="147"/>
      <c r="AA519" s="100"/>
      <c r="AB519" s="100"/>
      <c r="AC519" s="100"/>
      <c r="AD519" s="108"/>
      <c r="AE519" s="18"/>
      <c r="AF519" s="109"/>
      <c r="AG519" s="108"/>
      <c r="AH519" s="148"/>
      <c r="AI519" s="100"/>
      <c r="AJ519" s="100"/>
      <c r="AK519" s="100"/>
      <c r="AL519" s="108"/>
      <c r="AM519" s="18"/>
      <c r="AN519" s="111"/>
      <c r="AO519" s="18"/>
      <c r="AP519" s="149"/>
      <c r="AQ519" s="82"/>
      <c r="AR519" s="66"/>
      <c r="AS519" s="97"/>
    </row>
    <row r="520" spans="1:45" ht="12.75" customHeight="1">
      <c r="A520" s="66"/>
      <c r="B520" s="98"/>
      <c r="C520" s="99"/>
      <c r="D520" s="99"/>
      <c r="E520" s="100"/>
      <c r="F520" s="100"/>
      <c r="G520" s="100"/>
      <c r="H520" s="98"/>
      <c r="I520" s="143"/>
      <c r="J520" s="100"/>
      <c r="K520" s="102"/>
      <c r="L520" s="100"/>
      <c r="M520" s="100"/>
      <c r="N520" s="100"/>
      <c r="O520" s="108"/>
      <c r="P520" s="144"/>
      <c r="Q520" s="145"/>
      <c r="R520" s="145"/>
      <c r="S520" s="100"/>
      <c r="T520" s="108"/>
      <c r="U520" s="102"/>
      <c r="V520" s="100"/>
      <c r="W520" s="100"/>
      <c r="X520" s="146"/>
      <c r="Y520" s="18"/>
      <c r="Z520" s="147"/>
      <c r="AA520" s="100"/>
      <c r="AB520" s="100"/>
      <c r="AC520" s="100"/>
      <c r="AD520" s="108"/>
      <c r="AE520" s="18"/>
      <c r="AF520" s="109"/>
      <c r="AG520" s="108"/>
      <c r="AH520" s="148"/>
      <c r="AI520" s="100"/>
      <c r="AJ520" s="100"/>
      <c r="AK520" s="100"/>
      <c r="AL520" s="108"/>
      <c r="AM520" s="18"/>
      <c r="AN520" s="111"/>
      <c r="AO520" s="18"/>
      <c r="AP520" s="149"/>
      <c r="AQ520" s="82"/>
      <c r="AR520" s="66"/>
      <c r="AS520" s="97"/>
    </row>
    <row r="521" spans="1:45" ht="12.75" customHeight="1">
      <c r="A521" s="66"/>
      <c r="B521" s="98"/>
      <c r="C521" s="99"/>
      <c r="D521" s="99"/>
      <c r="E521" s="100"/>
      <c r="F521" s="100"/>
      <c r="G521" s="100"/>
      <c r="H521" s="98"/>
      <c r="I521" s="143"/>
      <c r="J521" s="100"/>
      <c r="K521" s="102"/>
      <c r="L521" s="100"/>
      <c r="M521" s="100"/>
      <c r="N521" s="100"/>
      <c r="O521" s="108"/>
      <c r="P521" s="144"/>
      <c r="Q521" s="145"/>
      <c r="R521" s="145"/>
      <c r="S521" s="100"/>
      <c r="T521" s="108"/>
      <c r="U521" s="102"/>
      <c r="V521" s="100"/>
      <c r="W521" s="100"/>
      <c r="X521" s="146"/>
      <c r="Y521" s="18"/>
      <c r="Z521" s="147"/>
      <c r="AA521" s="100"/>
      <c r="AB521" s="100"/>
      <c r="AC521" s="100"/>
      <c r="AD521" s="108"/>
      <c r="AE521" s="18"/>
      <c r="AF521" s="109"/>
      <c r="AG521" s="108"/>
      <c r="AH521" s="148"/>
      <c r="AI521" s="100"/>
      <c r="AJ521" s="100"/>
      <c r="AK521" s="100"/>
      <c r="AL521" s="108"/>
      <c r="AM521" s="18"/>
      <c r="AN521" s="111"/>
      <c r="AO521" s="18"/>
      <c r="AP521" s="149"/>
      <c r="AQ521" s="82"/>
      <c r="AR521" s="66"/>
      <c r="AS521" s="97"/>
    </row>
    <row r="522" spans="1:45" ht="12.75" customHeight="1">
      <c r="A522" s="66"/>
      <c r="B522" s="98"/>
      <c r="C522" s="99"/>
      <c r="D522" s="99"/>
      <c r="E522" s="100"/>
      <c r="F522" s="100"/>
      <c r="G522" s="100"/>
      <c r="H522" s="98"/>
      <c r="I522" s="143"/>
      <c r="J522" s="100"/>
      <c r="K522" s="102"/>
      <c r="L522" s="100"/>
      <c r="M522" s="100"/>
      <c r="N522" s="100"/>
      <c r="O522" s="108"/>
      <c r="P522" s="144"/>
      <c r="Q522" s="145"/>
      <c r="R522" s="145"/>
      <c r="S522" s="100"/>
      <c r="T522" s="108"/>
      <c r="U522" s="102"/>
      <c r="V522" s="100"/>
      <c r="W522" s="100"/>
      <c r="X522" s="146"/>
      <c r="Y522" s="18"/>
      <c r="Z522" s="147"/>
      <c r="AA522" s="100"/>
      <c r="AB522" s="100"/>
      <c r="AC522" s="100"/>
      <c r="AD522" s="108"/>
      <c r="AE522" s="18"/>
      <c r="AF522" s="109"/>
      <c r="AG522" s="108"/>
      <c r="AH522" s="148"/>
      <c r="AI522" s="100"/>
      <c r="AJ522" s="100"/>
      <c r="AK522" s="100"/>
      <c r="AL522" s="108"/>
      <c r="AM522" s="18"/>
      <c r="AN522" s="111"/>
      <c r="AO522" s="18"/>
      <c r="AP522" s="149"/>
      <c r="AQ522" s="82"/>
      <c r="AR522" s="66"/>
      <c r="AS522" s="97"/>
    </row>
    <row r="523" spans="1:45" ht="12.75" customHeight="1">
      <c r="A523" s="66"/>
      <c r="B523" s="98"/>
      <c r="C523" s="99"/>
      <c r="D523" s="99"/>
      <c r="E523" s="100"/>
      <c r="F523" s="100"/>
      <c r="G523" s="100"/>
      <c r="H523" s="98"/>
      <c r="I523" s="143"/>
      <c r="J523" s="100"/>
      <c r="K523" s="102"/>
      <c r="L523" s="100"/>
      <c r="M523" s="100"/>
      <c r="N523" s="100"/>
      <c r="O523" s="108"/>
      <c r="P523" s="144"/>
      <c r="Q523" s="145"/>
      <c r="R523" s="145"/>
      <c r="S523" s="100"/>
      <c r="T523" s="108"/>
      <c r="U523" s="102"/>
      <c r="V523" s="100"/>
      <c r="W523" s="100"/>
      <c r="X523" s="146"/>
      <c r="Y523" s="18"/>
      <c r="Z523" s="147"/>
      <c r="AA523" s="100"/>
      <c r="AB523" s="100"/>
      <c r="AC523" s="100"/>
      <c r="AD523" s="108"/>
      <c r="AE523" s="18"/>
      <c r="AF523" s="109"/>
      <c r="AG523" s="108"/>
      <c r="AH523" s="148"/>
      <c r="AI523" s="100"/>
      <c r="AJ523" s="100"/>
      <c r="AK523" s="100"/>
      <c r="AL523" s="108"/>
      <c r="AM523" s="18"/>
      <c r="AN523" s="111"/>
      <c r="AO523" s="18"/>
      <c r="AP523" s="149"/>
      <c r="AQ523" s="82"/>
      <c r="AR523" s="66"/>
      <c r="AS523" s="97"/>
    </row>
    <row r="524" spans="1:45" ht="12.75" customHeight="1">
      <c r="A524" s="66"/>
      <c r="B524" s="98"/>
      <c r="C524" s="99"/>
      <c r="D524" s="99"/>
      <c r="E524" s="100"/>
      <c r="F524" s="100"/>
      <c r="G524" s="100"/>
      <c r="H524" s="98"/>
      <c r="I524" s="143"/>
      <c r="J524" s="100"/>
      <c r="K524" s="102"/>
      <c r="L524" s="100"/>
      <c r="M524" s="100"/>
      <c r="N524" s="100"/>
      <c r="O524" s="108"/>
      <c r="P524" s="144"/>
      <c r="Q524" s="145"/>
      <c r="R524" s="145"/>
      <c r="S524" s="100"/>
      <c r="T524" s="108"/>
      <c r="U524" s="102"/>
      <c r="V524" s="100"/>
      <c r="W524" s="100"/>
      <c r="X524" s="146"/>
      <c r="Y524" s="18"/>
      <c r="Z524" s="147"/>
      <c r="AA524" s="100"/>
      <c r="AB524" s="100"/>
      <c r="AC524" s="100"/>
      <c r="AD524" s="108"/>
      <c r="AE524" s="18"/>
      <c r="AF524" s="109"/>
      <c r="AG524" s="108"/>
      <c r="AH524" s="148"/>
      <c r="AI524" s="100"/>
      <c r="AJ524" s="100"/>
      <c r="AK524" s="100"/>
      <c r="AL524" s="108"/>
      <c r="AM524" s="18"/>
      <c r="AN524" s="111"/>
      <c r="AO524" s="18"/>
      <c r="AP524" s="149"/>
      <c r="AQ524" s="82"/>
      <c r="AR524" s="66"/>
      <c r="AS524" s="97"/>
    </row>
    <row r="525" spans="1:45" ht="12.75" customHeight="1">
      <c r="A525" s="66"/>
      <c r="B525" s="98"/>
      <c r="C525" s="99"/>
      <c r="D525" s="99"/>
      <c r="E525" s="100"/>
      <c r="F525" s="100"/>
      <c r="G525" s="100"/>
      <c r="H525" s="98"/>
      <c r="I525" s="143"/>
      <c r="J525" s="100"/>
      <c r="K525" s="102"/>
      <c r="L525" s="100"/>
      <c r="M525" s="100"/>
      <c r="N525" s="100"/>
      <c r="O525" s="108"/>
      <c r="P525" s="144"/>
      <c r="Q525" s="145"/>
      <c r="R525" s="145"/>
      <c r="S525" s="100"/>
      <c r="T525" s="108"/>
      <c r="U525" s="102"/>
      <c r="V525" s="100"/>
      <c r="W525" s="100"/>
      <c r="X525" s="146"/>
      <c r="Y525" s="18"/>
      <c r="Z525" s="147"/>
      <c r="AA525" s="100"/>
      <c r="AB525" s="100"/>
      <c r="AC525" s="100"/>
      <c r="AD525" s="108"/>
      <c r="AE525" s="18"/>
      <c r="AF525" s="109"/>
      <c r="AG525" s="108"/>
      <c r="AH525" s="148"/>
      <c r="AI525" s="100"/>
      <c r="AJ525" s="100"/>
      <c r="AK525" s="100"/>
      <c r="AL525" s="108"/>
      <c r="AM525" s="18"/>
      <c r="AN525" s="111"/>
      <c r="AO525" s="18"/>
      <c r="AP525" s="149"/>
      <c r="AQ525" s="82"/>
      <c r="AR525" s="66"/>
      <c r="AS525" s="97"/>
    </row>
    <row r="526" spans="1:45" ht="12.75" customHeight="1">
      <c r="A526" s="66"/>
      <c r="B526" s="98"/>
      <c r="C526" s="99"/>
      <c r="D526" s="99"/>
      <c r="E526" s="100"/>
      <c r="F526" s="100"/>
      <c r="G526" s="100"/>
      <c r="H526" s="98"/>
      <c r="I526" s="143"/>
      <c r="J526" s="100"/>
      <c r="K526" s="102"/>
      <c r="L526" s="100"/>
      <c r="M526" s="100"/>
      <c r="N526" s="100"/>
      <c r="O526" s="108"/>
      <c r="P526" s="144"/>
      <c r="Q526" s="145"/>
      <c r="R526" s="145"/>
      <c r="S526" s="100"/>
      <c r="T526" s="108"/>
      <c r="U526" s="102"/>
      <c r="V526" s="100"/>
      <c r="W526" s="100"/>
      <c r="X526" s="146"/>
      <c r="Y526" s="18"/>
      <c r="Z526" s="147"/>
      <c r="AA526" s="100"/>
      <c r="AB526" s="100"/>
      <c r="AC526" s="100"/>
      <c r="AD526" s="108"/>
      <c r="AE526" s="18"/>
      <c r="AF526" s="109"/>
      <c r="AG526" s="108"/>
      <c r="AH526" s="148"/>
      <c r="AI526" s="100"/>
      <c r="AJ526" s="100"/>
      <c r="AK526" s="100"/>
      <c r="AL526" s="108"/>
      <c r="AM526" s="18"/>
      <c r="AN526" s="111"/>
      <c r="AO526" s="18"/>
      <c r="AP526" s="149"/>
      <c r="AQ526" s="82"/>
      <c r="AR526" s="66"/>
      <c r="AS526" s="97"/>
    </row>
    <row r="527" spans="1:45" ht="12.75" customHeight="1">
      <c r="A527" s="66"/>
      <c r="B527" s="98"/>
      <c r="C527" s="99"/>
      <c r="D527" s="99"/>
      <c r="E527" s="100"/>
      <c r="F527" s="100"/>
      <c r="G527" s="100"/>
      <c r="H527" s="98"/>
      <c r="I527" s="143"/>
      <c r="J527" s="100"/>
      <c r="K527" s="102"/>
      <c r="L527" s="100"/>
      <c r="M527" s="100"/>
      <c r="N527" s="100"/>
      <c r="O527" s="108"/>
      <c r="P527" s="144"/>
      <c r="Q527" s="145"/>
      <c r="R527" s="145"/>
      <c r="S527" s="100"/>
      <c r="T527" s="108"/>
      <c r="U527" s="102"/>
      <c r="V527" s="100"/>
      <c r="W527" s="100"/>
      <c r="X527" s="146"/>
      <c r="Y527" s="18"/>
      <c r="Z527" s="147"/>
      <c r="AA527" s="100"/>
      <c r="AB527" s="100"/>
      <c r="AC527" s="100"/>
      <c r="AD527" s="108"/>
      <c r="AE527" s="18"/>
      <c r="AF527" s="109"/>
      <c r="AG527" s="108"/>
      <c r="AH527" s="148"/>
      <c r="AI527" s="100"/>
      <c r="AJ527" s="100"/>
      <c r="AK527" s="100"/>
      <c r="AL527" s="108"/>
      <c r="AM527" s="18"/>
      <c r="AN527" s="111"/>
      <c r="AO527" s="18"/>
      <c r="AP527" s="149"/>
      <c r="AQ527" s="82"/>
      <c r="AR527" s="66"/>
      <c r="AS527" s="97"/>
    </row>
    <row r="528" spans="1:45" ht="12.75" customHeight="1">
      <c r="A528" s="66"/>
      <c r="B528" s="98"/>
      <c r="C528" s="99"/>
      <c r="D528" s="99"/>
      <c r="E528" s="100"/>
      <c r="F528" s="100"/>
      <c r="G528" s="100"/>
      <c r="H528" s="98"/>
      <c r="I528" s="143"/>
      <c r="J528" s="100"/>
      <c r="K528" s="102"/>
      <c r="L528" s="100"/>
      <c r="M528" s="100"/>
      <c r="N528" s="100"/>
      <c r="O528" s="108"/>
      <c r="P528" s="144"/>
      <c r="Q528" s="145"/>
      <c r="R528" s="145"/>
      <c r="S528" s="100"/>
      <c r="T528" s="108"/>
      <c r="U528" s="102"/>
      <c r="V528" s="100"/>
      <c r="W528" s="100"/>
      <c r="X528" s="146"/>
      <c r="Y528" s="18"/>
      <c r="Z528" s="147"/>
      <c r="AA528" s="100"/>
      <c r="AB528" s="100"/>
      <c r="AC528" s="100"/>
      <c r="AD528" s="108"/>
      <c r="AE528" s="18"/>
      <c r="AF528" s="109"/>
      <c r="AG528" s="108"/>
      <c r="AH528" s="148"/>
      <c r="AI528" s="100"/>
      <c r="AJ528" s="100"/>
      <c r="AK528" s="100"/>
      <c r="AL528" s="108"/>
      <c r="AM528" s="18"/>
      <c r="AN528" s="111"/>
      <c r="AO528" s="18"/>
      <c r="AP528" s="149"/>
      <c r="AQ528" s="82"/>
      <c r="AR528" s="66"/>
      <c r="AS528" s="97"/>
    </row>
    <row r="529" spans="1:45" ht="12.75" customHeight="1">
      <c r="A529" s="66"/>
      <c r="B529" s="98"/>
      <c r="C529" s="99"/>
      <c r="D529" s="99"/>
      <c r="E529" s="100"/>
      <c r="F529" s="100"/>
      <c r="G529" s="100"/>
      <c r="H529" s="98"/>
      <c r="I529" s="143"/>
      <c r="J529" s="100"/>
      <c r="K529" s="102"/>
      <c r="L529" s="100"/>
      <c r="M529" s="100"/>
      <c r="N529" s="100"/>
      <c r="O529" s="108"/>
      <c r="P529" s="144"/>
      <c r="Q529" s="145"/>
      <c r="R529" s="145"/>
      <c r="S529" s="100"/>
      <c r="T529" s="108"/>
      <c r="U529" s="102"/>
      <c r="V529" s="100"/>
      <c r="W529" s="100"/>
      <c r="X529" s="146"/>
      <c r="Y529" s="18"/>
      <c r="Z529" s="147"/>
      <c r="AA529" s="100"/>
      <c r="AB529" s="100"/>
      <c r="AC529" s="100"/>
      <c r="AD529" s="108"/>
      <c r="AE529" s="18"/>
      <c r="AF529" s="109"/>
      <c r="AG529" s="108"/>
      <c r="AH529" s="148"/>
      <c r="AI529" s="100"/>
      <c r="AJ529" s="100"/>
      <c r="AK529" s="100"/>
      <c r="AL529" s="108"/>
      <c r="AM529" s="18"/>
      <c r="AN529" s="111"/>
      <c r="AO529" s="18"/>
      <c r="AP529" s="149"/>
      <c r="AQ529" s="82"/>
      <c r="AR529" s="66"/>
      <c r="AS529" s="97"/>
    </row>
    <row r="530" spans="1:45" ht="12.75" customHeight="1">
      <c r="A530" s="66"/>
      <c r="B530" s="98"/>
      <c r="C530" s="99"/>
      <c r="D530" s="99"/>
      <c r="E530" s="100"/>
      <c r="F530" s="100"/>
      <c r="G530" s="100"/>
      <c r="H530" s="98"/>
      <c r="I530" s="143"/>
      <c r="J530" s="100"/>
      <c r="K530" s="102"/>
      <c r="L530" s="100"/>
      <c r="M530" s="100"/>
      <c r="N530" s="100"/>
      <c r="O530" s="108"/>
      <c r="P530" s="144"/>
      <c r="Q530" s="145"/>
      <c r="R530" s="145"/>
      <c r="S530" s="100"/>
      <c r="T530" s="108"/>
      <c r="U530" s="102"/>
      <c r="V530" s="100"/>
      <c r="W530" s="100"/>
      <c r="X530" s="146"/>
      <c r="Y530" s="18"/>
      <c r="Z530" s="147"/>
      <c r="AA530" s="100"/>
      <c r="AB530" s="100"/>
      <c r="AC530" s="100"/>
      <c r="AD530" s="108"/>
      <c r="AE530" s="18"/>
      <c r="AF530" s="109"/>
      <c r="AG530" s="108"/>
      <c r="AH530" s="148"/>
      <c r="AI530" s="100"/>
      <c r="AJ530" s="100"/>
      <c r="AK530" s="100"/>
      <c r="AL530" s="108"/>
      <c r="AM530" s="18"/>
      <c r="AN530" s="111"/>
      <c r="AO530" s="18"/>
      <c r="AP530" s="149"/>
      <c r="AQ530" s="82"/>
      <c r="AR530" s="66"/>
      <c r="AS530" s="97"/>
    </row>
    <row r="531" spans="1:45" ht="12.75" customHeight="1">
      <c r="A531" s="66"/>
      <c r="B531" s="98"/>
      <c r="C531" s="99"/>
      <c r="D531" s="99"/>
      <c r="E531" s="100"/>
      <c r="F531" s="100"/>
      <c r="G531" s="100"/>
      <c r="H531" s="98"/>
      <c r="I531" s="143"/>
      <c r="J531" s="100"/>
      <c r="K531" s="102"/>
      <c r="L531" s="100"/>
      <c r="M531" s="100"/>
      <c r="N531" s="100"/>
      <c r="O531" s="108"/>
      <c r="P531" s="144"/>
      <c r="Q531" s="145"/>
      <c r="R531" s="145"/>
      <c r="S531" s="100"/>
      <c r="T531" s="108"/>
      <c r="U531" s="102"/>
      <c r="V531" s="100"/>
      <c r="W531" s="100"/>
      <c r="X531" s="146"/>
      <c r="Y531" s="18"/>
      <c r="Z531" s="147"/>
      <c r="AA531" s="100"/>
      <c r="AB531" s="100"/>
      <c r="AC531" s="100"/>
      <c r="AD531" s="108"/>
      <c r="AE531" s="18"/>
      <c r="AF531" s="109"/>
      <c r="AG531" s="108"/>
      <c r="AH531" s="148"/>
      <c r="AI531" s="100"/>
      <c r="AJ531" s="100"/>
      <c r="AK531" s="100"/>
      <c r="AL531" s="108"/>
      <c r="AM531" s="18"/>
      <c r="AN531" s="111"/>
      <c r="AO531" s="18"/>
      <c r="AP531" s="149"/>
      <c r="AQ531" s="82"/>
      <c r="AR531" s="66"/>
      <c r="AS531" s="97"/>
    </row>
    <row r="532" spans="1:45" ht="12.75" customHeight="1">
      <c r="A532" s="66"/>
      <c r="B532" s="98"/>
      <c r="C532" s="99"/>
      <c r="D532" s="99"/>
      <c r="E532" s="100"/>
      <c r="F532" s="100"/>
      <c r="G532" s="100"/>
      <c r="H532" s="98"/>
      <c r="I532" s="143"/>
      <c r="J532" s="100"/>
      <c r="K532" s="102"/>
      <c r="L532" s="100"/>
      <c r="M532" s="100"/>
      <c r="N532" s="100"/>
      <c r="O532" s="108"/>
      <c r="P532" s="144"/>
      <c r="Q532" s="145"/>
      <c r="R532" s="145"/>
      <c r="S532" s="100"/>
      <c r="T532" s="108"/>
      <c r="U532" s="102"/>
      <c r="V532" s="100"/>
      <c r="W532" s="100"/>
      <c r="X532" s="146"/>
      <c r="Y532" s="18"/>
      <c r="Z532" s="147"/>
      <c r="AA532" s="100"/>
      <c r="AB532" s="100"/>
      <c r="AC532" s="100"/>
      <c r="AD532" s="108"/>
      <c r="AE532" s="18"/>
      <c r="AF532" s="109"/>
      <c r="AG532" s="108"/>
      <c r="AH532" s="148"/>
      <c r="AI532" s="100"/>
      <c r="AJ532" s="100"/>
      <c r="AK532" s="100"/>
      <c r="AL532" s="108"/>
      <c r="AM532" s="18"/>
      <c r="AN532" s="111"/>
      <c r="AO532" s="18"/>
      <c r="AP532" s="149"/>
      <c r="AQ532" s="82"/>
      <c r="AR532" s="66"/>
      <c r="AS532" s="97"/>
    </row>
    <row r="533" spans="1:45" ht="12.75" customHeight="1">
      <c r="A533" s="66"/>
      <c r="B533" s="98"/>
      <c r="C533" s="99"/>
      <c r="D533" s="99"/>
      <c r="E533" s="100"/>
      <c r="F533" s="100"/>
      <c r="G533" s="100"/>
      <c r="H533" s="98"/>
      <c r="I533" s="143"/>
      <c r="J533" s="100"/>
      <c r="K533" s="102"/>
      <c r="L533" s="100"/>
      <c r="M533" s="100"/>
      <c r="N533" s="100"/>
      <c r="O533" s="108"/>
      <c r="P533" s="144"/>
      <c r="Q533" s="145"/>
      <c r="R533" s="145"/>
      <c r="S533" s="100"/>
      <c r="T533" s="108"/>
      <c r="U533" s="102"/>
      <c r="V533" s="100"/>
      <c r="W533" s="100"/>
      <c r="X533" s="146"/>
      <c r="Y533" s="18"/>
      <c r="Z533" s="147"/>
      <c r="AA533" s="100"/>
      <c r="AB533" s="100"/>
      <c r="AC533" s="100"/>
      <c r="AD533" s="108"/>
      <c r="AE533" s="18"/>
      <c r="AF533" s="109"/>
      <c r="AG533" s="108"/>
      <c r="AH533" s="148"/>
      <c r="AI533" s="100"/>
      <c r="AJ533" s="100"/>
      <c r="AK533" s="100"/>
      <c r="AL533" s="108"/>
      <c r="AM533" s="18"/>
      <c r="AN533" s="111"/>
      <c r="AO533" s="18"/>
      <c r="AP533" s="149"/>
      <c r="AQ533" s="82"/>
      <c r="AR533" s="66"/>
      <c r="AS533" s="97"/>
    </row>
    <row r="534" spans="1:45" ht="12.75" customHeight="1">
      <c r="A534" s="66"/>
      <c r="B534" s="98"/>
      <c r="C534" s="99"/>
      <c r="D534" s="99"/>
      <c r="E534" s="100"/>
      <c r="F534" s="100"/>
      <c r="G534" s="100"/>
      <c r="H534" s="98"/>
      <c r="I534" s="143"/>
      <c r="J534" s="100"/>
      <c r="K534" s="102"/>
      <c r="L534" s="100"/>
      <c r="M534" s="100"/>
      <c r="N534" s="100"/>
      <c r="O534" s="108"/>
      <c r="P534" s="144"/>
      <c r="Q534" s="145"/>
      <c r="R534" s="145"/>
      <c r="S534" s="100"/>
      <c r="T534" s="108"/>
      <c r="U534" s="102"/>
      <c r="V534" s="100"/>
      <c r="W534" s="100"/>
      <c r="X534" s="146"/>
      <c r="Y534" s="18"/>
      <c r="Z534" s="147"/>
      <c r="AA534" s="100"/>
      <c r="AB534" s="100"/>
      <c r="AC534" s="100"/>
      <c r="AD534" s="108"/>
      <c r="AE534" s="18"/>
      <c r="AF534" s="109"/>
      <c r="AG534" s="108"/>
      <c r="AH534" s="148"/>
      <c r="AI534" s="100"/>
      <c r="AJ534" s="100"/>
      <c r="AK534" s="100"/>
      <c r="AL534" s="108"/>
      <c r="AM534" s="18"/>
      <c r="AN534" s="111"/>
      <c r="AO534" s="18"/>
      <c r="AP534" s="149"/>
      <c r="AQ534" s="82"/>
      <c r="AR534" s="66"/>
      <c r="AS534" s="97"/>
    </row>
    <row r="535" spans="1:45" ht="12.75" customHeight="1">
      <c r="A535" s="66"/>
      <c r="B535" s="98"/>
      <c r="C535" s="99"/>
      <c r="D535" s="99"/>
      <c r="E535" s="100"/>
      <c r="F535" s="100"/>
      <c r="G535" s="100"/>
      <c r="H535" s="98"/>
      <c r="I535" s="143"/>
      <c r="J535" s="100"/>
      <c r="K535" s="102"/>
      <c r="L535" s="100"/>
      <c r="M535" s="100"/>
      <c r="N535" s="100"/>
      <c r="O535" s="108"/>
      <c r="P535" s="144"/>
      <c r="Q535" s="145"/>
      <c r="R535" s="145"/>
      <c r="S535" s="100"/>
      <c r="T535" s="108"/>
      <c r="U535" s="102"/>
      <c r="V535" s="100"/>
      <c r="W535" s="100"/>
      <c r="X535" s="146"/>
      <c r="Y535" s="18"/>
      <c r="Z535" s="147"/>
      <c r="AA535" s="100"/>
      <c r="AB535" s="100"/>
      <c r="AC535" s="100"/>
      <c r="AD535" s="108"/>
      <c r="AE535" s="18"/>
      <c r="AF535" s="109"/>
      <c r="AG535" s="108"/>
      <c r="AH535" s="148"/>
      <c r="AI535" s="100"/>
      <c r="AJ535" s="100"/>
      <c r="AK535" s="100"/>
      <c r="AL535" s="108"/>
      <c r="AM535" s="18"/>
      <c r="AN535" s="111"/>
      <c r="AO535" s="18"/>
      <c r="AP535" s="149"/>
      <c r="AQ535" s="82"/>
      <c r="AR535" s="66"/>
      <c r="AS535" s="97"/>
    </row>
    <row r="536" spans="1:45" ht="12.75" customHeight="1">
      <c r="A536" s="66"/>
      <c r="B536" s="98"/>
      <c r="C536" s="99"/>
      <c r="D536" s="99"/>
      <c r="E536" s="100"/>
      <c r="F536" s="100"/>
      <c r="G536" s="100"/>
      <c r="H536" s="98"/>
      <c r="I536" s="143"/>
      <c r="J536" s="100"/>
      <c r="K536" s="102"/>
      <c r="L536" s="100"/>
      <c r="M536" s="100"/>
      <c r="N536" s="100"/>
      <c r="O536" s="108"/>
      <c r="P536" s="144"/>
      <c r="Q536" s="145"/>
      <c r="R536" s="145"/>
      <c r="S536" s="100"/>
      <c r="T536" s="108"/>
      <c r="U536" s="102"/>
      <c r="V536" s="100"/>
      <c r="W536" s="100"/>
      <c r="X536" s="146"/>
      <c r="Y536" s="18"/>
      <c r="Z536" s="147"/>
      <c r="AA536" s="100"/>
      <c r="AB536" s="100"/>
      <c r="AC536" s="100"/>
      <c r="AD536" s="108"/>
      <c r="AE536" s="18"/>
      <c r="AF536" s="109"/>
      <c r="AG536" s="108"/>
      <c r="AH536" s="148"/>
      <c r="AI536" s="100"/>
      <c r="AJ536" s="100"/>
      <c r="AK536" s="100"/>
      <c r="AL536" s="108"/>
      <c r="AM536" s="18"/>
      <c r="AN536" s="111"/>
      <c r="AO536" s="18"/>
      <c r="AP536" s="149"/>
      <c r="AQ536" s="82"/>
      <c r="AR536" s="66"/>
      <c r="AS536" s="97"/>
    </row>
    <row r="537" spans="1:45" ht="12.75" customHeight="1">
      <c r="A537" s="66"/>
      <c r="B537" s="98"/>
      <c r="C537" s="99"/>
      <c r="D537" s="99"/>
      <c r="E537" s="100"/>
      <c r="F537" s="100"/>
      <c r="G537" s="100"/>
      <c r="H537" s="98"/>
      <c r="I537" s="143"/>
      <c r="J537" s="100"/>
      <c r="K537" s="102"/>
      <c r="L537" s="100"/>
      <c r="M537" s="100"/>
      <c r="N537" s="100"/>
      <c r="O537" s="108"/>
      <c r="P537" s="144"/>
      <c r="Q537" s="145"/>
      <c r="R537" s="145"/>
      <c r="S537" s="100"/>
      <c r="T537" s="108"/>
      <c r="U537" s="102"/>
      <c r="V537" s="100"/>
      <c r="W537" s="100"/>
      <c r="X537" s="146"/>
      <c r="Y537" s="18"/>
      <c r="Z537" s="147"/>
      <c r="AA537" s="100"/>
      <c r="AB537" s="100"/>
      <c r="AC537" s="100"/>
      <c r="AD537" s="108"/>
      <c r="AE537" s="18"/>
      <c r="AF537" s="109"/>
      <c r="AG537" s="108"/>
      <c r="AH537" s="148"/>
      <c r="AI537" s="100"/>
      <c r="AJ537" s="100"/>
      <c r="AK537" s="100"/>
      <c r="AL537" s="108"/>
      <c r="AM537" s="18"/>
      <c r="AN537" s="111"/>
      <c r="AO537" s="18"/>
      <c r="AP537" s="149"/>
      <c r="AQ537" s="82"/>
      <c r="AR537" s="66"/>
      <c r="AS537" s="97"/>
    </row>
    <row r="538" spans="1:45" ht="12.75" customHeight="1">
      <c r="A538" s="66"/>
      <c r="B538" s="98"/>
      <c r="C538" s="99"/>
      <c r="D538" s="99"/>
      <c r="E538" s="100"/>
      <c r="F538" s="100"/>
      <c r="G538" s="100"/>
      <c r="H538" s="98"/>
      <c r="I538" s="143"/>
      <c r="J538" s="100"/>
      <c r="K538" s="102"/>
      <c r="L538" s="100"/>
      <c r="M538" s="100"/>
      <c r="N538" s="100"/>
      <c r="O538" s="108"/>
      <c r="P538" s="144"/>
      <c r="Q538" s="145"/>
      <c r="R538" s="145"/>
      <c r="S538" s="100"/>
      <c r="T538" s="108"/>
      <c r="U538" s="102"/>
      <c r="V538" s="100"/>
      <c r="W538" s="100"/>
      <c r="X538" s="146"/>
      <c r="Y538" s="18"/>
      <c r="Z538" s="147"/>
      <c r="AA538" s="100"/>
      <c r="AB538" s="100"/>
      <c r="AC538" s="100"/>
      <c r="AD538" s="108"/>
      <c r="AE538" s="18"/>
      <c r="AF538" s="109"/>
      <c r="AG538" s="108"/>
      <c r="AH538" s="148"/>
      <c r="AI538" s="100"/>
      <c r="AJ538" s="100"/>
      <c r="AK538" s="100"/>
      <c r="AL538" s="108"/>
      <c r="AM538" s="18"/>
      <c r="AN538" s="111"/>
      <c r="AO538" s="18"/>
      <c r="AP538" s="149"/>
      <c r="AQ538" s="82"/>
      <c r="AR538" s="66"/>
      <c r="AS538" s="97"/>
    </row>
    <row r="539" spans="1:45" ht="12.75" customHeight="1">
      <c r="A539" s="66"/>
      <c r="B539" s="98"/>
      <c r="C539" s="99"/>
      <c r="D539" s="99"/>
      <c r="E539" s="100"/>
      <c r="F539" s="100"/>
      <c r="G539" s="100"/>
      <c r="H539" s="98"/>
      <c r="I539" s="143"/>
      <c r="J539" s="100"/>
      <c r="K539" s="102"/>
      <c r="L539" s="100"/>
      <c r="M539" s="100"/>
      <c r="N539" s="100"/>
      <c r="O539" s="108"/>
      <c r="P539" s="144"/>
      <c r="Q539" s="145"/>
      <c r="R539" s="145"/>
      <c r="S539" s="100"/>
      <c r="T539" s="108"/>
      <c r="U539" s="102"/>
      <c r="V539" s="100"/>
      <c r="W539" s="100"/>
      <c r="X539" s="146"/>
      <c r="Y539" s="18"/>
      <c r="Z539" s="147"/>
      <c r="AA539" s="100"/>
      <c r="AB539" s="100"/>
      <c r="AC539" s="100"/>
      <c r="AD539" s="108"/>
      <c r="AE539" s="18"/>
      <c r="AF539" s="109"/>
      <c r="AG539" s="108"/>
      <c r="AH539" s="148"/>
      <c r="AI539" s="100"/>
      <c r="AJ539" s="100"/>
      <c r="AK539" s="100"/>
      <c r="AL539" s="108"/>
      <c r="AM539" s="18"/>
      <c r="AN539" s="111"/>
      <c r="AO539" s="18"/>
      <c r="AP539" s="149"/>
      <c r="AQ539" s="82"/>
      <c r="AR539" s="66"/>
      <c r="AS539" s="97"/>
    </row>
    <row r="540" spans="1:45" ht="12.75" customHeight="1">
      <c r="A540" s="66"/>
      <c r="B540" s="98"/>
      <c r="C540" s="99"/>
      <c r="D540" s="99"/>
      <c r="E540" s="100"/>
      <c r="F540" s="100"/>
      <c r="G540" s="100"/>
      <c r="H540" s="98"/>
      <c r="I540" s="143"/>
      <c r="J540" s="100"/>
      <c r="K540" s="102"/>
      <c r="L540" s="100"/>
      <c r="M540" s="100"/>
      <c r="N540" s="100"/>
      <c r="O540" s="108"/>
      <c r="P540" s="144"/>
      <c r="Q540" s="145"/>
      <c r="R540" s="145"/>
      <c r="S540" s="100"/>
      <c r="T540" s="108"/>
      <c r="U540" s="102"/>
      <c r="V540" s="100"/>
      <c r="W540" s="100"/>
      <c r="X540" s="146"/>
      <c r="Y540" s="18"/>
      <c r="Z540" s="147"/>
      <c r="AA540" s="100"/>
      <c r="AB540" s="100"/>
      <c r="AC540" s="100"/>
      <c r="AD540" s="108"/>
      <c r="AE540" s="18"/>
      <c r="AF540" s="109"/>
      <c r="AG540" s="108"/>
      <c r="AH540" s="148"/>
      <c r="AI540" s="100"/>
      <c r="AJ540" s="100"/>
      <c r="AK540" s="100"/>
      <c r="AL540" s="108"/>
      <c r="AM540" s="18"/>
      <c r="AN540" s="111"/>
      <c r="AO540" s="18"/>
      <c r="AP540" s="149"/>
      <c r="AQ540" s="82"/>
      <c r="AR540" s="66"/>
      <c r="AS540" s="97"/>
    </row>
    <row r="541" spans="1:45" ht="12.75" customHeight="1">
      <c r="A541" s="66"/>
      <c r="B541" s="98"/>
      <c r="C541" s="99"/>
      <c r="D541" s="99"/>
      <c r="E541" s="100"/>
      <c r="F541" s="100"/>
      <c r="G541" s="100"/>
      <c r="H541" s="98"/>
      <c r="I541" s="143"/>
      <c r="J541" s="100"/>
      <c r="K541" s="102"/>
      <c r="L541" s="100"/>
      <c r="M541" s="100"/>
      <c r="N541" s="100"/>
      <c r="O541" s="108"/>
      <c r="P541" s="144"/>
      <c r="Q541" s="145"/>
      <c r="R541" s="145"/>
      <c r="S541" s="100"/>
      <c r="T541" s="108"/>
      <c r="U541" s="102"/>
      <c r="V541" s="100"/>
      <c r="W541" s="100"/>
      <c r="X541" s="146"/>
      <c r="Y541" s="18"/>
      <c r="Z541" s="147"/>
      <c r="AA541" s="100"/>
      <c r="AB541" s="100"/>
      <c r="AC541" s="100"/>
      <c r="AD541" s="108"/>
      <c r="AE541" s="18"/>
      <c r="AF541" s="109"/>
      <c r="AG541" s="108"/>
      <c r="AH541" s="148"/>
      <c r="AI541" s="100"/>
      <c r="AJ541" s="100"/>
      <c r="AK541" s="100"/>
      <c r="AL541" s="108"/>
      <c r="AM541" s="18"/>
      <c r="AN541" s="111"/>
      <c r="AO541" s="18"/>
      <c r="AP541" s="149"/>
      <c r="AQ541" s="82"/>
      <c r="AR541" s="66"/>
      <c r="AS541" s="97"/>
    </row>
    <row r="542" spans="1:45" ht="12.75" customHeight="1">
      <c r="A542" s="66"/>
      <c r="B542" s="98"/>
      <c r="C542" s="99"/>
      <c r="D542" s="99"/>
      <c r="E542" s="100"/>
      <c r="F542" s="100"/>
      <c r="G542" s="100"/>
      <c r="H542" s="98"/>
      <c r="I542" s="143"/>
      <c r="J542" s="100"/>
      <c r="K542" s="102"/>
      <c r="L542" s="100"/>
      <c r="M542" s="100"/>
      <c r="N542" s="100"/>
      <c r="O542" s="108"/>
      <c r="P542" s="144"/>
      <c r="Q542" s="145"/>
      <c r="R542" s="145"/>
      <c r="S542" s="100"/>
      <c r="T542" s="108"/>
      <c r="U542" s="102"/>
      <c r="V542" s="100"/>
      <c r="W542" s="100"/>
      <c r="X542" s="146"/>
      <c r="Y542" s="18"/>
      <c r="Z542" s="147"/>
      <c r="AA542" s="100"/>
      <c r="AB542" s="100"/>
      <c r="AC542" s="100"/>
      <c r="AD542" s="108"/>
      <c r="AE542" s="18"/>
      <c r="AF542" s="109"/>
      <c r="AG542" s="108"/>
      <c r="AH542" s="148"/>
      <c r="AI542" s="100"/>
      <c r="AJ542" s="100"/>
      <c r="AK542" s="100"/>
      <c r="AL542" s="108"/>
      <c r="AM542" s="18"/>
      <c r="AN542" s="111"/>
      <c r="AO542" s="18"/>
      <c r="AP542" s="149"/>
      <c r="AQ542" s="82"/>
      <c r="AR542" s="66"/>
      <c r="AS542" s="97"/>
    </row>
    <row r="543" spans="1:45" ht="12.75" customHeight="1">
      <c r="A543" s="66"/>
      <c r="B543" s="98"/>
      <c r="C543" s="99"/>
      <c r="D543" s="99"/>
      <c r="E543" s="100"/>
      <c r="F543" s="100"/>
      <c r="G543" s="100"/>
      <c r="H543" s="98"/>
      <c r="I543" s="143"/>
      <c r="J543" s="100"/>
      <c r="K543" s="102"/>
      <c r="L543" s="100"/>
      <c r="M543" s="100"/>
      <c r="N543" s="100"/>
      <c r="O543" s="108"/>
      <c r="P543" s="144"/>
      <c r="Q543" s="145"/>
      <c r="R543" s="145"/>
      <c r="S543" s="100"/>
      <c r="T543" s="108"/>
      <c r="U543" s="102"/>
      <c r="V543" s="100"/>
      <c r="W543" s="100"/>
      <c r="X543" s="146"/>
      <c r="Y543" s="18"/>
      <c r="Z543" s="147"/>
      <c r="AA543" s="100"/>
      <c r="AB543" s="100"/>
      <c r="AC543" s="100"/>
      <c r="AD543" s="108"/>
      <c r="AE543" s="18"/>
      <c r="AF543" s="109"/>
      <c r="AG543" s="108"/>
      <c r="AH543" s="148"/>
      <c r="AI543" s="100"/>
      <c r="AJ543" s="100"/>
      <c r="AK543" s="100"/>
      <c r="AL543" s="108"/>
      <c r="AM543" s="18"/>
      <c r="AN543" s="111"/>
      <c r="AO543" s="18"/>
      <c r="AP543" s="149"/>
      <c r="AQ543" s="82"/>
      <c r="AR543" s="66"/>
      <c r="AS543" s="97"/>
    </row>
    <row r="544" spans="1:45" ht="12.75" customHeight="1">
      <c r="A544" s="66"/>
      <c r="B544" s="98"/>
      <c r="C544" s="99"/>
      <c r="D544" s="99"/>
      <c r="E544" s="100"/>
      <c r="F544" s="100"/>
      <c r="G544" s="100"/>
      <c r="H544" s="98"/>
      <c r="I544" s="143"/>
      <c r="J544" s="100"/>
      <c r="K544" s="102"/>
      <c r="L544" s="100"/>
      <c r="M544" s="100"/>
      <c r="N544" s="100"/>
      <c r="O544" s="108"/>
      <c r="P544" s="144"/>
      <c r="Q544" s="145"/>
      <c r="R544" s="145"/>
      <c r="S544" s="100"/>
      <c r="T544" s="108"/>
      <c r="U544" s="102"/>
      <c r="V544" s="100"/>
      <c r="W544" s="100"/>
      <c r="X544" s="146"/>
      <c r="Y544" s="18"/>
      <c r="Z544" s="147"/>
      <c r="AA544" s="100"/>
      <c r="AB544" s="100"/>
      <c r="AC544" s="100"/>
      <c r="AD544" s="108"/>
      <c r="AE544" s="18"/>
      <c r="AF544" s="109"/>
      <c r="AG544" s="108"/>
      <c r="AH544" s="148"/>
      <c r="AI544" s="100"/>
      <c r="AJ544" s="100"/>
      <c r="AK544" s="100"/>
      <c r="AL544" s="108"/>
      <c r="AM544" s="18"/>
      <c r="AN544" s="111"/>
      <c r="AO544" s="18"/>
      <c r="AP544" s="149"/>
      <c r="AQ544" s="82"/>
      <c r="AR544" s="66"/>
      <c r="AS544" s="97"/>
    </row>
    <row r="545" spans="1:45" ht="12.75" customHeight="1">
      <c r="A545" s="66"/>
      <c r="B545" s="98"/>
      <c r="C545" s="99"/>
      <c r="D545" s="99"/>
      <c r="E545" s="100"/>
      <c r="F545" s="100"/>
      <c r="G545" s="100"/>
      <c r="H545" s="98"/>
      <c r="I545" s="143"/>
      <c r="J545" s="100"/>
      <c r="K545" s="102"/>
      <c r="L545" s="100"/>
      <c r="M545" s="100"/>
      <c r="N545" s="100"/>
      <c r="O545" s="108"/>
      <c r="P545" s="144"/>
      <c r="Q545" s="145"/>
      <c r="R545" s="145"/>
      <c r="S545" s="100"/>
      <c r="T545" s="108"/>
      <c r="U545" s="102"/>
      <c r="V545" s="100"/>
      <c r="W545" s="100"/>
      <c r="X545" s="146"/>
      <c r="Y545" s="18"/>
      <c r="Z545" s="147"/>
      <c r="AA545" s="100"/>
      <c r="AB545" s="100"/>
      <c r="AC545" s="100"/>
      <c r="AD545" s="108"/>
      <c r="AE545" s="18"/>
      <c r="AF545" s="109"/>
      <c r="AG545" s="108"/>
      <c r="AH545" s="148"/>
      <c r="AI545" s="100"/>
      <c r="AJ545" s="100"/>
      <c r="AK545" s="100"/>
      <c r="AL545" s="108"/>
      <c r="AM545" s="18"/>
      <c r="AN545" s="111"/>
      <c r="AO545" s="18"/>
      <c r="AP545" s="149"/>
      <c r="AQ545" s="82"/>
      <c r="AR545" s="66"/>
      <c r="AS545" s="97"/>
    </row>
    <row r="546" spans="1:45" ht="12.75" customHeight="1">
      <c r="A546" s="66"/>
      <c r="B546" s="98"/>
      <c r="C546" s="99"/>
      <c r="D546" s="99"/>
      <c r="E546" s="100"/>
      <c r="F546" s="100"/>
      <c r="G546" s="100"/>
      <c r="H546" s="98"/>
      <c r="I546" s="143"/>
      <c r="J546" s="100"/>
      <c r="K546" s="102"/>
      <c r="L546" s="100"/>
      <c r="M546" s="100"/>
      <c r="N546" s="100"/>
      <c r="O546" s="108"/>
      <c r="P546" s="144"/>
      <c r="Q546" s="145"/>
      <c r="R546" s="145"/>
      <c r="S546" s="100"/>
      <c r="T546" s="108"/>
      <c r="U546" s="102"/>
      <c r="V546" s="100"/>
      <c r="W546" s="100"/>
      <c r="X546" s="146"/>
      <c r="Y546" s="18"/>
      <c r="Z546" s="147"/>
      <c r="AA546" s="100"/>
      <c r="AB546" s="100"/>
      <c r="AC546" s="100"/>
      <c r="AD546" s="108"/>
      <c r="AE546" s="18"/>
      <c r="AF546" s="109"/>
      <c r="AG546" s="108"/>
      <c r="AH546" s="148"/>
      <c r="AI546" s="100"/>
      <c r="AJ546" s="100"/>
      <c r="AK546" s="100"/>
      <c r="AL546" s="108"/>
      <c r="AM546" s="18"/>
      <c r="AN546" s="111"/>
      <c r="AO546" s="18"/>
      <c r="AP546" s="149"/>
      <c r="AQ546" s="82"/>
      <c r="AR546" s="66"/>
      <c r="AS546" s="97"/>
    </row>
    <row r="547" spans="1:45" ht="12.75" customHeight="1">
      <c r="A547" s="66"/>
      <c r="B547" s="98"/>
      <c r="C547" s="99"/>
      <c r="D547" s="99"/>
      <c r="E547" s="100"/>
      <c r="F547" s="100"/>
      <c r="G547" s="100"/>
      <c r="H547" s="98"/>
      <c r="I547" s="143"/>
      <c r="J547" s="100"/>
      <c r="K547" s="102"/>
      <c r="L547" s="100"/>
      <c r="M547" s="100"/>
      <c r="N547" s="100"/>
      <c r="O547" s="108"/>
      <c r="P547" s="144"/>
      <c r="Q547" s="145"/>
      <c r="R547" s="145"/>
      <c r="S547" s="100"/>
      <c r="T547" s="108"/>
      <c r="U547" s="102"/>
      <c r="V547" s="100"/>
      <c r="W547" s="100"/>
      <c r="X547" s="146"/>
      <c r="Y547" s="18"/>
      <c r="Z547" s="147"/>
      <c r="AA547" s="100"/>
      <c r="AB547" s="100"/>
      <c r="AC547" s="100"/>
      <c r="AD547" s="108"/>
      <c r="AE547" s="18"/>
      <c r="AF547" s="109"/>
      <c r="AG547" s="108"/>
      <c r="AH547" s="148"/>
      <c r="AI547" s="100"/>
      <c r="AJ547" s="100"/>
      <c r="AK547" s="100"/>
      <c r="AL547" s="108"/>
      <c r="AM547" s="18"/>
      <c r="AN547" s="111"/>
      <c r="AO547" s="18"/>
      <c r="AP547" s="149"/>
      <c r="AQ547" s="82"/>
      <c r="AR547" s="66"/>
      <c r="AS547" s="97"/>
    </row>
    <row r="548" spans="1:45" ht="12.75" customHeight="1">
      <c r="A548" s="66"/>
      <c r="B548" s="98"/>
      <c r="C548" s="99"/>
      <c r="D548" s="99"/>
      <c r="E548" s="100"/>
      <c r="F548" s="100"/>
      <c r="G548" s="100"/>
      <c r="H548" s="98"/>
      <c r="I548" s="143"/>
      <c r="J548" s="100"/>
      <c r="K548" s="102"/>
      <c r="L548" s="100"/>
      <c r="M548" s="100"/>
      <c r="N548" s="100"/>
      <c r="O548" s="108"/>
      <c r="P548" s="144"/>
      <c r="Q548" s="145"/>
      <c r="R548" s="145"/>
      <c r="S548" s="100"/>
      <c r="T548" s="108"/>
      <c r="U548" s="102"/>
      <c r="V548" s="100"/>
      <c r="W548" s="100"/>
      <c r="X548" s="146"/>
      <c r="Y548" s="18"/>
      <c r="Z548" s="147"/>
      <c r="AA548" s="100"/>
      <c r="AB548" s="100"/>
      <c r="AC548" s="100"/>
      <c r="AD548" s="108"/>
      <c r="AE548" s="18"/>
      <c r="AF548" s="109"/>
      <c r="AG548" s="108"/>
      <c r="AH548" s="148"/>
      <c r="AI548" s="100"/>
      <c r="AJ548" s="100"/>
      <c r="AK548" s="100"/>
      <c r="AL548" s="108"/>
      <c r="AM548" s="18"/>
      <c r="AN548" s="111"/>
      <c r="AO548" s="18"/>
      <c r="AP548" s="149"/>
      <c r="AQ548" s="82"/>
      <c r="AR548" s="66"/>
      <c r="AS548" s="97"/>
    </row>
    <row r="549" spans="1:45" ht="12.75" customHeight="1">
      <c r="A549" s="66"/>
      <c r="B549" s="98"/>
      <c r="C549" s="99"/>
      <c r="D549" s="99"/>
      <c r="E549" s="100"/>
      <c r="F549" s="100"/>
      <c r="G549" s="100"/>
      <c r="H549" s="98"/>
      <c r="I549" s="143"/>
      <c r="J549" s="100"/>
      <c r="K549" s="102"/>
      <c r="L549" s="100"/>
      <c r="M549" s="100"/>
      <c r="N549" s="100"/>
      <c r="O549" s="108"/>
      <c r="P549" s="144"/>
      <c r="Q549" s="145"/>
      <c r="R549" s="145"/>
      <c r="S549" s="100"/>
      <c r="T549" s="108"/>
      <c r="U549" s="102"/>
      <c r="V549" s="100"/>
      <c r="W549" s="100"/>
      <c r="X549" s="146"/>
      <c r="Y549" s="18"/>
      <c r="Z549" s="147"/>
      <c r="AA549" s="100"/>
      <c r="AB549" s="100"/>
      <c r="AC549" s="100"/>
      <c r="AD549" s="108"/>
      <c r="AE549" s="18"/>
      <c r="AF549" s="109"/>
      <c r="AG549" s="108"/>
      <c r="AH549" s="148"/>
      <c r="AI549" s="100"/>
      <c r="AJ549" s="100"/>
      <c r="AK549" s="100"/>
      <c r="AL549" s="108"/>
      <c r="AM549" s="18"/>
      <c r="AN549" s="111"/>
      <c r="AO549" s="18"/>
      <c r="AP549" s="149"/>
      <c r="AQ549" s="82"/>
      <c r="AR549" s="66"/>
      <c r="AS549" s="97"/>
    </row>
    <row r="550" spans="1:45" ht="12.75" customHeight="1">
      <c r="A550" s="66"/>
      <c r="B550" s="98"/>
      <c r="C550" s="99"/>
      <c r="D550" s="99"/>
      <c r="E550" s="100"/>
      <c r="F550" s="100"/>
      <c r="G550" s="100"/>
      <c r="H550" s="98"/>
      <c r="I550" s="143"/>
      <c r="J550" s="100"/>
      <c r="K550" s="102"/>
      <c r="L550" s="100"/>
      <c r="M550" s="100"/>
      <c r="N550" s="100"/>
      <c r="O550" s="108"/>
      <c r="P550" s="144"/>
      <c r="Q550" s="145"/>
      <c r="R550" s="145"/>
      <c r="S550" s="100"/>
      <c r="T550" s="108"/>
      <c r="U550" s="102"/>
      <c r="V550" s="100"/>
      <c r="W550" s="100"/>
      <c r="X550" s="146"/>
      <c r="Y550" s="18"/>
      <c r="Z550" s="147"/>
      <c r="AA550" s="100"/>
      <c r="AB550" s="100"/>
      <c r="AC550" s="100"/>
      <c r="AD550" s="108"/>
      <c r="AE550" s="18"/>
      <c r="AF550" s="109"/>
      <c r="AG550" s="108"/>
      <c r="AH550" s="148"/>
      <c r="AI550" s="100"/>
      <c r="AJ550" s="100"/>
      <c r="AK550" s="100"/>
      <c r="AL550" s="108"/>
      <c r="AM550" s="18"/>
      <c r="AN550" s="111"/>
      <c r="AO550" s="18"/>
      <c r="AP550" s="149"/>
      <c r="AQ550" s="82"/>
      <c r="AR550" s="66"/>
      <c r="AS550" s="97"/>
    </row>
    <row r="551" spans="1:45" ht="12.75" customHeight="1">
      <c r="A551" s="66"/>
      <c r="B551" s="98"/>
      <c r="C551" s="99"/>
      <c r="D551" s="99"/>
      <c r="E551" s="100"/>
      <c r="F551" s="100"/>
      <c r="G551" s="100"/>
      <c r="H551" s="98"/>
      <c r="I551" s="143"/>
      <c r="J551" s="100"/>
      <c r="K551" s="102"/>
      <c r="L551" s="100"/>
      <c r="M551" s="100"/>
      <c r="N551" s="100"/>
      <c r="O551" s="108"/>
      <c r="P551" s="144"/>
      <c r="Q551" s="145"/>
      <c r="R551" s="145"/>
      <c r="S551" s="100"/>
      <c r="T551" s="108"/>
      <c r="U551" s="102"/>
      <c r="V551" s="100"/>
      <c r="W551" s="100"/>
      <c r="X551" s="146"/>
      <c r="Y551" s="18"/>
      <c r="Z551" s="147"/>
      <c r="AA551" s="100"/>
      <c r="AB551" s="100"/>
      <c r="AC551" s="100"/>
      <c r="AD551" s="108"/>
      <c r="AE551" s="18"/>
      <c r="AF551" s="109"/>
      <c r="AG551" s="108"/>
      <c r="AH551" s="148"/>
      <c r="AI551" s="100"/>
      <c r="AJ551" s="100"/>
      <c r="AK551" s="100"/>
      <c r="AL551" s="108"/>
      <c r="AM551" s="18"/>
      <c r="AN551" s="111"/>
      <c r="AO551" s="18"/>
      <c r="AP551" s="149"/>
      <c r="AQ551" s="82"/>
      <c r="AR551" s="66"/>
      <c r="AS551" s="97"/>
    </row>
    <row r="552" spans="1:45" ht="12.75" customHeight="1">
      <c r="A552" s="66"/>
      <c r="B552" s="98"/>
      <c r="C552" s="99"/>
      <c r="D552" s="99"/>
      <c r="E552" s="100"/>
      <c r="F552" s="100"/>
      <c r="G552" s="100"/>
      <c r="H552" s="98"/>
      <c r="I552" s="143"/>
      <c r="J552" s="100"/>
      <c r="K552" s="102"/>
      <c r="L552" s="100"/>
      <c r="M552" s="100"/>
      <c r="N552" s="100"/>
      <c r="O552" s="108"/>
      <c r="P552" s="144"/>
      <c r="Q552" s="145"/>
      <c r="R552" s="145"/>
      <c r="S552" s="100"/>
      <c r="T552" s="108"/>
      <c r="U552" s="102"/>
      <c r="V552" s="100"/>
      <c r="W552" s="100"/>
      <c r="X552" s="146"/>
      <c r="Y552" s="18"/>
      <c r="Z552" s="147"/>
      <c r="AA552" s="100"/>
      <c r="AB552" s="100"/>
      <c r="AC552" s="100"/>
      <c r="AD552" s="108"/>
      <c r="AE552" s="18"/>
      <c r="AF552" s="109"/>
      <c r="AG552" s="108"/>
      <c r="AH552" s="148"/>
      <c r="AI552" s="100"/>
      <c r="AJ552" s="100"/>
      <c r="AK552" s="100"/>
      <c r="AL552" s="108"/>
      <c r="AM552" s="18"/>
      <c r="AN552" s="111"/>
      <c r="AO552" s="18"/>
      <c r="AP552" s="149"/>
      <c r="AQ552" s="82"/>
      <c r="AR552" s="66"/>
      <c r="AS552" s="97"/>
    </row>
    <row r="553" spans="1:45" ht="12.75" customHeight="1">
      <c r="A553" s="66"/>
      <c r="B553" s="98"/>
      <c r="C553" s="99"/>
      <c r="D553" s="99"/>
      <c r="E553" s="100"/>
      <c r="F553" s="100"/>
      <c r="G553" s="100"/>
      <c r="H553" s="98"/>
      <c r="I553" s="143"/>
      <c r="J553" s="100"/>
      <c r="K553" s="102"/>
      <c r="L553" s="100"/>
      <c r="M553" s="100"/>
      <c r="N553" s="100"/>
      <c r="O553" s="108"/>
      <c r="P553" s="144"/>
      <c r="Q553" s="145"/>
      <c r="R553" s="145"/>
      <c r="S553" s="100"/>
      <c r="T553" s="108"/>
      <c r="U553" s="102"/>
      <c r="V553" s="100"/>
      <c r="W553" s="100"/>
      <c r="X553" s="146"/>
      <c r="Y553" s="18"/>
      <c r="Z553" s="147"/>
      <c r="AA553" s="100"/>
      <c r="AB553" s="100"/>
      <c r="AC553" s="100"/>
      <c r="AD553" s="108"/>
      <c r="AE553" s="18"/>
      <c r="AF553" s="109"/>
      <c r="AG553" s="108"/>
      <c r="AH553" s="148"/>
      <c r="AI553" s="100"/>
      <c r="AJ553" s="100"/>
      <c r="AK553" s="100"/>
      <c r="AL553" s="108"/>
      <c r="AM553" s="18"/>
      <c r="AN553" s="111"/>
      <c r="AO553" s="18"/>
      <c r="AP553" s="149"/>
      <c r="AQ553" s="82"/>
      <c r="AR553" s="66"/>
      <c r="AS553" s="97"/>
    </row>
    <row r="554" spans="1:45" ht="12.75" customHeight="1">
      <c r="A554" s="66"/>
      <c r="B554" s="98"/>
      <c r="C554" s="99"/>
      <c r="D554" s="99"/>
      <c r="E554" s="100"/>
      <c r="F554" s="100"/>
      <c r="G554" s="100"/>
      <c r="H554" s="98"/>
      <c r="I554" s="143"/>
      <c r="J554" s="100"/>
      <c r="K554" s="102"/>
      <c r="L554" s="100"/>
      <c r="M554" s="100"/>
      <c r="N554" s="100"/>
      <c r="O554" s="108"/>
      <c r="P554" s="144"/>
      <c r="Q554" s="145"/>
      <c r="R554" s="145"/>
      <c r="S554" s="100"/>
      <c r="T554" s="108"/>
      <c r="U554" s="102"/>
      <c r="V554" s="100"/>
      <c r="W554" s="100"/>
      <c r="X554" s="146"/>
      <c r="Y554" s="18"/>
      <c r="Z554" s="147"/>
      <c r="AA554" s="100"/>
      <c r="AB554" s="100"/>
      <c r="AC554" s="100"/>
      <c r="AD554" s="108"/>
      <c r="AE554" s="18"/>
      <c r="AF554" s="109"/>
      <c r="AG554" s="108"/>
      <c r="AH554" s="148"/>
      <c r="AI554" s="100"/>
      <c r="AJ554" s="100"/>
      <c r="AK554" s="100"/>
      <c r="AL554" s="108"/>
      <c r="AM554" s="18"/>
      <c r="AN554" s="111"/>
      <c r="AO554" s="18"/>
      <c r="AP554" s="149"/>
      <c r="AQ554" s="82"/>
      <c r="AR554" s="66"/>
      <c r="AS554" s="97"/>
    </row>
    <row r="555" spans="1:45" ht="12.75" customHeight="1">
      <c r="A555" s="66"/>
      <c r="B555" s="98"/>
      <c r="C555" s="99"/>
      <c r="D555" s="99"/>
      <c r="E555" s="100"/>
      <c r="F555" s="100"/>
      <c r="G555" s="100"/>
      <c r="H555" s="98"/>
      <c r="I555" s="143"/>
      <c r="J555" s="100"/>
      <c r="K555" s="102"/>
      <c r="L555" s="100"/>
      <c r="M555" s="100"/>
      <c r="N555" s="100"/>
      <c r="O555" s="108"/>
      <c r="P555" s="144"/>
      <c r="Q555" s="145"/>
      <c r="R555" s="145"/>
      <c r="S555" s="100"/>
      <c r="T555" s="108"/>
      <c r="U555" s="102"/>
      <c r="V555" s="100"/>
      <c r="W555" s="100"/>
      <c r="X555" s="146"/>
      <c r="Y555" s="18"/>
      <c r="Z555" s="147"/>
      <c r="AA555" s="100"/>
      <c r="AB555" s="100"/>
      <c r="AC555" s="100"/>
      <c r="AD555" s="108"/>
      <c r="AE555" s="18"/>
      <c r="AF555" s="109"/>
      <c r="AG555" s="108"/>
      <c r="AH555" s="148"/>
      <c r="AI555" s="100"/>
      <c r="AJ555" s="100"/>
      <c r="AK555" s="100"/>
      <c r="AL555" s="108"/>
      <c r="AM555" s="18"/>
      <c r="AN555" s="111"/>
      <c r="AO555" s="18"/>
      <c r="AP555" s="149"/>
      <c r="AQ555" s="82"/>
      <c r="AR555" s="66"/>
      <c r="AS555" s="97"/>
    </row>
    <row r="556" spans="1:45" ht="12.75" customHeight="1">
      <c r="A556" s="66"/>
      <c r="B556" s="98"/>
      <c r="C556" s="99"/>
      <c r="D556" s="99"/>
      <c r="E556" s="100"/>
      <c r="F556" s="100"/>
      <c r="G556" s="100"/>
      <c r="H556" s="98"/>
      <c r="I556" s="143"/>
      <c r="J556" s="100"/>
      <c r="K556" s="102"/>
      <c r="L556" s="100"/>
      <c r="M556" s="100"/>
      <c r="N556" s="100"/>
      <c r="O556" s="108"/>
      <c r="P556" s="144"/>
      <c r="Q556" s="145"/>
      <c r="R556" s="145"/>
      <c r="S556" s="100"/>
      <c r="T556" s="108"/>
      <c r="U556" s="102"/>
      <c r="V556" s="100"/>
      <c r="W556" s="100"/>
      <c r="X556" s="146"/>
      <c r="Y556" s="18"/>
      <c r="Z556" s="147"/>
      <c r="AA556" s="100"/>
      <c r="AB556" s="100"/>
      <c r="AC556" s="100"/>
      <c r="AD556" s="108"/>
      <c r="AE556" s="18"/>
      <c r="AF556" s="109"/>
      <c r="AG556" s="108"/>
      <c r="AH556" s="148"/>
      <c r="AI556" s="100"/>
      <c r="AJ556" s="100"/>
      <c r="AK556" s="100"/>
      <c r="AL556" s="108"/>
      <c r="AM556" s="18"/>
      <c r="AN556" s="111"/>
      <c r="AO556" s="18"/>
      <c r="AP556" s="149"/>
      <c r="AQ556" s="82"/>
      <c r="AR556" s="66"/>
      <c r="AS556" s="97"/>
    </row>
    <row r="557" spans="1:45" ht="12.75" customHeight="1">
      <c r="A557" s="66"/>
      <c r="B557" s="98"/>
      <c r="C557" s="99"/>
      <c r="D557" s="99"/>
      <c r="E557" s="100"/>
      <c r="F557" s="100"/>
      <c r="G557" s="100"/>
      <c r="H557" s="98"/>
      <c r="I557" s="143"/>
      <c r="J557" s="100"/>
      <c r="K557" s="102"/>
      <c r="L557" s="100"/>
      <c r="M557" s="100"/>
      <c r="N557" s="100"/>
      <c r="O557" s="108"/>
      <c r="P557" s="144"/>
      <c r="Q557" s="145"/>
      <c r="R557" s="145"/>
      <c r="S557" s="100"/>
      <c r="T557" s="108"/>
      <c r="U557" s="102"/>
      <c r="V557" s="100"/>
      <c r="W557" s="100"/>
      <c r="X557" s="146"/>
      <c r="Y557" s="18"/>
      <c r="Z557" s="147"/>
      <c r="AA557" s="100"/>
      <c r="AB557" s="100"/>
      <c r="AC557" s="100"/>
      <c r="AD557" s="108"/>
      <c r="AE557" s="18"/>
      <c r="AF557" s="109"/>
      <c r="AG557" s="108"/>
      <c r="AH557" s="148"/>
      <c r="AI557" s="100"/>
      <c r="AJ557" s="100"/>
      <c r="AK557" s="100"/>
      <c r="AL557" s="108"/>
      <c r="AM557" s="18"/>
      <c r="AN557" s="111"/>
      <c r="AO557" s="18"/>
      <c r="AP557" s="149"/>
      <c r="AQ557" s="82"/>
      <c r="AR557" s="66"/>
      <c r="AS557" s="97"/>
    </row>
    <row r="558" spans="1:45" ht="12.75" customHeight="1">
      <c r="A558" s="66"/>
      <c r="B558" s="98"/>
      <c r="C558" s="99"/>
      <c r="D558" s="99"/>
      <c r="E558" s="100"/>
      <c r="F558" s="100"/>
      <c r="G558" s="100"/>
      <c r="H558" s="98"/>
      <c r="I558" s="143"/>
      <c r="J558" s="100"/>
      <c r="K558" s="102"/>
      <c r="L558" s="100"/>
      <c r="M558" s="100"/>
      <c r="N558" s="100"/>
      <c r="O558" s="108"/>
      <c r="P558" s="144"/>
      <c r="Q558" s="145"/>
      <c r="R558" s="145"/>
      <c r="S558" s="100"/>
      <c r="T558" s="108"/>
      <c r="U558" s="102"/>
      <c r="V558" s="100"/>
      <c r="W558" s="100"/>
      <c r="X558" s="146"/>
      <c r="Y558" s="18"/>
      <c r="Z558" s="147"/>
      <c r="AA558" s="100"/>
      <c r="AB558" s="100"/>
      <c r="AC558" s="100"/>
      <c r="AD558" s="108"/>
      <c r="AE558" s="18"/>
      <c r="AF558" s="109"/>
      <c r="AG558" s="108"/>
      <c r="AH558" s="148"/>
      <c r="AI558" s="100"/>
      <c r="AJ558" s="100"/>
      <c r="AK558" s="100"/>
      <c r="AL558" s="108"/>
      <c r="AM558" s="18"/>
      <c r="AN558" s="111"/>
      <c r="AO558" s="18"/>
      <c r="AP558" s="149"/>
      <c r="AQ558" s="82"/>
      <c r="AR558" s="66"/>
      <c r="AS558" s="97"/>
    </row>
    <row r="559" spans="1:45" ht="12.75" customHeight="1">
      <c r="A559" s="66"/>
      <c r="B559" s="98"/>
      <c r="C559" s="99"/>
      <c r="D559" s="99"/>
      <c r="E559" s="100"/>
      <c r="F559" s="100"/>
      <c r="G559" s="100"/>
      <c r="H559" s="98"/>
      <c r="I559" s="143"/>
      <c r="J559" s="100"/>
      <c r="K559" s="102"/>
      <c r="L559" s="100"/>
      <c r="M559" s="100"/>
      <c r="N559" s="100"/>
      <c r="O559" s="108"/>
      <c r="P559" s="144"/>
      <c r="Q559" s="145"/>
      <c r="R559" s="145"/>
      <c r="S559" s="100"/>
      <c r="T559" s="108"/>
      <c r="U559" s="102"/>
      <c r="V559" s="100"/>
      <c r="W559" s="100"/>
      <c r="X559" s="146"/>
      <c r="Y559" s="18"/>
      <c r="Z559" s="147"/>
      <c r="AA559" s="100"/>
      <c r="AB559" s="100"/>
      <c r="AC559" s="100"/>
      <c r="AD559" s="108"/>
      <c r="AE559" s="18"/>
      <c r="AF559" s="109"/>
      <c r="AG559" s="108"/>
      <c r="AH559" s="148"/>
      <c r="AI559" s="100"/>
      <c r="AJ559" s="100"/>
      <c r="AK559" s="100"/>
      <c r="AL559" s="108"/>
      <c r="AM559" s="18"/>
      <c r="AN559" s="111"/>
      <c r="AO559" s="18"/>
      <c r="AP559" s="149"/>
      <c r="AQ559" s="82"/>
      <c r="AR559" s="66"/>
      <c r="AS559" s="97"/>
    </row>
    <row r="560" spans="1:45" ht="12.75" customHeight="1">
      <c r="A560" s="66"/>
      <c r="B560" s="98"/>
      <c r="C560" s="99"/>
      <c r="D560" s="99"/>
      <c r="E560" s="100"/>
      <c r="F560" s="100"/>
      <c r="G560" s="100"/>
      <c r="H560" s="98"/>
      <c r="I560" s="143"/>
      <c r="J560" s="100"/>
      <c r="K560" s="102"/>
      <c r="L560" s="100"/>
      <c r="M560" s="100"/>
      <c r="N560" s="100"/>
      <c r="O560" s="108"/>
      <c r="P560" s="144"/>
      <c r="Q560" s="145"/>
      <c r="R560" s="145"/>
      <c r="S560" s="100"/>
      <c r="T560" s="108"/>
      <c r="U560" s="102"/>
      <c r="V560" s="100"/>
      <c r="W560" s="100"/>
      <c r="X560" s="146"/>
      <c r="Y560" s="18"/>
      <c r="Z560" s="147"/>
      <c r="AA560" s="100"/>
      <c r="AB560" s="100"/>
      <c r="AC560" s="100"/>
      <c r="AD560" s="108"/>
      <c r="AE560" s="18"/>
      <c r="AF560" s="109"/>
      <c r="AG560" s="108"/>
      <c r="AH560" s="148"/>
      <c r="AI560" s="100"/>
      <c r="AJ560" s="100"/>
      <c r="AK560" s="100"/>
      <c r="AL560" s="108"/>
      <c r="AM560" s="18"/>
      <c r="AN560" s="111"/>
      <c r="AO560" s="18"/>
      <c r="AP560" s="149"/>
      <c r="AQ560" s="82"/>
      <c r="AR560" s="66"/>
      <c r="AS560" s="97"/>
    </row>
    <row r="561" spans="1:45" ht="12.75" customHeight="1">
      <c r="A561" s="66"/>
      <c r="B561" s="98"/>
      <c r="C561" s="99"/>
      <c r="D561" s="99"/>
      <c r="E561" s="100"/>
      <c r="F561" s="100"/>
      <c r="G561" s="100"/>
      <c r="H561" s="98"/>
      <c r="I561" s="143"/>
      <c r="J561" s="100"/>
      <c r="K561" s="102"/>
      <c r="L561" s="100"/>
      <c r="M561" s="100"/>
      <c r="N561" s="100"/>
      <c r="O561" s="108"/>
      <c r="P561" s="144"/>
      <c r="Q561" s="145"/>
      <c r="R561" s="145"/>
      <c r="S561" s="100"/>
      <c r="T561" s="108"/>
      <c r="U561" s="102"/>
      <c r="V561" s="100"/>
      <c r="W561" s="100"/>
      <c r="X561" s="146"/>
      <c r="Y561" s="18"/>
      <c r="Z561" s="147"/>
      <c r="AA561" s="100"/>
      <c r="AB561" s="100"/>
      <c r="AC561" s="100"/>
      <c r="AD561" s="108"/>
      <c r="AE561" s="18"/>
      <c r="AF561" s="109"/>
      <c r="AG561" s="108"/>
      <c r="AH561" s="148"/>
      <c r="AI561" s="100"/>
      <c r="AJ561" s="100"/>
      <c r="AK561" s="100"/>
      <c r="AL561" s="108"/>
      <c r="AM561" s="18"/>
      <c r="AN561" s="111"/>
      <c r="AO561" s="18"/>
      <c r="AP561" s="149"/>
      <c r="AQ561" s="82"/>
      <c r="AR561" s="66"/>
      <c r="AS561" s="97"/>
    </row>
    <row r="562" spans="1:45" ht="12.75" customHeight="1">
      <c r="A562" s="66"/>
      <c r="B562" s="98"/>
      <c r="C562" s="99"/>
      <c r="D562" s="99"/>
      <c r="E562" s="100"/>
      <c r="F562" s="100"/>
      <c r="G562" s="100"/>
      <c r="H562" s="98"/>
      <c r="I562" s="143"/>
      <c r="J562" s="100"/>
      <c r="K562" s="102"/>
      <c r="L562" s="100"/>
      <c r="M562" s="100"/>
      <c r="N562" s="100"/>
      <c r="O562" s="108"/>
      <c r="P562" s="144"/>
      <c r="Q562" s="145"/>
      <c r="R562" s="145"/>
      <c r="S562" s="100"/>
      <c r="T562" s="108"/>
      <c r="U562" s="102"/>
      <c r="V562" s="100"/>
      <c r="W562" s="100"/>
      <c r="X562" s="146"/>
      <c r="Y562" s="18"/>
      <c r="Z562" s="147"/>
      <c r="AA562" s="100"/>
      <c r="AB562" s="100"/>
      <c r="AC562" s="100"/>
      <c r="AD562" s="108"/>
      <c r="AE562" s="18"/>
      <c r="AF562" s="109"/>
      <c r="AG562" s="108"/>
      <c r="AH562" s="148"/>
      <c r="AI562" s="100"/>
      <c r="AJ562" s="100"/>
      <c r="AK562" s="100"/>
      <c r="AL562" s="108"/>
      <c r="AM562" s="18"/>
      <c r="AN562" s="111"/>
      <c r="AO562" s="18"/>
      <c r="AP562" s="149"/>
      <c r="AQ562" s="82"/>
      <c r="AR562" s="66"/>
      <c r="AS562" s="97"/>
    </row>
    <row r="563" spans="1:45" ht="12.75" customHeight="1">
      <c r="A563" s="66"/>
      <c r="B563" s="98"/>
      <c r="C563" s="99"/>
      <c r="D563" s="99"/>
      <c r="E563" s="100"/>
      <c r="F563" s="100"/>
      <c r="G563" s="100"/>
      <c r="H563" s="98"/>
      <c r="I563" s="143"/>
      <c r="J563" s="100"/>
      <c r="K563" s="102"/>
      <c r="L563" s="100"/>
      <c r="M563" s="100"/>
      <c r="N563" s="100"/>
      <c r="O563" s="108"/>
      <c r="P563" s="144"/>
      <c r="Q563" s="145"/>
      <c r="R563" s="145"/>
      <c r="S563" s="100"/>
      <c r="T563" s="108"/>
      <c r="U563" s="102"/>
      <c r="V563" s="100"/>
      <c r="W563" s="100"/>
      <c r="X563" s="146"/>
      <c r="Y563" s="18"/>
      <c r="Z563" s="147"/>
      <c r="AA563" s="100"/>
      <c r="AB563" s="100"/>
      <c r="AC563" s="100"/>
      <c r="AD563" s="108"/>
      <c r="AE563" s="18"/>
      <c r="AF563" s="109"/>
      <c r="AG563" s="108"/>
      <c r="AH563" s="148"/>
      <c r="AI563" s="100"/>
      <c r="AJ563" s="100"/>
      <c r="AK563" s="100"/>
      <c r="AL563" s="108"/>
      <c r="AM563" s="18"/>
      <c r="AN563" s="111"/>
      <c r="AO563" s="18"/>
      <c r="AP563" s="149"/>
      <c r="AQ563" s="82"/>
      <c r="AR563" s="66"/>
      <c r="AS563" s="97"/>
    </row>
    <row r="564" spans="1:45" ht="12.75" customHeight="1">
      <c r="A564" s="66"/>
      <c r="B564" s="98"/>
      <c r="C564" s="99"/>
      <c r="D564" s="99"/>
      <c r="E564" s="100"/>
      <c r="F564" s="100"/>
      <c r="G564" s="100"/>
      <c r="H564" s="98"/>
      <c r="I564" s="143"/>
      <c r="J564" s="100"/>
      <c r="K564" s="102"/>
      <c r="L564" s="100"/>
      <c r="M564" s="100"/>
      <c r="N564" s="100"/>
      <c r="O564" s="108"/>
      <c r="P564" s="144"/>
      <c r="Q564" s="145"/>
      <c r="R564" s="145"/>
      <c r="S564" s="100"/>
      <c r="T564" s="108"/>
      <c r="U564" s="102"/>
      <c r="V564" s="100"/>
      <c r="W564" s="100"/>
      <c r="X564" s="146"/>
      <c r="Y564" s="18"/>
      <c r="Z564" s="147"/>
      <c r="AA564" s="100"/>
      <c r="AB564" s="100"/>
      <c r="AC564" s="100"/>
      <c r="AD564" s="108"/>
      <c r="AE564" s="18"/>
      <c r="AF564" s="109"/>
      <c r="AG564" s="108"/>
      <c r="AH564" s="148"/>
      <c r="AI564" s="100"/>
      <c r="AJ564" s="100"/>
      <c r="AK564" s="100"/>
      <c r="AL564" s="108"/>
      <c r="AM564" s="18"/>
      <c r="AN564" s="111"/>
      <c r="AO564" s="18"/>
      <c r="AP564" s="149"/>
      <c r="AQ564" s="82"/>
      <c r="AR564" s="66"/>
      <c r="AS564" s="97"/>
    </row>
    <row r="565" spans="1:45" ht="12.75" customHeight="1">
      <c r="A565" s="66"/>
      <c r="B565" s="98"/>
      <c r="C565" s="99"/>
      <c r="D565" s="99"/>
      <c r="E565" s="100"/>
      <c r="F565" s="100"/>
      <c r="G565" s="100"/>
      <c r="H565" s="98"/>
      <c r="I565" s="143"/>
      <c r="J565" s="100"/>
      <c r="K565" s="102"/>
      <c r="L565" s="100"/>
      <c r="M565" s="100"/>
      <c r="N565" s="100"/>
      <c r="O565" s="108"/>
      <c r="P565" s="144"/>
      <c r="Q565" s="145"/>
      <c r="R565" s="145"/>
      <c r="S565" s="100"/>
      <c r="T565" s="108"/>
      <c r="U565" s="102"/>
      <c r="V565" s="100"/>
      <c r="W565" s="100"/>
      <c r="X565" s="146"/>
      <c r="Y565" s="18"/>
      <c r="Z565" s="147"/>
      <c r="AA565" s="100"/>
      <c r="AB565" s="100"/>
      <c r="AC565" s="100"/>
      <c r="AD565" s="108"/>
      <c r="AE565" s="18"/>
      <c r="AF565" s="109"/>
      <c r="AG565" s="108"/>
      <c r="AH565" s="148"/>
      <c r="AI565" s="100"/>
      <c r="AJ565" s="100"/>
      <c r="AK565" s="100"/>
      <c r="AL565" s="108"/>
      <c r="AM565" s="18"/>
      <c r="AN565" s="111"/>
      <c r="AO565" s="18"/>
      <c r="AP565" s="149"/>
      <c r="AQ565" s="82"/>
      <c r="AR565" s="66"/>
      <c r="AS565" s="97"/>
    </row>
    <row r="566" spans="1:45" ht="12.75" customHeight="1">
      <c r="A566" s="66"/>
      <c r="B566" s="98"/>
      <c r="C566" s="99"/>
      <c r="D566" s="99"/>
      <c r="E566" s="100"/>
      <c r="F566" s="100"/>
      <c r="G566" s="100"/>
      <c r="H566" s="98"/>
      <c r="I566" s="143"/>
      <c r="J566" s="100"/>
      <c r="K566" s="102"/>
      <c r="L566" s="100"/>
      <c r="M566" s="100"/>
      <c r="N566" s="100"/>
      <c r="O566" s="108"/>
      <c r="P566" s="144"/>
      <c r="Q566" s="145"/>
      <c r="R566" s="145"/>
      <c r="S566" s="100"/>
      <c r="T566" s="108"/>
      <c r="U566" s="102"/>
      <c r="V566" s="100"/>
      <c r="W566" s="100"/>
      <c r="X566" s="146"/>
      <c r="Y566" s="18"/>
      <c r="Z566" s="147"/>
      <c r="AA566" s="100"/>
      <c r="AB566" s="100"/>
      <c r="AC566" s="100"/>
      <c r="AD566" s="108"/>
      <c r="AE566" s="18"/>
      <c r="AF566" s="109"/>
      <c r="AG566" s="108"/>
      <c r="AH566" s="148"/>
      <c r="AI566" s="100"/>
      <c r="AJ566" s="100"/>
      <c r="AK566" s="100"/>
      <c r="AL566" s="108"/>
      <c r="AM566" s="18"/>
      <c r="AN566" s="111"/>
      <c r="AO566" s="18"/>
      <c r="AP566" s="149"/>
      <c r="AQ566" s="82"/>
      <c r="AR566" s="66"/>
      <c r="AS566" s="97"/>
    </row>
    <row r="567" spans="1:45" ht="12.75" customHeight="1">
      <c r="A567" s="66"/>
      <c r="B567" s="98"/>
      <c r="C567" s="99"/>
      <c r="D567" s="99"/>
      <c r="E567" s="100"/>
      <c r="F567" s="100"/>
      <c r="G567" s="100"/>
      <c r="H567" s="98"/>
      <c r="I567" s="143"/>
      <c r="J567" s="100"/>
      <c r="K567" s="102"/>
      <c r="L567" s="100"/>
      <c r="M567" s="100"/>
      <c r="N567" s="100"/>
      <c r="O567" s="108"/>
      <c r="P567" s="144"/>
      <c r="Q567" s="145"/>
      <c r="R567" s="145"/>
      <c r="S567" s="100"/>
      <c r="T567" s="108"/>
      <c r="U567" s="102"/>
      <c r="V567" s="100"/>
      <c r="W567" s="100"/>
      <c r="X567" s="146"/>
      <c r="Y567" s="18"/>
      <c r="Z567" s="147"/>
      <c r="AA567" s="100"/>
      <c r="AB567" s="100"/>
      <c r="AC567" s="100"/>
      <c r="AD567" s="108"/>
      <c r="AE567" s="18"/>
      <c r="AF567" s="109"/>
      <c r="AG567" s="108"/>
      <c r="AH567" s="148"/>
      <c r="AI567" s="100"/>
      <c r="AJ567" s="100"/>
      <c r="AK567" s="100"/>
      <c r="AL567" s="108"/>
      <c r="AM567" s="18"/>
      <c r="AN567" s="111"/>
      <c r="AO567" s="18"/>
      <c r="AP567" s="149"/>
      <c r="AQ567" s="82"/>
      <c r="AR567" s="66"/>
      <c r="AS567" s="97"/>
    </row>
    <row r="568" spans="1:45" ht="12.75" customHeight="1">
      <c r="A568" s="66"/>
      <c r="B568" s="98"/>
      <c r="C568" s="99"/>
      <c r="D568" s="99"/>
      <c r="E568" s="100"/>
      <c r="F568" s="100"/>
      <c r="G568" s="100"/>
      <c r="H568" s="98"/>
      <c r="I568" s="143"/>
      <c r="J568" s="100"/>
      <c r="K568" s="102"/>
      <c r="L568" s="100"/>
      <c r="M568" s="100"/>
      <c r="N568" s="100"/>
      <c r="O568" s="108"/>
      <c r="P568" s="144"/>
      <c r="Q568" s="145"/>
      <c r="R568" s="145"/>
      <c r="S568" s="100"/>
      <c r="T568" s="108"/>
      <c r="U568" s="102"/>
      <c r="V568" s="100"/>
      <c r="W568" s="100"/>
      <c r="X568" s="146"/>
      <c r="Y568" s="18"/>
      <c r="Z568" s="147"/>
      <c r="AA568" s="100"/>
      <c r="AB568" s="100"/>
      <c r="AC568" s="100"/>
      <c r="AD568" s="108"/>
      <c r="AE568" s="18"/>
      <c r="AF568" s="109"/>
      <c r="AG568" s="108"/>
      <c r="AH568" s="148"/>
      <c r="AI568" s="100"/>
      <c r="AJ568" s="100"/>
      <c r="AK568" s="100"/>
      <c r="AL568" s="108"/>
      <c r="AM568" s="18"/>
      <c r="AN568" s="111"/>
      <c r="AO568" s="18"/>
      <c r="AP568" s="149"/>
      <c r="AQ568" s="82"/>
      <c r="AR568" s="66"/>
      <c r="AS568" s="97"/>
    </row>
    <row r="569" spans="1:45" ht="12.75" customHeight="1">
      <c r="A569" s="66"/>
      <c r="B569" s="98"/>
      <c r="C569" s="99"/>
      <c r="D569" s="99"/>
      <c r="E569" s="100"/>
      <c r="F569" s="100"/>
      <c r="G569" s="100"/>
      <c r="H569" s="98"/>
      <c r="I569" s="143"/>
      <c r="J569" s="100"/>
      <c r="K569" s="102"/>
      <c r="L569" s="100"/>
      <c r="M569" s="100"/>
      <c r="N569" s="100"/>
      <c r="O569" s="108"/>
      <c r="P569" s="144"/>
      <c r="Q569" s="145"/>
      <c r="R569" s="145"/>
      <c r="S569" s="100"/>
      <c r="T569" s="108"/>
      <c r="U569" s="102"/>
      <c r="V569" s="100"/>
      <c r="W569" s="100"/>
      <c r="X569" s="146"/>
      <c r="Y569" s="18"/>
      <c r="Z569" s="147"/>
      <c r="AA569" s="100"/>
      <c r="AB569" s="100"/>
      <c r="AC569" s="100"/>
      <c r="AD569" s="108"/>
      <c r="AE569" s="18"/>
      <c r="AF569" s="109"/>
      <c r="AG569" s="108"/>
      <c r="AH569" s="148"/>
      <c r="AI569" s="100"/>
      <c r="AJ569" s="100"/>
      <c r="AK569" s="100"/>
      <c r="AL569" s="108"/>
      <c r="AM569" s="18"/>
      <c r="AN569" s="111"/>
      <c r="AO569" s="18"/>
      <c r="AP569" s="149"/>
      <c r="AQ569" s="82"/>
      <c r="AR569" s="66"/>
      <c r="AS569" s="97"/>
    </row>
    <row r="570" spans="1:45" ht="12.75" customHeight="1">
      <c r="A570" s="66"/>
      <c r="B570" s="98"/>
      <c r="C570" s="99"/>
      <c r="D570" s="99"/>
      <c r="E570" s="100"/>
      <c r="F570" s="100"/>
      <c r="G570" s="100"/>
      <c r="H570" s="98"/>
      <c r="I570" s="143"/>
      <c r="J570" s="100"/>
      <c r="K570" s="102"/>
      <c r="L570" s="100"/>
      <c r="M570" s="100"/>
      <c r="N570" s="100"/>
      <c r="O570" s="108"/>
      <c r="P570" s="144"/>
      <c r="Q570" s="145"/>
      <c r="R570" s="145"/>
      <c r="S570" s="100"/>
      <c r="T570" s="108"/>
      <c r="U570" s="102"/>
      <c r="V570" s="100"/>
      <c r="W570" s="100"/>
      <c r="X570" s="146"/>
      <c r="Y570" s="18"/>
      <c r="Z570" s="147"/>
      <c r="AA570" s="100"/>
      <c r="AB570" s="100"/>
      <c r="AC570" s="100"/>
      <c r="AD570" s="108"/>
      <c r="AE570" s="18"/>
      <c r="AF570" s="109"/>
      <c r="AG570" s="108"/>
      <c r="AH570" s="148"/>
      <c r="AI570" s="100"/>
      <c r="AJ570" s="100"/>
      <c r="AK570" s="100"/>
      <c r="AL570" s="108"/>
      <c r="AM570" s="18"/>
      <c r="AN570" s="111"/>
      <c r="AO570" s="18"/>
      <c r="AP570" s="149"/>
      <c r="AQ570" s="82"/>
      <c r="AR570" s="66"/>
      <c r="AS570" s="97"/>
    </row>
    <row r="571" spans="1:45" ht="12.75" customHeight="1">
      <c r="A571" s="66"/>
      <c r="B571" s="98"/>
      <c r="C571" s="99"/>
      <c r="D571" s="99"/>
      <c r="E571" s="100"/>
      <c r="F571" s="100"/>
      <c r="G571" s="100"/>
      <c r="H571" s="98"/>
      <c r="I571" s="143"/>
      <c r="J571" s="100"/>
      <c r="K571" s="102"/>
      <c r="L571" s="100"/>
      <c r="M571" s="100"/>
      <c r="N571" s="100"/>
      <c r="O571" s="108"/>
      <c r="P571" s="144"/>
      <c r="Q571" s="145"/>
      <c r="R571" s="145"/>
      <c r="S571" s="100"/>
      <c r="T571" s="108"/>
      <c r="U571" s="102"/>
      <c r="V571" s="100"/>
      <c r="W571" s="100"/>
      <c r="X571" s="146"/>
      <c r="Y571" s="18"/>
      <c r="Z571" s="147"/>
      <c r="AA571" s="100"/>
      <c r="AB571" s="100"/>
      <c r="AC571" s="100"/>
      <c r="AD571" s="108"/>
      <c r="AE571" s="18"/>
      <c r="AF571" s="109"/>
      <c r="AG571" s="108"/>
      <c r="AH571" s="148"/>
      <c r="AI571" s="100"/>
      <c r="AJ571" s="100"/>
      <c r="AK571" s="100"/>
      <c r="AL571" s="108"/>
      <c r="AM571" s="18"/>
      <c r="AN571" s="111"/>
      <c r="AO571" s="18"/>
      <c r="AP571" s="149"/>
      <c r="AQ571" s="82"/>
      <c r="AR571" s="66"/>
      <c r="AS571" s="97"/>
    </row>
    <row r="572" spans="1:45" ht="12.75" customHeight="1">
      <c r="A572" s="66"/>
      <c r="B572" s="98"/>
      <c r="C572" s="99"/>
      <c r="D572" s="99"/>
      <c r="E572" s="100"/>
      <c r="F572" s="100"/>
      <c r="G572" s="100"/>
      <c r="H572" s="98"/>
      <c r="I572" s="143"/>
      <c r="J572" s="100"/>
      <c r="K572" s="102"/>
      <c r="L572" s="100"/>
      <c r="M572" s="100"/>
      <c r="N572" s="100"/>
      <c r="O572" s="108"/>
      <c r="P572" s="144"/>
      <c r="Q572" s="145"/>
      <c r="R572" s="145"/>
      <c r="S572" s="100"/>
      <c r="T572" s="108"/>
      <c r="U572" s="102"/>
      <c r="V572" s="100"/>
      <c r="W572" s="100"/>
      <c r="X572" s="146"/>
      <c r="Y572" s="18"/>
      <c r="Z572" s="147"/>
      <c r="AA572" s="100"/>
      <c r="AB572" s="100"/>
      <c r="AC572" s="100"/>
      <c r="AD572" s="108"/>
      <c r="AE572" s="18"/>
      <c r="AF572" s="109"/>
      <c r="AG572" s="108"/>
      <c r="AH572" s="148"/>
      <c r="AI572" s="100"/>
      <c r="AJ572" s="100"/>
      <c r="AK572" s="100"/>
      <c r="AL572" s="108"/>
      <c r="AM572" s="18"/>
      <c r="AN572" s="111"/>
      <c r="AO572" s="18"/>
      <c r="AP572" s="149"/>
      <c r="AQ572" s="82"/>
      <c r="AR572" s="66"/>
      <c r="AS572" s="97"/>
    </row>
    <row r="573" spans="1:45" ht="12.75" customHeight="1">
      <c r="A573" s="66"/>
      <c r="B573" s="98"/>
      <c r="C573" s="99"/>
      <c r="D573" s="99"/>
      <c r="E573" s="100"/>
      <c r="F573" s="100"/>
      <c r="G573" s="100"/>
      <c r="H573" s="98"/>
      <c r="I573" s="143"/>
      <c r="J573" s="100"/>
      <c r="K573" s="102"/>
      <c r="L573" s="100"/>
      <c r="M573" s="100"/>
      <c r="N573" s="100"/>
      <c r="O573" s="108"/>
      <c r="P573" s="144"/>
      <c r="Q573" s="145"/>
      <c r="R573" s="145"/>
      <c r="S573" s="100"/>
      <c r="T573" s="108"/>
      <c r="U573" s="102"/>
      <c r="V573" s="100"/>
      <c r="W573" s="100"/>
      <c r="X573" s="146"/>
      <c r="Y573" s="18"/>
      <c r="Z573" s="147"/>
      <c r="AA573" s="100"/>
      <c r="AB573" s="100"/>
      <c r="AC573" s="100"/>
      <c r="AD573" s="108"/>
      <c r="AE573" s="18"/>
      <c r="AF573" s="109"/>
      <c r="AG573" s="108"/>
      <c r="AH573" s="148"/>
      <c r="AI573" s="100"/>
      <c r="AJ573" s="100"/>
      <c r="AK573" s="100"/>
      <c r="AL573" s="108"/>
      <c r="AM573" s="18"/>
      <c r="AN573" s="111"/>
      <c r="AO573" s="18"/>
      <c r="AP573" s="149"/>
      <c r="AQ573" s="82"/>
      <c r="AR573" s="66"/>
      <c r="AS573" s="97"/>
    </row>
    <row r="574" spans="1:45" ht="12.75" customHeight="1">
      <c r="A574" s="66"/>
      <c r="B574" s="98"/>
      <c r="C574" s="99"/>
      <c r="D574" s="99"/>
      <c r="E574" s="100"/>
      <c r="F574" s="100"/>
      <c r="G574" s="100"/>
      <c r="H574" s="98"/>
      <c r="I574" s="143"/>
      <c r="J574" s="100"/>
      <c r="K574" s="102"/>
      <c r="L574" s="100"/>
      <c r="M574" s="100"/>
      <c r="N574" s="100"/>
      <c r="O574" s="108"/>
      <c r="P574" s="144"/>
      <c r="Q574" s="145"/>
      <c r="R574" s="145"/>
      <c r="S574" s="100"/>
      <c r="T574" s="108"/>
      <c r="U574" s="102"/>
      <c r="V574" s="100"/>
      <c r="W574" s="100"/>
      <c r="X574" s="146"/>
      <c r="Y574" s="18"/>
      <c r="Z574" s="147"/>
      <c r="AA574" s="100"/>
      <c r="AB574" s="100"/>
      <c r="AC574" s="100"/>
      <c r="AD574" s="108"/>
      <c r="AE574" s="18"/>
      <c r="AF574" s="109"/>
      <c r="AG574" s="108"/>
      <c r="AH574" s="148"/>
      <c r="AI574" s="100"/>
      <c r="AJ574" s="100"/>
      <c r="AK574" s="100"/>
      <c r="AL574" s="108"/>
      <c r="AM574" s="18"/>
      <c r="AN574" s="111"/>
      <c r="AO574" s="18"/>
      <c r="AP574" s="149"/>
      <c r="AQ574" s="82"/>
      <c r="AR574" s="66"/>
      <c r="AS574" s="97"/>
    </row>
    <row r="575" spans="1:45" ht="12.75" customHeight="1">
      <c r="A575" s="66"/>
      <c r="B575" s="98"/>
      <c r="C575" s="99"/>
      <c r="D575" s="99"/>
      <c r="E575" s="100"/>
      <c r="F575" s="100"/>
      <c r="G575" s="100"/>
      <c r="H575" s="98"/>
      <c r="I575" s="143"/>
      <c r="J575" s="100"/>
      <c r="K575" s="102"/>
      <c r="L575" s="100"/>
      <c r="M575" s="100"/>
      <c r="N575" s="100"/>
      <c r="O575" s="108"/>
      <c r="P575" s="144"/>
      <c r="Q575" s="145"/>
      <c r="R575" s="145"/>
      <c r="S575" s="100"/>
      <c r="T575" s="108"/>
      <c r="U575" s="102"/>
      <c r="V575" s="100"/>
      <c r="W575" s="100"/>
      <c r="X575" s="146"/>
      <c r="Y575" s="18"/>
      <c r="Z575" s="147"/>
      <c r="AA575" s="100"/>
      <c r="AB575" s="100"/>
      <c r="AC575" s="100"/>
      <c r="AD575" s="108"/>
      <c r="AE575" s="18"/>
      <c r="AF575" s="109"/>
      <c r="AG575" s="108"/>
      <c r="AH575" s="148"/>
      <c r="AI575" s="100"/>
      <c r="AJ575" s="100"/>
      <c r="AK575" s="100"/>
      <c r="AL575" s="108"/>
      <c r="AM575" s="18"/>
      <c r="AN575" s="111"/>
      <c r="AO575" s="18"/>
      <c r="AP575" s="149"/>
      <c r="AQ575" s="82"/>
      <c r="AR575" s="66"/>
      <c r="AS575" s="97"/>
    </row>
    <row r="576" spans="1:45" ht="12.75" customHeight="1">
      <c r="A576" s="66"/>
      <c r="B576" s="98"/>
      <c r="C576" s="99"/>
      <c r="D576" s="99"/>
      <c r="E576" s="100"/>
      <c r="F576" s="100"/>
      <c r="G576" s="100"/>
      <c r="H576" s="98"/>
      <c r="I576" s="143"/>
      <c r="J576" s="100"/>
      <c r="K576" s="102"/>
      <c r="L576" s="100"/>
      <c r="M576" s="100"/>
      <c r="N576" s="100"/>
      <c r="O576" s="108"/>
      <c r="P576" s="144"/>
      <c r="Q576" s="145"/>
      <c r="R576" s="145"/>
      <c r="S576" s="100"/>
      <c r="T576" s="108"/>
      <c r="U576" s="102"/>
      <c r="V576" s="100"/>
      <c r="W576" s="100"/>
      <c r="X576" s="146"/>
      <c r="Y576" s="18"/>
      <c r="Z576" s="147"/>
      <c r="AA576" s="100"/>
      <c r="AB576" s="100"/>
      <c r="AC576" s="100"/>
      <c r="AD576" s="108"/>
      <c r="AE576" s="18"/>
      <c r="AF576" s="109"/>
      <c r="AG576" s="108"/>
      <c r="AH576" s="148"/>
      <c r="AI576" s="100"/>
      <c r="AJ576" s="100"/>
      <c r="AK576" s="100"/>
      <c r="AL576" s="108"/>
      <c r="AM576" s="18"/>
      <c r="AN576" s="111"/>
      <c r="AO576" s="18"/>
      <c r="AP576" s="149"/>
      <c r="AQ576" s="82"/>
      <c r="AR576" s="66"/>
      <c r="AS576" s="97"/>
    </row>
    <row r="577" spans="1:45" ht="12.75" customHeight="1">
      <c r="A577" s="66"/>
      <c r="B577" s="98"/>
      <c r="C577" s="99"/>
      <c r="D577" s="99"/>
      <c r="E577" s="100"/>
      <c r="F577" s="100"/>
      <c r="G577" s="100"/>
      <c r="H577" s="98"/>
      <c r="I577" s="143"/>
      <c r="J577" s="100"/>
      <c r="K577" s="102"/>
      <c r="L577" s="100"/>
      <c r="M577" s="100"/>
      <c r="N577" s="100"/>
      <c r="O577" s="108"/>
      <c r="P577" s="144"/>
      <c r="Q577" s="145"/>
      <c r="R577" s="145"/>
      <c r="S577" s="100"/>
      <c r="T577" s="108"/>
      <c r="U577" s="102"/>
      <c r="V577" s="100"/>
      <c r="W577" s="100"/>
      <c r="X577" s="146"/>
      <c r="Y577" s="18"/>
      <c r="Z577" s="147"/>
      <c r="AA577" s="100"/>
      <c r="AB577" s="100"/>
      <c r="AC577" s="100"/>
      <c r="AD577" s="108"/>
      <c r="AE577" s="18"/>
      <c r="AF577" s="109"/>
      <c r="AG577" s="108"/>
      <c r="AH577" s="148"/>
      <c r="AI577" s="100"/>
      <c r="AJ577" s="100"/>
      <c r="AK577" s="100"/>
      <c r="AL577" s="108"/>
      <c r="AM577" s="18"/>
      <c r="AN577" s="111"/>
      <c r="AO577" s="18"/>
      <c r="AP577" s="149"/>
      <c r="AQ577" s="82"/>
      <c r="AR577" s="66"/>
      <c r="AS577" s="97"/>
    </row>
    <row r="578" spans="1:45" ht="12.75" customHeight="1">
      <c r="A578" s="66"/>
      <c r="B578" s="98"/>
      <c r="C578" s="99"/>
      <c r="D578" s="99"/>
      <c r="E578" s="100"/>
      <c r="F578" s="100"/>
      <c r="G578" s="100"/>
      <c r="H578" s="98"/>
      <c r="I578" s="143"/>
      <c r="J578" s="100"/>
      <c r="K578" s="102"/>
      <c r="L578" s="100"/>
      <c r="M578" s="100"/>
      <c r="N578" s="100"/>
      <c r="O578" s="108"/>
      <c r="P578" s="144"/>
      <c r="Q578" s="145"/>
      <c r="R578" s="145"/>
      <c r="S578" s="100"/>
      <c r="T578" s="108"/>
      <c r="U578" s="102"/>
      <c r="V578" s="100"/>
      <c r="W578" s="100"/>
      <c r="X578" s="146"/>
      <c r="Y578" s="18"/>
      <c r="Z578" s="147"/>
      <c r="AA578" s="100"/>
      <c r="AB578" s="100"/>
      <c r="AC578" s="100"/>
      <c r="AD578" s="108"/>
      <c r="AE578" s="18"/>
      <c r="AF578" s="109"/>
      <c r="AG578" s="108"/>
      <c r="AH578" s="148"/>
      <c r="AI578" s="100"/>
      <c r="AJ578" s="100"/>
      <c r="AK578" s="100"/>
      <c r="AL578" s="108"/>
      <c r="AM578" s="18"/>
      <c r="AN578" s="111"/>
      <c r="AO578" s="18"/>
      <c r="AP578" s="149"/>
      <c r="AQ578" s="82"/>
      <c r="AR578" s="66"/>
      <c r="AS578" s="97"/>
    </row>
    <row r="579" spans="1:45" ht="12.75" customHeight="1">
      <c r="A579" s="66"/>
      <c r="B579" s="98"/>
      <c r="C579" s="99"/>
      <c r="D579" s="99"/>
      <c r="E579" s="100"/>
      <c r="F579" s="100"/>
      <c r="G579" s="100"/>
      <c r="H579" s="98"/>
      <c r="I579" s="143"/>
      <c r="J579" s="100"/>
      <c r="K579" s="102"/>
      <c r="L579" s="100"/>
      <c r="M579" s="100"/>
      <c r="N579" s="100"/>
      <c r="O579" s="108"/>
      <c r="P579" s="144"/>
      <c r="Q579" s="145"/>
      <c r="R579" s="145"/>
      <c r="S579" s="100"/>
      <c r="T579" s="108"/>
      <c r="U579" s="102"/>
      <c r="V579" s="100"/>
      <c r="W579" s="100"/>
      <c r="X579" s="146"/>
      <c r="Y579" s="18"/>
      <c r="Z579" s="147"/>
      <c r="AA579" s="100"/>
      <c r="AB579" s="100"/>
      <c r="AC579" s="100"/>
      <c r="AD579" s="108"/>
      <c r="AE579" s="18"/>
      <c r="AF579" s="109"/>
      <c r="AG579" s="108"/>
      <c r="AH579" s="148"/>
      <c r="AI579" s="100"/>
      <c r="AJ579" s="100"/>
      <c r="AK579" s="100"/>
      <c r="AL579" s="108"/>
      <c r="AM579" s="18"/>
      <c r="AN579" s="111"/>
      <c r="AO579" s="18"/>
      <c r="AP579" s="149"/>
      <c r="AQ579" s="82"/>
      <c r="AR579" s="66"/>
      <c r="AS579" s="97"/>
    </row>
    <row r="580" spans="1:45" ht="12.75" customHeight="1">
      <c r="A580" s="66"/>
      <c r="B580" s="98"/>
      <c r="C580" s="99"/>
      <c r="D580" s="99"/>
      <c r="E580" s="100"/>
      <c r="F580" s="100"/>
      <c r="G580" s="100"/>
      <c r="H580" s="98"/>
      <c r="I580" s="143"/>
      <c r="J580" s="100"/>
      <c r="K580" s="102"/>
      <c r="L580" s="100"/>
      <c r="M580" s="100"/>
      <c r="N580" s="100"/>
      <c r="O580" s="108"/>
      <c r="P580" s="144"/>
      <c r="Q580" s="145"/>
      <c r="R580" s="145"/>
      <c r="S580" s="100"/>
      <c r="T580" s="108"/>
      <c r="U580" s="102"/>
      <c r="V580" s="100"/>
      <c r="W580" s="100"/>
      <c r="X580" s="146"/>
      <c r="Y580" s="18"/>
      <c r="Z580" s="147"/>
      <c r="AA580" s="100"/>
      <c r="AB580" s="100"/>
      <c r="AC580" s="100"/>
      <c r="AD580" s="108"/>
      <c r="AE580" s="18"/>
      <c r="AF580" s="109"/>
      <c r="AG580" s="108"/>
      <c r="AH580" s="148"/>
      <c r="AI580" s="100"/>
      <c r="AJ580" s="100"/>
      <c r="AK580" s="100"/>
      <c r="AL580" s="108"/>
      <c r="AM580" s="18"/>
      <c r="AN580" s="111"/>
      <c r="AO580" s="18"/>
      <c r="AP580" s="149"/>
      <c r="AQ580" s="82"/>
      <c r="AR580" s="66"/>
      <c r="AS580" s="97"/>
    </row>
    <row r="581" spans="1:45" ht="12.75" customHeight="1">
      <c r="A581" s="66"/>
      <c r="B581" s="98"/>
      <c r="C581" s="99"/>
      <c r="D581" s="99"/>
      <c r="E581" s="100"/>
      <c r="F581" s="100"/>
      <c r="G581" s="100"/>
      <c r="H581" s="98"/>
      <c r="I581" s="143"/>
      <c r="J581" s="100"/>
      <c r="K581" s="102"/>
      <c r="L581" s="100"/>
      <c r="M581" s="100"/>
      <c r="N581" s="100"/>
      <c r="O581" s="108"/>
      <c r="P581" s="144"/>
      <c r="Q581" s="145"/>
      <c r="R581" s="145"/>
      <c r="S581" s="100"/>
      <c r="T581" s="108"/>
      <c r="U581" s="102"/>
      <c r="V581" s="100"/>
      <c r="W581" s="100"/>
      <c r="X581" s="146"/>
      <c r="Y581" s="18"/>
      <c r="Z581" s="147"/>
      <c r="AA581" s="100"/>
      <c r="AB581" s="100"/>
      <c r="AC581" s="100"/>
      <c r="AD581" s="108"/>
      <c r="AE581" s="18"/>
      <c r="AF581" s="109"/>
      <c r="AG581" s="108"/>
      <c r="AH581" s="148"/>
      <c r="AI581" s="100"/>
      <c r="AJ581" s="100"/>
      <c r="AK581" s="100"/>
      <c r="AL581" s="108"/>
      <c r="AM581" s="18"/>
      <c r="AN581" s="111"/>
      <c r="AO581" s="18"/>
      <c r="AP581" s="149"/>
      <c r="AQ581" s="82"/>
      <c r="AR581" s="66"/>
      <c r="AS581" s="97"/>
    </row>
    <row r="582" spans="1:45" ht="12.75" customHeight="1">
      <c r="A582" s="66"/>
      <c r="B582" s="98"/>
      <c r="C582" s="99"/>
      <c r="D582" s="99"/>
      <c r="E582" s="100"/>
      <c r="F582" s="100"/>
      <c r="G582" s="100"/>
      <c r="H582" s="98"/>
      <c r="I582" s="143"/>
      <c r="J582" s="100"/>
      <c r="K582" s="102"/>
      <c r="L582" s="100"/>
      <c r="M582" s="100"/>
      <c r="N582" s="100"/>
      <c r="O582" s="108"/>
      <c r="P582" s="144"/>
      <c r="Q582" s="145"/>
      <c r="R582" s="145"/>
      <c r="S582" s="100"/>
      <c r="T582" s="108"/>
      <c r="U582" s="102"/>
      <c r="V582" s="100"/>
      <c r="W582" s="100"/>
      <c r="X582" s="146"/>
      <c r="Y582" s="18"/>
      <c r="Z582" s="147"/>
      <c r="AA582" s="100"/>
      <c r="AB582" s="100"/>
      <c r="AC582" s="100"/>
      <c r="AD582" s="108"/>
      <c r="AE582" s="18"/>
      <c r="AF582" s="109"/>
      <c r="AG582" s="108"/>
      <c r="AH582" s="148"/>
      <c r="AI582" s="100"/>
      <c r="AJ582" s="100"/>
      <c r="AK582" s="100"/>
      <c r="AL582" s="108"/>
      <c r="AM582" s="18"/>
      <c r="AN582" s="111"/>
      <c r="AO582" s="18"/>
      <c r="AP582" s="149"/>
      <c r="AQ582" s="82"/>
      <c r="AR582" s="66"/>
      <c r="AS582" s="97"/>
    </row>
    <row r="583" spans="1:45" ht="12.75" customHeight="1">
      <c r="A583" s="66"/>
      <c r="B583" s="98"/>
      <c r="C583" s="99"/>
      <c r="D583" s="99"/>
      <c r="E583" s="100"/>
      <c r="F583" s="100"/>
      <c r="G583" s="100"/>
      <c r="H583" s="98"/>
      <c r="I583" s="143"/>
      <c r="J583" s="100"/>
      <c r="K583" s="102"/>
      <c r="L583" s="100"/>
      <c r="M583" s="100"/>
      <c r="N583" s="100"/>
      <c r="O583" s="108"/>
      <c r="P583" s="144"/>
      <c r="Q583" s="145"/>
      <c r="R583" s="145"/>
      <c r="S583" s="100"/>
      <c r="T583" s="108"/>
      <c r="U583" s="102"/>
      <c r="V583" s="100"/>
      <c r="W583" s="100"/>
      <c r="X583" s="146"/>
      <c r="Y583" s="18"/>
      <c r="Z583" s="147"/>
      <c r="AA583" s="100"/>
      <c r="AB583" s="100"/>
      <c r="AC583" s="100"/>
      <c r="AD583" s="108"/>
      <c r="AE583" s="18"/>
      <c r="AF583" s="109"/>
      <c r="AG583" s="108"/>
      <c r="AH583" s="148"/>
      <c r="AI583" s="100"/>
      <c r="AJ583" s="100"/>
      <c r="AK583" s="100"/>
      <c r="AL583" s="108"/>
      <c r="AM583" s="18"/>
      <c r="AN583" s="111"/>
      <c r="AO583" s="18"/>
      <c r="AP583" s="149"/>
      <c r="AQ583" s="82"/>
      <c r="AR583" s="66"/>
      <c r="AS583" s="97"/>
    </row>
    <row r="584" spans="1:45" ht="12.75" customHeight="1">
      <c r="A584" s="66"/>
      <c r="B584" s="98"/>
      <c r="C584" s="99"/>
      <c r="D584" s="99"/>
      <c r="E584" s="100"/>
      <c r="F584" s="100"/>
      <c r="G584" s="100"/>
      <c r="H584" s="98"/>
      <c r="I584" s="143"/>
      <c r="J584" s="100"/>
      <c r="K584" s="102"/>
      <c r="L584" s="100"/>
      <c r="M584" s="100"/>
      <c r="N584" s="100"/>
      <c r="O584" s="108"/>
      <c r="P584" s="144"/>
      <c r="Q584" s="145"/>
      <c r="R584" s="145"/>
      <c r="S584" s="100"/>
      <c r="T584" s="108"/>
      <c r="U584" s="102"/>
      <c r="V584" s="100"/>
      <c r="W584" s="100"/>
      <c r="X584" s="146"/>
      <c r="Y584" s="18"/>
      <c r="Z584" s="147"/>
      <c r="AA584" s="100"/>
      <c r="AB584" s="100"/>
      <c r="AC584" s="100"/>
      <c r="AD584" s="108"/>
      <c r="AE584" s="18"/>
      <c r="AF584" s="109"/>
      <c r="AG584" s="108"/>
      <c r="AH584" s="148"/>
      <c r="AI584" s="100"/>
      <c r="AJ584" s="100"/>
      <c r="AK584" s="100"/>
      <c r="AL584" s="108"/>
      <c r="AM584" s="18"/>
      <c r="AN584" s="111"/>
      <c r="AO584" s="18"/>
      <c r="AP584" s="149"/>
      <c r="AQ584" s="82"/>
      <c r="AR584" s="66"/>
      <c r="AS584" s="97"/>
    </row>
    <row r="585" spans="1:45" ht="12.75" customHeight="1">
      <c r="A585" s="66"/>
      <c r="B585" s="98"/>
      <c r="C585" s="99"/>
      <c r="D585" s="99"/>
      <c r="E585" s="100"/>
      <c r="F585" s="100"/>
      <c r="G585" s="100"/>
      <c r="H585" s="98"/>
      <c r="I585" s="143"/>
      <c r="J585" s="100"/>
      <c r="K585" s="102"/>
      <c r="L585" s="100"/>
      <c r="M585" s="100"/>
      <c r="N585" s="100"/>
      <c r="O585" s="108"/>
      <c r="P585" s="144"/>
      <c r="Q585" s="145"/>
      <c r="R585" s="145"/>
      <c r="S585" s="100"/>
      <c r="T585" s="108"/>
      <c r="U585" s="102"/>
      <c r="V585" s="100"/>
      <c r="W585" s="100"/>
      <c r="X585" s="146"/>
      <c r="Y585" s="18"/>
      <c r="Z585" s="147"/>
      <c r="AA585" s="100"/>
      <c r="AB585" s="100"/>
      <c r="AC585" s="100"/>
      <c r="AD585" s="108"/>
      <c r="AE585" s="18"/>
      <c r="AF585" s="109"/>
      <c r="AG585" s="108"/>
      <c r="AH585" s="148"/>
      <c r="AI585" s="100"/>
      <c r="AJ585" s="100"/>
      <c r="AK585" s="100"/>
      <c r="AL585" s="108"/>
      <c r="AM585" s="18"/>
      <c r="AN585" s="111"/>
      <c r="AO585" s="18"/>
      <c r="AP585" s="149"/>
      <c r="AQ585" s="82"/>
      <c r="AR585" s="66"/>
      <c r="AS585" s="97"/>
    </row>
    <row r="586" spans="1:45" ht="12.75" customHeight="1">
      <c r="A586" s="66"/>
      <c r="B586" s="98"/>
      <c r="C586" s="99"/>
      <c r="D586" s="99"/>
      <c r="E586" s="100"/>
      <c r="F586" s="100"/>
      <c r="G586" s="100"/>
      <c r="H586" s="98"/>
      <c r="I586" s="143"/>
      <c r="J586" s="100"/>
      <c r="K586" s="102"/>
      <c r="L586" s="100"/>
      <c r="M586" s="100"/>
      <c r="N586" s="100"/>
      <c r="O586" s="108"/>
      <c r="P586" s="144"/>
      <c r="Q586" s="145"/>
      <c r="R586" s="145"/>
      <c r="S586" s="100"/>
      <c r="T586" s="108"/>
      <c r="U586" s="102"/>
      <c r="V586" s="100"/>
      <c r="W586" s="100"/>
      <c r="X586" s="146"/>
      <c r="Y586" s="18"/>
      <c r="Z586" s="147"/>
      <c r="AA586" s="100"/>
      <c r="AB586" s="100"/>
      <c r="AC586" s="100"/>
      <c r="AD586" s="108"/>
      <c r="AE586" s="18"/>
      <c r="AF586" s="109"/>
      <c r="AG586" s="108"/>
      <c r="AH586" s="148"/>
      <c r="AI586" s="100"/>
      <c r="AJ586" s="100"/>
      <c r="AK586" s="100"/>
      <c r="AL586" s="108"/>
      <c r="AM586" s="18"/>
      <c r="AN586" s="111"/>
      <c r="AO586" s="18"/>
      <c r="AP586" s="149"/>
      <c r="AQ586" s="82"/>
      <c r="AR586" s="66"/>
      <c r="AS586" s="97"/>
    </row>
    <row r="587" spans="1:45" ht="12.75" customHeight="1">
      <c r="A587" s="66"/>
      <c r="B587" s="98"/>
      <c r="C587" s="99"/>
      <c r="D587" s="99"/>
      <c r="E587" s="100"/>
      <c r="F587" s="100"/>
      <c r="G587" s="100"/>
      <c r="H587" s="98"/>
      <c r="I587" s="143"/>
      <c r="J587" s="100"/>
      <c r="K587" s="102"/>
      <c r="L587" s="100"/>
      <c r="M587" s="100"/>
      <c r="N587" s="100"/>
      <c r="O587" s="108"/>
      <c r="P587" s="144"/>
      <c r="Q587" s="145"/>
      <c r="R587" s="145"/>
      <c r="S587" s="100"/>
      <c r="T587" s="108"/>
      <c r="U587" s="102"/>
      <c r="V587" s="100"/>
      <c r="W587" s="100"/>
      <c r="X587" s="146"/>
      <c r="Y587" s="18"/>
      <c r="Z587" s="147"/>
      <c r="AA587" s="100"/>
      <c r="AB587" s="100"/>
      <c r="AC587" s="100"/>
      <c r="AD587" s="108"/>
      <c r="AE587" s="18"/>
      <c r="AF587" s="109"/>
      <c r="AG587" s="108"/>
      <c r="AH587" s="148"/>
      <c r="AI587" s="100"/>
      <c r="AJ587" s="100"/>
      <c r="AK587" s="100"/>
      <c r="AL587" s="108"/>
      <c r="AM587" s="18"/>
      <c r="AN587" s="111"/>
      <c r="AO587" s="18"/>
      <c r="AP587" s="149"/>
      <c r="AQ587" s="82"/>
      <c r="AR587" s="66"/>
      <c r="AS587" s="97"/>
    </row>
    <row r="588" spans="1:45" ht="12.75" customHeight="1">
      <c r="A588" s="66"/>
      <c r="B588" s="98"/>
      <c r="C588" s="99"/>
      <c r="D588" s="99"/>
      <c r="E588" s="100"/>
      <c r="F588" s="100"/>
      <c r="G588" s="100"/>
      <c r="H588" s="98"/>
      <c r="I588" s="143"/>
      <c r="J588" s="100"/>
      <c r="K588" s="102"/>
      <c r="L588" s="100"/>
      <c r="M588" s="100"/>
      <c r="N588" s="100"/>
      <c r="O588" s="108"/>
      <c r="P588" s="144"/>
      <c r="Q588" s="145"/>
      <c r="R588" s="145"/>
      <c r="S588" s="100"/>
      <c r="T588" s="108"/>
      <c r="U588" s="102"/>
      <c r="V588" s="100"/>
      <c r="W588" s="100"/>
      <c r="X588" s="146"/>
      <c r="Y588" s="18"/>
      <c r="Z588" s="147"/>
      <c r="AA588" s="100"/>
      <c r="AB588" s="100"/>
      <c r="AC588" s="100"/>
      <c r="AD588" s="108"/>
      <c r="AE588" s="18"/>
      <c r="AF588" s="109"/>
      <c r="AG588" s="108"/>
      <c r="AH588" s="148"/>
      <c r="AI588" s="100"/>
      <c r="AJ588" s="100"/>
      <c r="AK588" s="100"/>
      <c r="AL588" s="108"/>
      <c r="AM588" s="18"/>
      <c r="AN588" s="111"/>
      <c r="AO588" s="18"/>
      <c r="AP588" s="149"/>
      <c r="AQ588" s="82"/>
      <c r="AR588" s="66"/>
      <c r="AS588" s="97"/>
    </row>
    <row r="589" spans="1:45" ht="12.75" customHeight="1">
      <c r="A589" s="66"/>
      <c r="B589" s="98"/>
      <c r="C589" s="99"/>
      <c r="D589" s="99"/>
      <c r="E589" s="100"/>
      <c r="F589" s="100"/>
      <c r="G589" s="100"/>
      <c r="H589" s="98"/>
      <c r="I589" s="143"/>
      <c r="J589" s="100"/>
      <c r="K589" s="102"/>
      <c r="L589" s="100"/>
      <c r="M589" s="100"/>
      <c r="N589" s="100"/>
      <c r="O589" s="108"/>
      <c r="P589" s="144"/>
      <c r="Q589" s="145"/>
      <c r="R589" s="145"/>
      <c r="S589" s="100"/>
      <c r="T589" s="108"/>
      <c r="U589" s="102"/>
      <c r="V589" s="100"/>
      <c r="W589" s="100"/>
      <c r="X589" s="146"/>
      <c r="Y589" s="18"/>
      <c r="Z589" s="147"/>
      <c r="AA589" s="100"/>
      <c r="AB589" s="100"/>
      <c r="AC589" s="100"/>
      <c r="AD589" s="108"/>
      <c r="AE589" s="18"/>
      <c r="AF589" s="109"/>
      <c r="AG589" s="108"/>
      <c r="AH589" s="148"/>
      <c r="AI589" s="100"/>
      <c r="AJ589" s="100"/>
      <c r="AK589" s="100"/>
      <c r="AL589" s="108"/>
      <c r="AM589" s="18"/>
      <c r="AN589" s="111"/>
      <c r="AO589" s="18"/>
      <c r="AP589" s="149"/>
      <c r="AQ589" s="82"/>
      <c r="AR589" s="66"/>
      <c r="AS589" s="97"/>
    </row>
    <row r="590" spans="1:45" ht="12.75" customHeight="1">
      <c r="A590" s="66"/>
      <c r="B590" s="98"/>
      <c r="C590" s="99"/>
      <c r="D590" s="99"/>
      <c r="E590" s="100"/>
      <c r="F590" s="100"/>
      <c r="G590" s="100"/>
      <c r="H590" s="98"/>
      <c r="I590" s="143"/>
      <c r="J590" s="100"/>
      <c r="K590" s="102"/>
      <c r="L590" s="100"/>
      <c r="M590" s="100"/>
      <c r="N590" s="100"/>
      <c r="O590" s="108"/>
      <c r="P590" s="144"/>
      <c r="Q590" s="145"/>
      <c r="R590" s="145"/>
      <c r="S590" s="100"/>
      <c r="T590" s="108"/>
      <c r="U590" s="102"/>
      <c r="V590" s="100"/>
      <c r="W590" s="100"/>
      <c r="X590" s="146"/>
      <c r="Y590" s="18"/>
      <c r="Z590" s="147"/>
      <c r="AA590" s="100"/>
      <c r="AB590" s="100"/>
      <c r="AC590" s="100"/>
      <c r="AD590" s="108"/>
      <c r="AE590" s="18"/>
      <c r="AF590" s="109"/>
      <c r="AG590" s="108"/>
      <c r="AH590" s="148"/>
      <c r="AI590" s="100"/>
      <c r="AJ590" s="100"/>
      <c r="AK590" s="100"/>
      <c r="AL590" s="108"/>
      <c r="AM590" s="18"/>
      <c r="AN590" s="111"/>
      <c r="AO590" s="18"/>
      <c r="AP590" s="149"/>
      <c r="AQ590" s="82"/>
      <c r="AR590" s="66"/>
      <c r="AS590" s="97"/>
    </row>
    <row r="591" spans="1:45" ht="12.75" customHeight="1">
      <c r="A591" s="66"/>
      <c r="B591" s="98"/>
      <c r="C591" s="99"/>
      <c r="D591" s="99"/>
      <c r="E591" s="100"/>
      <c r="F591" s="100"/>
      <c r="G591" s="100"/>
      <c r="H591" s="98"/>
      <c r="I591" s="143"/>
      <c r="J591" s="100"/>
      <c r="K591" s="102"/>
      <c r="L591" s="100"/>
      <c r="M591" s="100"/>
      <c r="N591" s="100"/>
      <c r="O591" s="108"/>
      <c r="P591" s="144"/>
      <c r="Q591" s="145"/>
      <c r="R591" s="145"/>
      <c r="S591" s="100"/>
      <c r="T591" s="108"/>
      <c r="U591" s="102"/>
      <c r="V591" s="100"/>
      <c r="W591" s="100"/>
      <c r="X591" s="146"/>
      <c r="Y591" s="18"/>
      <c r="Z591" s="147"/>
      <c r="AA591" s="100"/>
      <c r="AB591" s="100"/>
      <c r="AC591" s="100"/>
      <c r="AD591" s="108"/>
      <c r="AE591" s="18"/>
      <c r="AF591" s="109"/>
      <c r="AG591" s="108"/>
      <c r="AH591" s="148"/>
      <c r="AI591" s="100"/>
      <c r="AJ591" s="100"/>
      <c r="AK591" s="100"/>
      <c r="AL591" s="108"/>
      <c r="AM591" s="18"/>
      <c r="AN591" s="111"/>
      <c r="AO591" s="18"/>
      <c r="AP591" s="149"/>
      <c r="AQ591" s="82"/>
      <c r="AR591" s="66"/>
      <c r="AS591" s="97"/>
    </row>
    <row r="592" spans="1:45" ht="12.75" customHeight="1">
      <c r="A592" s="66"/>
      <c r="B592" s="98"/>
      <c r="C592" s="99"/>
      <c r="D592" s="99"/>
      <c r="E592" s="100"/>
      <c r="F592" s="100"/>
      <c r="G592" s="100"/>
      <c r="H592" s="98"/>
      <c r="I592" s="143"/>
      <c r="J592" s="100"/>
      <c r="K592" s="102"/>
      <c r="L592" s="100"/>
      <c r="M592" s="100"/>
      <c r="N592" s="100"/>
      <c r="O592" s="108"/>
      <c r="P592" s="144"/>
      <c r="Q592" s="145"/>
      <c r="R592" s="145"/>
      <c r="S592" s="100"/>
      <c r="T592" s="108"/>
      <c r="U592" s="102"/>
      <c r="V592" s="100"/>
      <c r="W592" s="100"/>
      <c r="X592" s="146"/>
      <c r="Y592" s="18"/>
      <c r="Z592" s="147"/>
      <c r="AA592" s="100"/>
      <c r="AB592" s="100"/>
      <c r="AC592" s="100"/>
      <c r="AD592" s="108"/>
      <c r="AE592" s="18"/>
      <c r="AF592" s="109"/>
      <c r="AG592" s="108"/>
      <c r="AH592" s="148"/>
      <c r="AI592" s="100"/>
      <c r="AJ592" s="100"/>
      <c r="AK592" s="100"/>
      <c r="AL592" s="108"/>
      <c r="AM592" s="18"/>
      <c r="AN592" s="111"/>
      <c r="AO592" s="18"/>
      <c r="AP592" s="149"/>
      <c r="AQ592" s="82"/>
      <c r="AR592" s="66"/>
      <c r="AS592" s="97"/>
    </row>
    <row r="593" spans="1:45" ht="12.75" customHeight="1">
      <c r="A593" s="66"/>
      <c r="B593" s="98"/>
      <c r="C593" s="99"/>
      <c r="D593" s="99"/>
      <c r="E593" s="100"/>
      <c r="F593" s="100"/>
      <c r="G593" s="100"/>
      <c r="H593" s="98"/>
      <c r="I593" s="143"/>
      <c r="J593" s="100"/>
      <c r="K593" s="102"/>
      <c r="L593" s="100"/>
      <c r="M593" s="100"/>
      <c r="N593" s="100"/>
      <c r="O593" s="108"/>
      <c r="P593" s="144"/>
      <c r="Q593" s="145"/>
      <c r="R593" s="145"/>
      <c r="S593" s="100"/>
      <c r="T593" s="108"/>
      <c r="U593" s="102"/>
      <c r="V593" s="100"/>
      <c r="W593" s="100"/>
      <c r="X593" s="146"/>
      <c r="Y593" s="18"/>
      <c r="Z593" s="147"/>
      <c r="AA593" s="100"/>
      <c r="AB593" s="100"/>
      <c r="AC593" s="100"/>
      <c r="AD593" s="108"/>
      <c r="AE593" s="18"/>
      <c r="AF593" s="109"/>
      <c r="AG593" s="108"/>
      <c r="AH593" s="148"/>
      <c r="AI593" s="100"/>
      <c r="AJ593" s="100"/>
      <c r="AK593" s="100"/>
      <c r="AL593" s="108"/>
      <c r="AM593" s="18"/>
      <c r="AN593" s="111"/>
      <c r="AO593" s="18"/>
      <c r="AP593" s="149"/>
      <c r="AQ593" s="82"/>
      <c r="AR593" s="66"/>
      <c r="AS593" s="97"/>
    </row>
    <row r="594" spans="1:45" ht="12.75" customHeight="1">
      <c r="A594" s="66"/>
      <c r="B594" s="98"/>
      <c r="C594" s="99"/>
      <c r="D594" s="99"/>
      <c r="E594" s="100"/>
      <c r="F594" s="100"/>
      <c r="G594" s="100"/>
      <c r="H594" s="98"/>
      <c r="I594" s="143"/>
      <c r="J594" s="100"/>
      <c r="K594" s="102"/>
      <c r="L594" s="100"/>
      <c r="M594" s="100"/>
      <c r="N594" s="100"/>
      <c r="O594" s="108"/>
      <c r="P594" s="144"/>
      <c r="Q594" s="145"/>
      <c r="R594" s="145"/>
      <c r="S594" s="100"/>
      <c r="T594" s="108"/>
      <c r="U594" s="102"/>
      <c r="V594" s="100"/>
      <c r="W594" s="100"/>
      <c r="X594" s="146"/>
      <c r="Y594" s="18"/>
      <c r="Z594" s="147"/>
      <c r="AA594" s="100"/>
      <c r="AB594" s="100"/>
      <c r="AC594" s="100"/>
      <c r="AD594" s="108"/>
      <c r="AE594" s="18"/>
      <c r="AF594" s="109"/>
      <c r="AG594" s="108"/>
      <c r="AH594" s="148"/>
      <c r="AI594" s="100"/>
      <c r="AJ594" s="100"/>
      <c r="AK594" s="100"/>
      <c r="AL594" s="108"/>
      <c r="AM594" s="18"/>
      <c r="AN594" s="111"/>
      <c r="AO594" s="18"/>
      <c r="AP594" s="149"/>
      <c r="AQ594" s="82"/>
      <c r="AR594" s="66"/>
      <c r="AS594" s="97"/>
    </row>
    <row r="595" spans="1:45" ht="12.75" customHeight="1">
      <c r="A595" s="66"/>
      <c r="B595" s="98"/>
      <c r="C595" s="99"/>
      <c r="D595" s="99"/>
      <c r="E595" s="100"/>
      <c r="F595" s="100"/>
      <c r="G595" s="100"/>
      <c r="H595" s="98"/>
      <c r="I595" s="143"/>
      <c r="J595" s="100"/>
      <c r="K595" s="102"/>
      <c r="L595" s="100"/>
      <c r="M595" s="100"/>
      <c r="N595" s="100"/>
      <c r="O595" s="108"/>
      <c r="P595" s="144"/>
      <c r="Q595" s="145"/>
      <c r="R595" s="145"/>
      <c r="S595" s="100"/>
      <c r="T595" s="108"/>
      <c r="U595" s="102"/>
      <c r="V595" s="100"/>
      <c r="W595" s="100"/>
      <c r="X595" s="146"/>
      <c r="Y595" s="18"/>
      <c r="Z595" s="147"/>
      <c r="AA595" s="100"/>
      <c r="AB595" s="100"/>
      <c r="AC595" s="100"/>
      <c r="AD595" s="108"/>
      <c r="AE595" s="18"/>
      <c r="AF595" s="109"/>
      <c r="AG595" s="108"/>
      <c r="AH595" s="148"/>
      <c r="AI595" s="100"/>
      <c r="AJ595" s="100"/>
      <c r="AK595" s="100"/>
      <c r="AL595" s="108"/>
      <c r="AM595" s="18"/>
      <c r="AN595" s="111"/>
      <c r="AO595" s="18"/>
      <c r="AP595" s="149"/>
      <c r="AQ595" s="82"/>
      <c r="AR595" s="66"/>
      <c r="AS595" s="97"/>
    </row>
    <row r="596" spans="1:45" ht="12.75" customHeight="1">
      <c r="A596" s="66"/>
      <c r="B596" s="98"/>
      <c r="C596" s="99"/>
      <c r="D596" s="99"/>
      <c r="E596" s="100"/>
      <c r="F596" s="100"/>
      <c r="G596" s="100"/>
      <c r="H596" s="98"/>
      <c r="I596" s="143"/>
      <c r="J596" s="100"/>
      <c r="K596" s="102"/>
      <c r="L596" s="100"/>
      <c r="M596" s="100"/>
      <c r="N596" s="100"/>
      <c r="O596" s="108"/>
      <c r="P596" s="144"/>
      <c r="Q596" s="145"/>
      <c r="R596" s="145"/>
      <c r="S596" s="100"/>
      <c r="T596" s="108"/>
      <c r="U596" s="102"/>
      <c r="V596" s="100"/>
      <c r="W596" s="100"/>
      <c r="X596" s="146"/>
      <c r="Y596" s="18"/>
      <c r="Z596" s="147"/>
      <c r="AA596" s="100"/>
      <c r="AB596" s="100"/>
      <c r="AC596" s="100"/>
      <c r="AD596" s="108"/>
      <c r="AE596" s="18"/>
      <c r="AF596" s="109"/>
      <c r="AG596" s="108"/>
      <c r="AH596" s="148"/>
      <c r="AI596" s="100"/>
      <c r="AJ596" s="100"/>
      <c r="AK596" s="100"/>
      <c r="AL596" s="108"/>
      <c r="AM596" s="18"/>
      <c r="AN596" s="111"/>
      <c r="AO596" s="18"/>
      <c r="AP596" s="149"/>
      <c r="AQ596" s="82"/>
      <c r="AR596" s="66"/>
      <c r="AS596" s="97"/>
    </row>
    <row r="597" spans="1:45" ht="12.75" customHeight="1">
      <c r="A597" s="66"/>
      <c r="B597" s="98"/>
      <c r="C597" s="99"/>
      <c r="D597" s="99"/>
      <c r="E597" s="100"/>
      <c r="F597" s="100"/>
      <c r="G597" s="100"/>
      <c r="H597" s="98"/>
      <c r="I597" s="143"/>
      <c r="J597" s="100"/>
      <c r="K597" s="102"/>
      <c r="L597" s="100"/>
      <c r="M597" s="100"/>
      <c r="N597" s="100"/>
      <c r="O597" s="108"/>
      <c r="P597" s="144"/>
      <c r="Q597" s="145"/>
      <c r="R597" s="145"/>
      <c r="S597" s="100"/>
      <c r="T597" s="108"/>
      <c r="U597" s="102"/>
      <c r="V597" s="100"/>
      <c r="W597" s="100"/>
      <c r="X597" s="146"/>
      <c r="Y597" s="18"/>
      <c r="Z597" s="147"/>
      <c r="AA597" s="100"/>
      <c r="AB597" s="100"/>
      <c r="AC597" s="100"/>
      <c r="AD597" s="108"/>
      <c r="AE597" s="18"/>
      <c r="AF597" s="109"/>
      <c r="AG597" s="108"/>
      <c r="AH597" s="148"/>
      <c r="AI597" s="100"/>
      <c r="AJ597" s="100"/>
      <c r="AK597" s="100"/>
      <c r="AL597" s="108"/>
      <c r="AM597" s="18"/>
      <c r="AN597" s="111"/>
      <c r="AO597" s="18"/>
      <c r="AP597" s="149"/>
      <c r="AQ597" s="82"/>
      <c r="AR597" s="66"/>
      <c r="AS597" s="97"/>
    </row>
    <row r="598" spans="1:45" ht="12.75" customHeight="1">
      <c r="A598" s="66"/>
      <c r="B598" s="98"/>
      <c r="C598" s="99"/>
      <c r="D598" s="99"/>
      <c r="E598" s="100"/>
      <c r="F598" s="100"/>
      <c r="G598" s="100"/>
      <c r="H598" s="98"/>
      <c r="I598" s="143"/>
      <c r="J598" s="100"/>
      <c r="K598" s="102"/>
      <c r="L598" s="100"/>
      <c r="M598" s="100"/>
      <c r="N598" s="100"/>
      <c r="O598" s="108"/>
      <c r="P598" s="144"/>
      <c r="Q598" s="145"/>
      <c r="R598" s="145"/>
      <c r="S598" s="100"/>
      <c r="T598" s="108"/>
      <c r="U598" s="102"/>
      <c r="V598" s="100"/>
      <c r="W598" s="100"/>
      <c r="X598" s="146"/>
      <c r="Y598" s="18"/>
      <c r="Z598" s="147"/>
      <c r="AA598" s="100"/>
      <c r="AB598" s="100"/>
      <c r="AC598" s="100"/>
      <c r="AD598" s="108"/>
      <c r="AE598" s="18"/>
      <c r="AF598" s="109"/>
      <c r="AG598" s="108"/>
      <c r="AH598" s="148"/>
      <c r="AI598" s="100"/>
      <c r="AJ598" s="100"/>
      <c r="AK598" s="100"/>
      <c r="AL598" s="108"/>
      <c r="AM598" s="18"/>
      <c r="AN598" s="111"/>
      <c r="AO598" s="18"/>
      <c r="AP598" s="149"/>
      <c r="AQ598" s="82"/>
      <c r="AR598" s="66"/>
      <c r="AS598" s="97"/>
    </row>
    <row r="599" spans="1:45" ht="12.75" customHeight="1">
      <c r="A599" s="66"/>
      <c r="B599" s="98"/>
      <c r="C599" s="99"/>
      <c r="D599" s="99"/>
      <c r="E599" s="100"/>
      <c r="F599" s="100"/>
      <c r="G599" s="100"/>
      <c r="H599" s="98"/>
      <c r="I599" s="143"/>
      <c r="J599" s="100"/>
      <c r="K599" s="102"/>
      <c r="L599" s="100"/>
      <c r="M599" s="100"/>
      <c r="N599" s="100"/>
      <c r="O599" s="108"/>
      <c r="P599" s="144"/>
      <c r="Q599" s="145"/>
      <c r="R599" s="145"/>
      <c r="S599" s="100"/>
      <c r="T599" s="108"/>
      <c r="U599" s="102"/>
      <c r="V599" s="100"/>
      <c r="W599" s="100"/>
      <c r="X599" s="146"/>
      <c r="Y599" s="18"/>
      <c r="Z599" s="147"/>
      <c r="AA599" s="100"/>
      <c r="AB599" s="100"/>
      <c r="AC599" s="100"/>
      <c r="AD599" s="108"/>
      <c r="AE599" s="18"/>
      <c r="AF599" s="109"/>
      <c r="AG599" s="108"/>
      <c r="AH599" s="148"/>
      <c r="AI599" s="100"/>
      <c r="AJ599" s="100"/>
      <c r="AK599" s="100"/>
      <c r="AL599" s="108"/>
      <c r="AM599" s="18"/>
      <c r="AN599" s="111"/>
      <c r="AO599" s="18"/>
      <c r="AP599" s="149"/>
      <c r="AQ599" s="82"/>
      <c r="AR599" s="66"/>
      <c r="AS599" s="97"/>
    </row>
    <row r="600" spans="1:45" ht="12.75" customHeight="1">
      <c r="A600" s="66"/>
      <c r="B600" s="98"/>
      <c r="C600" s="99"/>
      <c r="D600" s="99"/>
      <c r="E600" s="100"/>
      <c r="F600" s="100"/>
      <c r="G600" s="100"/>
      <c r="H600" s="98"/>
      <c r="I600" s="143"/>
      <c r="J600" s="100"/>
      <c r="K600" s="102"/>
      <c r="L600" s="100"/>
      <c r="M600" s="100"/>
      <c r="N600" s="100"/>
      <c r="O600" s="108"/>
      <c r="P600" s="144"/>
      <c r="Q600" s="145"/>
      <c r="R600" s="145"/>
      <c r="S600" s="100"/>
      <c r="T600" s="108"/>
      <c r="U600" s="102"/>
      <c r="V600" s="100"/>
      <c r="W600" s="100"/>
      <c r="X600" s="146"/>
      <c r="Y600" s="18"/>
      <c r="Z600" s="147"/>
      <c r="AA600" s="100"/>
      <c r="AB600" s="100"/>
      <c r="AC600" s="100"/>
      <c r="AD600" s="108"/>
      <c r="AE600" s="18"/>
      <c r="AF600" s="109"/>
      <c r="AG600" s="108"/>
      <c r="AH600" s="148"/>
      <c r="AI600" s="100"/>
      <c r="AJ600" s="100"/>
      <c r="AK600" s="100"/>
      <c r="AL600" s="108"/>
      <c r="AM600" s="18"/>
      <c r="AN600" s="111"/>
      <c r="AO600" s="18"/>
      <c r="AP600" s="149"/>
      <c r="AQ600" s="82"/>
      <c r="AR600" s="66"/>
      <c r="AS600" s="97"/>
    </row>
    <row r="601" spans="1:45" ht="12.75" customHeight="1">
      <c r="A601" s="66"/>
      <c r="B601" s="98"/>
      <c r="C601" s="99"/>
      <c r="D601" s="99"/>
      <c r="E601" s="100"/>
      <c r="F601" s="100"/>
      <c r="G601" s="100"/>
      <c r="H601" s="98"/>
      <c r="I601" s="143"/>
      <c r="J601" s="100"/>
      <c r="K601" s="102"/>
      <c r="L601" s="100"/>
      <c r="M601" s="100"/>
      <c r="N601" s="100"/>
      <c r="O601" s="108"/>
      <c r="P601" s="144"/>
      <c r="Q601" s="145"/>
      <c r="R601" s="145"/>
      <c r="S601" s="100"/>
      <c r="T601" s="108"/>
      <c r="U601" s="102"/>
      <c r="V601" s="100"/>
      <c r="W601" s="100"/>
      <c r="X601" s="146"/>
      <c r="Y601" s="18"/>
      <c r="Z601" s="147"/>
      <c r="AA601" s="100"/>
      <c r="AB601" s="100"/>
      <c r="AC601" s="100"/>
      <c r="AD601" s="108"/>
      <c r="AE601" s="18"/>
      <c r="AF601" s="109"/>
      <c r="AG601" s="108"/>
      <c r="AH601" s="148"/>
      <c r="AI601" s="100"/>
      <c r="AJ601" s="100"/>
      <c r="AK601" s="100"/>
      <c r="AL601" s="108"/>
      <c r="AM601" s="18"/>
      <c r="AN601" s="111"/>
      <c r="AO601" s="18"/>
      <c r="AP601" s="149"/>
      <c r="AQ601" s="82"/>
      <c r="AR601" s="66"/>
      <c r="AS601" s="97"/>
    </row>
    <row r="602" spans="1:45" ht="12.75" customHeight="1">
      <c r="A602" s="66"/>
      <c r="B602" s="98"/>
      <c r="C602" s="99"/>
      <c r="D602" s="99"/>
      <c r="E602" s="100"/>
      <c r="F602" s="100"/>
      <c r="G602" s="100"/>
      <c r="H602" s="98"/>
      <c r="I602" s="143"/>
      <c r="J602" s="100"/>
      <c r="K602" s="102"/>
      <c r="L602" s="100"/>
      <c r="M602" s="100"/>
      <c r="N602" s="100"/>
      <c r="O602" s="108"/>
      <c r="P602" s="144"/>
      <c r="Q602" s="145"/>
      <c r="R602" s="145"/>
      <c r="S602" s="100"/>
      <c r="T602" s="108"/>
      <c r="U602" s="102"/>
      <c r="V602" s="100"/>
      <c r="W602" s="100"/>
      <c r="X602" s="146"/>
      <c r="Y602" s="18"/>
      <c r="Z602" s="147"/>
      <c r="AA602" s="100"/>
      <c r="AB602" s="100"/>
      <c r="AC602" s="100"/>
      <c r="AD602" s="108"/>
      <c r="AE602" s="18"/>
      <c r="AF602" s="109"/>
      <c r="AG602" s="108"/>
      <c r="AH602" s="148"/>
      <c r="AI602" s="100"/>
      <c r="AJ602" s="100"/>
      <c r="AK602" s="100"/>
      <c r="AL602" s="108"/>
      <c r="AM602" s="18"/>
      <c r="AN602" s="111"/>
      <c r="AO602" s="18"/>
      <c r="AP602" s="149"/>
      <c r="AQ602" s="82"/>
      <c r="AR602" s="66"/>
      <c r="AS602" s="97"/>
    </row>
    <row r="603" spans="1:45" ht="12.75" customHeight="1">
      <c r="A603" s="66"/>
      <c r="B603" s="98"/>
      <c r="C603" s="99"/>
      <c r="D603" s="99"/>
      <c r="E603" s="100"/>
      <c r="F603" s="100"/>
      <c r="G603" s="100"/>
      <c r="H603" s="98"/>
      <c r="I603" s="143"/>
      <c r="J603" s="100"/>
      <c r="K603" s="102"/>
      <c r="L603" s="100"/>
      <c r="M603" s="100"/>
      <c r="N603" s="100"/>
      <c r="O603" s="108"/>
      <c r="P603" s="144"/>
      <c r="Q603" s="145"/>
      <c r="R603" s="145"/>
      <c r="S603" s="100"/>
      <c r="T603" s="108"/>
      <c r="U603" s="102"/>
      <c r="V603" s="100"/>
      <c r="W603" s="100"/>
      <c r="X603" s="146"/>
      <c r="Y603" s="18"/>
      <c r="Z603" s="147"/>
      <c r="AA603" s="100"/>
      <c r="AB603" s="100"/>
      <c r="AC603" s="100"/>
      <c r="AD603" s="108"/>
      <c r="AE603" s="18"/>
      <c r="AF603" s="109"/>
      <c r="AG603" s="108"/>
      <c r="AH603" s="148"/>
      <c r="AI603" s="100"/>
      <c r="AJ603" s="100"/>
      <c r="AK603" s="100"/>
      <c r="AL603" s="108"/>
      <c r="AM603" s="18"/>
      <c r="AN603" s="111"/>
      <c r="AO603" s="18"/>
      <c r="AP603" s="149"/>
      <c r="AQ603" s="82"/>
      <c r="AR603" s="66"/>
      <c r="AS603" s="97"/>
    </row>
    <row r="604" spans="1:45" ht="12.75" customHeight="1">
      <c r="A604" s="66"/>
      <c r="B604" s="98"/>
      <c r="C604" s="99"/>
      <c r="D604" s="99"/>
      <c r="E604" s="100"/>
      <c r="F604" s="100"/>
      <c r="G604" s="100"/>
      <c r="H604" s="98"/>
      <c r="I604" s="143"/>
      <c r="J604" s="100"/>
      <c r="K604" s="102"/>
      <c r="L604" s="100"/>
      <c r="M604" s="100"/>
      <c r="N604" s="100"/>
      <c r="O604" s="108"/>
      <c r="P604" s="144"/>
      <c r="Q604" s="145"/>
      <c r="R604" s="145"/>
      <c r="S604" s="100"/>
      <c r="T604" s="108"/>
      <c r="U604" s="102"/>
      <c r="V604" s="100"/>
      <c r="W604" s="100"/>
      <c r="X604" s="146"/>
      <c r="Y604" s="18"/>
      <c r="Z604" s="147"/>
      <c r="AA604" s="100"/>
      <c r="AB604" s="100"/>
      <c r="AC604" s="100"/>
      <c r="AD604" s="108"/>
      <c r="AE604" s="18"/>
      <c r="AF604" s="109"/>
      <c r="AG604" s="108"/>
      <c r="AH604" s="148"/>
      <c r="AI604" s="100"/>
      <c r="AJ604" s="100"/>
      <c r="AK604" s="100"/>
      <c r="AL604" s="108"/>
      <c r="AM604" s="18"/>
      <c r="AN604" s="111"/>
      <c r="AO604" s="18"/>
      <c r="AP604" s="149"/>
      <c r="AQ604" s="82"/>
      <c r="AR604" s="66"/>
      <c r="AS604" s="97"/>
    </row>
    <row r="605" spans="1:45" ht="12.75" customHeight="1">
      <c r="A605" s="66"/>
      <c r="B605" s="98"/>
      <c r="C605" s="99"/>
      <c r="D605" s="99"/>
      <c r="E605" s="100"/>
      <c r="F605" s="100"/>
      <c r="G605" s="100"/>
      <c r="H605" s="98"/>
      <c r="I605" s="143"/>
      <c r="J605" s="100"/>
      <c r="K605" s="102"/>
      <c r="L605" s="100"/>
      <c r="M605" s="100"/>
      <c r="N605" s="100"/>
      <c r="O605" s="108"/>
      <c r="P605" s="144"/>
      <c r="Q605" s="145"/>
      <c r="R605" s="145"/>
      <c r="S605" s="100"/>
      <c r="T605" s="108"/>
      <c r="U605" s="102"/>
      <c r="V605" s="100"/>
      <c r="W605" s="100"/>
      <c r="X605" s="146"/>
      <c r="Y605" s="18"/>
      <c r="Z605" s="147"/>
      <c r="AA605" s="100"/>
      <c r="AB605" s="100"/>
      <c r="AC605" s="100"/>
      <c r="AD605" s="108"/>
      <c r="AE605" s="18"/>
      <c r="AF605" s="109"/>
      <c r="AG605" s="108"/>
      <c r="AH605" s="148"/>
      <c r="AI605" s="100"/>
      <c r="AJ605" s="100"/>
      <c r="AK605" s="100"/>
      <c r="AL605" s="108"/>
      <c r="AM605" s="18"/>
      <c r="AN605" s="111"/>
      <c r="AO605" s="18"/>
      <c r="AP605" s="149"/>
      <c r="AQ605" s="82"/>
      <c r="AR605" s="66"/>
      <c r="AS605" s="97"/>
    </row>
    <row r="606" spans="1:45" ht="12.75" customHeight="1">
      <c r="A606" s="66"/>
      <c r="B606" s="98"/>
      <c r="C606" s="99"/>
      <c r="D606" s="99"/>
      <c r="E606" s="100"/>
      <c r="F606" s="100"/>
      <c r="G606" s="100"/>
      <c r="H606" s="98"/>
      <c r="I606" s="143"/>
      <c r="J606" s="100"/>
      <c r="K606" s="102"/>
      <c r="L606" s="100"/>
      <c r="M606" s="100"/>
      <c r="N606" s="100"/>
      <c r="O606" s="108"/>
      <c r="P606" s="144"/>
      <c r="Q606" s="145"/>
      <c r="R606" s="145"/>
      <c r="S606" s="100"/>
      <c r="T606" s="108"/>
      <c r="U606" s="102"/>
      <c r="V606" s="100"/>
      <c r="W606" s="100"/>
      <c r="X606" s="146"/>
      <c r="Y606" s="18"/>
      <c r="Z606" s="147"/>
      <c r="AA606" s="100"/>
      <c r="AB606" s="100"/>
      <c r="AC606" s="100"/>
      <c r="AD606" s="108"/>
      <c r="AE606" s="18"/>
      <c r="AF606" s="109"/>
      <c r="AG606" s="108"/>
      <c r="AH606" s="148"/>
      <c r="AI606" s="100"/>
      <c r="AJ606" s="100"/>
      <c r="AK606" s="100"/>
      <c r="AL606" s="108"/>
      <c r="AM606" s="18"/>
      <c r="AN606" s="111"/>
      <c r="AO606" s="18"/>
      <c r="AP606" s="149"/>
      <c r="AQ606" s="82"/>
      <c r="AR606" s="66"/>
      <c r="AS606" s="97"/>
    </row>
    <row r="607" spans="1:45" ht="12.75" customHeight="1">
      <c r="A607" s="66"/>
      <c r="B607" s="98"/>
      <c r="C607" s="99"/>
      <c r="D607" s="99"/>
      <c r="E607" s="100"/>
      <c r="F607" s="100"/>
      <c r="G607" s="100"/>
      <c r="H607" s="98"/>
      <c r="I607" s="143"/>
      <c r="J607" s="100"/>
      <c r="K607" s="102"/>
      <c r="L607" s="100"/>
      <c r="M607" s="100"/>
      <c r="N607" s="100"/>
      <c r="O607" s="108"/>
      <c r="P607" s="144"/>
      <c r="Q607" s="145"/>
      <c r="R607" s="145"/>
      <c r="S607" s="100"/>
      <c r="T607" s="108"/>
      <c r="U607" s="102"/>
      <c r="V607" s="100"/>
      <c r="W607" s="100"/>
      <c r="X607" s="146"/>
      <c r="Y607" s="18"/>
      <c r="Z607" s="147"/>
      <c r="AA607" s="100"/>
      <c r="AB607" s="100"/>
      <c r="AC607" s="100"/>
      <c r="AD607" s="108"/>
      <c r="AE607" s="18"/>
      <c r="AF607" s="109"/>
      <c r="AG607" s="108"/>
      <c r="AH607" s="148"/>
      <c r="AI607" s="100"/>
      <c r="AJ607" s="100"/>
      <c r="AK607" s="100"/>
      <c r="AL607" s="108"/>
      <c r="AM607" s="18"/>
      <c r="AN607" s="111"/>
      <c r="AO607" s="18"/>
      <c r="AP607" s="149"/>
      <c r="AQ607" s="82"/>
      <c r="AR607" s="66"/>
      <c r="AS607" s="97"/>
    </row>
    <row r="608" spans="1:45" ht="12.75" customHeight="1">
      <c r="A608" s="66"/>
      <c r="B608" s="98"/>
      <c r="C608" s="99"/>
      <c r="D608" s="99"/>
      <c r="E608" s="100"/>
      <c r="F608" s="100"/>
      <c r="G608" s="100"/>
      <c r="H608" s="98"/>
      <c r="I608" s="143"/>
      <c r="J608" s="100"/>
      <c r="K608" s="102"/>
      <c r="L608" s="100"/>
      <c r="M608" s="100"/>
      <c r="N608" s="100"/>
      <c r="O608" s="108"/>
      <c r="P608" s="144"/>
      <c r="Q608" s="145"/>
      <c r="R608" s="145"/>
      <c r="S608" s="100"/>
      <c r="T608" s="108"/>
      <c r="U608" s="102"/>
      <c r="V608" s="100"/>
      <c r="W608" s="100"/>
      <c r="X608" s="146"/>
      <c r="Y608" s="18"/>
      <c r="Z608" s="147"/>
      <c r="AA608" s="100"/>
      <c r="AB608" s="100"/>
      <c r="AC608" s="100"/>
      <c r="AD608" s="108"/>
      <c r="AE608" s="18"/>
      <c r="AF608" s="109"/>
      <c r="AG608" s="108"/>
      <c r="AH608" s="148"/>
      <c r="AI608" s="100"/>
      <c r="AJ608" s="100"/>
      <c r="AK608" s="100"/>
      <c r="AL608" s="108"/>
      <c r="AM608" s="18"/>
      <c r="AN608" s="111"/>
      <c r="AO608" s="18"/>
      <c r="AP608" s="149"/>
      <c r="AQ608" s="82"/>
      <c r="AR608" s="66"/>
      <c r="AS608" s="97"/>
    </row>
    <row r="609" spans="1:45" ht="12.75" customHeight="1">
      <c r="A609" s="66"/>
      <c r="B609" s="98"/>
      <c r="C609" s="99"/>
      <c r="D609" s="99"/>
      <c r="E609" s="100"/>
      <c r="F609" s="100"/>
      <c r="G609" s="100"/>
      <c r="H609" s="98"/>
      <c r="I609" s="143"/>
      <c r="J609" s="100"/>
      <c r="K609" s="102"/>
      <c r="L609" s="100"/>
      <c r="M609" s="100"/>
      <c r="N609" s="100"/>
      <c r="O609" s="108"/>
      <c r="P609" s="144"/>
      <c r="Q609" s="145"/>
      <c r="R609" s="145"/>
      <c r="S609" s="100"/>
      <c r="T609" s="108"/>
      <c r="U609" s="102"/>
      <c r="V609" s="100"/>
      <c r="W609" s="100"/>
      <c r="X609" s="146"/>
      <c r="Y609" s="18"/>
      <c r="Z609" s="147"/>
      <c r="AA609" s="100"/>
      <c r="AB609" s="100"/>
      <c r="AC609" s="100"/>
      <c r="AD609" s="108"/>
      <c r="AE609" s="18"/>
      <c r="AF609" s="109"/>
      <c r="AG609" s="108"/>
      <c r="AH609" s="148"/>
      <c r="AI609" s="100"/>
      <c r="AJ609" s="100"/>
      <c r="AK609" s="100"/>
      <c r="AL609" s="108"/>
      <c r="AM609" s="18"/>
      <c r="AN609" s="111"/>
      <c r="AO609" s="18"/>
      <c r="AP609" s="149"/>
      <c r="AQ609" s="82"/>
      <c r="AR609" s="66"/>
      <c r="AS609" s="97"/>
    </row>
    <row r="610" spans="1:45" ht="12.75" customHeight="1">
      <c r="A610" s="66"/>
      <c r="B610" s="98"/>
      <c r="C610" s="99"/>
      <c r="D610" s="99"/>
      <c r="E610" s="100"/>
      <c r="F610" s="100"/>
      <c r="G610" s="100"/>
      <c r="H610" s="98"/>
      <c r="I610" s="143"/>
      <c r="J610" s="100"/>
      <c r="K610" s="102"/>
      <c r="L610" s="100"/>
      <c r="M610" s="100"/>
      <c r="N610" s="100"/>
      <c r="O610" s="108"/>
      <c r="P610" s="144"/>
      <c r="Q610" s="145"/>
      <c r="R610" s="145"/>
      <c r="S610" s="100"/>
      <c r="T610" s="108"/>
      <c r="U610" s="102"/>
      <c r="V610" s="100"/>
      <c r="W610" s="100"/>
      <c r="X610" s="146"/>
      <c r="Y610" s="18"/>
      <c r="Z610" s="147"/>
      <c r="AA610" s="100"/>
      <c r="AB610" s="100"/>
      <c r="AC610" s="100"/>
      <c r="AD610" s="108"/>
      <c r="AE610" s="18"/>
      <c r="AF610" s="109"/>
      <c r="AG610" s="108"/>
      <c r="AH610" s="148"/>
      <c r="AI610" s="100"/>
      <c r="AJ610" s="100"/>
      <c r="AK610" s="100"/>
      <c r="AL610" s="108"/>
      <c r="AM610" s="18"/>
      <c r="AN610" s="111"/>
      <c r="AO610" s="18"/>
      <c r="AP610" s="149"/>
      <c r="AQ610" s="82"/>
      <c r="AR610" s="66"/>
      <c r="AS610" s="97"/>
    </row>
    <row r="611" spans="1:45" ht="12.75" customHeight="1">
      <c r="A611" s="66"/>
      <c r="B611" s="98"/>
      <c r="C611" s="99"/>
      <c r="D611" s="99"/>
      <c r="E611" s="100"/>
      <c r="F611" s="100"/>
      <c r="G611" s="100"/>
      <c r="H611" s="98"/>
      <c r="I611" s="143"/>
      <c r="J611" s="100"/>
      <c r="K611" s="102"/>
      <c r="L611" s="100"/>
      <c r="M611" s="100"/>
      <c r="N611" s="100"/>
      <c r="O611" s="108"/>
      <c r="P611" s="144"/>
      <c r="Q611" s="145"/>
      <c r="R611" s="145"/>
      <c r="S611" s="100"/>
      <c r="T611" s="108"/>
      <c r="U611" s="102"/>
      <c r="V611" s="100"/>
      <c r="W611" s="100"/>
      <c r="X611" s="146"/>
      <c r="Y611" s="18"/>
      <c r="Z611" s="147"/>
      <c r="AA611" s="100"/>
      <c r="AB611" s="100"/>
      <c r="AC611" s="100"/>
      <c r="AD611" s="108"/>
      <c r="AE611" s="18"/>
      <c r="AF611" s="109"/>
      <c r="AG611" s="108"/>
      <c r="AH611" s="148"/>
      <c r="AI611" s="100"/>
      <c r="AJ611" s="100"/>
      <c r="AK611" s="100"/>
      <c r="AL611" s="108"/>
      <c r="AM611" s="18"/>
      <c r="AN611" s="111"/>
      <c r="AO611" s="18"/>
      <c r="AP611" s="149"/>
      <c r="AQ611" s="82"/>
      <c r="AR611" s="66"/>
      <c r="AS611" s="97"/>
    </row>
    <row r="612" spans="1:45" ht="12.75" customHeight="1">
      <c r="A612" s="66"/>
      <c r="B612" s="98"/>
      <c r="C612" s="99"/>
      <c r="D612" s="99"/>
      <c r="E612" s="100"/>
      <c r="F612" s="100"/>
      <c r="G612" s="100"/>
      <c r="H612" s="98"/>
      <c r="I612" s="143"/>
      <c r="J612" s="100"/>
      <c r="K612" s="102"/>
      <c r="L612" s="100"/>
      <c r="M612" s="100"/>
      <c r="N612" s="100"/>
      <c r="O612" s="108"/>
      <c r="P612" s="144"/>
      <c r="Q612" s="145"/>
      <c r="R612" s="145"/>
      <c r="S612" s="100"/>
      <c r="T612" s="108"/>
      <c r="U612" s="102"/>
      <c r="V612" s="100"/>
      <c r="W612" s="100"/>
      <c r="X612" s="146"/>
      <c r="Y612" s="18"/>
      <c r="Z612" s="147"/>
      <c r="AA612" s="100"/>
      <c r="AB612" s="100"/>
      <c r="AC612" s="100"/>
      <c r="AD612" s="108"/>
      <c r="AE612" s="18"/>
      <c r="AF612" s="109"/>
      <c r="AG612" s="108"/>
      <c r="AH612" s="148"/>
      <c r="AI612" s="100"/>
      <c r="AJ612" s="100"/>
      <c r="AK612" s="100"/>
      <c r="AL612" s="108"/>
      <c r="AM612" s="18"/>
      <c r="AN612" s="111"/>
      <c r="AO612" s="18"/>
      <c r="AP612" s="149"/>
      <c r="AQ612" s="82"/>
      <c r="AR612" s="66"/>
      <c r="AS612" s="97"/>
    </row>
    <row r="613" spans="1:45" ht="12.75" customHeight="1">
      <c r="A613" s="66"/>
      <c r="B613" s="98"/>
      <c r="C613" s="99"/>
      <c r="D613" s="99"/>
      <c r="E613" s="100"/>
      <c r="F613" s="100"/>
      <c r="G613" s="100"/>
      <c r="H613" s="98"/>
      <c r="I613" s="143"/>
      <c r="J613" s="100"/>
      <c r="K613" s="102"/>
      <c r="L613" s="100"/>
      <c r="M613" s="100"/>
      <c r="N613" s="100"/>
      <c r="O613" s="108"/>
      <c r="P613" s="144"/>
      <c r="Q613" s="145"/>
      <c r="R613" s="145"/>
      <c r="S613" s="100"/>
      <c r="T613" s="108"/>
      <c r="U613" s="102"/>
      <c r="V613" s="100"/>
      <c r="W613" s="100"/>
      <c r="X613" s="146"/>
      <c r="Y613" s="18"/>
      <c r="Z613" s="147"/>
      <c r="AA613" s="100"/>
      <c r="AB613" s="100"/>
      <c r="AC613" s="100"/>
      <c r="AD613" s="108"/>
      <c r="AE613" s="18"/>
      <c r="AF613" s="109"/>
      <c r="AG613" s="108"/>
      <c r="AH613" s="148"/>
      <c r="AI613" s="100"/>
      <c r="AJ613" s="100"/>
      <c r="AK613" s="100"/>
      <c r="AL613" s="108"/>
      <c r="AM613" s="18"/>
      <c r="AN613" s="111"/>
      <c r="AO613" s="18"/>
      <c r="AP613" s="149"/>
      <c r="AQ613" s="82"/>
      <c r="AR613" s="66"/>
      <c r="AS613" s="97"/>
    </row>
    <row r="614" spans="1:45" ht="12.75" customHeight="1">
      <c r="A614" s="66"/>
      <c r="B614" s="98"/>
      <c r="C614" s="99"/>
      <c r="D614" s="99"/>
      <c r="E614" s="100"/>
      <c r="F614" s="100"/>
      <c r="G614" s="100"/>
      <c r="H614" s="98"/>
      <c r="I614" s="143"/>
      <c r="J614" s="100"/>
      <c r="K614" s="102"/>
      <c r="L614" s="100"/>
      <c r="M614" s="100"/>
      <c r="N614" s="100"/>
      <c r="O614" s="108"/>
      <c r="P614" s="144"/>
      <c r="Q614" s="145"/>
      <c r="R614" s="145"/>
      <c r="S614" s="100"/>
      <c r="T614" s="108"/>
      <c r="U614" s="102"/>
      <c r="V614" s="100"/>
      <c r="W614" s="100"/>
      <c r="X614" s="146"/>
      <c r="Y614" s="18"/>
      <c r="Z614" s="147"/>
      <c r="AA614" s="100"/>
      <c r="AB614" s="100"/>
      <c r="AC614" s="100"/>
      <c r="AD614" s="108"/>
      <c r="AE614" s="18"/>
      <c r="AF614" s="109"/>
      <c r="AG614" s="108"/>
      <c r="AH614" s="148"/>
      <c r="AI614" s="100"/>
      <c r="AJ614" s="100"/>
      <c r="AK614" s="100"/>
      <c r="AL614" s="108"/>
      <c r="AM614" s="18"/>
      <c r="AN614" s="111"/>
      <c r="AO614" s="18"/>
      <c r="AP614" s="149"/>
      <c r="AQ614" s="82"/>
      <c r="AR614" s="66"/>
      <c r="AS614" s="97"/>
    </row>
    <row r="615" spans="1:45" ht="12.75" customHeight="1">
      <c r="A615" s="66"/>
      <c r="B615" s="98"/>
      <c r="C615" s="99"/>
      <c r="D615" s="99"/>
      <c r="E615" s="100"/>
      <c r="F615" s="100"/>
      <c r="G615" s="100"/>
      <c r="H615" s="98"/>
      <c r="I615" s="143"/>
      <c r="J615" s="100"/>
      <c r="K615" s="102"/>
      <c r="L615" s="100"/>
      <c r="M615" s="100"/>
      <c r="N615" s="100"/>
      <c r="O615" s="108"/>
      <c r="P615" s="144"/>
      <c r="Q615" s="145"/>
      <c r="R615" s="145"/>
      <c r="S615" s="100"/>
      <c r="T615" s="108"/>
      <c r="U615" s="102"/>
      <c r="V615" s="100"/>
      <c r="W615" s="100"/>
      <c r="X615" s="146"/>
      <c r="Y615" s="18"/>
      <c r="Z615" s="147"/>
      <c r="AA615" s="100"/>
      <c r="AB615" s="100"/>
      <c r="AC615" s="100"/>
      <c r="AD615" s="108"/>
      <c r="AE615" s="18"/>
      <c r="AF615" s="109"/>
      <c r="AG615" s="108"/>
      <c r="AH615" s="148"/>
      <c r="AI615" s="100"/>
      <c r="AJ615" s="100"/>
      <c r="AK615" s="100"/>
      <c r="AL615" s="108"/>
      <c r="AM615" s="18"/>
      <c r="AN615" s="111"/>
      <c r="AO615" s="18"/>
      <c r="AP615" s="149"/>
      <c r="AQ615" s="82"/>
      <c r="AR615" s="66"/>
      <c r="AS615" s="97"/>
    </row>
    <row r="616" spans="1:45" ht="12.75" customHeight="1">
      <c r="A616" s="66"/>
      <c r="B616" s="98"/>
      <c r="C616" s="99"/>
      <c r="D616" s="99"/>
      <c r="E616" s="100"/>
      <c r="F616" s="100"/>
      <c r="G616" s="100"/>
      <c r="H616" s="98"/>
      <c r="I616" s="143"/>
      <c r="J616" s="100"/>
      <c r="K616" s="102"/>
      <c r="L616" s="100"/>
      <c r="M616" s="100"/>
      <c r="N616" s="100"/>
      <c r="O616" s="108"/>
      <c r="P616" s="144"/>
      <c r="Q616" s="145"/>
      <c r="R616" s="145"/>
      <c r="S616" s="100"/>
      <c r="T616" s="108"/>
      <c r="U616" s="102"/>
      <c r="V616" s="100"/>
      <c r="W616" s="100"/>
      <c r="X616" s="146"/>
      <c r="Y616" s="18"/>
      <c r="Z616" s="147"/>
      <c r="AA616" s="100"/>
      <c r="AB616" s="100"/>
      <c r="AC616" s="100"/>
      <c r="AD616" s="108"/>
      <c r="AE616" s="18"/>
      <c r="AF616" s="109"/>
      <c r="AG616" s="108"/>
      <c r="AH616" s="148"/>
      <c r="AI616" s="100"/>
      <c r="AJ616" s="100"/>
      <c r="AK616" s="100"/>
      <c r="AL616" s="108"/>
      <c r="AM616" s="18"/>
      <c r="AN616" s="111"/>
      <c r="AO616" s="18"/>
      <c r="AP616" s="149"/>
      <c r="AQ616" s="82"/>
      <c r="AR616" s="66"/>
      <c r="AS616" s="97"/>
    </row>
    <row r="617" spans="1:45" ht="12.75" customHeight="1">
      <c r="A617" s="66"/>
      <c r="B617" s="98"/>
      <c r="C617" s="99"/>
      <c r="D617" s="99"/>
      <c r="E617" s="100"/>
      <c r="F617" s="100"/>
      <c r="G617" s="100"/>
      <c r="H617" s="98"/>
      <c r="I617" s="143"/>
      <c r="J617" s="100"/>
      <c r="K617" s="102"/>
      <c r="L617" s="100"/>
      <c r="M617" s="100"/>
      <c r="N617" s="100"/>
      <c r="O617" s="108"/>
      <c r="P617" s="144"/>
      <c r="Q617" s="145"/>
      <c r="R617" s="145"/>
      <c r="S617" s="100"/>
      <c r="T617" s="108"/>
      <c r="U617" s="102"/>
      <c r="V617" s="100"/>
      <c r="W617" s="100"/>
      <c r="X617" s="146"/>
      <c r="Y617" s="18"/>
      <c r="Z617" s="147"/>
      <c r="AA617" s="100"/>
      <c r="AB617" s="100"/>
      <c r="AC617" s="100"/>
      <c r="AD617" s="108"/>
      <c r="AE617" s="18"/>
      <c r="AF617" s="109"/>
      <c r="AG617" s="108"/>
      <c r="AH617" s="148"/>
      <c r="AI617" s="100"/>
      <c r="AJ617" s="100"/>
      <c r="AK617" s="100"/>
      <c r="AL617" s="108"/>
      <c r="AM617" s="18"/>
      <c r="AN617" s="111"/>
      <c r="AO617" s="18"/>
      <c r="AP617" s="149"/>
      <c r="AQ617" s="82"/>
      <c r="AR617" s="66"/>
      <c r="AS617" s="97"/>
    </row>
    <row r="618" spans="1:45" ht="12.75" customHeight="1">
      <c r="A618" s="66"/>
      <c r="B618" s="98"/>
      <c r="C618" s="99"/>
      <c r="D618" s="99"/>
      <c r="E618" s="100"/>
      <c r="F618" s="100"/>
      <c r="G618" s="100"/>
      <c r="H618" s="98"/>
      <c r="I618" s="143"/>
      <c r="J618" s="100"/>
      <c r="K618" s="102"/>
      <c r="L618" s="100"/>
      <c r="M618" s="100"/>
      <c r="N618" s="100"/>
      <c r="O618" s="108"/>
      <c r="P618" s="144"/>
      <c r="Q618" s="145"/>
      <c r="R618" s="145"/>
      <c r="S618" s="100"/>
      <c r="T618" s="108"/>
      <c r="U618" s="102"/>
      <c r="V618" s="100"/>
      <c r="W618" s="100"/>
      <c r="X618" s="146"/>
      <c r="Y618" s="18"/>
      <c r="Z618" s="147"/>
      <c r="AA618" s="100"/>
      <c r="AB618" s="100"/>
      <c r="AC618" s="100"/>
      <c r="AD618" s="108"/>
      <c r="AE618" s="18"/>
      <c r="AF618" s="109"/>
      <c r="AG618" s="108"/>
      <c r="AH618" s="148"/>
      <c r="AI618" s="100"/>
      <c r="AJ618" s="100"/>
      <c r="AK618" s="100"/>
      <c r="AL618" s="108"/>
      <c r="AM618" s="18"/>
      <c r="AN618" s="111"/>
      <c r="AO618" s="18"/>
      <c r="AP618" s="149"/>
      <c r="AQ618" s="82"/>
      <c r="AR618" s="66"/>
      <c r="AS618" s="97"/>
    </row>
    <row r="619" spans="1:45" ht="12.75" customHeight="1">
      <c r="A619" s="66"/>
      <c r="B619" s="98"/>
      <c r="C619" s="99"/>
      <c r="D619" s="99"/>
      <c r="E619" s="100"/>
      <c r="F619" s="100"/>
      <c r="G619" s="100"/>
      <c r="H619" s="98"/>
      <c r="I619" s="143"/>
      <c r="J619" s="100"/>
      <c r="K619" s="102"/>
      <c r="L619" s="100"/>
      <c r="M619" s="100"/>
      <c r="N619" s="100"/>
      <c r="O619" s="108"/>
      <c r="P619" s="144"/>
      <c r="Q619" s="145"/>
      <c r="R619" s="145"/>
      <c r="S619" s="100"/>
      <c r="T619" s="108"/>
      <c r="U619" s="102"/>
      <c r="V619" s="100"/>
      <c r="W619" s="100"/>
      <c r="X619" s="146"/>
      <c r="Y619" s="18"/>
      <c r="Z619" s="147"/>
      <c r="AA619" s="100"/>
      <c r="AB619" s="100"/>
      <c r="AC619" s="100"/>
      <c r="AD619" s="108"/>
      <c r="AE619" s="18"/>
      <c r="AF619" s="109"/>
      <c r="AG619" s="108"/>
      <c r="AH619" s="148"/>
      <c r="AI619" s="100"/>
      <c r="AJ619" s="100"/>
      <c r="AK619" s="100"/>
      <c r="AL619" s="108"/>
      <c r="AM619" s="18"/>
      <c r="AN619" s="111"/>
      <c r="AO619" s="18"/>
      <c r="AP619" s="149"/>
      <c r="AQ619" s="82"/>
      <c r="AR619" s="66"/>
      <c r="AS619" s="97"/>
    </row>
    <row r="620" spans="1:45" ht="12.75" customHeight="1">
      <c r="A620" s="66"/>
      <c r="B620" s="98"/>
      <c r="C620" s="99"/>
      <c r="D620" s="99"/>
      <c r="E620" s="100"/>
      <c r="F620" s="100"/>
      <c r="G620" s="100"/>
      <c r="H620" s="98"/>
      <c r="I620" s="143"/>
      <c r="J620" s="100"/>
      <c r="K620" s="102"/>
      <c r="L620" s="100"/>
      <c r="M620" s="100"/>
      <c r="N620" s="100"/>
      <c r="O620" s="108"/>
      <c r="P620" s="144"/>
      <c r="Q620" s="145"/>
      <c r="R620" s="145"/>
      <c r="S620" s="100"/>
      <c r="T620" s="108"/>
      <c r="U620" s="102"/>
      <c r="V620" s="100"/>
      <c r="W620" s="100"/>
      <c r="X620" s="146"/>
      <c r="Y620" s="18"/>
      <c r="Z620" s="147"/>
      <c r="AA620" s="100"/>
      <c r="AB620" s="100"/>
      <c r="AC620" s="100"/>
      <c r="AD620" s="108"/>
      <c r="AE620" s="18"/>
      <c r="AF620" s="109"/>
      <c r="AG620" s="108"/>
      <c r="AH620" s="148"/>
      <c r="AI620" s="100"/>
      <c r="AJ620" s="100"/>
      <c r="AK620" s="100"/>
      <c r="AL620" s="108"/>
      <c r="AM620" s="18"/>
      <c r="AN620" s="111"/>
      <c r="AO620" s="18"/>
      <c r="AP620" s="149"/>
      <c r="AQ620" s="82"/>
      <c r="AR620" s="66"/>
      <c r="AS620" s="97"/>
    </row>
    <row r="621" spans="1:45" ht="12.75" customHeight="1">
      <c r="A621" s="66"/>
      <c r="B621" s="98"/>
      <c r="C621" s="99"/>
      <c r="D621" s="99"/>
      <c r="E621" s="100"/>
      <c r="F621" s="100"/>
      <c r="G621" s="100"/>
      <c r="H621" s="98"/>
      <c r="I621" s="143"/>
      <c r="J621" s="100"/>
      <c r="K621" s="102"/>
      <c r="L621" s="100"/>
      <c r="M621" s="100"/>
      <c r="N621" s="100"/>
      <c r="O621" s="108"/>
      <c r="P621" s="144"/>
      <c r="Q621" s="145"/>
      <c r="R621" s="145"/>
      <c r="S621" s="100"/>
      <c r="T621" s="108"/>
      <c r="U621" s="102"/>
      <c r="V621" s="100"/>
      <c r="W621" s="100"/>
      <c r="X621" s="146"/>
      <c r="Y621" s="18"/>
      <c r="Z621" s="147"/>
      <c r="AA621" s="100"/>
      <c r="AB621" s="100"/>
      <c r="AC621" s="100"/>
      <c r="AD621" s="108"/>
      <c r="AE621" s="18"/>
      <c r="AF621" s="109"/>
      <c r="AG621" s="108"/>
      <c r="AH621" s="148"/>
      <c r="AI621" s="100"/>
      <c r="AJ621" s="100"/>
      <c r="AK621" s="100"/>
      <c r="AL621" s="108"/>
      <c r="AM621" s="18"/>
      <c r="AN621" s="111"/>
      <c r="AO621" s="18"/>
      <c r="AP621" s="149"/>
      <c r="AQ621" s="82"/>
      <c r="AR621" s="66"/>
      <c r="AS621" s="97"/>
    </row>
    <row r="622" spans="1:45" ht="12.75" customHeight="1">
      <c r="A622" s="66"/>
      <c r="B622" s="98"/>
      <c r="C622" s="99"/>
      <c r="D622" s="99"/>
      <c r="E622" s="100"/>
      <c r="F622" s="100"/>
      <c r="G622" s="100"/>
      <c r="H622" s="98"/>
      <c r="I622" s="143"/>
      <c r="J622" s="100"/>
      <c r="K622" s="102"/>
      <c r="L622" s="100"/>
      <c r="M622" s="100"/>
      <c r="N622" s="100"/>
      <c r="O622" s="108"/>
      <c r="P622" s="144"/>
      <c r="Q622" s="145"/>
      <c r="R622" s="145"/>
      <c r="S622" s="100"/>
      <c r="T622" s="108"/>
      <c r="U622" s="102"/>
      <c r="V622" s="100"/>
      <c r="W622" s="100"/>
      <c r="X622" s="146"/>
      <c r="Y622" s="18"/>
      <c r="Z622" s="147"/>
      <c r="AA622" s="100"/>
      <c r="AB622" s="100"/>
      <c r="AC622" s="100"/>
      <c r="AD622" s="108"/>
      <c r="AE622" s="18"/>
      <c r="AF622" s="109"/>
      <c r="AG622" s="108"/>
      <c r="AH622" s="148"/>
      <c r="AI622" s="100"/>
      <c r="AJ622" s="100"/>
      <c r="AK622" s="100"/>
      <c r="AL622" s="108"/>
      <c r="AM622" s="18"/>
      <c r="AN622" s="111"/>
      <c r="AO622" s="18"/>
      <c r="AP622" s="149"/>
      <c r="AQ622" s="82"/>
      <c r="AR622" s="66"/>
      <c r="AS622" s="97"/>
    </row>
    <row r="623" spans="1:45" ht="12.75" customHeight="1">
      <c r="A623" s="66"/>
      <c r="B623" s="98"/>
      <c r="C623" s="99"/>
      <c r="D623" s="99"/>
      <c r="E623" s="100"/>
      <c r="F623" s="100"/>
      <c r="G623" s="100"/>
      <c r="H623" s="98"/>
      <c r="I623" s="143"/>
      <c r="J623" s="100"/>
      <c r="K623" s="102"/>
      <c r="L623" s="100"/>
      <c r="M623" s="100"/>
      <c r="N623" s="100"/>
      <c r="O623" s="108"/>
      <c r="P623" s="144"/>
      <c r="Q623" s="145"/>
      <c r="R623" s="145"/>
      <c r="S623" s="100"/>
      <c r="T623" s="108"/>
      <c r="U623" s="102"/>
      <c r="V623" s="100"/>
      <c r="W623" s="100"/>
      <c r="X623" s="146"/>
      <c r="Y623" s="18"/>
      <c r="Z623" s="147"/>
      <c r="AA623" s="100"/>
      <c r="AB623" s="100"/>
      <c r="AC623" s="100"/>
      <c r="AD623" s="108"/>
      <c r="AE623" s="18"/>
      <c r="AF623" s="109"/>
      <c r="AG623" s="108"/>
      <c r="AH623" s="148"/>
      <c r="AI623" s="100"/>
      <c r="AJ623" s="100"/>
      <c r="AK623" s="100"/>
      <c r="AL623" s="108"/>
      <c r="AM623" s="18"/>
      <c r="AN623" s="111"/>
      <c r="AO623" s="18"/>
      <c r="AP623" s="149"/>
      <c r="AQ623" s="82"/>
      <c r="AR623" s="66"/>
      <c r="AS623" s="97"/>
    </row>
    <row r="624" spans="1:45" ht="12.75" customHeight="1">
      <c r="A624" s="66"/>
      <c r="B624" s="98"/>
      <c r="C624" s="99"/>
      <c r="D624" s="99"/>
      <c r="E624" s="100"/>
      <c r="F624" s="100"/>
      <c r="G624" s="100"/>
      <c r="H624" s="98"/>
      <c r="I624" s="143"/>
      <c r="J624" s="100"/>
      <c r="K624" s="102"/>
      <c r="L624" s="100"/>
      <c r="M624" s="100"/>
      <c r="N624" s="100"/>
      <c r="O624" s="108"/>
      <c r="P624" s="144"/>
      <c r="Q624" s="145"/>
      <c r="R624" s="145"/>
      <c r="S624" s="100"/>
      <c r="T624" s="108"/>
      <c r="U624" s="102"/>
      <c r="V624" s="100"/>
      <c r="W624" s="100"/>
      <c r="X624" s="146"/>
      <c r="Y624" s="18"/>
      <c r="Z624" s="147"/>
      <c r="AA624" s="100"/>
      <c r="AB624" s="100"/>
      <c r="AC624" s="100"/>
      <c r="AD624" s="108"/>
      <c r="AE624" s="18"/>
      <c r="AF624" s="109"/>
      <c r="AG624" s="108"/>
      <c r="AH624" s="148"/>
      <c r="AI624" s="100"/>
      <c r="AJ624" s="100"/>
      <c r="AK624" s="100"/>
      <c r="AL624" s="108"/>
      <c r="AM624" s="18"/>
      <c r="AN624" s="111"/>
      <c r="AO624" s="18"/>
      <c r="AP624" s="149"/>
      <c r="AQ624" s="82"/>
      <c r="AR624" s="66"/>
      <c r="AS624" s="97"/>
    </row>
    <row r="625" spans="1:45" ht="12.75" customHeight="1">
      <c r="A625" s="66"/>
      <c r="B625" s="98"/>
      <c r="C625" s="99"/>
      <c r="D625" s="99"/>
      <c r="E625" s="100"/>
      <c r="F625" s="100"/>
      <c r="G625" s="100"/>
      <c r="H625" s="98"/>
      <c r="I625" s="143"/>
      <c r="J625" s="100"/>
      <c r="K625" s="102"/>
      <c r="L625" s="100"/>
      <c r="M625" s="100"/>
      <c r="N625" s="100"/>
      <c r="O625" s="108"/>
      <c r="P625" s="144"/>
      <c r="Q625" s="145"/>
      <c r="R625" s="145"/>
      <c r="S625" s="100"/>
      <c r="T625" s="108"/>
      <c r="U625" s="102"/>
      <c r="V625" s="100"/>
      <c r="W625" s="100"/>
      <c r="X625" s="146"/>
      <c r="Y625" s="18"/>
      <c r="Z625" s="147"/>
      <c r="AA625" s="100"/>
      <c r="AB625" s="100"/>
      <c r="AC625" s="100"/>
      <c r="AD625" s="108"/>
      <c r="AE625" s="18"/>
      <c r="AF625" s="109"/>
      <c r="AG625" s="108"/>
      <c r="AH625" s="148"/>
      <c r="AI625" s="100"/>
      <c r="AJ625" s="100"/>
      <c r="AK625" s="100"/>
      <c r="AL625" s="108"/>
      <c r="AM625" s="18"/>
      <c r="AN625" s="111"/>
      <c r="AO625" s="18"/>
      <c r="AP625" s="149"/>
      <c r="AQ625" s="82"/>
      <c r="AR625" s="66"/>
      <c r="AS625" s="97"/>
    </row>
    <row r="626" spans="1:45" ht="12.75" customHeight="1">
      <c r="A626" s="66"/>
      <c r="B626" s="98"/>
      <c r="C626" s="99"/>
      <c r="D626" s="99"/>
      <c r="E626" s="100"/>
      <c r="F626" s="100"/>
      <c r="G626" s="100"/>
      <c r="H626" s="98"/>
      <c r="I626" s="143"/>
      <c r="J626" s="100"/>
      <c r="K626" s="102"/>
      <c r="L626" s="100"/>
      <c r="M626" s="100"/>
      <c r="N626" s="100"/>
      <c r="O626" s="108"/>
      <c r="P626" s="144"/>
      <c r="Q626" s="145"/>
      <c r="R626" s="145"/>
      <c r="S626" s="100"/>
      <c r="T626" s="108"/>
      <c r="U626" s="102"/>
      <c r="V626" s="100"/>
      <c r="W626" s="100"/>
      <c r="X626" s="146"/>
      <c r="Y626" s="18"/>
      <c r="Z626" s="147"/>
      <c r="AA626" s="100"/>
      <c r="AB626" s="100"/>
      <c r="AC626" s="100"/>
      <c r="AD626" s="108"/>
      <c r="AE626" s="18"/>
      <c r="AF626" s="109"/>
      <c r="AG626" s="108"/>
      <c r="AH626" s="148"/>
      <c r="AI626" s="100"/>
      <c r="AJ626" s="100"/>
      <c r="AK626" s="100"/>
      <c r="AL626" s="108"/>
      <c r="AM626" s="18"/>
      <c r="AN626" s="111"/>
      <c r="AO626" s="18"/>
      <c r="AP626" s="149"/>
      <c r="AQ626" s="82"/>
      <c r="AR626" s="66"/>
      <c r="AS626" s="97"/>
    </row>
    <row r="627" spans="1:45" ht="12.75" customHeight="1">
      <c r="A627" s="66"/>
      <c r="B627" s="98"/>
      <c r="C627" s="99"/>
      <c r="D627" s="99"/>
      <c r="E627" s="100"/>
      <c r="F627" s="100"/>
      <c r="G627" s="100"/>
      <c r="H627" s="98"/>
      <c r="I627" s="143"/>
      <c r="J627" s="100"/>
      <c r="K627" s="102"/>
      <c r="L627" s="100"/>
      <c r="M627" s="100"/>
      <c r="N627" s="100"/>
      <c r="O627" s="108"/>
      <c r="P627" s="144"/>
      <c r="Q627" s="145"/>
      <c r="R627" s="145"/>
      <c r="S627" s="100"/>
      <c r="T627" s="108"/>
      <c r="U627" s="102"/>
      <c r="V627" s="100"/>
      <c r="W627" s="100"/>
      <c r="X627" s="146"/>
      <c r="Y627" s="18"/>
      <c r="Z627" s="147"/>
      <c r="AA627" s="100"/>
      <c r="AB627" s="100"/>
      <c r="AC627" s="100"/>
      <c r="AD627" s="108"/>
      <c r="AE627" s="18"/>
      <c r="AF627" s="109"/>
      <c r="AG627" s="108"/>
      <c r="AH627" s="148"/>
      <c r="AI627" s="100"/>
      <c r="AJ627" s="100"/>
      <c r="AK627" s="100"/>
      <c r="AL627" s="108"/>
      <c r="AM627" s="18"/>
      <c r="AN627" s="111"/>
      <c r="AO627" s="18"/>
      <c r="AP627" s="149"/>
      <c r="AQ627" s="82"/>
      <c r="AR627" s="66"/>
      <c r="AS627" s="97"/>
    </row>
    <row r="628" spans="1:45" ht="12.75" customHeight="1">
      <c r="A628" s="66"/>
      <c r="B628" s="98"/>
      <c r="C628" s="99"/>
      <c r="D628" s="99"/>
      <c r="E628" s="100"/>
      <c r="F628" s="100"/>
      <c r="G628" s="100"/>
      <c r="H628" s="98"/>
      <c r="I628" s="143"/>
      <c r="J628" s="100"/>
      <c r="K628" s="102"/>
      <c r="L628" s="100"/>
      <c r="M628" s="100"/>
      <c r="N628" s="100"/>
      <c r="O628" s="108"/>
      <c r="P628" s="144"/>
      <c r="Q628" s="145"/>
      <c r="R628" s="145"/>
      <c r="S628" s="100"/>
      <c r="T628" s="108"/>
      <c r="U628" s="102"/>
      <c r="V628" s="100"/>
      <c r="W628" s="100"/>
      <c r="X628" s="146"/>
      <c r="Y628" s="18"/>
      <c r="Z628" s="147"/>
      <c r="AA628" s="100"/>
      <c r="AB628" s="100"/>
      <c r="AC628" s="100"/>
      <c r="AD628" s="108"/>
      <c r="AE628" s="18"/>
      <c r="AF628" s="109"/>
      <c r="AG628" s="108"/>
      <c r="AH628" s="148"/>
      <c r="AI628" s="100"/>
      <c r="AJ628" s="100"/>
      <c r="AK628" s="100"/>
      <c r="AL628" s="108"/>
      <c r="AM628" s="18"/>
      <c r="AN628" s="111"/>
      <c r="AO628" s="18"/>
      <c r="AP628" s="149"/>
      <c r="AQ628" s="82"/>
      <c r="AR628" s="66"/>
      <c r="AS628" s="97"/>
    </row>
    <row r="629" spans="1:45" ht="12.75" customHeight="1">
      <c r="A629" s="66"/>
      <c r="B629" s="98"/>
      <c r="C629" s="99"/>
      <c r="D629" s="99"/>
      <c r="E629" s="100"/>
      <c r="F629" s="100"/>
      <c r="G629" s="100"/>
      <c r="H629" s="98"/>
      <c r="I629" s="143"/>
      <c r="J629" s="100"/>
      <c r="K629" s="102"/>
      <c r="L629" s="100"/>
      <c r="M629" s="100"/>
      <c r="N629" s="100"/>
      <c r="O629" s="108"/>
      <c r="P629" s="144"/>
      <c r="Q629" s="145"/>
      <c r="R629" s="145"/>
      <c r="S629" s="100"/>
      <c r="T629" s="108"/>
      <c r="U629" s="102"/>
      <c r="V629" s="100"/>
      <c r="W629" s="100"/>
      <c r="X629" s="146"/>
      <c r="Y629" s="18"/>
      <c r="Z629" s="147"/>
      <c r="AA629" s="100"/>
      <c r="AB629" s="100"/>
      <c r="AC629" s="100"/>
      <c r="AD629" s="108"/>
      <c r="AE629" s="18"/>
      <c r="AF629" s="109"/>
      <c r="AG629" s="108"/>
      <c r="AH629" s="148"/>
      <c r="AI629" s="100"/>
      <c r="AJ629" s="100"/>
      <c r="AK629" s="100"/>
      <c r="AL629" s="108"/>
      <c r="AM629" s="18"/>
      <c r="AN629" s="111"/>
      <c r="AO629" s="18"/>
      <c r="AP629" s="149"/>
      <c r="AQ629" s="82"/>
      <c r="AR629" s="66"/>
      <c r="AS629" s="97"/>
    </row>
    <row r="630" spans="1:45" ht="12.75" customHeight="1">
      <c r="A630" s="66"/>
      <c r="B630" s="98"/>
      <c r="C630" s="99"/>
      <c r="D630" s="99"/>
      <c r="E630" s="100"/>
      <c r="F630" s="100"/>
      <c r="G630" s="100"/>
      <c r="H630" s="98"/>
      <c r="I630" s="143"/>
      <c r="J630" s="100"/>
      <c r="K630" s="102"/>
      <c r="L630" s="100"/>
      <c r="M630" s="100"/>
      <c r="N630" s="100"/>
      <c r="O630" s="108"/>
      <c r="P630" s="144"/>
      <c r="Q630" s="145"/>
      <c r="R630" s="145"/>
      <c r="S630" s="100"/>
      <c r="T630" s="108"/>
      <c r="U630" s="102"/>
      <c r="V630" s="100"/>
      <c r="W630" s="100"/>
      <c r="X630" s="146"/>
      <c r="Y630" s="18"/>
      <c r="Z630" s="147"/>
      <c r="AA630" s="100"/>
      <c r="AB630" s="100"/>
      <c r="AC630" s="100"/>
      <c r="AD630" s="108"/>
      <c r="AE630" s="18"/>
      <c r="AF630" s="109"/>
      <c r="AG630" s="108"/>
      <c r="AH630" s="148"/>
      <c r="AI630" s="100"/>
      <c r="AJ630" s="100"/>
      <c r="AK630" s="100"/>
      <c r="AL630" s="108"/>
      <c r="AM630" s="18"/>
      <c r="AN630" s="111"/>
      <c r="AO630" s="18"/>
      <c r="AP630" s="149"/>
      <c r="AQ630" s="82"/>
      <c r="AR630" s="66"/>
      <c r="AS630" s="97"/>
    </row>
    <row r="631" spans="1:45" ht="12.75" customHeight="1">
      <c r="A631" s="66"/>
      <c r="B631" s="98"/>
      <c r="C631" s="99"/>
      <c r="D631" s="99"/>
      <c r="E631" s="100"/>
      <c r="F631" s="100"/>
      <c r="G631" s="100"/>
      <c r="H631" s="98"/>
      <c r="I631" s="143"/>
      <c r="J631" s="100"/>
      <c r="K631" s="102"/>
      <c r="L631" s="100"/>
      <c r="M631" s="100"/>
      <c r="N631" s="100"/>
      <c r="O631" s="108"/>
      <c r="P631" s="144"/>
      <c r="Q631" s="145"/>
      <c r="R631" s="145"/>
      <c r="S631" s="100"/>
      <c r="T631" s="108"/>
      <c r="U631" s="102"/>
      <c r="V631" s="100"/>
      <c r="W631" s="100"/>
      <c r="X631" s="146"/>
      <c r="Y631" s="18"/>
      <c r="Z631" s="147"/>
      <c r="AA631" s="100"/>
      <c r="AB631" s="100"/>
      <c r="AC631" s="100"/>
      <c r="AD631" s="108"/>
      <c r="AE631" s="18"/>
      <c r="AF631" s="109"/>
      <c r="AG631" s="108"/>
      <c r="AH631" s="148"/>
      <c r="AI631" s="100"/>
      <c r="AJ631" s="100"/>
      <c r="AK631" s="100"/>
      <c r="AL631" s="108"/>
      <c r="AM631" s="18"/>
      <c r="AN631" s="111"/>
      <c r="AO631" s="18"/>
      <c r="AP631" s="149"/>
      <c r="AQ631" s="82"/>
      <c r="AR631" s="66"/>
      <c r="AS631" s="97"/>
    </row>
    <row r="632" spans="1:45" ht="12.75" customHeight="1">
      <c r="A632" s="66"/>
      <c r="B632" s="98"/>
      <c r="C632" s="99"/>
      <c r="D632" s="99"/>
      <c r="E632" s="100"/>
      <c r="F632" s="100"/>
      <c r="G632" s="100"/>
      <c r="H632" s="98"/>
      <c r="I632" s="143"/>
      <c r="J632" s="100"/>
      <c r="K632" s="102"/>
      <c r="L632" s="100"/>
      <c r="M632" s="100"/>
      <c r="N632" s="100"/>
      <c r="O632" s="108"/>
      <c r="P632" s="144"/>
      <c r="Q632" s="145"/>
      <c r="R632" s="145"/>
      <c r="S632" s="100"/>
      <c r="T632" s="108"/>
      <c r="U632" s="102"/>
      <c r="V632" s="100"/>
      <c r="W632" s="100"/>
      <c r="X632" s="146"/>
      <c r="Y632" s="18"/>
      <c r="Z632" s="147"/>
      <c r="AA632" s="100"/>
      <c r="AB632" s="100"/>
      <c r="AC632" s="100"/>
      <c r="AD632" s="108"/>
      <c r="AE632" s="18"/>
      <c r="AF632" s="109"/>
      <c r="AG632" s="108"/>
      <c r="AH632" s="148"/>
      <c r="AI632" s="100"/>
      <c r="AJ632" s="100"/>
      <c r="AK632" s="100"/>
      <c r="AL632" s="108"/>
      <c r="AM632" s="18"/>
      <c r="AN632" s="111"/>
      <c r="AO632" s="18"/>
      <c r="AP632" s="149"/>
      <c r="AQ632" s="82"/>
      <c r="AR632" s="66"/>
      <c r="AS632" s="97"/>
    </row>
    <row r="633" spans="1:45" ht="12.75" customHeight="1">
      <c r="A633" s="66"/>
      <c r="B633" s="98"/>
      <c r="C633" s="99"/>
      <c r="D633" s="99"/>
      <c r="E633" s="100"/>
      <c r="F633" s="100"/>
      <c r="G633" s="100"/>
      <c r="H633" s="98"/>
      <c r="I633" s="143"/>
      <c r="J633" s="100"/>
      <c r="K633" s="102"/>
      <c r="L633" s="100"/>
      <c r="M633" s="100"/>
      <c r="N633" s="100"/>
      <c r="O633" s="108"/>
      <c r="P633" s="144"/>
      <c r="Q633" s="145"/>
      <c r="R633" s="145"/>
      <c r="S633" s="100"/>
      <c r="T633" s="108"/>
      <c r="U633" s="102"/>
      <c r="V633" s="100"/>
      <c r="W633" s="100"/>
      <c r="X633" s="146"/>
      <c r="Y633" s="18"/>
      <c r="Z633" s="147"/>
      <c r="AA633" s="100"/>
      <c r="AB633" s="100"/>
      <c r="AC633" s="100"/>
      <c r="AD633" s="108"/>
      <c r="AE633" s="18"/>
      <c r="AF633" s="109"/>
      <c r="AG633" s="108"/>
      <c r="AH633" s="148"/>
      <c r="AI633" s="100"/>
      <c r="AJ633" s="100"/>
      <c r="AK633" s="100"/>
      <c r="AL633" s="108"/>
      <c r="AM633" s="18"/>
      <c r="AN633" s="111"/>
      <c r="AO633" s="18"/>
      <c r="AP633" s="149"/>
      <c r="AQ633" s="82"/>
      <c r="AR633" s="66"/>
      <c r="AS633" s="97"/>
    </row>
    <row r="634" spans="1:45" ht="12.75" customHeight="1">
      <c r="A634" s="66"/>
      <c r="B634" s="98"/>
      <c r="C634" s="99"/>
      <c r="D634" s="99"/>
      <c r="E634" s="100"/>
      <c r="F634" s="100"/>
      <c r="G634" s="100"/>
      <c r="H634" s="98"/>
      <c r="I634" s="143"/>
      <c r="J634" s="100"/>
      <c r="K634" s="102"/>
      <c r="L634" s="100"/>
      <c r="M634" s="100"/>
      <c r="N634" s="100"/>
      <c r="O634" s="108"/>
      <c r="P634" s="144"/>
      <c r="Q634" s="145"/>
      <c r="R634" s="145"/>
      <c r="S634" s="100"/>
      <c r="T634" s="108"/>
      <c r="U634" s="102"/>
      <c r="V634" s="100"/>
      <c r="W634" s="100"/>
      <c r="X634" s="146"/>
      <c r="Y634" s="18"/>
      <c r="Z634" s="147"/>
      <c r="AA634" s="100"/>
      <c r="AB634" s="100"/>
      <c r="AC634" s="100"/>
      <c r="AD634" s="108"/>
      <c r="AE634" s="18"/>
      <c r="AF634" s="109"/>
      <c r="AG634" s="108"/>
      <c r="AH634" s="148"/>
      <c r="AI634" s="100"/>
      <c r="AJ634" s="100"/>
      <c r="AK634" s="100"/>
      <c r="AL634" s="108"/>
      <c r="AM634" s="18"/>
      <c r="AN634" s="111"/>
      <c r="AO634" s="18"/>
      <c r="AP634" s="149"/>
      <c r="AQ634" s="82"/>
      <c r="AR634" s="66"/>
      <c r="AS634" s="97"/>
    </row>
    <row r="635" spans="1:45" ht="12.75" customHeight="1">
      <c r="A635" s="66"/>
      <c r="B635" s="98"/>
      <c r="C635" s="99"/>
      <c r="D635" s="99"/>
      <c r="E635" s="100"/>
      <c r="F635" s="100"/>
      <c r="G635" s="100"/>
      <c r="H635" s="98"/>
      <c r="I635" s="143"/>
      <c r="J635" s="100"/>
      <c r="K635" s="102"/>
      <c r="L635" s="100"/>
      <c r="M635" s="100"/>
      <c r="N635" s="100"/>
      <c r="O635" s="108"/>
      <c r="P635" s="144"/>
      <c r="Q635" s="145"/>
      <c r="R635" s="145"/>
      <c r="S635" s="100"/>
      <c r="T635" s="108"/>
      <c r="U635" s="102"/>
      <c r="V635" s="100"/>
      <c r="W635" s="100"/>
      <c r="X635" s="146"/>
      <c r="Y635" s="18"/>
      <c r="Z635" s="147"/>
      <c r="AA635" s="100"/>
      <c r="AB635" s="100"/>
      <c r="AC635" s="100"/>
      <c r="AD635" s="108"/>
      <c r="AE635" s="18"/>
      <c r="AF635" s="109"/>
      <c r="AG635" s="108"/>
      <c r="AH635" s="148"/>
      <c r="AI635" s="100"/>
      <c r="AJ635" s="100"/>
      <c r="AK635" s="100"/>
      <c r="AL635" s="108"/>
      <c r="AM635" s="18"/>
      <c r="AN635" s="111"/>
      <c r="AO635" s="18"/>
      <c r="AP635" s="149"/>
      <c r="AQ635" s="82"/>
      <c r="AR635" s="66"/>
      <c r="AS635" s="97"/>
    </row>
    <row r="636" spans="1:45" ht="12.75" customHeight="1">
      <c r="A636" s="66"/>
      <c r="B636" s="98"/>
      <c r="C636" s="99"/>
      <c r="D636" s="99"/>
      <c r="E636" s="100"/>
      <c r="F636" s="100"/>
      <c r="G636" s="100"/>
      <c r="H636" s="98"/>
      <c r="I636" s="143"/>
      <c r="J636" s="100"/>
      <c r="K636" s="102"/>
      <c r="L636" s="100"/>
      <c r="M636" s="100"/>
      <c r="N636" s="100"/>
      <c r="O636" s="108"/>
      <c r="P636" s="144"/>
      <c r="Q636" s="145"/>
      <c r="R636" s="145"/>
      <c r="S636" s="100"/>
      <c r="T636" s="108"/>
      <c r="U636" s="102"/>
      <c r="V636" s="100"/>
      <c r="W636" s="100"/>
      <c r="X636" s="146"/>
      <c r="Y636" s="18"/>
      <c r="Z636" s="147"/>
      <c r="AA636" s="100"/>
      <c r="AB636" s="100"/>
      <c r="AC636" s="100"/>
      <c r="AD636" s="108"/>
      <c r="AE636" s="18"/>
      <c r="AF636" s="109"/>
      <c r="AG636" s="108"/>
      <c r="AH636" s="148"/>
      <c r="AI636" s="100"/>
      <c r="AJ636" s="100"/>
      <c r="AK636" s="100"/>
      <c r="AL636" s="108"/>
      <c r="AM636" s="18"/>
      <c r="AN636" s="111"/>
      <c r="AO636" s="18"/>
      <c r="AP636" s="149"/>
      <c r="AQ636" s="82"/>
      <c r="AR636" s="66"/>
      <c r="AS636" s="97"/>
    </row>
    <row r="637" spans="1:45" ht="12.75" customHeight="1">
      <c r="A637" s="66"/>
      <c r="B637" s="98"/>
      <c r="C637" s="99"/>
      <c r="D637" s="99"/>
      <c r="E637" s="100"/>
      <c r="F637" s="100"/>
      <c r="G637" s="100"/>
      <c r="H637" s="98"/>
      <c r="I637" s="143"/>
      <c r="J637" s="100"/>
      <c r="K637" s="102"/>
      <c r="L637" s="100"/>
      <c r="M637" s="100"/>
      <c r="N637" s="100"/>
      <c r="O637" s="108"/>
      <c r="P637" s="144"/>
      <c r="Q637" s="145"/>
      <c r="R637" s="145"/>
      <c r="S637" s="100"/>
      <c r="T637" s="108"/>
      <c r="U637" s="102"/>
      <c r="V637" s="100"/>
      <c r="W637" s="100"/>
      <c r="X637" s="146"/>
      <c r="Y637" s="18"/>
      <c r="Z637" s="147"/>
      <c r="AA637" s="100"/>
      <c r="AB637" s="100"/>
      <c r="AC637" s="100"/>
      <c r="AD637" s="108"/>
      <c r="AE637" s="18"/>
      <c r="AF637" s="109"/>
      <c r="AG637" s="108"/>
      <c r="AH637" s="148"/>
      <c r="AI637" s="100"/>
      <c r="AJ637" s="100"/>
      <c r="AK637" s="100"/>
      <c r="AL637" s="108"/>
      <c r="AM637" s="18"/>
      <c r="AN637" s="111"/>
      <c r="AO637" s="18"/>
      <c r="AP637" s="149"/>
      <c r="AQ637" s="82"/>
      <c r="AR637" s="66"/>
      <c r="AS637" s="97"/>
    </row>
    <row r="638" spans="1:45" ht="12.75" customHeight="1">
      <c r="A638" s="66"/>
      <c r="B638" s="98"/>
      <c r="C638" s="99"/>
      <c r="D638" s="99"/>
      <c r="E638" s="100"/>
      <c r="F638" s="100"/>
      <c r="G638" s="100"/>
      <c r="H638" s="98"/>
      <c r="I638" s="143"/>
      <c r="J638" s="100"/>
      <c r="K638" s="102"/>
      <c r="L638" s="100"/>
      <c r="M638" s="100"/>
      <c r="N638" s="100"/>
      <c r="O638" s="108"/>
      <c r="P638" s="144"/>
      <c r="Q638" s="145"/>
      <c r="R638" s="145"/>
      <c r="S638" s="100"/>
      <c r="T638" s="108"/>
      <c r="U638" s="102"/>
      <c r="V638" s="100"/>
      <c r="W638" s="100"/>
      <c r="X638" s="146"/>
      <c r="Y638" s="18"/>
      <c r="Z638" s="147"/>
      <c r="AA638" s="100"/>
      <c r="AB638" s="100"/>
      <c r="AC638" s="100"/>
      <c r="AD638" s="108"/>
      <c r="AE638" s="18"/>
      <c r="AF638" s="109"/>
      <c r="AG638" s="108"/>
      <c r="AH638" s="148"/>
      <c r="AI638" s="100"/>
      <c r="AJ638" s="100"/>
      <c r="AK638" s="100"/>
      <c r="AL638" s="108"/>
      <c r="AM638" s="18"/>
      <c r="AN638" s="111"/>
      <c r="AO638" s="18"/>
      <c r="AP638" s="149"/>
      <c r="AQ638" s="82"/>
      <c r="AR638" s="66"/>
      <c r="AS638" s="97"/>
    </row>
    <row r="639" spans="1:45" ht="12.75" customHeight="1">
      <c r="A639" s="66"/>
      <c r="B639" s="98"/>
      <c r="C639" s="99"/>
      <c r="D639" s="99"/>
      <c r="E639" s="100"/>
      <c r="F639" s="100"/>
      <c r="G639" s="100"/>
      <c r="H639" s="98"/>
      <c r="I639" s="143"/>
      <c r="J639" s="100"/>
      <c r="K639" s="102"/>
      <c r="L639" s="100"/>
      <c r="M639" s="100"/>
      <c r="N639" s="100"/>
      <c r="O639" s="108"/>
      <c r="P639" s="144"/>
      <c r="Q639" s="145"/>
      <c r="R639" s="145"/>
      <c r="S639" s="100"/>
      <c r="T639" s="108"/>
      <c r="U639" s="102"/>
      <c r="V639" s="100"/>
      <c r="W639" s="100"/>
      <c r="X639" s="146"/>
      <c r="Y639" s="18"/>
      <c r="Z639" s="147"/>
      <c r="AA639" s="100"/>
      <c r="AB639" s="100"/>
      <c r="AC639" s="100"/>
      <c r="AD639" s="108"/>
      <c r="AE639" s="18"/>
      <c r="AF639" s="109"/>
      <c r="AG639" s="108"/>
      <c r="AH639" s="148"/>
      <c r="AI639" s="100"/>
      <c r="AJ639" s="100"/>
      <c r="AK639" s="100"/>
      <c r="AL639" s="108"/>
      <c r="AM639" s="18"/>
      <c r="AN639" s="111"/>
      <c r="AO639" s="18"/>
      <c r="AP639" s="149"/>
      <c r="AQ639" s="82"/>
      <c r="AR639" s="66"/>
      <c r="AS639" s="97"/>
    </row>
    <row r="640" spans="1:45" ht="12.75" customHeight="1">
      <c r="A640" s="66"/>
      <c r="B640" s="98"/>
      <c r="C640" s="99"/>
      <c r="D640" s="99"/>
      <c r="E640" s="100"/>
      <c r="F640" s="100"/>
      <c r="G640" s="100"/>
      <c r="H640" s="98"/>
      <c r="I640" s="143"/>
      <c r="J640" s="100"/>
      <c r="K640" s="102"/>
      <c r="L640" s="100"/>
      <c r="M640" s="100"/>
      <c r="N640" s="100"/>
      <c r="O640" s="108"/>
      <c r="P640" s="144"/>
      <c r="Q640" s="145"/>
      <c r="R640" s="145"/>
      <c r="S640" s="100"/>
      <c r="T640" s="108"/>
      <c r="U640" s="102"/>
      <c r="V640" s="100"/>
      <c r="W640" s="100"/>
      <c r="X640" s="146"/>
      <c r="Y640" s="18"/>
      <c r="Z640" s="147"/>
      <c r="AA640" s="100"/>
      <c r="AB640" s="100"/>
      <c r="AC640" s="100"/>
      <c r="AD640" s="108"/>
      <c r="AE640" s="18"/>
      <c r="AF640" s="109"/>
      <c r="AG640" s="108"/>
      <c r="AH640" s="148"/>
      <c r="AI640" s="100"/>
      <c r="AJ640" s="100"/>
      <c r="AK640" s="100"/>
      <c r="AL640" s="108"/>
      <c r="AM640" s="18"/>
      <c r="AN640" s="111"/>
      <c r="AO640" s="18"/>
      <c r="AP640" s="149"/>
      <c r="AQ640" s="82"/>
      <c r="AR640" s="66"/>
      <c r="AS640" s="97"/>
    </row>
    <row r="641" spans="1:45" ht="12.75" customHeight="1">
      <c r="A641" s="66"/>
      <c r="B641" s="98"/>
      <c r="C641" s="99"/>
      <c r="D641" s="99"/>
      <c r="E641" s="100"/>
      <c r="F641" s="100"/>
      <c r="G641" s="100"/>
      <c r="H641" s="98"/>
      <c r="I641" s="143"/>
      <c r="J641" s="100"/>
      <c r="K641" s="102"/>
      <c r="L641" s="100"/>
      <c r="M641" s="100"/>
      <c r="N641" s="100"/>
      <c r="O641" s="108"/>
      <c r="P641" s="144"/>
      <c r="Q641" s="145"/>
      <c r="R641" s="145"/>
      <c r="S641" s="100"/>
      <c r="T641" s="108"/>
      <c r="U641" s="102"/>
      <c r="V641" s="100"/>
      <c r="W641" s="100"/>
      <c r="X641" s="146"/>
      <c r="Y641" s="18"/>
      <c r="Z641" s="147"/>
      <c r="AA641" s="100"/>
      <c r="AB641" s="100"/>
      <c r="AC641" s="100"/>
      <c r="AD641" s="108"/>
      <c r="AE641" s="18"/>
      <c r="AF641" s="109"/>
      <c r="AG641" s="108"/>
      <c r="AH641" s="148"/>
      <c r="AI641" s="100"/>
      <c r="AJ641" s="100"/>
      <c r="AK641" s="100"/>
      <c r="AL641" s="108"/>
      <c r="AM641" s="18"/>
      <c r="AN641" s="111"/>
      <c r="AO641" s="18"/>
      <c r="AP641" s="149"/>
      <c r="AQ641" s="82"/>
      <c r="AR641" s="66"/>
      <c r="AS641" s="97"/>
    </row>
    <row r="642" spans="1:45" ht="12.75" customHeight="1">
      <c r="A642" s="66"/>
      <c r="B642" s="98"/>
      <c r="C642" s="99"/>
      <c r="D642" s="99"/>
      <c r="E642" s="100"/>
      <c r="F642" s="100"/>
      <c r="G642" s="100"/>
      <c r="H642" s="98"/>
      <c r="I642" s="143"/>
      <c r="J642" s="100"/>
      <c r="K642" s="102"/>
      <c r="L642" s="100"/>
      <c r="M642" s="100"/>
      <c r="N642" s="100"/>
      <c r="O642" s="108"/>
      <c r="P642" s="144"/>
      <c r="Q642" s="145"/>
      <c r="R642" s="145"/>
      <c r="S642" s="100"/>
      <c r="T642" s="108"/>
      <c r="U642" s="102"/>
      <c r="V642" s="100"/>
      <c r="W642" s="100"/>
      <c r="X642" s="146"/>
      <c r="Y642" s="18"/>
      <c r="Z642" s="147"/>
      <c r="AA642" s="100"/>
      <c r="AB642" s="100"/>
      <c r="AC642" s="100"/>
      <c r="AD642" s="108"/>
      <c r="AE642" s="18"/>
      <c r="AF642" s="109"/>
      <c r="AG642" s="108"/>
      <c r="AH642" s="148"/>
      <c r="AI642" s="100"/>
      <c r="AJ642" s="100"/>
      <c r="AK642" s="100"/>
      <c r="AL642" s="108"/>
      <c r="AM642" s="18"/>
      <c r="AN642" s="111"/>
      <c r="AO642" s="18"/>
      <c r="AP642" s="149"/>
      <c r="AQ642" s="82"/>
      <c r="AR642" s="66"/>
      <c r="AS642" s="97"/>
    </row>
    <row r="643" spans="1:45" ht="12.75" customHeight="1">
      <c r="A643" s="66"/>
      <c r="B643" s="98"/>
      <c r="C643" s="99"/>
      <c r="D643" s="99"/>
      <c r="E643" s="100"/>
      <c r="F643" s="100"/>
      <c r="G643" s="100"/>
      <c r="H643" s="98"/>
      <c r="I643" s="143"/>
      <c r="J643" s="100"/>
      <c r="K643" s="102"/>
      <c r="L643" s="100"/>
      <c r="M643" s="100"/>
      <c r="N643" s="100"/>
      <c r="O643" s="108"/>
      <c r="P643" s="144"/>
      <c r="Q643" s="145"/>
      <c r="R643" s="145"/>
      <c r="S643" s="100"/>
      <c r="T643" s="108"/>
      <c r="U643" s="102"/>
      <c r="V643" s="100"/>
      <c r="W643" s="100"/>
      <c r="X643" s="146"/>
      <c r="Y643" s="18"/>
      <c r="Z643" s="147"/>
      <c r="AA643" s="100"/>
      <c r="AB643" s="100"/>
      <c r="AC643" s="100"/>
      <c r="AD643" s="108"/>
      <c r="AE643" s="18"/>
      <c r="AF643" s="109"/>
      <c r="AG643" s="108"/>
      <c r="AH643" s="148"/>
      <c r="AI643" s="100"/>
      <c r="AJ643" s="100"/>
      <c r="AK643" s="100"/>
      <c r="AL643" s="108"/>
      <c r="AM643" s="18"/>
      <c r="AN643" s="111"/>
      <c r="AO643" s="18"/>
      <c r="AP643" s="149"/>
      <c r="AQ643" s="82"/>
      <c r="AR643" s="66"/>
      <c r="AS643" s="97"/>
    </row>
    <row r="644" spans="1:45" ht="12.75" customHeight="1">
      <c r="A644" s="66"/>
      <c r="B644" s="98"/>
      <c r="C644" s="99"/>
      <c r="D644" s="99"/>
      <c r="E644" s="100"/>
      <c r="F644" s="100"/>
      <c r="G644" s="100"/>
      <c r="H644" s="98"/>
      <c r="I644" s="143"/>
      <c r="J644" s="100"/>
      <c r="K644" s="102"/>
      <c r="L644" s="100"/>
      <c r="M644" s="100"/>
      <c r="N644" s="100"/>
      <c r="O644" s="108"/>
      <c r="P644" s="144"/>
      <c r="Q644" s="145"/>
      <c r="R644" s="145"/>
      <c r="S644" s="100"/>
      <c r="T644" s="108"/>
      <c r="U644" s="102"/>
      <c r="V644" s="100"/>
      <c r="W644" s="100"/>
      <c r="X644" s="146"/>
      <c r="Y644" s="18"/>
      <c r="Z644" s="147"/>
      <c r="AA644" s="100"/>
      <c r="AB644" s="100"/>
      <c r="AC644" s="100"/>
      <c r="AD644" s="108"/>
      <c r="AE644" s="18"/>
      <c r="AF644" s="109"/>
      <c r="AG644" s="108"/>
      <c r="AH644" s="148"/>
      <c r="AI644" s="100"/>
      <c r="AJ644" s="100"/>
      <c r="AK644" s="100"/>
      <c r="AL644" s="108"/>
      <c r="AM644" s="18"/>
      <c r="AN644" s="111"/>
      <c r="AO644" s="18"/>
      <c r="AP644" s="149"/>
      <c r="AQ644" s="82"/>
      <c r="AR644" s="66"/>
      <c r="AS644" s="97"/>
    </row>
    <row r="645" spans="1:45" ht="12.75" customHeight="1">
      <c r="A645" s="66"/>
      <c r="B645" s="98"/>
      <c r="C645" s="99"/>
      <c r="D645" s="99"/>
      <c r="E645" s="100"/>
      <c r="F645" s="100"/>
      <c r="G645" s="100"/>
      <c r="H645" s="98"/>
      <c r="I645" s="143"/>
      <c r="J645" s="100"/>
      <c r="K645" s="102"/>
      <c r="L645" s="100"/>
      <c r="M645" s="100"/>
      <c r="N645" s="100"/>
      <c r="O645" s="108"/>
      <c r="P645" s="144"/>
      <c r="Q645" s="145"/>
      <c r="R645" s="145"/>
      <c r="S645" s="100"/>
      <c r="T645" s="108"/>
      <c r="U645" s="102"/>
      <c r="V645" s="100"/>
      <c r="W645" s="100"/>
      <c r="X645" s="146"/>
      <c r="Y645" s="18"/>
      <c r="Z645" s="147"/>
      <c r="AA645" s="100"/>
      <c r="AB645" s="100"/>
      <c r="AC645" s="100"/>
      <c r="AD645" s="108"/>
      <c r="AE645" s="18"/>
      <c r="AF645" s="109"/>
      <c r="AG645" s="108"/>
      <c r="AH645" s="148"/>
      <c r="AI645" s="100"/>
      <c r="AJ645" s="100"/>
      <c r="AK645" s="100"/>
      <c r="AL645" s="108"/>
      <c r="AM645" s="18"/>
      <c r="AN645" s="111"/>
      <c r="AO645" s="18"/>
      <c r="AP645" s="149"/>
      <c r="AQ645" s="82"/>
      <c r="AR645" s="66"/>
      <c r="AS645" s="97"/>
    </row>
    <row r="646" spans="1:45" ht="12.75" customHeight="1">
      <c r="A646" s="66"/>
      <c r="B646" s="98"/>
      <c r="C646" s="99"/>
      <c r="D646" s="99"/>
      <c r="E646" s="100"/>
      <c r="F646" s="100"/>
      <c r="G646" s="100"/>
      <c r="H646" s="98"/>
      <c r="I646" s="143"/>
      <c r="J646" s="100"/>
      <c r="K646" s="102"/>
      <c r="L646" s="100"/>
      <c r="M646" s="100"/>
      <c r="N646" s="100"/>
      <c r="O646" s="108"/>
      <c r="P646" s="144"/>
      <c r="Q646" s="145"/>
      <c r="R646" s="145"/>
      <c r="S646" s="100"/>
      <c r="T646" s="108"/>
      <c r="U646" s="102"/>
      <c r="V646" s="100"/>
      <c r="W646" s="100"/>
      <c r="X646" s="146"/>
      <c r="Y646" s="18"/>
      <c r="Z646" s="147"/>
      <c r="AA646" s="100"/>
      <c r="AB646" s="100"/>
      <c r="AC646" s="100"/>
      <c r="AD646" s="108"/>
      <c r="AE646" s="18"/>
      <c r="AF646" s="109"/>
      <c r="AG646" s="108"/>
      <c r="AH646" s="148"/>
      <c r="AI646" s="100"/>
      <c r="AJ646" s="100"/>
      <c r="AK646" s="100"/>
      <c r="AL646" s="108"/>
      <c r="AM646" s="18"/>
      <c r="AN646" s="111"/>
      <c r="AO646" s="18"/>
      <c r="AP646" s="149"/>
      <c r="AQ646" s="82"/>
      <c r="AR646" s="66"/>
      <c r="AS646" s="97"/>
    </row>
    <row r="647" spans="1:45" ht="12.75" customHeight="1">
      <c r="A647" s="66"/>
      <c r="B647" s="98"/>
      <c r="C647" s="99"/>
      <c r="D647" s="99"/>
      <c r="E647" s="100"/>
      <c r="F647" s="100"/>
      <c r="G647" s="100"/>
      <c r="H647" s="98"/>
      <c r="I647" s="143"/>
      <c r="J647" s="100"/>
      <c r="K647" s="102"/>
      <c r="L647" s="100"/>
      <c r="M647" s="100"/>
      <c r="N647" s="100"/>
      <c r="O647" s="108"/>
      <c r="P647" s="144"/>
      <c r="Q647" s="145"/>
      <c r="R647" s="145"/>
      <c r="S647" s="100"/>
      <c r="T647" s="108"/>
      <c r="U647" s="102"/>
      <c r="V647" s="100"/>
      <c r="W647" s="100"/>
      <c r="X647" s="146"/>
      <c r="Y647" s="18"/>
      <c r="Z647" s="147"/>
      <c r="AA647" s="100"/>
      <c r="AB647" s="100"/>
      <c r="AC647" s="100"/>
      <c r="AD647" s="108"/>
      <c r="AE647" s="18"/>
      <c r="AF647" s="109"/>
      <c r="AG647" s="108"/>
      <c r="AH647" s="148"/>
      <c r="AI647" s="100"/>
      <c r="AJ647" s="100"/>
      <c r="AK647" s="100"/>
      <c r="AL647" s="108"/>
      <c r="AM647" s="18"/>
      <c r="AN647" s="111"/>
      <c r="AO647" s="18"/>
      <c r="AP647" s="149"/>
      <c r="AQ647" s="82"/>
      <c r="AR647" s="66"/>
      <c r="AS647" s="97"/>
    </row>
    <row r="648" spans="1:45" ht="12.75" customHeight="1">
      <c r="A648" s="66"/>
      <c r="B648" s="98"/>
      <c r="C648" s="99"/>
      <c r="D648" s="99"/>
      <c r="E648" s="100"/>
      <c r="F648" s="100"/>
      <c r="G648" s="100"/>
      <c r="H648" s="98"/>
      <c r="I648" s="143"/>
      <c r="J648" s="100"/>
      <c r="K648" s="102"/>
      <c r="L648" s="100"/>
      <c r="M648" s="100"/>
      <c r="N648" s="100"/>
      <c r="O648" s="108"/>
      <c r="P648" s="144"/>
      <c r="Q648" s="145"/>
      <c r="R648" s="145"/>
      <c r="S648" s="100"/>
      <c r="T648" s="108"/>
      <c r="U648" s="102"/>
      <c r="V648" s="100"/>
      <c r="W648" s="100"/>
      <c r="X648" s="146"/>
      <c r="Y648" s="18"/>
      <c r="Z648" s="147"/>
      <c r="AA648" s="100"/>
      <c r="AB648" s="100"/>
      <c r="AC648" s="100"/>
      <c r="AD648" s="108"/>
      <c r="AE648" s="18"/>
      <c r="AF648" s="109"/>
      <c r="AG648" s="108"/>
      <c r="AH648" s="148"/>
      <c r="AI648" s="100"/>
      <c r="AJ648" s="100"/>
      <c r="AK648" s="100"/>
      <c r="AL648" s="108"/>
      <c r="AM648" s="18"/>
      <c r="AN648" s="111"/>
      <c r="AO648" s="18"/>
      <c r="AP648" s="149"/>
      <c r="AQ648" s="82"/>
      <c r="AR648" s="66"/>
      <c r="AS648" s="97"/>
    </row>
    <row r="649" spans="1:45" ht="12.75" customHeight="1">
      <c r="A649" s="66"/>
      <c r="B649" s="98"/>
      <c r="C649" s="99"/>
      <c r="D649" s="99"/>
      <c r="E649" s="100"/>
      <c r="F649" s="100"/>
      <c r="G649" s="100"/>
      <c r="H649" s="98"/>
      <c r="I649" s="143"/>
      <c r="J649" s="100"/>
      <c r="K649" s="102"/>
      <c r="L649" s="100"/>
      <c r="M649" s="100"/>
      <c r="N649" s="100"/>
      <c r="O649" s="108"/>
      <c r="P649" s="144"/>
      <c r="Q649" s="145"/>
      <c r="R649" s="145"/>
      <c r="S649" s="100"/>
      <c r="T649" s="108"/>
      <c r="U649" s="102"/>
      <c r="V649" s="100"/>
      <c r="W649" s="100"/>
      <c r="X649" s="146"/>
      <c r="Y649" s="18"/>
      <c r="Z649" s="147"/>
      <c r="AA649" s="100"/>
      <c r="AB649" s="100"/>
      <c r="AC649" s="100"/>
      <c r="AD649" s="108"/>
      <c r="AE649" s="18"/>
      <c r="AF649" s="109"/>
      <c r="AG649" s="108"/>
      <c r="AH649" s="148"/>
      <c r="AI649" s="100"/>
      <c r="AJ649" s="100"/>
      <c r="AK649" s="100"/>
      <c r="AL649" s="108"/>
      <c r="AM649" s="18"/>
      <c r="AN649" s="111"/>
      <c r="AO649" s="18"/>
      <c r="AP649" s="149"/>
      <c r="AQ649" s="82"/>
      <c r="AR649" s="66"/>
      <c r="AS649" s="97"/>
    </row>
    <row r="650" spans="1:45" ht="12.75" customHeight="1">
      <c r="A650" s="66"/>
      <c r="B650" s="98"/>
      <c r="C650" s="99"/>
      <c r="D650" s="99"/>
      <c r="E650" s="100"/>
      <c r="F650" s="100"/>
      <c r="G650" s="100"/>
      <c r="H650" s="98"/>
      <c r="I650" s="143"/>
      <c r="J650" s="100"/>
      <c r="K650" s="102"/>
      <c r="L650" s="100"/>
      <c r="M650" s="100"/>
      <c r="N650" s="100"/>
      <c r="O650" s="108"/>
      <c r="P650" s="144"/>
      <c r="Q650" s="145"/>
      <c r="R650" s="145"/>
      <c r="S650" s="100"/>
      <c r="T650" s="108"/>
      <c r="U650" s="102"/>
      <c r="V650" s="100"/>
      <c r="W650" s="100"/>
      <c r="X650" s="146"/>
      <c r="Y650" s="18"/>
      <c r="Z650" s="147"/>
      <c r="AA650" s="100"/>
      <c r="AB650" s="100"/>
      <c r="AC650" s="100"/>
      <c r="AD650" s="108"/>
      <c r="AE650" s="18"/>
      <c r="AF650" s="109"/>
      <c r="AG650" s="108"/>
      <c r="AH650" s="148"/>
      <c r="AI650" s="100"/>
      <c r="AJ650" s="100"/>
      <c r="AK650" s="100"/>
      <c r="AL650" s="108"/>
      <c r="AM650" s="18"/>
      <c r="AN650" s="111"/>
      <c r="AO650" s="18"/>
      <c r="AP650" s="149"/>
      <c r="AQ650" s="82"/>
      <c r="AR650" s="66"/>
      <c r="AS650" s="97"/>
    </row>
    <row r="651" spans="1:45" ht="12.75" customHeight="1">
      <c r="A651" s="66"/>
      <c r="B651" s="98"/>
      <c r="C651" s="99"/>
      <c r="D651" s="99"/>
      <c r="E651" s="100"/>
      <c r="F651" s="100"/>
      <c r="G651" s="100"/>
      <c r="H651" s="98"/>
      <c r="I651" s="143"/>
      <c r="J651" s="100"/>
      <c r="K651" s="102"/>
      <c r="L651" s="100"/>
      <c r="M651" s="100"/>
      <c r="N651" s="100"/>
      <c r="O651" s="108"/>
      <c r="P651" s="144"/>
      <c r="Q651" s="145"/>
      <c r="R651" s="145"/>
      <c r="S651" s="100"/>
      <c r="T651" s="108"/>
      <c r="U651" s="102"/>
      <c r="V651" s="100"/>
      <c r="W651" s="100"/>
      <c r="X651" s="146"/>
      <c r="Y651" s="18"/>
      <c r="Z651" s="147"/>
      <c r="AA651" s="100"/>
      <c r="AB651" s="100"/>
      <c r="AC651" s="100"/>
      <c r="AD651" s="108"/>
      <c r="AE651" s="18"/>
      <c r="AF651" s="109"/>
      <c r="AG651" s="108"/>
      <c r="AH651" s="148"/>
      <c r="AI651" s="100"/>
      <c r="AJ651" s="100"/>
      <c r="AK651" s="100"/>
      <c r="AL651" s="108"/>
      <c r="AM651" s="18"/>
      <c r="AN651" s="111"/>
      <c r="AO651" s="18"/>
      <c r="AP651" s="149"/>
      <c r="AQ651" s="82"/>
      <c r="AR651" s="66"/>
      <c r="AS651" s="97"/>
    </row>
    <row r="652" spans="1:45" ht="12.75" customHeight="1">
      <c r="A652" s="66"/>
      <c r="B652" s="98"/>
      <c r="C652" s="99"/>
      <c r="D652" s="99"/>
      <c r="E652" s="100"/>
      <c r="F652" s="100"/>
      <c r="G652" s="100"/>
      <c r="H652" s="98"/>
      <c r="I652" s="143"/>
      <c r="J652" s="100"/>
      <c r="K652" s="102"/>
      <c r="L652" s="100"/>
      <c r="M652" s="100"/>
      <c r="N652" s="100"/>
      <c r="O652" s="108"/>
      <c r="P652" s="144"/>
      <c r="Q652" s="145"/>
      <c r="R652" s="145"/>
      <c r="S652" s="100"/>
      <c r="T652" s="108"/>
      <c r="U652" s="102"/>
      <c r="V652" s="100"/>
      <c r="W652" s="100"/>
      <c r="X652" s="146"/>
      <c r="Y652" s="18"/>
      <c r="Z652" s="147"/>
      <c r="AA652" s="100"/>
      <c r="AB652" s="100"/>
      <c r="AC652" s="100"/>
      <c r="AD652" s="108"/>
      <c r="AE652" s="18"/>
      <c r="AF652" s="109"/>
      <c r="AG652" s="108"/>
      <c r="AH652" s="148"/>
      <c r="AI652" s="100"/>
      <c r="AJ652" s="100"/>
      <c r="AK652" s="100"/>
      <c r="AL652" s="108"/>
      <c r="AM652" s="18"/>
      <c r="AN652" s="111"/>
      <c r="AO652" s="18"/>
      <c r="AP652" s="149"/>
      <c r="AQ652" s="82"/>
      <c r="AR652" s="66"/>
      <c r="AS652" s="97"/>
    </row>
    <row r="653" spans="1:45" ht="12.75" customHeight="1">
      <c r="A653" s="66"/>
      <c r="B653" s="98"/>
      <c r="C653" s="99"/>
      <c r="D653" s="99"/>
      <c r="E653" s="100"/>
      <c r="F653" s="100"/>
      <c r="G653" s="100"/>
      <c r="H653" s="98"/>
      <c r="I653" s="143"/>
      <c r="J653" s="100"/>
      <c r="K653" s="102"/>
      <c r="L653" s="100"/>
      <c r="M653" s="100"/>
      <c r="N653" s="100"/>
      <c r="O653" s="108"/>
      <c r="P653" s="144"/>
      <c r="Q653" s="145"/>
      <c r="R653" s="145"/>
      <c r="S653" s="100"/>
      <c r="T653" s="108"/>
      <c r="U653" s="102"/>
      <c r="V653" s="100"/>
      <c r="W653" s="100"/>
      <c r="X653" s="146"/>
      <c r="Y653" s="18"/>
      <c r="Z653" s="147"/>
      <c r="AA653" s="100"/>
      <c r="AB653" s="100"/>
      <c r="AC653" s="100"/>
      <c r="AD653" s="108"/>
      <c r="AE653" s="18"/>
      <c r="AF653" s="109"/>
      <c r="AG653" s="108"/>
      <c r="AH653" s="148"/>
      <c r="AI653" s="100"/>
      <c r="AJ653" s="100"/>
      <c r="AK653" s="100"/>
      <c r="AL653" s="108"/>
      <c r="AM653" s="18"/>
      <c r="AN653" s="111"/>
      <c r="AO653" s="18"/>
      <c r="AP653" s="149"/>
      <c r="AQ653" s="82"/>
      <c r="AR653" s="66"/>
      <c r="AS653" s="97"/>
    </row>
    <row r="654" spans="1:45" ht="12.75" customHeight="1">
      <c r="A654" s="66"/>
      <c r="B654" s="98"/>
      <c r="C654" s="99"/>
      <c r="D654" s="99"/>
      <c r="E654" s="100"/>
      <c r="F654" s="100"/>
      <c r="G654" s="100"/>
      <c r="H654" s="98"/>
      <c r="I654" s="143"/>
      <c r="J654" s="100"/>
      <c r="K654" s="102"/>
      <c r="L654" s="100"/>
      <c r="M654" s="100"/>
      <c r="N654" s="100"/>
      <c r="O654" s="108"/>
      <c r="P654" s="144"/>
      <c r="Q654" s="145"/>
      <c r="R654" s="145"/>
      <c r="S654" s="100"/>
      <c r="T654" s="108"/>
      <c r="U654" s="102"/>
      <c r="V654" s="100"/>
      <c r="W654" s="100"/>
      <c r="X654" s="146"/>
      <c r="Y654" s="18"/>
      <c r="Z654" s="147"/>
      <c r="AA654" s="100"/>
      <c r="AB654" s="100"/>
      <c r="AC654" s="100"/>
      <c r="AD654" s="108"/>
      <c r="AE654" s="18"/>
      <c r="AF654" s="109"/>
      <c r="AG654" s="108"/>
      <c r="AH654" s="148"/>
      <c r="AI654" s="100"/>
      <c r="AJ654" s="100"/>
      <c r="AK654" s="100"/>
      <c r="AL654" s="108"/>
      <c r="AM654" s="18"/>
      <c r="AN654" s="111"/>
      <c r="AO654" s="18"/>
      <c r="AP654" s="149"/>
      <c r="AQ654" s="82"/>
      <c r="AR654" s="66"/>
      <c r="AS654" s="97"/>
    </row>
    <row r="655" spans="1:45" ht="12.75" customHeight="1">
      <c r="A655" s="66"/>
      <c r="B655" s="98"/>
      <c r="C655" s="99"/>
      <c r="D655" s="99"/>
      <c r="E655" s="100"/>
      <c r="F655" s="100"/>
      <c r="G655" s="100"/>
      <c r="H655" s="98"/>
      <c r="I655" s="143"/>
      <c r="J655" s="100"/>
      <c r="K655" s="102"/>
      <c r="L655" s="100"/>
      <c r="M655" s="100"/>
      <c r="N655" s="100"/>
      <c r="O655" s="108"/>
      <c r="P655" s="144"/>
      <c r="Q655" s="145"/>
      <c r="R655" s="145"/>
      <c r="S655" s="100"/>
      <c r="T655" s="108"/>
      <c r="U655" s="102"/>
      <c r="V655" s="100"/>
      <c r="W655" s="100"/>
      <c r="X655" s="146"/>
      <c r="Y655" s="18"/>
      <c r="Z655" s="147"/>
      <c r="AA655" s="100"/>
      <c r="AB655" s="100"/>
      <c r="AC655" s="100"/>
      <c r="AD655" s="108"/>
      <c r="AE655" s="18"/>
      <c r="AF655" s="109"/>
      <c r="AG655" s="108"/>
      <c r="AH655" s="148"/>
      <c r="AI655" s="100"/>
      <c r="AJ655" s="100"/>
      <c r="AK655" s="100"/>
      <c r="AL655" s="108"/>
      <c r="AM655" s="18"/>
      <c r="AN655" s="111"/>
      <c r="AO655" s="18"/>
      <c r="AP655" s="149"/>
      <c r="AQ655" s="82"/>
      <c r="AR655" s="66"/>
      <c r="AS655" s="97"/>
    </row>
    <row r="656" spans="1:45" ht="12.75" customHeight="1">
      <c r="A656" s="66"/>
      <c r="B656" s="98"/>
      <c r="C656" s="99"/>
      <c r="D656" s="99"/>
      <c r="E656" s="100"/>
      <c r="F656" s="100"/>
      <c r="G656" s="100"/>
      <c r="H656" s="98"/>
      <c r="I656" s="143"/>
      <c r="J656" s="100"/>
      <c r="K656" s="102"/>
      <c r="L656" s="100"/>
      <c r="M656" s="100"/>
      <c r="N656" s="100"/>
      <c r="O656" s="108"/>
      <c r="P656" s="144"/>
      <c r="Q656" s="145"/>
      <c r="R656" s="145"/>
      <c r="S656" s="100"/>
      <c r="T656" s="108"/>
      <c r="U656" s="102"/>
      <c r="V656" s="100"/>
      <c r="W656" s="100"/>
      <c r="X656" s="146"/>
      <c r="Y656" s="18"/>
      <c r="Z656" s="147"/>
      <c r="AA656" s="100"/>
      <c r="AB656" s="100"/>
      <c r="AC656" s="100"/>
      <c r="AD656" s="108"/>
      <c r="AE656" s="18"/>
      <c r="AF656" s="109"/>
      <c r="AG656" s="108"/>
      <c r="AH656" s="148"/>
      <c r="AI656" s="100"/>
      <c r="AJ656" s="100"/>
      <c r="AK656" s="100"/>
      <c r="AL656" s="108"/>
      <c r="AM656" s="18"/>
      <c r="AN656" s="111"/>
      <c r="AO656" s="18"/>
      <c r="AP656" s="149"/>
      <c r="AQ656" s="82"/>
      <c r="AR656" s="66"/>
      <c r="AS656" s="97"/>
    </row>
    <row r="657" spans="1:45" ht="12.75" customHeight="1">
      <c r="A657" s="66"/>
      <c r="B657" s="98"/>
      <c r="C657" s="99"/>
      <c r="D657" s="99"/>
      <c r="E657" s="100"/>
      <c r="F657" s="100"/>
      <c r="G657" s="100"/>
      <c r="H657" s="98"/>
      <c r="I657" s="143"/>
      <c r="J657" s="100"/>
      <c r="K657" s="102"/>
      <c r="L657" s="100"/>
      <c r="M657" s="100"/>
      <c r="N657" s="100"/>
      <c r="O657" s="108"/>
      <c r="P657" s="144"/>
      <c r="Q657" s="145"/>
      <c r="R657" s="145"/>
      <c r="S657" s="100"/>
      <c r="T657" s="108"/>
      <c r="U657" s="102"/>
      <c r="V657" s="100"/>
      <c r="W657" s="100"/>
      <c r="X657" s="146"/>
      <c r="Y657" s="18"/>
      <c r="Z657" s="147"/>
      <c r="AA657" s="100"/>
      <c r="AB657" s="100"/>
      <c r="AC657" s="100"/>
      <c r="AD657" s="108"/>
      <c r="AE657" s="18"/>
      <c r="AF657" s="109"/>
      <c r="AG657" s="108"/>
      <c r="AH657" s="148"/>
      <c r="AI657" s="100"/>
      <c r="AJ657" s="100"/>
      <c r="AK657" s="100"/>
      <c r="AL657" s="108"/>
      <c r="AM657" s="18"/>
      <c r="AN657" s="111"/>
      <c r="AO657" s="18"/>
      <c r="AP657" s="149"/>
      <c r="AQ657" s="82"/>
      <c r="AR657" s="66"/>
      <c r="AS657" s="97"/>
    </row>
    <row r="658" spans="1:45" ht="12.75" customHeight="1">
      <c r="A658" s="66"/>
      <c r="B658" s="98"/>
      <c r="C658" s="99"/>
      <c r="D658" s="99"/>
      <c r="E658" s="100"/>
      <c r="F658" s="100"/>
      <c r="G658" s="100"/>
      <c r="H658" s="98"/>
      <c r="I658" s="143"/>
      <c r="J658" s="100"/>
      <c r="K658" s="102"/>
      <c r="L658" s="100"/>
      <c r="M658" s="100"/>
      <c r="N658" s="100"/>
      <c r="O658" s="108"/>
      <c r="P658" s="144"/>
      <c r="Q658" s="145"/>
      <c r="R658" s="145"/>
      <c r="S658" s="100"/>
      <c r="T658" s="108"/>
      <c r="U658" s="102"/>
      <c r="V658" s="100"/>
      <c r="W658" s="100"/>
      <c r="X658" s="146"/>
      <c r="Y658" s="18"/>
      <c r="Z658" s="147"/>
      <c r="AA658" s="100"/>
      <c r="AB658" s="100"/>
      <c r="AC658" s="100"/>
      <c r="AD658" s="108"/>
      <c r="AE658" s="18"/>
      <c r="AF658" s="109"/>
      <c r="AG658" s="108"/>
      <c r="AH658" s="148"/>
      <c r="AI658" s="100"/>
      <c r="AJ658" s="100"/>
      <c r="AK658" s="100"/>
      <c r="AL658" s="108"/>
      <c r="AM658" s="18"/>
      <c r="AN658" s="111"/>
      <c r="AO658" s="18"/>
      <c r="AP658" s="149"/>
      <c r="AQ658" s="82"/>
      <c r="AR658" s="66"/>
      <c r="AS658" s="97"/>
    </row>
    <row r="659" spans="1:45" ht="12.75" customHeight="1">
      <c r="A659" s="66"/>
      <c r="B659" s="98"/>
      <c r="C659" s="99"/>
      <c r="D659" s="99"/>
      <c r="E659" s="100"/>
      <c r="F659" s="100"/>
      <c r="G659" s="100"/>
      <c r="H659" s="98"/>
      <c r="I659" s="143"/>
      <c r="J659" s="100"/>
      <c r="K659" s="102"/>
      <c r="L659" s="100"/>
      <c r="M659" s="100"/>
      <c r="N659" s="100"/>
      <c r="O659" s="108"/>
      <c r="P659" s="144"/>
      <c r="Q659" s="145"/>
      <c r="R659" s="145"/>
      <c r="S659" s="100"/>
      <c r="T659" s="108"/>
      <c r="U659" s="102"/>
      <c r="V659" s="100"/>
      <c r="W659" s="100"/>
      <c r="X659" s="146"/>
      <c r="Y659" s="18"/>
      <c r="Z659" s="147"/>
      <c r="AA659" s="100"/>
      <c r="AB659" s="100"/>
      <c r="AC659" s="100"/>
      <c r="AD659" s="108"/>
      <c r="AE659" s="18"/>
      <c r="AF659" s="109"/>
      <c r="AG659" s="108"/>
      <c r="AH659" s="148"/>
      <c r="AI659" s="100"/>
      <c r="AJ659" s="100"/>
      <c r="AK659" s="100"/>
      <c r="AL659" s="108"/>
      <c r="AM659" s="18"/>
      <c r="AN659" s="111"/>
      <c r="AO659" s="18"/>
      <c r="AP659" s="149"/>
      <c r="AQ659" s="82"/>
      <c r="AR659" s="66"/>
      <c r="AS659" s="97"/>
    </row>
    <row r="660" spans="1:45" ht="12.75" customHeight="1">
      <c r="A660" s="66"/>
      <c r="B660" s="98"/>
      <c r="C660" s="99"/>
      <c r="D660" s="99"/>
      <c r="E660" s="100"/>
      <c r="F660" s="100"/>
      <c r="G660" s="100"/>
      <c r="H660" s="98"/>
      <c r="I660" s="143"/>
      <c r="J660" s="100"/>
      <c r="K660" s="102"/>
      <c r="L660" s="100"/>
      <c r="M660" s="100"/>
      <c r="N660" s="100"/>
      <c r="O660" s="108"/>
      <c r="P660" s="144"/>
      <c r="Q660" s="145"/>
      <c r="R660" s="145"/>
      <c r="S660" s="100"/>
      <c r="T660" s="108"/>
      <c r="U660" s="102"/>
      <c r="V660" s="100"/>
      <c r="W660" s="100"/>
      <c r="X660" s="146"/>
      <c r="Y660" s="18"/>
      <c r="Z660" s="147"/>
      <c r="AA660" s="100"/>
      <c r="AB660" s="100"/>
      <c r="AC660" s="100"/>
      <c r="AD660" s="108"/>
      <c r="AE660" s="18"/>
      <c r="AF660" s="109"/>
      <c r="AG660" s="108"/>
      <c r="AH660" s="148"/>
      <c r="AI660" s="100"/>
      <c r="AJ660" s="100"/>
      <c r="AK660" s="100"/>
      <c r="AL660" s="108"/>
      <c r="AM660" s="18"/>
      <c r="AN660" s="111"/>
      <c r="AO660" s="18"/>
      <c r="AP660" s="149"/>
      <c r="AQ660" s="82"/>
      <c r="AR660" s="66"/>
      <c r="AS660" s="97"/>
    </row>
    <row r="661" spans="1:45" ht="12.75" customHeight="1">
      <c r="A661" s="66"/>
      <c r="B661" s="98"/>
      <c r="C661" s="99"/>
      <c r="D661" s="99"/>
      <c r="E661" s="100"/>
      <c r="F661" s="100"/>
      <c r="G661" s="100"/>
      <c r="H661" s="98"/>
      <c r="I661" s="143"/>
      <c r="J661" s="100"/>
      <c r="K661" s="102"/>
      <c r="L661" s="100"/>
      <c r="M661" s="100"/>
      <c r="N661" s="100"/>
      <c r="O661" s="108"/>
      <c r="P661" s="144"/>
      <c r="Q661" s="145"/>
      <c r="R661" s="145"/>
      <c r="S661" s="100"/>
      <c r="T661" s="108"/>
      <c r="U661" s="102"/>
      <c r="V661" s="100"/>
      <c r="W661" s="100"/>
      <c r="X661" s="146"/>
      <c r="Y661" s="18"/>
      <c r="Z661" s="147"/>
      <c r="AA661" s="100"/>
      <c r="AB661" s="100"/>
      <c r="AC661" s="100"/>
      <c r="AD661" s="108"/>
      <c r="AE661" s="18"/>
      <c r="AF661" s="109"/>
      <c r="AG661" s="108"/>
      <c r="AH661" s="148"/>
      <c r="AI661" s="100"/>
      <c r="AJ661" s="100"/>
      <c r="AK661" s="100"/>
      <c r="AL661" s="108"/>
      <c r="AM661" s="18"/>
      <c r="AN661" s="111"/>
      <c r="AO661" s="18"/>
      <c r="AP661" s="149"/>
      <c r="AQ661" s="82"/>
      <c r="AR661" s="66"/>
      <c r="AS661" s="97"/>
    </row>
    <row r="662" spans="1:45" ht="12.75" customHeight="1">
      <c r="A662" s="66"/>
      <c r="B662" s="98"/>
      <c r="C662" s="99"/>
      <c r="D662" s="99"/>
      <c r="E662" s="100"/>
      <c r="F662" s="100"/>
      <c r="G662" s="100"/>
      <c r="H662" s="98"/>
      <c r="I662" s="143"/>
      <c r="J662" s="100"/>
      <c r="K662" s="102"/>
      <c r="L662" s="100"/>
      <c r="M662" s="100"/>
      <c r="N662" s="100"/>
      <c r="O662" s="108"/>
      <c r="P662" s="144"/>
      <c r="Q662" s="145"/>
      <c r="R662" s="145"/>
      <c r="S662" s="100"/>
      <c r="T662" s="108"/>
      <c r="U662" s="102"/>
      <c r="V662" s="100"/>
      <c r="W662" s="100"/>
      <c r="X662" s="146"/>
      <c r="Y662" s="18"/>
      <c r="Z662" s="147"/>
      <c r="AA662" s="100"/>
      <c r="AB662" s="100"/>
      <c r="AC662" s="100"/>
      <c r="AD662" s="108"/>
      <c r="AE662" s="18"/>
      <c r="AF662" s="109"/>
      <c r="AG662" s="108"/>
      <c r="AH662" s="148"/>
      <c r="AI662" s="100"/>
      <c r="AJ662" s="100"/>
      <c r="AK662" s="100"/>
      <c r="AL662" s="108"/>
      <c r="AM662" s="18"/>
      <c r="AN662" s="111"/>
      <c r="AO662" s="18"/>
      <c r="AP662" s="149"/>
      <c r="AQ662" s="82"/>
      <c r="AR662" s="66"/>
      <c r="AS662" s="97"/>
    </row>
    <row r="663" spans="1:45" ht="12.75" customHeight="1">
      <c r="A663" s="66"/>
      <c r="B663" s="98"/>
      <c r="C663" s="99"/>
      <c r="D663" s="99"/>
      <c r="E663" s="100"/>
      <c r="F663" s="100"/>
      <c r="G663" s="100"/>
      <c r="H663" s="98"/>
      <c r="I663" s="143"/>
      <c r="J663" s="100"/>
      <c r="K663" s="102"/>
      <c r="L663" s="100"/>
      <c r="M663" s="100"/>
      <c r="N663" s="100"/>
      <c r="O663" s="108"/>
      <c r="P663" s="144"/>
      <c r="Q663" s="145"/>
      <c r="R663" s="145"/>
      <c r="S663" s="100"/>
      <c r="T663" s="108"/>
      <c r="U663" s="102"/>
      <c r="V663" s="100"/>
      <c r="W663" s="100"/>
      <c r="X663" s="146"/>
      <c r="Y663" s="18"/>
      <c r="Z663" s="147"/>
      <c r="AA663" s="100"/>
      <c r="AB663" s="100"/>
      <c r="AC663" s="100"/>
      <c r="AD663" s="108"/>
      <c r="AE663" s="18"/>
      <c r="AF663" s="109"/>
      <c r="AG663" s="108"/>
      <c r="AH663" s="148"/>
      <c r="AI663" s="100"/>
      <c r="AJ663" s="100"/>
      <c r="AK663" s="100"/>
      <c r="AL663" s="108"/>
      <c r="AM663" s="18"/>
      <c r="AN663" s="111"/>
      <c r="AO663" s="18"/>
      <c r="AP663" s="149"/>
      <c r="AQ663" s="82"/>
      <c r="AR663" s="66"/>
      <c r="AS663" s="97"/>
    </row>
    <row r="664" spans="1:45" ht="12.75" customHeight="1">
      <c r="A664" s="66"/>
      <c r="B664" s="98"/>
      <c r="C664" s="99"/>
      <c r="D664" s="99"/>
      <c r="E664" s="100"/>
      <c r="F664" s="100"/>
      <c r="G664" s="100"/>
      <c r="H664" s="98"/>
      <c r="I664" s="143"/>
      <c r="J664" s="100"/>
      <c r="K664" s="102"/>
      <c r="L664" s="100"/>
      <c r="M664" s="100"/>
      <c r="N664" s="100"/>
      <c r="O664" s="108"/>
      <c r="P664" s="144"/>
      <c r="Q664" s="145"/>
      <c r="R664" s="145"/>
      <c r="S664" s="100"/>
      <c r="T664" s="108"/>
      <c r="U664" s="102"/>
      <c r="V664" s="100"/>
      <c r="W664" s="100"/>
      <c r="X664" s="146"/>
      <c r="Y664" s="18"/>
      <c r="Z664" s="147"/>
      <c r="AA664" s="100"/>
      <c r="AB664" s="100"/>
      <c r="AC664" s="100"/>
      <c r="AD664" s="108"/>
      <c r="AE664" s="18"/>
      <c r="AF664" s="109"/>
      <c r="AG664" s="108"/>
      <c r="AH664" s="148"/>
      <c r="AI664" s="100"/>
      <c r="AJ664" s="100"/>
      <c r="AK664" s="100"/>
      <c r="AL664" s="108"/>
      <c r="AM664" s="18"/>
      <c r="AN664" s="111"/>
      <c r="AO664" s="18"/>
      <c r="AP664" s="149"/>
      <c r="AQ664" s="82"/>
      <c r="AR664" s="66"/>
      <c r="AS664" s="97"/>
    </row>
    <row r="665" spans="1:45" ht="12.75" customHeight="1">
      <c r="A665" s="66"/>
      <c r="B665" s="98"/>
      <c r="C665" s="99"/>
      <c r="D665" s="99"/>
      <c r="E665" s="100"/>
      <c r="F665" s="100"/>
      <c r="G665" s="100"/>
      <c r="H665" s="98"/>
      <c r="I665" s="143"/>
      <c r="J665" s="100"/>
      <c r="K665" s="102"/>
      <c r="L665" s="100"/>
      <c r="M665" s="100"/>
      <c r="N665" s="100"/>
      <c r="O665" s="108"/>
      <c r="P665" s="144"/>
      <c r="Q665" s="145"/>
      <c r="R665" s="145"/>
      <c r="S665" s="100"/>
      <c r="T665" s="108"/>
      <c r="U665" s="102"/>
      <c r="V665" s="100"/>
      <c r="W665" s="100"/>
      <c r="X665" s="146"/>
      <c r="Y665" s="18"/>
      <c r="Z665" s="147"/>
      <c r="AA665" s="100"/>
      <c r="AB665" s="100"/>
      <c r="AC665" s="100"/>
      <c r="AD665" s="108"/>
      <c r="AE665" s="18"/>
      <c r="AF665" s="109"/>
      <c r="AG665" s="108"/>
      <c r="AH665" s="148"/>
      <c r="AI665" s="100"/>
      <c r="AJ665" s="100"/>
      <c r="AK665" s="100"/>
      <c r="AL665" s="108"/>
      <c r="AM665" s="18"/>
      <c r="AN665" s="111"/>
      <c r="AO665" s="18"/>
      <c r="AP665" s="149"/>
      <c r="AQ665" s="82"/>
      <c r="AR665" s="66"/>
      <c r="AS665" s="97"/>
    </row>
    <row r="666" spans="1:45" ht="12.75" customHeight="1">
      <c r="A666" s="66"/>
      <c r="B666" s="98"/>
      <c r="C666" s="99"/>
      <c r="D666" s="99"/>
      <c r="E666" s="100"/>
      <c r="F666" s="100"/>
      <c r="G666" s="100"/>
      <c r="H666" s="98"/>
      <c r="I666" s="143"/>
      <c r="J666" s="100"/>
      <c r="K666" s="102"/>
      <c r="L666" s="100"/>
      <c r="M666" s="100"/>
      <c r="N666" s="100"/>
      <c r="O666" s="108"/>
      <c r="P666" s="144"/>
      <c r="Q666" s="145"/>
      <c r="R666" s="145"/>
      <c r="S666" s="100"/>
      <c r="T666" s="108"/>
      <c r="U666" s="102"/>
      <c r="V666" s="100"/>
      <c r="W666" s="100"/>
      <c r="X666" s="146"/>
      <c r="Y666" s="18"/>
      <c r="Z666" s="147"/>
      <c r="AA666" s="100"/>
      <c r="AB666" s="100"/>
      <c r="AC666" s="100"/>
      <c r="AD666" s="108"/>
      <c r="AE666" s="18"/>
      <c r="AF666" s="109"/>
      <c r="AG666" s="108"/>
      <c r="AH666" s="148"/>
      <c r="AI666" s="100"/>
      <c r="AJ666" s="100"/>
      <c r="AK666" s="100"/>
      <c r="AL666" s="108"/>
      <c r="AM666" s="18"/>
      <c r="AN666" s="111"/>
      <c r="AO666" s="18"/>
      <c r="AP666" s="149"/>
      <c r="AQ666" s="82"/>
      <c r="AR666" s="66"/>
      <c r="AS666" s="97"/>
    </row>
    <row r="667" spans="1:45" ht="12.75" customHeight="1">
      <c r="A667" s="66"/>
      <c r="B667" s="98"/>
      <c r="C667" s="99"/>
      <c r="D667" s="99"/>
      <c r="E667" s="100"/>
      <c r="F667" s="100"/>
      <c r="G667" s="100"/>
      <c r="H667" s="98"/>
      <c r="I667" s="143"/>
      <c r="J667" s="100"/>
      <c r="K667" s="102"/>
      <c r="L667" s="100"/>
      <c r="M667" s="100"/>
      <c r="N667" s="100"/>
      <c r="O667" s="108"/>
      <c r="P667" s="144"/>
      <c r="Q667" s="145"/>
      <c r="R667" s="145"/>
      <c r="S667" s="100"/>
      <c r="T667" s="108"/>
      <c r="U667" s="102"/>
      <c r="V667" s="100"/>
      <c r="W667" s="100"/>
      <c r="X667" s="146"/>
      <c r="Y667" s="18"/>
      <c r="Z667" s="147"/>
      <c r="AA667" s="100"/>
      <c r="AB667" s="100"/>
      <c r="AC667" s="100"/>
      <c r="AD667" s="108"/>
      <c r="AE667" s="18"/>
      <c r="AF667" s="109"/>
      <c r="AG667" s="108"/>
      <c r="AH667" s="148"/>
      <c r="AI667" s="100"/>
      <c r="AJ667" s="100"/>
      <c r="AK667" s="100"/>
      <c r="AL667" s="108"/>
      <c r="AM667" s="18"/>
      <c r="AN667" s="111"/>
      <c r="AO667" s="18"/>
      <c r="AP667" s="149"/>
      <c r="AQ667" s="82"/>
      <c r="AR667" s="66"/>
      <c r="AS667" s="97"/>
    </row>
    <row r="668" spans="1:45" ht="12.75" customHeight="1">
      <c r="A668" s="66"/>
      <c r="B668" s="98"/>
      <c r="C668" s="99"/>
      <c r="D668" s="99"/>
      <c r="E668" s="100"/>
      <c r="F668" s="100"/>
      <c r="G668" s="100"/>
      <c r="H668" s="98"/>
      <c r="I668" s="143"/>
      <c r="J668" s="100"/>
      <c r="K668" s="102"/>
      <c r="L668" s="100"/>
      <c r="M668" s="100"/>
      <c r="N668" s="100"/>
      <c r="O668" s="108"/>
      <c r="P668" s="144"/>
      <c r="Q668" s="145"/>
      <c r="R668" s="145"/>
      <c r="S668" s="100"/>
      <c r="T668" s="108"/>
      <c r="U668" s="102"/>
      <c r="V668" s="100"/>
      <c r="W668" s="100"/>
      <c r="X668" s="146"/>
      <c r="Y668" s="18"/>
      <c r="Z668" s="147"/>
      <c r="AA668" s="100"/>
      <c r="AB668" s="100"/>
      <c r="AC668" s="100"/>
      <c r="AD668" s="108"/>
      <c r="AE668" s="18"/>
      <c r="AF668" s="109"/>
      <c r="AG668" s="108"/>
      <c r="AH668" s="148"/>
      <c r="AI668" s="100"/>
      <c r="AJ668" s="100"/>
      <c r="AK668" s="100"/>
      <c r="AL668" s="108"/>
      <c r="AM668" s="18"/>
      <c r="AN668" s="111"/>
      <c r="AO668" s="18"/>
      <c r="AP668" s="149"/>
      <c r="AQ668" s="82"/>
      <c r="AR668" s="66"/>
      <c r="AS668" s="97"/>
    </row>
    <row r="669" spans="1:45" ht="12.75" customHeight="1">
      <c r="A669" s="66"/>
      <c r="B669" s="98"/>
      <c r="C669" s="99"/>
      <c r="D669" s="99"/>
      <c r="E669" s="100"/>
      <c r="F669" s="100"/>
      <c r="G669" s="100"/>
      <c r="H669" s="98"/>
      <c r="I669" s="143"/>
      <c r="J669" s="100"/>
      <c r="K669" s="102"/>
      <c r="L669" s="100"/>
      <c r="M669" s="100"/>
      <c r="N669" s="100"/>
      <c r="O669" s="108"/>
      <c r="P669" s="144"/>
      <c r="Q669" s="145"/>
      <c r="R669" s="145"/>
      <c r="S669" s="100"/>
      <c r="T669" s="108"/>
      <c r="U669" s="102"/>
      <c r="V669" s="100"/>
      <c r="W669" s="100"/>
      <c r="X669" s="146"/>
      <c r="Y669" s="18"/>
      <c r="Z669" s="147"/>
      <c r="AA669" s="100"/>
      <c r="AB669" s="100"/>
      <c r="AC669" s="100"/>
      <c r="AD669" s="108"/>
      <c r="AE669" s="18"/>
      <c r="AF669" s="109"/>
      <c r="AG669" s="108"/>
      <c r="AH669" s="148"/>
      <c r="AI669" s="100"/>
      <c r="AJ669" s="100"/>
      <c r="AK669" s="100"/>
      <c r="AL669" s="108"/>
      <c r="AM669" s="18"/>
      <c r="AN669" s="111"/>
      <c r="AO669" s="18"/>
      <c r="AP669" s="149"/>
      <c r="AQ669" s="82"/>
      <c r="AR669" s="66"/>
      <c r="AS669" s="97"/>
    </row>
    <row r="670" spans="1:45" ht="12.75" customHeight="1">
      <c r="A670" s="66"/>
      <c r="B670" s="98"/>
      <c r="C670" s="99"/>
      <c r="D670" s="99"/>
      <c r="E670" s="100"/>
      <c r="F670" s="100"/>
      <c r="G670" s="100"/>
      <c r="H670" s="98"/>
      <c r="I670" s="143"/>
      <c r="J670" s="100"/>
      <c r="K670" s="102"/>
      <c r="L670" s="100"/>
      <c r="M670" s="100"/>
      <c r="N670" s="100"/>
      <c r="O670" s="108"/>
      <c r="P670" s="144"/>
      <c r="Q670" s="145"/>
      <c r="R670" s="145"/>
      <c r="S670" s="100"/>
      <c r="T670" s="108"/>
      <c r="U670" s="102"/>
      <c r="V670" s="100"/>
      <c r="W670" s="100"/>
      <c r="X670" s="146"/>
      <c r="Y670" s="18"/>
      <c r="Z670" s="147"/>
      <c r="AA670" s="100"/>
      <c r="AB670" s="100"/>
      <c r="AC670" s="100"/>
      <c r="AD670" s="108"/>
      <c r="AE670" s="18"/>
      <c r="AF670" s="109"/>
      <c r="AG670" s="108"/>
      <c r="AH670" s="148"/>
      <c r="AI670" s="100"/>
      <c r="AJ670" s="100"/>
      <c r="AK670" s="100"/>
      <c r="AL670" s="108"/>
      <c r="AM670" s="18"/>
      <c r="AN670" s="111"/>
      <c r="AO670" s="18"/>
      <c r="AP670" s="149"/>
      <c r="AQ670" s="82"/>
      <c r="AR670" s="66"/>
      <c r="AS670" s="97"/>
    </row>
    <row r="671" spans="1:45" ht="12.75" customHeight="1">
      <c r="A671" s="66"/>
      <c r="B671" s="98"/>
      <c r="C671" s="99"/>
      <c r="D671" s="99"/>
      <c r="E671" s="100"/>
      <c r="F671" s="100"/>
      <c r="G671" s="100"/>
      <c r="H671" s="98"/>
      <c r="I671" s="143"/>
      <c r="J671" s="100"/>
      <c r="K671" s="102"/>
      <c r="L671" s="100"/>
      <c r="M671" s="100"/>
      <c r="N671" s="100"/>
      <c r="O671" s="108"/>
      <c r="P671" s="144"/>
      <c r="Q671" s="145"/>
      <c r="R671" s="145"/>
      <c r="S671" s="100"/>
      <c r="T671" s="108"/>
      <c r="U671" s="102"/>
      <c r="V671" s="100"/>
      <c r="W671" s="100"/>
      <c r="X671" s="146"/>
      <c r="Y671" s="18"/>
      <c r="Z671" s="147"/>
      <c r="AA671" s="100"/>
      <c r="AB671" s="100"/>
      <c r="AC671" s="100"/>
      <c r="AD671" s="108"/>
      <c r="AE671" s="18"/>
      <c r="AF671" s="109"/>
      <c r="AG671" s="108"/>
      <c r="AH671" s="148"/>
      <c r="AI671" s="100"/>
      <c r="AJ671" s="100"/>
      <c r="AK671" s="100"/>
      <c r="AL671" s="108"/>
      <c r="AM671" s="18"/>
      <c r="AN671" s="111"/>
      <c r="AO671" s="18"/>
      <c r="AP671" s="149"/>
      <c r="AQ671" s="82"/>
      <c r="AR671" s="66"/>
      <c r="AS671" s="97"/>
    </row>
    <row r="672" spans="1:45" ht="12.75" customHeight="1">
      <c r="A672" s="66"/>
      <c r="B672" s="98"/>
      <c r="C672" s="99"/>
      <c r="D672" s="99"/>
      <c r="E672" s="100"/>
      <c r="F672" s="100"/>
      <c r="G672" s="100"/>
      <c r="H672" s="98"/>
      <c r="I672" s="143"/>
      <c r="J672" s="100"/>
      <c r="K672" s="102"/>
      <c r="L672" s="100"/>
      <c r="M672" s="100"/>
      <c r="N672" s="100"/>
      <c r="O672" s="108"/>
      <c r="P672" s="144"/>
      <c r="Q672" s="145"/>
      <c r="R672" s="145"/>
      <c r="S672" s="100"/>
      <c r="T672" s="108"/>
      <c r="U672" s="102"/>
      <c r="V672" s="100"/>
      <c r="W672" s="100"/>
      <c r="X672" s="146"/>
      <c r="Y672" s="18"/>
      <c r="Z672" s="147"/>
      <c r="AA672" s="100"/>
      <c r="AB672" s="100"/>
      <c r="AC672" s="100"/>
      <c r="AD672" s="108"/>
      <c r="AE672" s="18"/>
      <c r="AF672" s="109"/>
      <c r="AG672" s="108"/>
      <c r="AH672" s="148"/>
      <c r="AI672" s="100"/>
      <c r="AJ672" s="100"/>
      <c r="AK672" s="100"/>
      <c r="AL672" s="108"/>
      <c r="AM672" s="18"/>
      <c r="AN672" s="111"/>
      <c r="AO672" s="18"/>
      <c r="AP672" s="149"/>
      <c r="AQ672" s="82"/>
      <c r="AR672" s="66"/>
      <c r="AS672" s="97"/>
    </row>
    <row r="673" spans="1:45" ht="12.75" customHeight="1">
      <c r="A673" s="66"/>
      <c r="B673" s="98"/>
      <c r="C673" s="99"/>
      <c r="D673" s="99"/>
      <c r="E673" s="100"/>
      <c r="F673" s="100"/>
      <c r="G673" s="100"/>
      <c r="H673" s="98"/>
      <c r="I673" s="143"/>
      <c r="J673" s="100"/>
      <c r="K673" s="102"/>
      <c r="L673" s="100"/>
      <c r="M673" s="100"/>
      <c r="N673" s="100"/>
      <c r="O673" s="108"/>
      <c r="P673" s="144"/>
      <c r="Q673" s="145"/>
      <c r="R673" s="145"/>
      <c r="S673" s="100"/>
      <c r="T673" s="108"/>
      <c r="U673" s="102"/>
      <c r="V673" s="100"/>
      <c r="W673" s="100"/>
      <c r="X673" s="146"/>
      <c r="Y673" s="18"/>
      <c r="Z673" s="147"/>
      <c r="AA673" s="100"/>
      <c r="AB673" s="100"/>
      <c r="AC673" s="100"/>
      <c r="AD673" s="108"/>
      <c r="AE673" s="18"/>
      <c r="AF673" s="109"/>
      <c r="AG673" s="108"/>
      <c r="AH673" s="148"/>
      <c r="AI673" s="100"/>
      <c r="AJ673" s="100"/>
      <c r="AK673" s="100"/>
      <c r="AL673" s="108"/>
      <c r="AM673" s="18"/>
      <c r="AN673" s="111"/>
      <c r="AO673" s="18"/>
      <c r="AP673" s="149"/>
      <c r="AQ673" s="82"/>
      <c r="AR673" s="66"/>
      <c r="AS673" s="97"/>
    </row>
    <row r="674" spans="1:45" ht="12.75" customHeight="1">
      <c r="A674" s="66"/>
      <c r="B674" s="98"/>
      <c r="C674" s="99"/>
      <c r="D674" s="99"/>
      <c r="E674" s="100"/>
      <c r="F674" s="100"/>
      <c r="G674" s="100"/>
      <c r="H674" s="98"/>
      <c r="I674" s="143"/>
      <c r="J674" s="100"/>
      <c r="K674" s="102"/>
      <c r="L674" s="100"/>
      <c r="M674" s="100"/>
      <c r="N674" s="100"/>
      <c r="O674" s="108"/>
      <c r="P674" s="144"/>
      <c r="Q674" s="145"/>
      <c r="R674" s="145"/>
      <c r="S674" s="100"/>
      <c r="T674" s="108"/>
      <c r="U674" s="102"/>
      <c r="V674" s="100"/>
      <c r="W674" s="100"/>
      <c r="X674" s="146"/>
      <c r="Y674" s="18"/>
      <c r="Z674" s="147"/>
      <c r="AA674" s="100"/>
      <c r="AB674" s="100"/>
      <c r="AC674" s="100"/>
      <c r="AD674" s="108"/>
      <c r="AE674" s="18"/>
      <c r="AF674" s="109"/>
      <c r="AG674" s="108"/>
      <c r="AH674" s="148"/>
      <c r="AI674" s="100"/>
      <c r="AJ674" s="100"/>
      <c r="AK674" s="100"/>
      <c r="AL674" s="108"/>
      <c r="AM674" s="18"/>
      <c r="AN674" s="111"/>
      <c r="AO674" s="18"/>
      <c r="AP674" s="149"/>
      <c r="AQ674" s="82"/>
      <c r="AR674" s="66"/>
      <c r="AS674" s="97"/>
    </row>
    <row r="675" spans="1:45" ht="12.75" customHeight="1">
      <c r="A675" s="66"/>
      <c r="B675" s="98"/>
      <c r="C675" s="99"/>
      <c r="D675" s="99"/>
      <c r="E675" s="100"/>
      <c r="F675" s="100"/>
      <c r="G675" s="100"/>
      <c r="H675" s="98"/>
      <c r="I675" s="143"/>
      <c r="J675" s="100"/>
      <c r="K675" s="102"/>
      <c r="L675" s="100"/>
      <c r="M675" s="100"/>
      <c r="N675" s="100"/>
      <c r="O675" s="108"/>
      <c r="P675" s="144"/>
      <c r="Q675" s="145"/>
      <c r="R675" s="145"/>
      <c r="S675" s="100"/>
      <c r="T675" s="108"/>
      <c r="U675" s="102"/>
      <c r="V675" s="100"/>
      <c r="W675" s="100"/>
      <c r="X675" s="146"/>
      <c r="Y675" s="18"/>
      <c r="Z675" s="147"/>
      <c r="AA675" s="100"/>
      <c r="AB675" s="100"/>
      <c r="AC675" s="100"/>
      <c r="AD675" s="108"/>
      <c r="AE675" s="18"/>
      <c r="AF675" s="109"/>
      <c r="AG675" s="108"/>
      <c r="AH675" s="148"/>
      <c r="AI675" s="100"/>
      <c r="AJ675" s="100"/>
      <c r="AK675" s="100"/>
      <c r="AL675" s="108"/>
      <c r="AM675" s="18"/>
      <c r="AN675" s="111"/>
      <c r="AO675" s="18"/>
      <c r="AP675" s="149"/>
      <c r="AQ675" s="82"/>
      <c r="AR675" s="66"/>
      <c r="AS675" s="97"/>
    </row>
    <row r="676" spans="1:45" ht="12.75" customHeight="1">
      <c r="A676" s="66"/>
      <c r="B676" s="98"/>
      <c r="C676" s="99"/>
      <c r="D676" s="99"/>
      <c r="E676" s="100"/>
      <c r="F676" s="100"/>
      <c r="G676" s="100"/>
      <c r="H676" s="98"/>
      <c r="I676" s="143"/>
      <c r="J676" s="100"/>
      <c r="K676" s="102"/>
      <c r="L676" s="100"/>
      <c r="M676" s="100"/>
      <c r="N676" s="100"/>
      <c r="O676" s="108"/>
      <c r="P676" s="144"/>
      <c r="Q676" s="145"/>
      <c r="R676" s="145"/>
      <c r="S676" s="100"/>
      <c r="T676" s="108"/>
      <c r="U676" s="102"/>
      <c r="V676" s="100"/>
      <c r="W676" s="100"/>
      <c r="X676" s="146"/>
      <c r="Y676" s="18"/>
      <c r="Z676" s="147"/>
      <c r="AA676" s="100"/>
      <c r="AB676" s="100"/>
      <c r="AC676" s="100"/>
      <c r="AD676" s="108"/>
      <c r="AE676" s="18"/>
      <c r="AF676" s="109"/>
      <c r="AG676" s="108"/>
      <c r="AH676" s="148"/>
      <c r="AI676" s="100"/>
      <c r="AJ676" s="100"/>
      <c r="AK676" s="100"/>
      <c r="AL676" s="108"/>
      <c r="AM676" s="18"/>
      <c r="AN676" s="111"/>
      <c r="AO676" s="18"/>
      <c r="AP676" s="149"/>
      <c r="AQ676" s="82"/>
      <c r="AR676" s="66"/>
      <c r="AS676" s="97"/>
    </row>
    <row r="677" spans="1:45" ht="12.75" customHeight="1">
      <c r="A677" s="66"/>
      <c r="B677" s="98"/>
      <c r="C677" s="99"/>
      <c r="D677" s="99"/>
      <c r="E677" s="100"/>
      <c r="F677" s="100"/>
      <c r="G677" s="100"/>
      <c r="H677" s="98"/>
      <c r="I677" s="143"/>
      <c r="J677" s="100"/>
      <c r="K677" s="102"/>
      <c r="L677" s="100"/>
      <c r="M677" s="100"/>
      <c r="N677" s="100"/>
      <c r="O677" s="108"/>
      <c r="P677" s="144"/>
      <c r="Q677" s="145"/>
      <c r="R677" s="145"/>
      <c r="S677" s="100"/>
      <c r="T677" s="108"/>
      <c r="U677" s="102"/>
      <c r="V677" s="100"/>
      <c r="W677" s="100"/>
      <c r="X677" s="146"/>
      <c r="Y677" s="18"/>
      <c r="Z677" s="147"/>
      <c r="AA677" s="100"/>
      <c r="AB677" s="100"/>
      <c r="AC677" s="100"/>
      <c r="AD677" s="108"/>
      <c r="AE677" s="18"/>
      <c r="AF677" s="109"/>
      <c r="AG677" s="108"/>
      <c r="AH677" s="148"/>
      <c r="AI677" s="100"/>
      <c r="AJ677" s="100"/>
      <c r="AK677" s="100"/>
      <c r="AL677" s="108"/>
      <c r="AM677" s="18"/>
      <c r="AN677" s="111"/>
      <c r="AO677" s="18"/>
      <c r="AP677" s="149"/>
      <c r="AQ677" s="82"/>
      <c r="AR677" s="66"/>
      <c r="AS677" s="97"/>
    </row>
    <row r="678" spans="1:45" ht="12.75" customHeight="1">
      <c r="A678" s="66"/>
      <c r="B678" s="98"/>
      <c r="C678" s="99"/>
      <c r="D678" s="99"/>
      <c r="E678" s="100"/>
      <c r="F678" s="100"/>
      <c r="G678" s="100"/>
      <c r="H678" s="98"/>
      <c r="I678" s="143"/>
      <c r="J678" s="100"/>
      <c r="K678" s="102"/>
      <c r="L678" s="100"/>
      <c r="M678" s="100"/>
      <c r="N678" s="100"/>
      <c r="O678" s="108"/>
      <c r="P678" s="144"/>
      <c r="Q678" s="145"/>
      <c r="R678" s="145"/>
      <c r="S678" s="100"/>
      <c r="T678" s="108"/>
      <c r="U678" s="102"/>
      <c r="V678" s="100"/>
      <c r="W678" s="100"/>
      <c r="X678" s="146"/>
      <c r="Y678" s="18"/>
      <c r="Z678" s="147"/>
      <c r="AA678" s="100"/>
      <c r="AB678" s="100"/>
      <c r="AC678" s="100"/>
      <c r="AD678" s="108"/>
      <c r="AE678" s="18"/>
      <c r="AF678" s="109"/>
      <c r="AG678" s="108"/>
      <c r="AH678" s="148"/>
      <c r="AI678" s="100"/>
      <c r="AJ678" s="100"/>
      <c r="AK678" s="100"/>
      <c r="AL678" s="108"/>
      <c r="AM678" s="18"/>
      <c r="AN678" s="111"/>
      <c r="AO678" s="18"/>
      <c r="AP678" s="149"/>
      <c r="AQ678" s="82"/>
      <c r="AR678" s="66"/>
      <c r="AS678" s="97"/>
    </row>
    <row r="679" spans="1:45" ht="12.75" customHeight="1">
      <c r="A679" s="66"/>
      <c r="B679" s="98"/>
      <c r="C679" s="99"/>
      <c r="D679" s="99"/>
      <c r="E679" s="100"/>
      <c r="F679" s="100"/>
      <c r="G679" s="100"/>
      <c r="H679" s="98"/>
      <c r="I679" s="143"/>
      <c r="J679" s="100"/>
      <c r="K679" s="102"/>
      <c r="L679" s="100"/>
      <c r="M679" s="100"/>
      <c r="N679" s="100"/>
      <c r="O679" s="108"/>
      <c r="P679" s="144"/>
      <c r="Q679" s="145"/>
      <c r="R679" s="145"/>
      <c r="S679" s="100"/>
      <c r="T679" s="108"/>
      <c r="U679" s="102"/>
      <c r="V679" s="100"/>
      <c r="W679" s="100"/>
      <c r="X679" s="146"/>
      <c r="Y679" s="18"/>
      <c r="Z679" s="147"/>
      <c r="AA679" s="100"/>
      <c r="AB679" s="100"/>
      <c r="AC679" s="100"/>
      <c r="AD679" s="108"/>
      <c r="AE679" s="18"/>
      <c r="AF679" s="109"/>
      <c r="AG679" s="108"/>
      <c r="AH679" s="148"/>
      <c r="AI679" s="100"/>
      <c r="AJ679" s="100"/>
      <c r="AK679" s="100"/>
      <c r="AL679" s="108"/>
      <c r="AM679" s="18"/>
      <c r="AN679" s="111"/>
      <c r="AO679" s="18"/>
      <c r="AP679" s="149"/>
      <c r="AQ679" s="82"/>
      <c r="AR679" s="66"/>
      <c r="AS679" s="97"/>
    </row>
    <row r="680" spans="1:45" ht="12.75" customHeight="1">
      <c r="A680" s="66"/>
      <c r="B680" s="98"/>
      <c r="C680" s="99"/>
      <c r="D680" s="99"/>
      <c r="E680" s="100"/>
      <c r="F680" s="100"/>
      <c r="G680" s="100"/>
      <c r="H680" s="98"/>
      <c r="I680" s="143"/>
      <c r="J680" s="100"/>
      <c r="K680" s="102"/>
      <c r="L680" s="100"/>
      <c r="M680" s="100"/>
      <c r="N680" s="100"/>
      <c r="O680" s="108"/>
      <c r="P680" s="144"/>
      <c r="Q680" s="145"/>
      <c r="R680" s="145"/>
      <c r="S680" s="100"/>
      <c r="T680" s="108"/>
      <c r="U680" s="102"/>
      <c r="V680" s="100"/>
      <c r="W680" s="100"/>
      <c r="X680" s="146"/>
      <c r="Y680" s="18"/>
      <c r="Z680" s="147"/>
      <c r="AA680" s="100"/>
      <c r="AB680" s="100"/>
      <c r="AC680" s="100"/>
      <c r="AD680" s="108"/>
      <c r="AE680" s="18"/>
      <c r="AF680" s="109"/>
      <c r="AG680" s="108"/>
      <c r="AH680" s="148"/>
      <c r="AI680" s="100"/>
      <c r="AJ680" s="100"/>
      <c r="AK680" s="100"/>
      <c r="AL680" s="108"/>
      <c r="AM680" s="18"/>
      <c r="AN680" s="111"/>
      <c r="AO680" s="18"/>
      <c r="AP680" s="149"/>
      <c r="AQ680" s="82"/>
      <c r="AR680" s="66"/>
      <c r="AS680" s="97"/>
    </row>
    <row r="681" spans="1:45" ht="12.75" customHeight="1">
      <c r="A681" s="66"/>
      <c r="B681" s="98"/>
      <c r="C681" s="99"/>
      <c r="D681" s="99"/>
      <c r="E681" s="100"/>
      <c r="F681" s="100"/>
      <c r="G681" s="100"/>
      <c r="H681" s="98"/>
      <c r="I681" s="143"/>
      <c r="J681" s="100"/>
      <c r="K681" s="102"/>
      <c r="L681" s="100"/>
      <c r="M681" s="100"/>
      <c r="N681" s="100"/>
      <c r="O681" s="108"/>
      <c r="P681" s="144"/>
      <c r="Q681" s="145"/>
      <c r="R681" s="145"/>
      <c r="S681" s="100"/>
      <c r="T681" s="108"/>
      <c r="U681" s="102"/>
      <c r="V681" s="100"/>
      <c r="W681" s="100"/>
      <c r="X681" s="146"/>
      <c r="Y681" s="18"/>
      <c r="Z681" s="147"/>
      <c r="AA681" s="100"/>
      <c r="AB681" s="100"/>
      <c r="AC681" s="100"/>
      <c r="AD681" s="108"/>
      <c r="AE681" s="18"/>
      <c r="AF681" s="109"/>
      <c r="AG681" s="108"/>
      <c r="AH681" s="148"/>
      <c r="AI681" s="100"/>
      <c r="AJ681" s="100"/>
      <c r="AK681" s="100"/>
      <c r="AL681" s="108"/>
      <c r="AM681" s="18"/>
      <c r="AN681" s="111"/>
      <c r="AO681" s="18"/>
      <c r="AP681" s="149"/>
      <c r="AQ681" s="82"/>
      <c r="AR681" s="66"/>
      <c r="AS681" s="97"/>
    </row>
    <row r="682" spans="1:45" ht="12.75" customHeight="1">
      <c r="A682" s="66"/>
      <c r="B682" s="98"/>
      <c r="C682" s="99"/>
      <c r="D682" s="99"/>
      <c r="E682" s="100"/>
      <c r="F682" s="100"/>
      <c r="G682" s="100"/>
      <c r="H682" s="98"/>
      <c r="I682" s="143"/>
      <c r="J682" s="100"/>
      <c r="K682" s="102"/>
      <c r="L682" s="100"/>
      <c r="M682" s="100"/>
      <c r="N682" s="100"/>
      <c r="O682" s="108"/>
      <c r="P682" s="144"/>
      <c r="Q682" s="145"/>
      <c r="R682" s="145"/>
      <c r="S682" s="100"/>
      <c r="T682" s="108"/>
      <c r="U682" s="102"/>
      <c r="V682" s="100"/>
      <c r="W682" s="100"/>
      <c r="X682" s="146"/>
      <c r="Y682" s="18"/>
      <c r="Z682" s="147"/>
      <c r="AA682" s="100"/>
      <c r="AB682" s="100"/>
      <c r="AC682" s="100"/>
      <c r="AD682" s="108"/>
      <c r="AE682" s="18"/>
      <c r="AF682" s="109"/>
      <c r="AG682" s="108"/>
      <c r="AH682" s="148"/>
      <c r="AI682" s="100"/>
      <c r="AJ682" s="100"/>
      <c r="AK682" s="100"/>
      <c r="AL682" s="108"/>
      <c r="AM682" s="18"/>
      <c r="AN682" s="111"/>
      <c r="AO682" s="18"/>
      <c r="AP682" s="149"/>
      <c r="AQ682" s="82"/>
      <c r="AR682" s="66"/>
      <c r="AS682" s="97"/>
    </row>
    <row r="683" spans="1:45" ht="12.75" customHeight="1">
      <c r="A683" s="66"/>
      <c r="B683" s="98"/>
      <c r="C683" s="99"/>
      <c r="D683" s="99"/>
      <c r="E683" s="100"/>
      <c r="F683" s="100"/>
      <c r="G683" s="100"/>
      <c r="H683" s="98"/>
      <c r="I683" s="143"/>
      <c r="J683" s="100"/>
      <c r="K683" s="102"/>
      <c r="L683" s="100"/>
      <c r="M683" s="100"/>
      <c r="N683" s="100"/>
      <c r="O683" s="108"/>
      <c r="P683" s="144"/>
      <c r="Q683" s="145"/>
      <c r="R683" s="145"/>
      <c r="S683" s="100"/>
      <c r="T683" s="108"/>
      <c r="U683" s="102"/>
      <c r="V683" s="100"/>
      <c r="W683" s="100"/>
      <c r="X683" s="146"/>
      <c r="Y683" s="18"/>
      <c r="Z683" s="147"/>
      <c r="AA683" s="100"/>
      <c r="AB683" s="100"/>
      <c r="AC683" s="100"/>
      <c r="AD683" s="108"/>
      <c r="AE683" s="18"/>
      <c r="AF683" s="109"/>
      <c r="AG683" s="108"/>
      <c r="AH683" s="148"/>
      <c r="AI683" s="100"/>
      <c r="AJ683" s="100"/>
      <c r="AK683" s="100"/>
      <c r="AL683" s="108"/>
      <c r="AM683" s="18"/>
      <c r="AN683" s="111"/>
      <c r="AO683" s="18"/>
      <c r="AP683" s="149"/>
      <c r="AQ683" s="82"/>
      <c r="AR683" s="66"/>
      <c r="AS683" s="97"/>
    </row>
    <row r="684" spans="1:45" ht="12.75" customHeight="1">
      <c r="A684" s="66"/>
      <c r="B684" s="98"/>
      <c r="C684" s="99"/>
      <c r="D684" s="99"/>
      <c r="E684" s="100"/>
      <c r="F684" s="100"/>
      <c r="G684" s="100"/>
      <c r="H684" s="98"/>
      <c r="I684" s="143"/>
      <c r="J684" s="100"/>
      <c r="K684" s="102"/>
      <c r="L684" s="100"/>
      <c r="M684" s="100"/>
      <c r="N684" s="100"/>
      <c r="O684" s="108"/>
      <c r="P684" s="144"/>
      <c r="Q684" s="145"/>
      <c r="R684" s="145"/>
      <c r="S684" s="100"/>
      <c r="T684" s="108"/>
      <c r="U684" s="102"/>
      <c r="V684" s="100"/>
      <c r="W684" s="100"/>
      <c r="X684" s="146"/>
      <c r="Y684" s="18"/>
      <c r="Z684" s="147"/>
      <c r="AA684" s="100"/>
      <c r="AB684" s="100"/>
      <c r="AC684" s="100"/>
      <c r="AD684" s="108"/>
      <c r="AE684" s="18"/>
      <c r="AF684" s="109"/>
      <c r="AG684" s="108"/>
      <c r="AH684" s="148"/>
      <c r="AI684" s="100"/>
      <c r="AJ684" s="100"/>
      <c r="AK684" s="100"/>
      <c r="AL684" s="108"/>
      <c r="AM684" s="18"/>
      <c r="AN684" s="111"/>
      <c r="AO684" s="18"/>
      <c r="AP684" s="149"/>
      <c r="AQ684" s="82"/>
      <c r="AR684" s="66"/>
      <c r="AS684" s="97"/>
    </row>
    <row r="685" spans="1:45" ht="12.75" customHeight="1">
      <c r="A685" s="66"/>
      <c r="B685" s="98"/>
      <c r="C685" s="99"/>
      <c r="D685" s="99"/>
      <c r="E685" s="100"/>
      <c r="F685" s="100"/>
      <c r="G685" s="100"/>
      <c r="H685" s="98"/>
      <c r="I685" s="143"/>
      <c r="J685" s="100"/>
      <c r="K685" s="102"/>
      <c r="L685" s="100"/>
      <c r="M685" s="100"/>
      <c r="N685" s="100"/>
      <c r="O685" s="108"/>
      <c r="P685" s="144"/>
      <c r="Q685" s="145"/>
      <c r="R685" s="145"/>
      <c r="S685" s="100"/>
      <c r="T685" s="108"/>
      <c r="U685" s="102"/>
      <c r="V685" s="100"/>
      <c r="W685" s="100"/>
      <c r="X685" s="146"/>
      <c r="Y685" s="18"/>
      <c r="Z685" s="147"/>
      <c r="AA685" s="100"/>
      <c r="AB685" s="100"/>
      <c r="AC685" s="100"/>
      <c r="AD685" s="108"/>
      <c r="AE685" s="18"/>
      <c r="AF685" s="109"/>
      <c r="AG685" s="108"/>
      <c r="AH685" s="148"/>
      <c r="AI685" s="100"/>
      <c r="AJ685" s="100"/>
      <c r="AK685" s="100"/>
      <c r="AL685" s="108"/>
      <c r="AM685" s="18"/>
      <c r="AN685" s="111"/>
      <c r="AO685" s="18"/>
      <c r="AP685" s="149"/>
      <c r="AQ685" s="82"/>
      <c r="AR685" s="66"/>
      <c r="AS685" s="97"/>
    </row>
    <row r="686" spans="1:45" ht="12.75" customHeight="1">
      <c r="A686" s="66"/>
      <c r="B686" s="98"/>
      <c r="C686" s="99"/>
      <c r="D686" s="99"/>
      <c r="E686" s="100"/>
      <c r="F686" s="100"/>
      <c r="G686" s="100"/>
      <c r="H686" s="98"/>
      <c r="I686" s="143"/>
      <c r="J686" s="100"/>
      <c r="K686" s="102"/>
      <c r="L686" s="100"/>
      <c r="M686" s="100"/>
      <c r="N686" s="100"/>
      <c r="O686" s="108"/>
      <c r="P686" s="144"/>
      <c r="Q686" s="145"/>
      <c r="R686" s="145"/>
      <c r="S686" s="100"/>
      <c r="T686" s="108"/>
      <c r="U686" s="102"/>
      <c r="V686" s="100"/>
      <c r="W686" s="100"/>
      <c r="X686" s="146"/>
      <c r="Y686" s="18"/>
      <c r="Z686" s="147"/>
      <c r="AA686" s="100"/>
      <c r="AB686" s="100"/>
      <c r="AC686" s="100"/>
      <c r="AD686" s="108"/>
      <c r="AE686" s="18"/>
      <c r="AF686" s="109"/>
      <c r="AG686" s="108"/>
      <c r="AH686" s="148"/>
      <c r="AI686" s="100"/>
      <c r="AJ686" s="100"/>
      <c r="AK686" s="100"/>
      <c r="AL686" s="108"/>
      <c r="AM686" s="18"/>
      <c r="AN686" s="111"/>
      <c r="AO686" s="18"/>
      <c r="AP686" s="149"/>
      <c r="AQ686" s="82"/>
      <c r="AR686" s="66"/>
      <c r="AS686" s="97"/>
    </row>
    <row r="687" spans="1:45" ht="12.75" customHeight="1">
      <c r="A687" s="66"/>
      <c r="B687" s="98"/>
      <c r="C687" s="99"/>
      <c r="D687" s="99"/>
      <c r="E687" s="100"/>
      <c r="F687" s="100"/>
      <c r="G687" s="100"/>
      <c r="H687" s="98"/>
      <c r="I687" s="143"/>
      <c r="J687" s="100"/>
      <c r="K687" s="102"/>
      <c r="L687" s="100"/>
      <c r="M687" s="100"/>
      <c r="N687" s="100"/>
      <c r="O687" s="108"/>
      <c r="P687" s="144"/>
      <c r="Q687" s="145"/>
      <c r="R687" s="145"/>
      <c r="S687" s="100"/>
      <c r="T687" s="108"/>
      <c r="U687" s="102"/>
      <c r="V687" s="100"/>
      <c r="W687" s="100"/>
      <c r="X687" s="146"/>
      <c r="Y687" s="18"/>
      <c r="Z687" s="147"/>
      <c r="AA687" s="100"/>
      <c r="AB687" s="100"/>
      <c r="AC687" s="100"/>
      <c r="AD687" s="108"/>
      <c r="AE687" s="18"/>
      <c r="AF687" s="109"/>
      <c r="AG687" s="108"/>
      <c r="AH687" s="148"/>
      <c r="AI687" s="100"/>
      <c r="AJ687" s="100"/>
      <c r="AK687" s="100"/>
      <c r="AL687" s="108"/>
      <c r="AM687" s="18"/>
      <c r="AN687" s="111"/>
      <c r="AO687" s="18"/>
      <c r="AP687" s="149"/>
      <c r="AQ687" s="82"/>
      <c r="AR687" s="66"/>
      <c r="AS687" s="97"/>
    </row>
    <row r="688" spans="1:45" ht="12.75" customHeight="1">
      <c r="A688" s="66"/>
      <c r="B688" s="98"/>
      <c r="C688" s="99"/>
      <c r="D688" s="99"/>
      <c r="E688" s="100"/>
      <c r="F688" s="100"/>
      <c r="G688" s="100"/>
      <c r="H688" s="98"/>
      <c r="I688" s="143"/>
      <c r="J688" s="100"/>
      <c r="K688" s="102"/>
      <c r="L688" s="100"/>
      <c r="M688" s="100"/>
      <c r="N688" s="100"/>
      <c r="O688" s="108"/>
      <c r="P688" s="144"/>
      <c r="Q688" s="145"/>
      <c r="R688" s="145"/>
      <c r="S688" s="100"/>
      <c r="T688" s="108"/>
      <c r="U688" s="102"/>
      <c r="V688" s="100"/>
      <c r="W688" s="100"/>
      <c r="X688" s="146"/>
      <c r="Y688" s="18"/>
      <c r="Z688" s="147"/>
      <c r="AA688" s="100"/>
      <c r="AB688" s="100"/>
      <c r="AC688" s="100"/>
      <c r="AD688" s="108"/>
      <c r="AE688" s="18"/>
      <c r="AF688" s="109"/>
      <c r="AG688" s="108"/>
      <c r="AH688" s="148"/>
      <c r="AI688" s="100"/>
      <c r="AJ688" s="100"/>
      <c r="AK688" s="100"/>
      <c r="AL688" s="108"/>
      <c r="AM688" s="18"/>
      <c r="AN688" s="111"/>
      <c r="AO688" s="18"/>
      <c r="AP688" s="149"/>
      <c r="AQ688" s="82"/>
      <c r="AR688" s="66"/>
      <c r="AS688" s="97"/>
    </row>
    <row r="689" spans="1:45" ht="12.75" customHeight="1">
      <c r="A689" s="66"/>
      <c r="B689" s="98"/>
      <c r="C689" s="99"/>
      <c r="D689" s="99"/>
      <c r="E689" s="100"/>
      <c r="F689" s="100"/>
      <c r="G689" s="100"/>
      <c r="H689" s="98"/>
      <c r="I689" s="143"/>
      <c r="J689" s="100"/>
      <c r="K689" s="102"/>
      <c r="L689" s="100"/>
      <c r="M689" s="100"/>
      <c r="N689" s="100"/>
      <c r="O689" s="108"/>
      <c r="P689" s="144"/>
      <c r="Q689" s="145"/>
      <c r="R689" s="145"/>
      <c r="S689" s="100"/>
      <c r="T689" s="108"/>
      <c r="U689" s="102"/>
      <c r="V689" s="100"/>
      <c r="W689" s="100"/>
      <c r="X689" s="146"/>
      <c r="Y689" s="18"/>
      <c r="Z689" s="147"/>
      <c r="AA689" s="100"/>
      <c r="AB689" s="100"/>
      <c r="AC689" s="100"/>
      <c r="AD689" s="108"/>
      <c r="AE689" s="18"/>
      <c r="AF689" s="109"/>
      <c r="AG689" s="108"/>
      <c r="AH689" s="148"/>
      <c r="AI689" s="100"/>
      <c r="AJ689" s="100"/>
      <c r="AK689" s="100"/>
      <c r="AL689" s="108"/>
      <c r="AM689" s="18"/>
      <c r="AN689" s="111"/>
      <c r="AO689" s="18"/>
      <c r="AP689" s="149"/>
      <c r="AQ689" s="82"/>
      <c r="AR689" s="66"/>
      <c r="AS689" s="97"/>
    </row>
    <row r="690" spans="1:45" ht="12.75" customHeight="1">
      <c r="A690" s="66"/>
      <c r="B690" s="98"/>
      <c r="C690" s="99"/>
      <c r="D690" s="99"/>
      <c r="E690" s="100"/>
      <c r="F690" s="100"/>
      <c r="G690" s="100"/>
      <c r="H690" s="98"/>
      <c r="I690" s="143"/>
      <c r="J690" s="100"/>
      <c r="K690" s="102"/>
      <c r="L690" s="100"/>
      <c r="M690" s="100"/>
      <c r="N690" s="100"/>
      <c r="O690" s="108"/>
      <c r="P690" s="144"/>
      <c r="Q690" s="145"/>
      <c r="R690" s="145"/>
      <c r="S690" s="100"/>
      <c r="T690" s="108"/>
      <c r="U690" s="102"/>
      <c r="V690" s="100"/>
      <c r="W690" s="100"/>
      <c r="X690" s="146"/>
      <c r="Y690" s="18"/>
      <c r="Z690" s="147"/>
      <c r="AA690" s="100"/>
      <c r="AB690" s="100"/>
      <c r="AC690" s="100"/>
      <c r="AD690" s="108"/>
      <c r="AE690" s="18"/>
      <c r="AF690" s="109"/>
      <c r="AG690" s="108"/>
      <c r="AH690" s="148"/>
      <c r="AI690" s="100"/>
      <c r="AJ690" s="100"/>
      <c r="AK690" s="100"/>
      <c r="AL690" s="108"/>
      <c r="AM690" s="18"/>
      <c r="AN690" s="111"/>
      <c r="AO690" s="18"/>
      <c r="AP690" s="149"/>
      <c r="AQ690" s="82"/>
      <c r="AR690" s="66"/>
      <c r="AS690" s="97"/>
    </row>
    <row r="691" spans="1:45" ht="12.75" customHeight="1">
      <c r="A691" s="66"/>
      <c r="B691" s="98"/>
      <c r="C691" s="99"/>
      <c r="D691" s="99"/>
      <c r="E691" s="100"/>
      <c r="F691" s="100"/>
      <c r="G691" s="100"/>
      <c r="H691" s="98"/>
      <c r="I691" s="143"/>
      <c r="J691" s="100"/>
      <c r="K691" s="102"/>
      <c r="L691" s="100"/>
      <c r="M691" s="100"/>
      <c r="N691" s="100"/>
      <c r="O691" s="108"/>
      <c r="P691" s="144"/>
      <c r="Q691" s="145"/>
      <c r="R691" s="145"/>
      <c r="S691" s="100"/>
      <c r="T691" s="108"/>
      <c r="U691" s="102"/>
      <c r="V691" s="100"/>
      <c r="W691" s="100"/>
      <c r="X691" s="146"/>
      <c r="Y691" s="18"/>
      <c r="Z691" s="147"/>
      <c r="AA691" s="100"/>
      <c r="AB691" s="100"/>
      <c r="AC691" s="100"/>
      <c r="AD691" s="108"/>
      <c r="AE691" s="18"/>
      <c r="AF691" s="109"/>
      <c r="AG691" s="108"/>
      <c r="AH691" s="148"/>
      <c r="AI691" s="100"/>
      <c r="AJ691" s="100"/>
      <c r="AK691" s="100"/>
      <c r="AL691" s="108"/>
      <c r="AM691" s="18"/>
      <c r="AN691" s="111"/>
      <c r="AO691" s="18"/>
      <c r="AP691" s="149"/>
      <c r="AQ691" s="82"/>
      <c r="AR691" s="66"/>
      <c r="AS691" s="97"/>
    </row>
    <row r="692" spans="1:45" ht="12.75" customHeight="1">
      <c r="A692" s="66"/>
      <c r="B692" s="98"/>
      <c r="C692" s="99"/>
      <c r="D692" s="99"/>
      <c r="E692" s="100"/>
      <c r="F692" s="100"/>
      <c r="G692" s="100"/>
      <c r="H692" s="98"/>
      <c r="I692" s="143"/>
      <c r="J692" s="100"/>
      <c r="K692" s="102"/>
      <c r="L692" s="100"/>
      <c r="M692" s="100"/>
      <c r="N692" s="100"/>
      <c r="O692" s="108"/>
      <c r="P692" s="144"/>
      <c r="Q692" s="145"/>
      <c r="R692" s="145"/>
      <c r="S692" s="100"/>
      <c r="T692" s="108"/>
      <c r="U692" s="102"/>
      <c r="V692" s="100"/>
      <c r="W692" s="100"/>
      <c r="X692" s="146"/>
      <c r="Y692" s="18"/>
      <c r="Z692" s="147"/>
      <c r="AA692" s="100"/>
      <c r="AB692" s="100"/>
      <c r="AC692" s="100"/>
      <c r="AD692" s="108"/>
      <c r="AE692" s="18"/>
      <c r="AF692" s="109"/>
      <c r="AG692" s="108"/>
      <c r="AH692" s="148"/>
      <c r="AI692" s="100"/>
      <c r="AJ692" s="100"/>
      <c r="AK692" s="100"/>
      <c r="AL692" s="108"/>
      <c r="AM692" s="18"/>
      <c r="AN692" s="111"/>
      <c r="AO692" s="18"/>
      <c r="AP692" s="149"/>
      <c r="AQ692" s="82"/>
      <c r="AR692" s="66"/>
      <c r="AS692" s="97"/>
    </row>
    <row r="693" spans="1:45" ht="12.75" customHeight="1">
      <c r="A693" s="66"/>
      <c r="B693" s="98"/>
      <c r="C693" s="99"/>
      <c r="D693" s="99"/>
      <c r="E693" s="100"/>
      <c r="F693" s="100"/>
      <c r="G693" s="100"/>
      <c r="H693" s="98"/>
      <c r="I693" s="143"/>
      <c r="J693" s="100"/>
      <c r="K693" s="102"/>
      <c r="L693" s="100"/>
      <c r="M693" s="100"/>
      <c r="N693" s="100"/>
      <c r="O693" s="108"/>
      <c r="P693" s="144"/>
      <c r="Q693" s="145"/>
      <c r="R693" s="145"/>
      <c r="S693" s="100"/>
      <c r="T693" s="108"/>
      <c r="U693" s="102"/>
      <c r="V693" s="100"/>
      <c r="W693" s="100"/>
      <c r="X693" s="146"/>
      <c r="Y693" s="18"/>
      <c r="Z693" s="147"/>
      <c r="AA693" s="100"/>
      <c r="AB693" s="100"/>
      <c r="AC693" s="100"/>
      <c r="AD693" s="108"/>
      <c r="AE693" s="18"/>
      <c r="AF693" s="109"/>
      <c r="AG693" s="108"/>
      <c r="AH693" s="148"/>
      <c r="AI693" s="100"/>
      <c r="AJ693" s="100"/>
      <c r="AK693" s="100"/>
      <c r="AL693" s="108"/>
      <c r="AM693" s="18"/>
      <c r="AN693" s="111"/>
      <c r="AO693" s="18"/>
      <c r="AP693" s="149"/>
      <c r="AQ693" s="82"/>
      <c r="AR693" s="66"/>
      <c r="AS693" s="97"/>
    </row>
    <row r="694" spans="1:45" ht="12.75" customHeight="1">
      <c r="A694" s="66"/>
      <c r="B694" s="98"/>
      <c r="C694" s="99"/>
      <c r="D694" s="99"/>
      <c r="E694" s="100"/>
      <c r="F694" s="100"/>
      <c r="G694" s="100"/>
      <c r="H694" s="98"/>
      <c r="I694" s="143"/>
      <c r="J694" s="100"/>
      <c r="K694" s="102"/>
      <c r="L694" s="100"/>
      <c r="M694" s="100"/>
      <c r="N694" s="100"/>
      <c r="O694" s="108"/>
      <c r="P694" s="144"/>
      <c r="Q694" s="145"/>
      <c r="R694" s="145"/>
      <c r="S694" s="100"/>
      <c r="T694" s="108"/>
      <c r="U694" s="102"/>
      <c r="V694" s="100"/>
      <c r="W694" s="100"/>
      <c r="X694" s="146"/>
      <c r="Y694" s="18"/>
      <c r="Z694" s="147"/>
      <c r="AA694" s="100"/>
      <c r="AB694" s="100"/>
      <c r="AC694" s="100"/>
      <c r="AD694" s="108"/>
      <c r="AE694" s="18"/>
      <c r="AF694" s="109"/>
      <c r="AG694" s="108"/>
      <c r="AH694" s="148"/>
      <c r="AI694" s="100"/>
      <c r="AJ694" s="100"/>
      <c r="AK694" s="100"/>
      <c r="AL694" s="108"/>
      <c r="AM694" s="18"/>
      <c r="AN694" s="111"/>
      <c r="AO694" s="18"/>
      <c r="AP694" s="149"/>
      <c r="AQ694" s="82"/>
      <c r="AR694" s="66"/>
      <c r="AS694" s="97"/>
    </row>
    <row r="695" spans="1:45" ht="12.75" customHeight="1">
      <c r="A695" s="66"/>
      <c r="B695" s="98"/>
      <c r="C695" s="99"/>
      <c r="D695" s="99"/>
      <c r="E695" s="100"/>
      <c r="F695" s="100"/>
      <c r="G695" s="100"/>
      <c r="H695" s="98"/>
      <c r="I695" s="143"/>
      <c r="J695" s="100"/>
      <c r="K695" s="102"/>
      <c r="L695" s="100"/>
      <c r="M695" s="100"/>
      <c r="N695" s="100"/>
      <c r="O695" s="108"/>
      <c r="P695" s="144"/>
      <c r="Q695" s="145"/>
      <c r="R695" s="145"/>
      <c r="S695" s="100"/>
      <c r="T695" s="108"/>
      <c r="U695" s="102"/>
      <c r="V695" s="100"/>
      <c r="W695" s="100"/>
      <c r="X695" s="146"/>
      <c r="Y695" s="18"/>
      <c r="Z695" s="147"/>
      <c r="AA695" s="100"/>
      <c r="AB695" s="100"/>
      <c r="AC695" s="100"/>
      <c r="AD695" s="108"/>
      <c r="AE695" s="18"/>
      <c r="AF695" s="109"/>
      <c r="AG695" s="108"/>
      <c r="AH695" s="148"/>
      <c r="AI695" s="100"/>
      <c r="AJ695" s="100"/>
      <c r="AK695" s="100"/>
      <c r="AL695" s="108"/>
      <c r="AM695" s="18"/>
      <c r="AN695" s="111"/>
      <c r="AO695" s="18"/>
      <c r="AP695" s="149"/>
      <c r="AQ695" s="82"/>
      <c r="AR695" s="66"/>
      <c r="AS695" s="97"/>
    </row>
    <row r="696" spans="1:45" ht="12.75" customHeight="1">
      <c r="A696" s="66"/>
      <c r="B696" s="98"/>
      <c r="C696" s="99"/>
      <c r="D696" s="99"/>
      <c r="E696" s="100"/>
      <c r="F696" s="100"/>
      <c r="G696" s="100"/>
      <c r="H696" s="98"/>
      <c r="I696" s="143"/>
      <c r="J696" s="100"/>
      <c r="K696" s="102"/>
      <c r="L696" s="100"/>
      <c r="M696" s="100"/>
      <c r="N696" s="100"/>
      <c r="O696" s="108"/>
      <c r="P696" s="144"/>
      <c r="Q696" s="145"/>
      <c r="R696" s="145"/>
      <c r="S696" s="100"/>
      <c r="T696" s="108"/>
      <c r="U696" s="102"/>
      <c r="V696" s="100"/>
      <c r="W696" s="100"/>
      <c r="X696" s="146"/>
      <c r="Y696" s="18"/>
      <c r="Z696" s="147"/>
      <c r="AA696" s="100"/>
      <c r="AB696" s="100"/>
      <c r="AC696" s="100"/>
      <c r="AD696" s="108"/>
      <c r="AE696" s="18"/>
      <c r="AF696" s="109"/>
      <c r="AG696" s="108"/>
      <c r="AH696" s="148"/>
      <c r="AI696" s="100"/>
      <c r="AJ696" s="100"/>
      <c r="AK696" s="100"/>
      <c r="AL696" s="108"/>
      <c r="AM696" s="18"/>
      <c r="AN696" s="111"/>
      <c r="AO696" s="18"/>
      <c r="AP696" s="149"/>
      <c r="AQ696" s="82"/>
      <c r="AR696" s="66"/>
      <c r="AS696" s="97"/>
    </row>
    <row r="697" spans="1:45" ht="12.75" customHeight="1">
      <c r="A697" s="66"/>
      <c r="B697" s="98"/>
      <c r="C697" s="99"/>
      <c r="D697" s="99"/>
      <c r="E697" s="100"/>
      <c r="F697" s="100"/>
      <c r="G697" s="100"/>
      <c r="H697" s="98"/>
      <c r="I697" s="143"/>
      <c r="J697" s="100"/>
      <c r="K697" s="102"/>
      <c r="L697" s="100"/>
      <c r="M697" s="100"/>
      <c r="N697" s="100"/>
      <c r="O697" s="108"/>
      <c r="P697" s="144"/>
      <c r="Q697" s="145"/>
      <c r="R697" s="145"/>
      <c r="S697" s="100"/>
      <c r="T697" s="108"/>
      <c r="U697" s="102"/>
      <c r="V697" s="100"/>
      <c r="W697" s="100"/>
      <c r="X697" s="146"/>
      <c r="Y697" s="18"/>
      <c r="Z697" s="147"/>
      <c r="AA697" s="100"/>
      <c r="AB697" s="100"/>
      <c r="AC697" s="100"/>
      <c r="AD697" s="108"/>
      <c r="AE697" s="18"/>
      <c r="AF697" s="109"/>
      <c r="AG697" s="108"/>
      <c r="AH697" s="148"/>
      <c r="AI697" s="100"/>
      <c r="AJ697" s="100"/>
      <c r="AK697" s="100"/>
      <c r="AL697" s="108"/>
      <c r="AM697" s="18"/>
      <c r="AN697" s="111"/>
      <c r="AO697" s="18"/>
      <c r="AP697" s="149"/>
      <c r="AQ697" s="82"/>
      <c r="AR697" s="66"/>
      <c r="AS697" s="97"/>
    </row>
    <row r="698" spans="1:45" ht="12.75" customHeight="1">
      <c r="A698" s="66"/>
      <c r="B698" s="98"/>
      <c r="C698" s="99"/>
      <c r="D698" s="99"/>
      <c r="E698" s="100"/>
      <c r="F698" s="100"/>
      <c r="G698" s="100"/>
      <c r="H698" s="98"/>
      <c r="I698" s="143"/>
      <c r="J698" s="100"/>
      <c r="K698" s="102"/>
      <c r="L698" s="100"/>
      <c r="M698" s="100"/>
      <c r="N698" s="100"/>
      <c r="O698" s="108"/>
      <c r="P698" s="144"/>
      <c r="Q698" s="145"/>
      <c r="R698" s="145"/>
      <c r="S698" s="100"/>
      <c r="T698" s="108"/>
      <c r="U698" s="102"/>
      <c r="V698" s="100"/>
      <c r="W698" s="100"/>
      <c r="X698" s="146"/>
      <c r="Y698" s="18"/>
      <c r="Z698" s="147"/>
      <c r="AA698" s="100"/>
      <c r="AB698" s="100"/>
      <c r="AC698" s="100"/>
      <c r="AD698" s="108"/>
      <c r="AE698" s="18"/>
      <c r="AF698" s="109"/>
      <c r="AG698" s="108"/>
      <c r="AH698" s="148"/>
      <c r="AI698" s="100"/>
      <c r="AJ698" s="100"/>
      <c r="AK698" s="100"/>
      <c r="AL698" s="108"/>
      <c r="AM698" s="18"/>
      <c r="AN698" s="111"/>
      <c r="AO698" s="18"/>
      <c r="AP698" s="149"/>
      <c r="AQ698" s="82"/>
      <c r="AR698" s="66"/>
      <c r="AS698" s="97"/>
    </row>
    <row r="699" spans="1:45" ht="12.75" customHeight="1">
      <c r="A699" s="66"/>
      <c r="B699" s="98"/>
      <c r="C699" s="99"/>
      <c r="D699" s="99"/>
      <c r="E699" s="100"/>
      <c r="F699" s="100"/>
      <c r="G699" s="100"/>
      <c r="H699" s="98"/>
      <c r="I699" s="143"/>
      <c r="J699" s="100"/>
      <c r="K699" s="102"/>
      <c r="L699" s="100"/>
      <c r="M699" s="100"/>
      <c r="N699" s="100"/>
      <c r="O699" s="108"/>
      <c r="P699" s="144"/>
      <c r="Q699" s="145"/>
      <c r="R699" s="145"/>
      <c r="S699" s="100"/>
      <c r="T699" s="108"/>
      <c r="U699" s="102"/>
      <c r="V699" s="100"/>
      <c r="W699" s="100"/>
      <c r="X699" s="146"/>
      <c r="Y699" s="18"/>
      <c r="Z699" s="147"/>
      <c r="AA699" s="100"/>
      <c r="AB699" s="100"/>
      <c r="AC699" s="100"/>
      <c r="AD699" s="108"/>
      <c r="AE699" s="18"/>
      <c r="AF699" s="109"/>
      <c r="AG699" s="108"/>
      <c r="AH699" s="148"/>
      <c r="AI699" s="100"/>
      <c r="AJ699" s="100"/>
      <c r="AK699" s="100"/>
      <c r="AL699" s="108"/>
      <c r="AM699" s="18"/>
      <c r="AN699" s="111"/>
      <c r="AO699" s="18"/>
      <c r="AP699" s="149"/>
      <c r="AQ699" s="82"/>
      <c r="AR699" s="66"/>
      <c r="AS699" s="97"/>
    </row>
    <row r="700" spans="1:45" ht="12.75" customHeight="1">
      <c r="A700" s="66"/>
      <c r="B700" s="98"/>
      <c r="C700" s="99"/>
      <c r="D700" s="99"/>
      <c r="E700" s="100"/>
      <c r="F700" s="100"/>
      <c r="G700" s="100"/>
      <c r="H700" s="98"/>
      <c r="I700" s="143"/>
      <c r="J700" s="100"/>
      <c r="K700" s="102"/>
      <c r="L700" s="100"/>
      <c r="M700" s="100"/>
      <c r="N700" s="100"/>
      <c r="O700" s="108"/>
      <c r="P700" s="144"/>
      <c r="Q700" s="145"/>
      <c r="R700" s="145"/>
      <c r="S700" s="100"/>
      <c r="T700" s="108"/>
      <c r="U700" s="102"/>
      <c r="V700" s="100"/>
      <c r="W700" s="100"/>
      <c r="X700" s="146"/>
      <c r="Y700" s="18"/>
      <c r="Z700" s="147"/>
      <c r="AA700" s="100"/>
      <c r="AB700" s="100"/>
      <c r="AC700" s="100"/>
      <c r="AD700" s="108"/>
      <c r="AE700" s="18"/>
      <c r="AF700" s="109"/>
      <c r="AG700" s="108"/>
      <c r="AH700" s="148"/>
      <c r="AI700" s="100"/>
      <c r="AJ700" s="100"/>
      <c r="AK700" s="100"/>
      <c r="AL700" s="108"/>
      <c r="AM700" s="18"/>
      <c r="AN700" s="111"/>
      <c r="AO700" s="18"/>
      <c r="AP700" s="149"/>
      <c r="AQ700" s="82"/>
      <c r="AR700" s="66"/>
      <c r="AS700" s="97"/>
    </row>
    <row r="701" spans="1:45" ht="12.75" customHeight="1">
      <c r="A701" s="66"/>
      <c r="B701" s="98"/>
      <c r="C701" s="99"/>
      <c r="D701" s="99"/>
      <c r="E701" s="100"/>
      <c r="F701" s="100"/>
      <c r="G701" s="100"/>
      <c r="H701" s="98"/>
      <c r="I701" s="143"/>
      <c r="J701" s="100"/>
      <c r="K701" s="102"/>
      <c r="L701" s="100"/>
      <c r="M701" s="100"/>
      <c r="N701" s="100"/>
      <c r="O701" s="108"/>
      <c r="P701" s="144"/>
      <c r="Q701" s="145"/>
      <c r="R701" s="145"/>
      <c r="S701" s="100"/>
      <c r="T701" s="108"/>
      <c r="U701" s="102"/>
      <c r="V701" s="100"/>
      <c r="W701" s="100"/>
      <c r="X701" s="146"/>
      <c r="Y701" s="18"/>
      <c r="Z701" s="147"/>
      <c r="AA701" s="100"/>
      <c r="AB701" s="100"/>
      <c r="AC701" s="100"/>
      <c r="AD701" s="108"/>
      <c r="AE701" s="18"/>
      <c r="AF701" s="109"/>
      <c r="AG701" s="108"/>
      <c r="AH701" s="148"/>
      <c r="AI701" s="100"/>
      <c r="AJ701" s="100"/>
      <c r="AK701" s="100"/>
      <c r="AL701" s="108"/>
      <c r="AM701" s="18"/>
      <c r="AN701" s="111"/>
      <c r="AO701" s="18"/>
      <c r="AP701" s="149"/>
      <c r="AQ701" s="82"/>
      <c r="AR701" s="66"/>
      <c r="AS701" s="97"/>
    </row>
    <row r="702" spans="1:45" ht="12.75" customHeight="1">
      <c r="A702" s="66"/>
      <c r="B702" s="98"/>
      <c r="C702" s="99"/>
      <c r="D702" s="99"/>
      <c r="E702" s="100"/>
      <c r="F702" s="100"/>
      <c r="G702" s="100"/>
      <c r="H702" s="98"/>
      <c r="I702" s="143"/>
      <c r="J702" s="100"/>
      <c r="K702" s="102"/>
      <c r="L702" s="100"/>
      <c r="M702" s="100"/>
      <c r="N702" s="100"/>
      <c r="O702" s="108"/>
      <c r="P702" s="144"/>
      <c r="Q702" s="145"/>
      <c r="R702" s="145"/>
      <c r="S702" s="100"/>
      <c r="T702" s="108"/>
      <c r="U702" s="102"/>
      <c r="V702" s="100"/>
      <c r="W702" s="100"/>
      <c r="X702" s="146"/>
      <c r="Y702" s="18"/>
      <c r="Z702" s="147"/>
      <c r="AA702" s="100"/>
      <c r="AB702" s="100"/>
      <c r="AC702" s="100"/>
      <c r="AD702" s="108"/>
      <c r="AE702" s="18"/>
      <c r="AF702" s="109"/>
      <c r="AG702" s="108"/>
      <c r="AH702" s="148"/>
      <c r="AI702" s="100"/>
      <c r="AJ702" s="100"/>
      <c r="AK702" s="100"/>
      <c r="AL702" s="108"/>
      <c r="AM702" s="18"/>
      <c r="AN702" s="111"/>
      <c r="AO702" s="18"/>
      <c r="AP702" s="149"/>
      <c r="AQ702" s="82"/>
      <c r="AR702" s="66"/>
      <c r="AS702" s="97"/>
    </row>
    <row r="703" spans="1:45" ht="12.75" customHeight="1">
      <c r="A703" s="66"/>
      <c r="B703" s="98"/>
      <c r="C703" s="99"/>
      <c r="D703" s="99"/>
      <c r="E703" s="100"/>
      <c r="F703" s="100"/>
      <c r="G703" s="100"/>
      <c r="H703" s="98"/>
      <c r="I703" s="143"/>
      <c r="J703" s="100"/>
      <c r="K703" s="102"/>
      <c r="L703" s="100"/>
      <c r="M703" s="100"/>
      <c r="N703" s="100"/>
      <c r="O703" s="108"/>
      <c r="P703" s="144"/>
      <c r="Q703" s="145"/>
      <c r="R703" s="145"/>
      <c r="S703" s="100"/>
      <c r="T703" s="108"/>
      <c r="U703" s="102"/>
      <c r="V703" s="100"/>
      <c r="W703" s="100"/>
      <c r="X703" s="146"/>
      <c r="Y703" s="18"/>
      <c r="Z703" s="147"/>
      <c r="AA703" s="100"/>
      <c r="AB703" s="100"/>
      <c r="AC703" s="100"/>
      <c r="AD703" s="108"/>
      <c r="AE703" s="18"/>
      <c r="AF703" s="109"/>
      <c r="AG703" s="108"/>
      <c r="AH703" s="148"/>
      <c r="AI703" s="100"/>
      <c r="AJ703" s="100"/>
      <c r="AK703" s="100"/>
      <c r="AL703" s="108"/>
      <c r="AM703" s="18"/>
      <c r="AN703" s="111"/>
      <c r="AO703" s="18"/>
      <c r="AP703" s="149"/>
      <c r="AQ703" s="82"/>
      <c r="AR703" s="66"/>
      <c r="AS703" s="97"/>
    </row>
    <row r="704" spans="1:45" ht="12.75" customHeight="1">
      <c r="A704" s="66"/>
      <c r="B704" s="98"/>
      <c r="C704" s="99"/>
      <c r="D704" s="99"/>
      <c r="E704" s="100"/>
      <c r="F704" s="100"/>
      <c r="G704" s="100"/>
      <c r="H704" s="98"/>
      <c r="I704" s="143"/>
      <c r="J704" s="100"/>
      <c r="K704" s="102"/>
      <c r="L704" s="100"/>
      <c r="M704" s="100"/>
      <c r="N704" s="100"/>
      <c r="O704" s="108"/>
      <c r="P704" s="144"/>
      <c r="Q704" s="145"/>
      <c r="R704" s="145"/>
      <c r="S704" s="100"/>
      <c r="T704" s="108"/>
      <c r="U704" s="102"/>
      <c r="V704" s="100"/>
      <c r="W704" s="100"/>
      <c r="X704" s="146"/>
      <c r="Y704" s="18"/>
      <c r="Z704" s="147"/>
      <c r="AA704" s="100"/>
      <c r="AB704" s="100"/>
      <c r="AC704" s="100"/>
      <c r="AD704" s="108"/>
      <c r="AE704" s="18"/>
      <c r="AF704" s="109"/>
      <c r="AG704" s="108"/>
      <c r="AH704" s="148"/>
      <c r="AI704" s="100"/>
      <c r="AJ704" s="100"/>
      <c r="AK704" s="100"/>
      <c r="AL704" s="108"/>
      <c r="AM704" s="18"/>
      <c r="AN704" s="111"/>
      <c r="AO704" s="18"/>
      <c r="AP704" s="149"/>
      <c r="AQ704" s="82"/>
      <c r="AR704" s="66"/>
      <c r="AS704" s="97"/>
    </row>
    <row r="705" spans="1:45" ht="12.75" customHeight="1">
      <c r="A705" s="66"/>
      <c r="B705" s="98"/>
      <c r="C705" s="99"/>
      <c r="D705" s="99"/>
      <c r="E705" s="100"/>
      <c r="F705" s="100"/>
      <c r="G705" s="100"/>
      <c r="H705" s="98"/>
      <c r="I705" s="143"/>
      <c r="J705" s="100"/>
      <c r="K705" s="102"/>
      <c r="L705" s="100"/>
      <c r="M705" s="100"/>
      <c r="N705" s="100"/>
      <c r="O705" s="108"/>
      <c r="P705" s="144"/>
      <c r="Q705" s="145"/>
      <c r="R705" s="145"/>
      <c r="S705" s="100"/>
      <c r="T705" s="108"/>
      <c r="U705" s="102"/>
      <c r="V705" s="100"/>
      <c r="W705" s="100"/>
      <c r="X705" s="146"/>
      <c r="Y705" s="18"/>
      <c r="Z705" s="147"/>
      <c r="AA705" s="100"/>
      <c r="AB705" s="100"/>
      <c r="AC705" s="100"/>
      <c r="AD705" s="108"/>
      <c r="AE705" s="18"/>
      <c r="AF705" s="109"/>
      <c r="AG705" s="108"/>
      <c r="AH705" s="148"/>
      <c r="AI705" s="100"/>
      <c r="AJ705" s="100"/>
      <c r="AK705" s="100"/>
      <c r="AL705" s="108"/>
      <c r="AM705" s="18"/>
      <c r="AN705" s="111"/>
      <c r="AO705" s="18"/>
      <c r="AP705" s="149"/>
      <c r="AQ705" s="82"/>
      <c r="AR705" s="66"/>
      <c r="AS705" s="97"/>
    </row>
    <row r="706" spans="1:45" ht="12.75" customHeight="1">
      <c r="A706" s="66"/>
      <c r="B706" s="98"/>
      <c r="C706" s="99"/>
      <c r="D706" s="99"/>
      <c r="E706" s="100"/>
      <c r="F706" s="100"/>
      <c r="G706" s="100"/>
      <c r="H706" s="98"/>
      <c r="I706" s="143"/>
      <c r="J706" s="100"/>
      <c r="K706" s="102"/>
      <c r="L706" s="100"/>
      <c r="M706" s="100"/>
      <c r="N706" s="100"/>
      <c r="O706" s="108"/>
      <c r="P706" s="144"/>
      <c r="Q706" s="145"/>
      <c r="R706" s="145"/>
      <c r="S706" s="100"/>
      <c r="T706" s="108"/>
      <c r="U706" s="102"/>
      <c r="V706" s="100"/>
      <c r="W706" s="100"/>
      <c r="X706" s="146"/>
      <c r="Y706" s="18"/>
      <c r="Z706" s="147"/>
      <c r="AA706" s="100"/>
      <c r="AB706" s="100"/>
      <c r="AC706" s="100"/>
      <c r="AD706" s="108"/>
      <c r="AE706" s="18"/>
      <c r="AF706" s="109"/>
      <c r="AG706" s="108"/>
      <c r="AH706" s="148"/>
      <c r="AI706" s="100"/>
      <c r="AJ706" s="100"/>
      <c r="AK706" s="100"/>
      <c r="AL706" s="108"/>
      <c r="AM706" s="18"/>
      <c r="AN706" s="111"/>
      <c r="AO706" s="18"/>
      <c r="AP706" s="149"/>
      <c r="AQ706" s="82"/>
      <c r="AR706" s="66"/>
      <c r="AS706" s="97"/>
    </row>
    <row r="707" spans="1:45" ht="12.75" customHeight="1">
      <c r="A707" s="66"/>
      <c r="B707" s="98"/>
      <c r="C707" s="99"/>
      <c r="D707" s="99"/>
      <c r="E707" s="100"/>
      <c r="F707" s="100"/>
      <c r="G707" s="100"/>
      <c r="H707" s="98"/>
      <c r="I707" s="143"/>
      <c r="J707" s="100"/>
      <c r="K707" s="102"/>
      <c r="L707" s="100"/>
      <c r="M707" s="100"/>
      <c r="N707" s="100"/>
      <c r="O707" s="108"/>
      <c r="P707" s="144"/>
      <c r="Q707" s="145"/>
      <c r="R707" s="145"/>
      <c r="S707" s="100"/>
      <c r="T707" s="108"/>
      <c r="U707" s="102"/>
      <c r="V707" s="100"/>
      <c r="W707" s="100"/>
      <c r="X707" s="146"/>
      <c r="Y707" s="18"/>
      <c r="Z707" s="147"/>
      <c r="AA707" s="100"/>
      <c r="AB707" s="100"/>
      <c r="AC707" s="100"/>
      <c r="AD707" s="108"/>
      <c r="AE707" s="18"/>
      <c r="AF707" s="109"/>
      <c r="AG707" s="108"/>
      <c r="AH707" s="148"/>
      <c r="AI707" s="100"/>
      <c r="AJ707" s="100"/>
      <c r="AK707" s="100"/>
      <c r="AL707" s="108"/>
      <c r="AM707" s="18"/>
      <c r="AN707" s="111"/>
      <c r="AO707" s="18"/>
      <c r="AP707" s="149"/>
      <c r="AQ707" s="82"/>
      <c r="AR707" s="66"/>
      <c r="AS707" s="97"/>
    </row>
    <row r="708" spans="1:45" ht="12.75" customHeight="1">
      <c r="A708" s="66"/>
      <c r="B708" s="98"/>
      <c r="C708" s="99"/>
      <c r="D708" s="99"/>
      <c r="E708" s="100"/>
      <c r="F708" s="100"/>
      <c r="G708" s="100"/>
      <c r="H708" s="98"/>
      <c r="I708" s="143"/>
      <c r="J708" s="100"/>
      <c r="K708" s="102"/>
      <c r="L708" s="100"/>
      <c r="M708" s="100"/>
      <c r="N708" s="100"/>
      <c r="O708" s="108"/>
      <c r="P708" s="144"/>
      <c r="Q708" s="145"/>
      <c r="R708" s="145"/>
      <c r="S708" s="100"/>
      <c r="T708" s="108"/>
      <c r="U708" s="102"/>
      <c r="V708" s="100"/>
      <c r="W708" s="100"/>
      <c r="X708" s="146"/>
      <c r="Y708" s="18"/>
      <c r="Z708" s="147"/>
      <c r="AA708" s="100"/>
      <c r="AB708" s="100"/>
      <c r="AC708" s="100"/>
      <c r="AD708" s="108"/>
      <c r="AE708" s="18"/>
      <c r="AF708" s="109"/>
      <c r="AG708" s="108"/>
      <c r="AH708" s="148"/>
      <c r="AI708" s="100"/>
      <c r="AJ708" s="100"/>
      <c r="AK708" s="100"/>
      <c r="AL708" s="108"/>
      <c r="AM708" s="18"/>
      <c r="AN708" s="111"/>
      <c r="AO708" s="18"/>
      <c r="AP708" s="149"/>
      <c r="AQ708" s="82"/>
      <c r="AR708" s="66"/>
      <c r="AS708" s="97"/>
    </row>
    <row r="709" spans="1:45" ht="12.75" customHeight="1">
      <c r="A709" s="66"/>
      <c r="B709" s="98"/>
      <c r="C709" s="99"/>
      <c r="D709" s="99"/>
      <c r="E709" s="100"/>
      <c r="F709" s="100"/>
      <c r="G709" s="100"/>
      <c r="H709" s="98"/>
      <c r="I709" s="143"/>
      <c r="J709" s="100"/>
      <c r="K709" s="102"/>
      <c r="L709" s="100"/>
      <c r="M709" s="100"/>
      <c r="N709" s="100"/>
      <c r="O709" s="108"/>
      <c r="P709" s="144"/>
      <c r="Q709" s="145"/>
      <c r="R709" s="145"/>
      <c r="S709" s="100"/>
      <c r="T709" s="108"/>
      <c r="U709" s="102"/>
      <c r="V709" s="100"/>
      <c r="W709" s="100"/>
      <c r="X709" s="146"/>
      <c r="Y709" s="18"/>
      <c r="Z709" s="147"/>
      <c r="AA709" s="100"/>
      <c r="AB709" s="100"/>
      <c r="AC709" s="100"/>
      <c r="AD709" s="108"/>
      <c r="AE709" s="18"/>
      <c r="AF709" s="109"/>
      <c r="AG709" s="108"/>
      <c r="AH709" s="148"/>
      <c r="AI709" s="100"/>
      <c r="AJ709" s="100"/>
      <c r="AK709" s="100"/>
      <c r="AL709" s="108"/>
      <c r="AM709" s="18"/>
      <c r="AN709" s="111"/>
      <c r="AO709" s="18"/>
      <c r="AP709" s="149"/>
      <c r="AQ709" s="82"/>
      <c r="AR709" s="66"/>
      <c r="AS709" s="97"/>
    </row>
    <row r="710" spans="1:45" ht="12.75" customHeight="1">
      <c r="A710" s="66"/>
      <c r="B710" s="98"/>
      <c r="C710" s="99"/>
      <c r="D710" s="99"/>
      <c r="E710" s="100"/>
      <c r="F710" s="100"/>
      <c r="G710" s="100"/>
      <c r="H710" s="98"/>
      <c r="I710" s="143"/>
      <c r="J710" s="100"/>
      <c r="K710" s="102"/>
      <c r="L710" s="100"/>
      <c r="M710" s="100"/>
      <c r="N710" s="100"/>
      <c r="O710" s="108"/>
      <c r="P710" s="144"/>
      <c r="Q710" s="145"/>
      <c r="R710" s="145"/>
      <c r="S710" s="100"/>
      <c r="T710" s="108"/>
      <c r="U710" s="102"/>
      <c r="V710" s="100"/>
      <c r="W710" s="100"/>
      <c r="X710" s="146"/>
      <c r="Y710" s="18"/>
      <c r="Z710" s="147"/>
      <c r="AA710" s="100"/>
      <c r="AB710" s="100"/>
      <c r="AC710" s="100"/>
      <c r="AD710" s="108"/>
      <c r="AE710" s="18"/>
      <c r="AF710" s="109"/>
      <c r="AG710" s="108"/>
      <c r="AH710" s="148"/>
      <c r="AI710" s="100"/>
      <c r="AJ710" s="100"/>
      <c r="AK710" s="100"/>
      <c r="AL710" s="108"/>
      <c r="AM710" s="18"/>
      <c r="AN710" s="111"/>
      <c r="AO710" s="18"/>
      <c r="AP710" s="149"/>
      <c r="AQ710" s="82"/>
      <c r="AR710" s="66"/>
      <c r="AS710" s="97"/>
    </row>
    <row r="711" spans="1:45" ht="12.75" customHeight="1">
      <c r="A711" s="66"/>
      <c r="B711" s="98"/>
      <c r="C711" s="99"/>
      <c r="D711" s="99"/>
      <c r="E711" s="100"/>
      <c r="F711" s="100"/>
      <c r="G711" s="100"/>
      <c r="H711" s="98"/>
      <c r="I711" s="143"/>
      <c r="J711" s="100"/>
      <c r="K711" s="102"/>
      <c r="L711" s="100"/>
      <c r="M711" s="100"/>
      <c r="N711" s="100"/>
      <c r="O711" s="108"/>
      <c r="P711" s="144"/>
      <c r="Q711" s="145"/>
      <c r="R711" s="145"/>
      <c r="S711" s="100"/>
      <c r="T711" s="108"/>
      <c r="U711" s="102"/>
      <c r="V711" s="100"/>
      <c r="W711" s="100"/>
      <c r="X711" s="146"/>
      <c r="Y711" s="18"/>
      <c r="Z711" s="147"/>
      <c r="AA711" s="100"/>
      <c r="AB711" s="100"/>
      <c r="AC711" s="100"/>
      <c r="AD711" s="108"/>
      <c r="AE711" s="18"/>
      <c r="AF711" s="109"/>
      <c r="AG711" s="108"/>
      <c r="AH711" s="148"/>
      <c r="AI711" s="100"/>
      <c r="AJ711" s="100"/>
      <c r="AK711" s="100"/>
      <c r="AL711" s="108"/>
      <c r="AM711" s="18"/>
      <c r="AN711" s="111"/>
      <c r="AO711" s="18"/>
      <c r="AP711" s="149"/>
      <c r="AQ711" s="82"/>
      <c r="AR711" s="66"/>
      <c r="AS711" s="97"/>
    </row>
    <row r="712" spans="1:45" ht="12.75" customHeight="1">
      <c r="A712" s="66"/>
      <c r="B712" s="98"/>
      <c r="C712" s="99"/>
      <c r="D712" s="99"/>
      <c r="E712" s="100"/>
      <c r="F712" s="100"/>
      <c r="G712" s="100"/>
      <c r="H712" s="98"/>
      <c r="I712" s="143"/>
      <c r="J712" s="100"/>
      <c r="K712" s="102"/>
      <c r="L712" s="100"/>
      <c r="M712" s="100"/>
      <c r="N712" s="100"/>
      <c r="O712" s="108"/>
      <c r="P712" s="144"/>
      <c r="Q712" s="145"/>
      <c r="R712" s="145"/>
      <c r="S712" s="100"/>
      <c r="T712" s="108"/>
      <c r="U712" s="102"/>
      <c r="V712" s="100"/>
      <c r="W712" s="100"/>
      <c r="X712" s="146"/>
      <c r="Y712" s="18"/>
      <c r="Z712" s="147"/>
      <c r="AA712" s="100"/>
      <c r="AB712" s="100"/>
      <c r="AC712" s="100"/>
      <c r="AD712" s="108"/>
      <c r="AE712" s="18"/>
      <c r="AF712" s="109"/>
      <c r="AG712" s="108"/>
      <c r="AH712" s="148"/>
      <c r="AI712" s="100"/>
      <c r="AJ712" s="100"/>
      <c r="AK712" s="100"/>
      <c r="AL712" s="108"/>
      <c r="AM712" s="18"/>
      <c r="AN712" s="111"/>
      <c r="AO712" s="18"/>
      <c r="AP712" s="149"/>
      <c r="AQ712" s="82"/>
      <c r="AR712" s="66"/>
      <c r="AS712" s="97"/>
    </row>
    <row r="713" spans="1:45" ht="12.75" customHeight="1">
      <c r="A713" s="66"/>
      <c r="B713" s="98"/>
      <c r="C713" s="99"/>
      <c r="D713" s="99"/>
      <c r="E713" s="100"/>
      <c r="F713" s="100"/>
      <c r="G713" s="100"/>
      <c r="H713" s="98"/>
      <c r="I713" s="143"/>
      <c r="J713" s="100"/>
      <c r="K713" s="102"/>
      <c r="L713" s="100"/>
      <c r="M713" s="100"/>
      <c r="N713" s="100"/>
      <c r="O713" s="108"/>
      <c r="P713" s="144"/>
      <c r="Q713" s="145"/>
      <c r="R713" s="145"/>
      <c r="S713" s="100"/>
      <c r="T713" s="108"/>
      <c r="U713" s="102"/>
      <c r="V713" s="100"/>
      <c r="W713" s="100"/>
      <c r="X713" s="146"/>
      <c r="Y713" s="18"/>
      <c r="Z713" s="147"/>
      <c r="AA713" s="100"/>
      <c r="AB713" s="100"/>
      <c r="AC713" s="100"/>
      <c r="AD713" s="108"/>
      <c r="AE713" s="18"/>
      <c r="AF713" s="109"/>
      <c r="AG713" s="108"/>
      <c r="AH713" s="148"/>
      <c r="AI713" s="100"/>
      <c r="AJ713" s="100"/>
      <c r="AK713" s="100"/>
      <c r="AL713" s="108"/>
      <c r="AM713" s="18"/>
      <c r="AN713" s="111"/>
      <c r="AO713" s="18"/>
      <c r="AP713" s="149"/>
      <c r="AQ713" s="82"/>
      <c r="AR713" s="66"/>
      <c r="AS713" s="97"/>
    </row>
    <row r="714" spans="1:45" ht="12.75" customHeight="1">
      <c r="A714" s="66"/>
      <c r="B714" s="98"/>
      <c r="C714" s="99"/>
      <c r="D714" s="99"/>
      <c r="E714" s="100"/>
      <c r="F714" s="100"/>
      <c r="G714" s="100"/>
      <c r="H714" s="98"/>
      <c r="I714" s="143"/>
      <c r="J714" s="100"/>
      <c r="K714" s="102"/>
      <c r="L714" s="100"/>
      <c r="M714" s="100"/>
      <c r="N714" s="100"/>
      <c r="O714" s="108"/>
      <c r="P714" s="144"/>
      <c r="Q714" s="145"/>
      <c r="R714" s="145"/>
      <c r="S714" s="100"/>
      <c r="T714" s="108"/>
      <c r="U714" s="102"/>
      <c r="V714" s="100"/>
      <c r="W714" s="100"/>
      <c r="X714" s="146"/>
      <c r="Y714" s="18"/>
      <c r="Z714" s="147"/>
      <c r="AA714" s="100"/>
      <c r="AB714" s="100"/>
      <c r="AC714" s="100"/>
      <c r="AD714" s="108"/>
      <c r="AE714" s="18"/>
      <c r="AF714" s="109"/>
      <c r="AG714" s="108"/>
      <c r="AH714" s="148"/>
      <c r="AI714" s="100"/>
      <c r="AJ714" s="100"/>
      <c r="AK714" s="100"/>
      <c r="AL714" s="108"/>
      <c r="AM714" s="18"/>
      <c r="AN714" s="111"/>
      <c r="AO714" s="18"/>
      <c r="AP714" s="149"/>
      <c r="AQ714" s="82"/>
      <c r="AR714" s="66"/>
      <c r="AS714" s="97"/>
    </row>
    <row r="715" spans="1:45" ht="12.75" customHeight="1">
      <c r="A715" s="66"/>
      <c r="B715" s="98"/>
      <c r="C715" s="99"/>
      <c r="D715" s="99"/>
      <c r="E715" s="100"/>
      <c r="F715" s="100"/>
      <c r="G715" s="100"/>
      <c r="H715" s="98"/>
      <c r="I715" s="143"/>
      <c r="J715" s="100"/>
      <c r="K715" s="102"/>
      <c r="L715" s="100"/>
      <c r="M715" s="100"/>
      <c r="N715" s="100"/>
      <c r="O715" s="108"/>
      <c r="P715" s="144"/>
      <c r="Q715" s="145"/>
      <c r="R715" s="145"/>
      <c r="S715" s="100"/>
      <c r="T715" s="108"/>
      <c r="U715" s="102"/>
      <c r="V715" s="100"/>
      <c r="W715" s="100"/>
      <c r="X715" s="146"/>
      <c r="Y715" s="18"/>
      <c r="Z715" s="147"/>
      <c r="AA715" s="100"/>
      <c r="AB715" s="100"/>
      <c r="AC715" s="100"/>
      <c r="AD715" s="108"/>
      <c r="AE715" s="18"/>
      <c r="AF715" s="109"/>
      <c r="AG715" s="108"/>
      <c r="AH715" s="148"/>
      <c r="AI715" s="100"/>
      <c r="AJ715" s="100"/>
      <c r="AK715" s="100"/>
      <c r="AL715" s="108"/>
      <c r="AM715" s="18"/>
      <c r="AN715" s="111"/>
      <c r="AO715" s="18"/>
      <c r="AP715" s="149"/>
      <c r="AQ715" s="82"/>
      <c r="AR715" s="66"/>
      <c r="AS715" s="97"/>
    </row>
    <row r="716" spans="1:45" ht="12.75" customHeight="1">
      <c r="A716" s="66"/>
      <c r="B716" s="98"/>
      <c r="C716" s="99"/>
      <c r="D716" s="99"/>
      <c r="E716" s="100"/>
      <c r="F716" s="100"/>
      <c r="G716" s="100"/>
      <c r="H716" s="98"/>
      <c r="I716" s="143"/>
      <c r="J716" s="100"/>
      <c r="K716" s="102"/>
      <c r="L716" s="100"/>
      <c r="M716" s="100"/>
      <c r="N716" s="100"/>
      <c r="O716" s="108"/>
      <c r="P716" s="144"/>
      <c r="Q716" s="145"/>
      <c r="R716" s="145"/>
      <c r="S716" s="100"/>
      <c r="T716" s="108"/>
      <c r="U716" s="102"/>
      <c r="V716" s="100"/>
      <c r="W716" s="100"/>
      <c r="X716" s="146"/>
      <c r="Y716" s="18"/>
      <c r="Z716" s="147"/>
      <c r="AA716" s="100"/>
      <c r="AB716" s="100"/>
      <c r="AC716" s="100"/>
      <c r="AD716" s="108"/>
      <c r="AE716" s="18"/>
      <c r="AF716" s="109"/>
      <c r="AG716" s="108"/>
      <c r="AH716" s="148"/>
      <c r="AI716" s="100"/>
      <c r="AJ716" s="100"/>
      <c r="AK716" s="100"/>
      <c r="AL716" s="108"/>
      <c r="AM716" s="18"/>
      <c r="AN716" s="111"/>
      <c r="AO716" s="18"/>
      <c r="AP716" s="149"/>
      <c r="AQ716" s="82"/>
      <c r="AR716" s="66"/>
      <c r="AS716" s="97"/>
    </row>
    <row r="717" spans="1:45" ht="12.75" customHeight="1">
      <c r="A717" s="66"/>
      <c r="B717" s="98"/>
      <c r="C717" s="99"/>
      <c r="D717" s="99"/>
      <c r="E717" s="100"/>
      <c r="F717" s="100"/>
      <c r="G717" s="100"/>
      <c r="H717" s="98"/>
      <c r="I717" s="143"/>
      <c r="J717" s="100"/>
      <c r="K717" s="102"/>
      <c r="L717" s="100"/>
      <c r="M717" s="100"/>
      <c r="N717" s="100"/>
      <c r="O717" s="108"/>
      <c r="P717" s="144"/>
      <c r="Q717" s="145"/>
      <c r="R717" s="145"/>
      <c r="S717" s="100"/>
      <c r="T717" s="108"/>
      <c r="U717" s="102"/>
      <c r="V717" s="100"/>
      <c r="W717" s="100"/>
      <c r="X717" s="146"/>
      <c r="Y717" s="18"/>
      <c r="Z717" s="147"/>
      <c r="AA717" s="100"/>
      <c r="AB717" s="100"/>
      <c r="AC717" s="100"/>
      <c r="AD717" s="108"/>
      <c r="AE717" s="18"/>
      <c r="AF717" s="109"/>
      <c r="AG717" s="108"/>
      <c r="AH717" s="148"/>
      <c r="AI717" s="100"/>
      <c r="AJ717" s="100"/>
      <c r="AK717" s="100"/>
      <c r="AL717" s="108"/>
      <c r="AM717" s="18"/>
      <c r="AN717" s="111"/>
      <c r="AO717" s="18"/>
      <c r="AP717" s="149"/>
      <c r="AQ717" s="82"/>
      <c r="AR717" s="66"/>
      <c r="AS717" s="97"/>
    </row>
    <row r="718" spans="1:45" ht="12.75" customHeight="1">
      <c r="A718" s="66"/>
      <c r="B718" s="98"/>
      <c r="C718" s="99"/>
      <c r="D718" s="99"/>
      <c r="E718" s="100"/>
      <c r="F718" s="100"/>
      <c r="G718" s="100"/>
      <c r="H718" s="98"/>
      <c r="I718" s="143"/>
      <c r="J718" s="100"/>
      <c r="K718" s="102"/>
      <c r="L718" s="100"/>
      <c r="M718" s="100"/>
      <c r="N718" s="100"/>
      <c r="O718" s="108"/>
      <c r="P718" s="144"/>
      <c r="Q718" s="145"/>
      <c r="R718" s="145"/>
      <c r="S718" s="100"/>
      <c r="T718" s="108"/>
      <c r="U718" s="102"/>
      <c r="V718" s="100"/>
      <c r="W718" s="100"/>
      <c r="X718" s="146"/>
      <c r="Y718" s="18"/>
      <c r="Z718" s="147"/>
      <c r="AA718" s="100"/>
      <c r="AB718" s="100"/>
      <c r="AC718" s="100"/>
      <c r="AD718" s="108"/>
      <c r="AE718" s="18"/>
      <c r="AF718" s="109"/>
      <c r="AG718" s="108"/>
      <c r="AH718" s="148"/>
      <c r="AI718" s="100"/>
      <c r="AJ718" s="100"/>
      <c r="AK718" s="100"/>
      <c r="AL718" s="108"/>
      <c r="AM718" s="18"/>
      <c r="AN718" s="111"/>
      <c r="AO718" s="18"/>
      <c r="AP718" s="149"/>
      <c r="AQ718" s="82"/>
      <c r="AR718" s="66"/>
      <c r="AS718" s="97"/>
    </row>
    <row r="719" spans="1:45" ht="12.75" customHeight="1">
      <c r="A719" s="66"/>
      <c r="B719" s="98"/>
      <c r="C719" s="99"/>
      <c r="D719" s="99"/>
      <c r="E719" s="100"/>
      <c r="F719" s="100"/>
      <c r="G719" s="100"/>
      <c r="H719" s="98"/>
      <c r="I719" s="143"/>
      <c r="J719" s="100"/>
      <c r="K719" s="102"/>
      <c r="L719" s="100"/>
      <c r="M719" s="100"/>
      <c r="N719" s="100"/>
      <c r="O719" s="108"/>
      <c r="P719" s="144"/>
      <c r="Q719" s="145"/>
      <c r="R719" s="145"/>
      <c r="S719" s="100"/>
      <c r="T719" s="108"/>
      <c r="U719" s="102"/>
      <c r="V719" s="100"/>
      <c r="W719" s="100"/>
      <c r="X719" s="146"/>
      <c r="Y719" s="18"/>
      <c r="Z719" s="147"/>
      <c r="AA719" s="100"/>
      <c r="AB719" s="100"/>
      <c r="AC719" s="100"/>
      <c r="AD719" s="108"/>
      <c r="AE719" s="18"/>
      <c r="AF719" s="109"/>
      <c r="AG719" s="108"/>
      <c r="AH719" s="148"/>
      <c r="AI719" s="100"/>
      <c r="AJ719" s="100"/>
      <c r="AK719" s="100"/>
      <c r="AL719" s="108"/>
      <c r="AM719" s="18"/>
      <c r="AN719" s="111"/>
      <c r="AO719" s="18"/>
      <c r="AP719" s="149"/>
      <c r="AQ719" s="82"/>
      <c r="AR719" s="66"/>
      <c r="AS719" s="97"/>
    </row>
    <row r="720" spans="1:45" ht="12.75" customHeight="1">
      <c r="A720" s="66"/>
      <c r="B720" s="98"/>
      <c r="C720" s="99"/>
      <c r="D720" s="99"/>
      <c r="E720" s="100"/>
      <c r="F720" s="100"/>
      <c r="G720" s="100"/>
      <c r="H720" s="98"/>
      <c r="I720" s="143"/>
      <c r="J720" s="100"/>
      <c r="K720" s="102"/>
      <c r="L720" s="100"/>
      <c r="M720" s="100"/>
      <c r="N720" s="100"/>
      <c r="O720" s="108"/>
      <c r="P720" s="144"/>
      <c r="Q720" s="145"/>
      <c r="R720" s="145"/>
      <c r="S720" s="100"/>
      <c r="T720" s="108"/>
      <c r="U720" s="102"/>
      <c r="V720" s="100"/>
      <c r="W720" s="100"/>
      <c r="X720" s="146"/>
      <c r="Y720" s="18"/>
      <c r="Z720" s="147"/>
      <c r="AA720" s="100"/>
      <c r="AB720" s="100"/>
      <c r="AC720" s="100"/>
      <c r="AD720" s="108"/>
      <c r="AE720" s="18"/>
      <c r="AF720" s="109"/>
      <c r="AG720" s="108"/>
      <c r="AH720" s="148"/>
      <c r="AI720" s="100"/>
      <c r="AJ720" s="100"/>
      <c r="AK720" s="100"/>
      <c r="AL720" s="108"/>
      <c r="AM720" s="18"/>
      <c r="AN720" s="111"/>
      <c r="AO720" s="18"/>
      <c r="AP720" s="149"/>
      <c r="AQ720" s="82"/>
      <c r="AR720" s="66"/>
      <c r="AS720" s="97"/>
    </row>
    <row r="721" spans="1:45" ht="12.75" customHeight="1">
      <c r="A721" s="66"/>
      <c r="B721" s="98"/>
      <c r="C721" s="99"/>
      <c r="D721" s="99"/>
      <c r="E721" s="100"/>
      <c r="F721" s="100"/>
      <c r="G721" s="100"/>
      <c r="H721" s="98"/>
      <c r="I721" s="143"/>
      <c r="J721" s="100"/>
      <c r="K721" s="102"/>
      <c r="L721" s="100"/>
      <c r="M721" s="100"/>
      <c r="N721" s="100"/>
      <c r="O721" s="108"/>
      <c r="P721" s="144"/>
      <c r="Q721" s="145"/>
      <c r="R721" s="145"/>
      <c r="S721" s="100"/>
      <c r="T721" s="108"/>
      <c r="U721" s="102"/>
      <c r="V721" s="100"/>
      <c r="W721" s="100"/>
      <c r="X721" s="146"/>
      <c r="Y721" s="18"/>
      <c r="Z721" s="147"/>
      <c r="AA721" s="100"/>
      <c r="AB721" s="100"/>
      <c r="AC721" s="100"/>
      <c r="AD721" s="108"/>
      <c r="AE721" s="18"/>
      <c r="AF721" s="109"/>
      <c r="AG721" s="108"/>
      <c r="AH721" s="148"/>
      <c r="AI721" s="100"/>
      <c r="AJ721" s="100"/>
      <c r="AK721" s="100"/>
      <c r="AL721" s="108"/>
      <c r="AM721" s="18"/>
      <c r="AN721" s="111"/>
      <c r="AO721" s="18"/>
      <c r="AP721" s="149"/>
      <c r="AQ721" s="82"/>
      <c r="AR721" s="66"/>
      <c r="AS721" s="97"/>
    </row>
    <row r="722" spans="1:45" ht="12.75" customHeight="1">
      <c r="A722" s="66"/>
      <c r="B722" s="98"/>
      <c r="C722" s="99"/>
      <c r="D722" s="99"/>
      <c r="E722" s="100"/>
      <c r="F722" s="100"/>
      <c r="G722" s="100"/>
      <c r="H722" s="98"/>
      <c r="I722" s="143"/>
      <c r="J722" s="100"/>
      <c r="K722" s="102"/>
      <c r="L722" s="100"/>
      <c r="M722" s="100"/>
      <c r="N722" s="100"/>
      <c r="O722" s="108"/>
      <c r="P722" s="144"/>
      <c r="Q722" s="145"/>
      <c r="R722" s="145"/>
      <c r="S722" s="100"/>
      <c r="T722" s="108"/>
      <c r="U722" s="102"/>
      <c r="V722" s="100"/>
      <c r="W722" s="100"/>
      <c r="X722" s="146"/>
      <c r="Y722" s="18"/>
      <c r="Z722" s="147"/>
      <c r="AA722" s="100"/>
      <c r="AB722" s="100"/>
      <c r="AC722" s="100"/>
      <c r="AD722" s="108"/>
      <c r="AE722" s="18"/>
      <c r="AF722" s="109"/>
      <c r="AG722" s="108"/>
      <c r="AH722" s="148"/>
      <c r="AI722" s="100"/>
      <c r="AJ722" s="100"/>
      <c r="AK722" s="100"/>
      <c r="AL722" s="108"/>
      <c r="AM722" s="18"/>
      <c r="AN722" s="111"/>
      <c r="AO722" s="18"/>
      <c r="AP722" s="149"/>
      <c r="AQ722" s="82"/>
      <c r="AR722" s="66"/>
      <c r="AS722" s="97"/>
    </row>
    <row r="723" spans="1:45" ht="12.75" customHeight="1">
      <c r="A723" s="66"/>
      <c r="B723" s="98"/>
      <c r="C723" s="99"/>
      <c r="D723" s="99"/>
      <c r="E723" s="100"/>
      <c r="F723" s="100"/>
      <c r="G723" s="100"/>
      <c r="H723" s="98"/>
      <c r="I723" s="143"/>
      <c r="J723" s="100"/>
      <c r="K723" s="102"/>
      <c r="L723" s="100"/>
      <c r="M723" s="100"/>
      <c r="N723" s="100"/>
      <c r="O723" s="108"/>
      <c r="P723" s="144"/>
      <c r="Q723" s="145"/>
      <c r="R723" s="145"/>
      <c r="S723" s="100"/>
      <c r="T723" s="108"/>
      <c r="U723" s="102"/>
      <c r="V723" s="100"/>
      <c r="W723" s="100"/>
      <c r="X723" s="146"/>
      <c r="Y723" s="18"/>
      <c r="Z723" s="147"/>
      <c r="AA723" s="100"/>
      <c r="AB723" s="100"/>
      <c r="AC723" s="100"/>
      <c r="AD723" s="108"/>
      <c r="AE723" s="18"/>
      <c r="AF723" s="109"/>
      <c r="AG723" s="108"/>
      <c r="AH723" s="148"/>
      <c r="AI723" s="100"/>
      <c r="AJ723" s="100"/>
      <c r="AK723" s="100"/>
      <c r="AL723" s="108"/>
      <c r="AM723" s="18"/>
      <c r="AN723" s="111"/>
      <c r="AO723" s="18"/>
      <c r="AP723" s="149"/>
      <c r="AQ723" s="82"/>
      <c r="AR723" s="66"/>
      <c r="AS723" s="97"/>
    </row>
    <row r="724" spans="1:45" ht="12.75" customHeight="1">
      <c r="A724" s="66"/>
      <c r="B724" s="98"/>
      <c r="C724" s="99"/>
      <c r="D724" s="99"/>
      <c r="E724" s="100"/>
      <c r="F724" s="100"/>
      <c r="G724" s="100"/>
      <c r="H724" s="98"/>
      <c r="I724" s="143"/>
      <c r="J724" s="100"/>
      <c r="K724" s="102"/>
      <c r="L724" s="100"/>
      <c r="M724" s="100"/>
      <c r="N724" s="100"/>
      <c r="O724" s="108"/>
      <c r="P724" s="144"/>
      <c r="Q724" s="145"/>
      <c r="R724" s="145"/>
      <c r="S724" s="100"/>
      <c r="T724" s="108"/>
      <c r="U724" s="102"/>
      <c r="V724" s="100"/>
      <c r="W724" s="100"/>
      <c r="X724" s="146"/>
      <c r="Y724" s="18"/>
      <c r="Z724" s="147"/>
      <c r="AA724" s="100"/>
      <c r="AB724" s="100"/>
      <c r="AC724" s="100"/>
      <c r="AD724" s="108"/>
      <c r="AE724" s="18"/>
      <c r="AF724" s="109"/>
      <c r="AG724" s="108"/>
      <c r="AH724" s="148"/>
      <c r="AI724" s="100"/>
      <c r="AJ724" s="100"/>
      <c r="AK724" s="100"/>
      <c r="AL724" s="108"/>
      <c r="AM724" s="18"/>
      <c r="AN724" s="111"/>
      <c r="AO724" s="18"/>
      <c r="AP724" s="149"/>
      <c r="AQ724" s="82"/>
      <c r="AR724" s="66"/>
      <c r="AS724" s="97"/>
    </row>
    <row r="725" spans="1:45" ht="12.75" customHeight="1">
      <c r="A725" s="66"/>
      <c r="B725" s="98"/>
      <c r="C725" s="99"/>
      <c r="D725" s="99"/>
      <c r="E725" s="100"/>
      <c r="F725" s="100"/>
      <c r="G725" s="100"/>
      <c r="H725" s="98"/>
      <c r="I725" s="143"/>
      <c r="J725" s="100"/>
      <c r="K725" s="102"/>
      <c r="L725" s="100"/>
      <c r="M725" s="100"/>
      <c r="N725" s="100"/>
      <c r="O725" s="108"/>
      <c r="P725" s="144"/>
      <c r="Q725" s="145"/>
      <c r="R725" s="145"/>
      <c r="S725" s="100"/>
      <c r="T725" s="108"/>
      <c r="U725" s="102"/>
      <c r="V725" s="100"/>
      <c r="W725" s="100"/>
      <c r="X725" s="146"/>
      <c r="Y725" s="18"/>
      <c r="Z725" s="147"/>
      <c r="AA725" s="100"/>
      <c r="AB725" s="100"/>
      <c r="AC725" s="100"/>
      <c r="AD725" s="108"/>
      <c r="AE725" s="18"/>
      <c r="AF725" s="109"/>
      <c r="AG725" s="108"/>
      <c r="AH725" s="148"/>
      <c r="AI725" s="100"/>
      <c r="AJ725" s="100"/>
      <c r="AK725" s="100"/>
      <c r="AL725" s="108"/>
      <c r="AM725" s="18"/>
      <c r="AN725" s="111"/>
      <c r="AO725" s="18"/>
      <c r="AP725" s="149"/>
      <c r="AQ725" s="82"/>
      <c r="AR725" s="66"/>
      <c r="AS725" s="97"/>
    </row>
    <row r="726" spans="1:45" ht="12.75" customHeight="1">
      <c r="A726" s="66"/>
      <c r="B726" s="98"/>
      <c r="C726" s="99"/>
      <c r="D726" s="99"/>
      <c r="E726" s="100"/>
      <c r="F726" s="100"/>
      <c r="G726" s="100"/>
      <c r="H726" s="98"/>
      <c r="I726" s="143"/>
      <c r="J726" s="100"/>
      <c r="K726" s="102"/>
      <c r="L726" s="100"/>
      <c r="M726" s="100"/>
      <c r="N726" s="100"/>
      <c r="O726" s="108"/>
      <c r="P726" s="144"/>
      <c r="Q726" s="145"/>
      <c r="R726" s="145"/>
      <c r="S726" s="100"/>
      <c r="T726" s="108"/>
      <c r="U726" s="102"/>
      <c r="V726" s="100"/>
      <c r="W726" s="100"/>
      <c r="X726" s="146"/>
      <c r="Y726" s="18"/>
      <c r="Z726" s="147"/>
      <c r="AA726" s="100"/>
      <c r="AB726" s="100"/>
      <c r="AC726" s="100"/>
      <c r="AD726" s="108"/>
      <c r="AE726" s="18"/>
      <c r="AF726" s="109"/>
      <c r="AG726" s="108"/>
      <c r="AH726" s="148"/>
      <c r="AI726" s="100"/>
      <c r="AJ726" s="100"/>
      <c r="AK726" s="100"/>
      <c r="AL726" s="108"/>
      <c r="AM726" s="18"/>
      <c r="AN726" s="111"/>
      <c r="AO726" s="18"/>
      <c r="AP726" s="149"/>
      <c r="AQ726" s="82"/>
      <c r="AR726" s="66"/>
      <c r="AS726" s="97"/>
    </row>
    <row r="727" spans="1:45" ht="12.75" customHeight="1">
      <c r="A727" s="66"/>
      <c r="B727" s="98"/>
      <c r="C727" s="99"/>
      <c r="D727" s="99"/>
      <c r="E727" s="100"/>
      <c r="F727" s="100"/>
      <c r="G727" s="100"/>
      <c r="H727" s="98"/>
      <c r="I727" s="143"/>
      <c r="J727" s="100"/>
      <c r="K727" s="102"/>
      <c r="L727" s="100"/>
      <c r="M727" s="100"/>
      <c r="N727" s="100"/>
      <c r="O727" s="108"/>
      <c r="P727" s="144"/>
      <c r="Q727" s="145"/>
      <c r="R727" s="145"/>
      <c r="S727" s="100"/>
      <c r="T727" s="108"/>
      <c r="U727" s="102"/>
      <c r="V727" s="100"/>
      <c r="W727" s="100"/>
      <c r="X727" s="146"/>
      <c r="Y727" s="18"/>
      <c r="Z727" s="147"/>
      <c r="AA727" s="100"/>
      <c r="AB727" s="100"/>
      <c r="AC727" s="100"/>
      <c r="AD727" s="108"/>
      <c r="AE727" s="18"/>
      <c r="AF727" s="109"/>
      <c r="AG727" s="108"/>
      <c r="AH727" s="148"/>
      <c r="AI727" s="100"/>
      <c r="AJ727" s="100"/>
      <c r="AK727" s="100"/>
      <c r="AL727" s="108"/>
      <c r="AM727" s="18"/>
      <c r="AN727" s="111"/>
      <c r="AO727" s="18"/>
      <c r="AP727" s="149"/>
      <c r="AQ727" s="82"/>
      <c r="AR727" s="66"/>
      <c r="AS727" s="97"/>
    </row>
    <row r="728" spans="1:45" ht="12.75" customHeight="1">
      <c r="A728" s="66"/>
      <c r="B728" s="98"/>
      <c r="C728" s="99"/>
      <c r="D728" s="99"/>
      <c r="E728" s="100"/>
      <c r="F728" s="100"/>
      <c r="G728" s="100"/>
      <c r="H728" s="98"/>
      <c r="I728" s="143"/>
      <c r="J728" s="100"/>
      <c r="K728" s="102"/>
      <c r="L728" s="100"/>
      <c r="M728" s="100"/>
      <c r="N728" s="100"/>
      <c r="O728" s="108"/>
      <c r="P728" s="144"/>
      <c r="Q728" s="145"/>
      <c r="R728" s="145"/>
      <c r="S728" s="100"/>
      <c r="T728" s="108"/>
      <c r="U728" s="102"/>
      <c r="V728" s="100"/>
      <c r="W728" s="100"/>
      <c r="X728" s="146"/>
      <c r="Y728" s="18"/>
      <c r="Z728" s="147"/>
      <c r="AA728" s="100"/>
      <c r="AB728" s="100"/>
      <c r="AC728" s="100"/>
      <c r="AD728" s="108"/>
      <c r="AE728" s="18"/>
      <c r="AF728" s="109"/>
      <c r="AG728" s="108"/>
      <c r="AH728" s="148"/>
      <c r="AI728" s="100"/>
      <c r="AJ728" s="100"/>
      <c r="AK728" s="100"/>
      <c r="AL728" s="108"/>
      <c r="AM728" s="18"/>
      <c r="AN728" s="111"/>
      <c r="AO728" s="18"/>
      <c r="AP728" s="149"/>
      <c r="AQ728" s="82"/>
      <c r="AR728" s="66"/>
      <c r="AS728" s="97"/>
    </row>
    <row r="729" spans="1:45" ht="12.75" customHeight="1">
      <c r="A729" s="66"/>
      <c r="B729" s="98"/>
      <c r="C729" s="99"/>
      <c r="D729" s="99"/>
      <c r="E729" s="100"/>
      <c r="F729" s="100"/>
      <c r="G729" s="100"/>
      <c r="H729" s="98"/>
      <c r="I729" s="143"/>
      <c r="J729" s="100"/>
      <c r="K729" s="102"/>
      <c r="L729" s="100"/>
      <c r="M729" s="100"/>
      <c r="N729" s="100"/>
      <c r="O729" s="108"/>
      <c r="P729" s="144"/>
      <c r="Q729" s="145"/>
      <c r="R729" s="145"/>
      <c r="S729" s="100"/>
      <c r="T729" s="108"/>
      <c r="U729" s="102"/>
      <c r="V729" s="100"/>
      <c r="W729" s="100"/>
      <c r="X729" s="146"/>
      <c r="Y729" s="18"/>
      <c r="Z729" s="147"/>
      <c r="AA729" s="100"/>
      <c r="AB729" s="100"/>
      <c r="AC729" s="100"/>
      <c r="AD729" s="108"/>
      <c r="AE729" s="18"/>
      <c r="AF729" s="109"/>
      <c r="AG729" s="108"/>
      <c r="AH729" s="148"/>
      <c r="AI729" s="100"/>
      <c r="AJ729" s="100"/>
      <c r="AK729" s="100"/>
      <c r="AL729" s="108"/>
      <c r="AM729" s="18"/>
      <c r="AN729" s="111"/>
      <c r="AO729" s="18"/>
      <c r="AP729" s="149"/>
      <c r="AQ729" s="82"/>
      <c r="AR729" s="66"/>
      <c r="AS729" s="97"/>
    </row>
    <row r="730" spans="1:45" ht="12.75" customHeight="1">
      <c r="A730" s="66"/>
      <c r="B730" s="98"/>
      <c r="C730" s="99"/>
      <c r="D730" s="99"/>
      <c r="E730" s="100"/>
      <c r="F730" s="100"/>
      <c r="G730" s="100"/>
      <c r="H730" s="98"/>
      <c r="I730" s="143"/>
      <c r="J730" s="100"/>
      <c r="K730" s="102"/>
      <c r="L730" s="100"/>
      <c r="M730" s="100"/>
      <c r="N730" s="100"/>
      <c r="O730" s="108"/>
      <c r="P730" s="144"/>
      <c r="Q730" s="145"/>
      <c r="R730" s="145"/>
      <c r="S730" s="100"/>
      <c r="T730" s="108"/>
      <c r="U730" s="102"/>
      <c r="V730" s="100"/>
      <c r="W730" s="100"/>
      <c r="X730" s="146"/>
      <c r="Y730" s="18"/>
      <c r="Z730" s="147"/>
      <c r="AA730" s="100"/>
      <c r="AB730" s="100"/>
      <c r="AC730" s="100"/>
      <c r="AD730" s="108"/>
      <c r="AE730" s="18"/>
      <c r="AF730" s="109"/>
      <c r="AG730" s="108"/>
      <c r="AH730" s="148"/>
      <c r="AI730" s="100"/>
      <c r="AJ730" s="100"/>
      <c r="AK730" s="100"/>
      <c r="AL730" s="108"/>
      <c r="AM730" s="18"/>
      <c r="AN730" s="111"/>
      <c r="AO730" s="18"/>
      <c r="AP730" s="149"/>
      <c r="AQ730" s="82"/>
      <c r="AR730" s="66"/>
      <c r="AS730" s="97"/>
    </row>
    <row r="731" spans="1:45" ht="12.75" customHeight="1">
      <c r="A731" s="66"/>
      <c r="B731" s="98"/>
      <c r="C731" s="99"/>
      <c r="D731" s="99"/>
      <c r="E731" s="100"/>
      <c r="F731" s="100"/>
      <c r="G731" s="100"/>
      <c r="H731" s="98"/>
      <c r="I731" s="143"/>
      <c r="J731" s="100"/>
      <c r="K731" s="102"/>
      <c r="L731" s="100"/>
      <c r="M731" s="100"/>
      <c r="N731" s="100"/>
      <c r="O731" s="108"/>
      <c r="P731" s="144"/>
      <c r="Q731" s="145"/>
      <c r="R731" s="145"/>
      <c r="S731" s="100"/>
      <c r="T731" s="108"/>
      <c r="U731" s="102"/>
      <c r="V731" s="100"/>
      <c r="W731" s="100"/>
      <c r="X731" s="146"/>
      <c r="Y731" s="18"/>
      <c r="Z731" s="147"/>
      <c r="AA731" s="100"/>
      <c r="AB731" s="100"/>
      <c r="AC731" s="100"/>
      <c r="AD731" s="108"/>
      <c r="AE731" s="18"/>
      <c r="AF731" s="109"/>
      <c r="AG731" s="108"/>
      <c r="AH731" s="148"/>
      <c r="AI731" s="100"/>
      <c r="AJ731" s="100"/>
      <c r="AK731" s="100"/>
      <c r="AL731" s="108"/>
      <c r="AM731" s="18"/>
      <c r="AN731" s="111"/>
      <c r="AO731" s="18"/>
      <c r="AP731" s="149"/>
      <c r="AQ731" s="82"/>
      <c r="AR731" s="66"/>
      <c r="AS731" s="97"/>
    </row>
    <row r="732" spans="1:45" ht="12.75" customHeight="1">
      <c r="A732" s="66"/>
      <c r="B732" s="98"/>
      <c r="C732" s="99"/>
      <c r="D732" s="99"/>
      <c r="E732" s="100"/>
      <c r="F732" s="100"/>
      <c r="G732" s="100"/>
      <c r="H732" s="98"/>
      <c r="I732" s="143"/>
      <c r="J732" s="100"/>
      <c r="K732" s="102"/>
      <c r="L732" s="100"/>
      <c r="M732" s="100"/>
      <c r="N732" s="100"/>
      <c r="O732" s="108"/>
      <c r="P732" s="144"/>
      <c r="Q732" s="145"/>
      <c r="R732" s="145"/>
      <c r="S732" s="100"/>
      <c r="T732" s="108"/>
      <c r="U732" s="102"/>
      <c r="V732" s="100"/>
      <c r="W732" s="100"/>
      <c r="X732" s="146"/>
      <c r="Y732" s="18"/>
      <c r="Z732" s="147"/>
      <c r="AA732" s="100"/>
      <c r="AB732" s="100"/>
      <c r="AC732" s="100"/>
      <c r="AD732" s="108"/>
      <c r="AE732" s="18"/>
      <c r="AF732" s="109"/>
      <c r="AG732" s="108"/>
      <c r="AH732" s="148"/>
      <c r="AI732" s="100"/>
      <c r="AJ732" s="100"/>
      <c r="AK732" s="100"/>
      <c r="AL732" s="108"/>
      <c r="AM732" s="18"/>
      <c r="AN732" s="111"/>
      <c r="AO732" s="18"/>
      <c r="AP732" s="149"/>
      <c r="AQ732" s="82"/>
      <c r="AR732" s="66"/>
      <c r="AS732" s="97"/>
    </row>
    <row r="733" spans="1:45" ht="12.75" customHeight="1">
      <c r="A733" s="66"/>
      <c r="B733" s="98"/>
      <c r="C733" s="99"/>
      <c r="D733" s="99"/>
      <c r="E733" s="100"/>
      <c r="F733" s="100"/>
      <c r="G733" s="100"/>
      <c r="H733" s="98"/>
      <c r="I733" s="143"/>
      <c r="J733" s="100"/>
      <c r="K733" s="102"/>
      <c r="L733" s="100"/>
      <c r="M733" s="100"/>
      <c r="N733" s="100"/>
      <c r="O733" s="108"/>
      <c r="P733" s="144"/>
      <c r="Q733" s="145"/>
      <c r="R733" s="145"/>
      <c r="S733" s="100"/>
      <c r="T733" s="108"/>
      <c r="U733" s="102"/>
      <c r="V733" s="100"/>
      <c r="W733" s="100"/>
      <c r="X733" s="146"/>
      <c r="Y733" s="18"/>
      <c r="Z733" s="147"/>
      <c r="AA733" s="100"/>
      <c r="AB733" s="100"/>
      <c r="AC733" s="100"/>
      <c r="AD733" s="108"/>
      <c r="AE733" s="18"/>
      <c r="AF733" s="109"/>
      <c r="AG733" s="108"/>
      <c r="AH733" s="148"/>
      <c r="AI733" s="100"/>
      <c r="AJ733" s="100"/>
      <c r="AK733" s="100"/>
      <c r="AL733" s="108"/>
      <c r="AM733" s="18"/>
      <c r="AN733" s="111"/>
      <c r="AO733" s="18"/>
      <c r="AP733" s="149"/>
      <c r="AQ733" s="82"/>
      <c r="AR733" s="66"/>
      <c r="AS733" s="97"/>
    </row>
    <row r="734" spans="1:45" ht="12.75" customHeight="1">
      <c r="A734" s="66"/>
      <c r="B734" s="98"/>
      <c r="C734" s="99"/>
      <c r="D734" s="99"/>
      <c r="E734" s="100"/>
      <c r="F734" s="100"/>
      <c r="G734" s="100"/>
      <c r="H734" s="98"/>
      <c r="I734" s="143"/>
      <c r="J734" s="100"/>
      <c r="K734" s="102"/>
      <c r="L734" s="100"/>
      <c r="M734" s="100"/>
      <c r="N734" s="100"/>
      <c r="O734" s="108"/>
      <c r="P734" s="144"/>
      <c r="Q734" s="145"/>
      <c r="R734" s="145"/>
      <c r="S734" s="100"/>
      <c r="T734" s="108"/>
      <c r="U734" s="102"/>
      <c r="V734" s="100"/>
      <c r="W734" s="100"/>
      <c r="X734" s="146"/>
      <c r="Y734" s="18"/>
      <c r="Z734" s="147"/>
      <c r="AA734" s="100"/>
      <c r="AB734" s="100"/>
      <c r="AC734" s="100"/>
      <c r="AD734" s="108"/>
      <c r="AE734" s="18"/>
      <c r="AF734" s="109"/>
      <c r="AG734" s="108"/>
      <c r="AH734" s="148"/>
      <c r="AI734" s="100"/>
      <c r="AJ734" s="100"/>
      <c r="AK734" s="100"/>
      <c r="AL734" s="108"/>
      <c r="AM734" s="18"/>
      <c r="AN734" s="111"/>
      <c r="AO734" s="18"/>
      <c r="AP734" s="149"/>
      <c r="AQ734" s="82"/>
      <c r="AR734" s="66"/>
      <c r="AS734" s="97"/>
    </row>
    <row r="735" spans="1:45" ht="12.75" customHeight="1">
      <c r="A735" s="66"/>
      <c r="B735" s="98"/>
      <c r="C735" s="99"/>
      <c r="D735" s="99"/>
      <c r="E735" s="100"/>
      <c r="F735" s="100"/>
      <c r="G735" s="100"/>
      <c r="H735" s="98"/>
      <c r="I735" s="143"/>
      <c r="J735" s="100"/>
      <c r="K735" s="102"/>
      <c r="L735" s="100"/>
      <c r="M735" s="100"/>
      <c r="N735" s="100"/>
      <c r="O735" s="108"/>
      <c r="P735" s="144"/>
      <c r="Q735" s="145"/>
      <c r="R735" s="145"/>
      <c r="S735" s="100"/>
      <c r="T735" s="108"/>
      <c r="U735" s="102"/>
      <c r="V735" s="100"/>
      <c r="W735" s="100"/>
      <c r="X735" s="146"/>
      <c r="Y735" s="18"/>
      <c r="Z735" s="147"/>
      <c r="AA735" s="100"/>
      <c r="AB735" s="100"/>
      <c r="AC735" s="100"/>
      <c r="AD735" s="108"/>
      <c r="AE735" s="18"/>
      <c r="AF735" s="109"/>
      <c r="AG735" s="108"/>
      <c r="AH735" s="148"/>
      <c r="AI735" s="100"/>
      <c r="AJ735" s="100"/>
      <c r="AK735" s="100"/>
      <c r="AL735" s="108"/>
      <c r="AM735" s="18"/>
      <c r="AN735" s="111"/>
      <c r="AO735" s="18"/>
      <c r="AP735" s="149"/>
      <c r="AQ735" s="82"/>
      <c r="AR735" s="66"/>
      <c r="AS735" s="97"/>
    </row>
    <row r="736" spans="1:45" ht="12.75" customHeight="1">
      <c r="A736" s="66"/>
      <c r="B736" s="98"/>
      <c r="C736" s="99"/>
      <c r="D736" s="99"/>
      <c r="E736" s="100"/>
      <c r="F736" s="100"/>
      <c r="G736" s="100"/>
      <c r="H736" s="98"/>
      <c r="I736" s="143"/>
      <c r="J736" s="100"/>
      <c r="K736" s="102"/>
      <c r="L736" s="100"/>
      <c r="M736" s="100"/>
      <c r="N736" s="100"/>
      <c r="O736" s="108"/>
      <c r="P736" s="144"/>
      <c r="Q736" s="145"/>
      <c r="R736" s="145"/>
      <c r="S736" s="100"/>
      <c r="T736" s="108"/>
      <c r="U736" s="102"/>
      <c r="V736" s="100"/>
      <c r="W736" s="100"/>
      <c r="X736" s="146"/>
      <c r="Y736" s="18"/>
      <c r="Z736" s="147"/>
      <c r="AA736" s="100"/>
      <c r="AB736" s="100"/>
      <c r="AC736" s="100"/>
      <c r="AD736" s="108"/>
      <c r="AE736" s="18"/>
      <c r="AF736" s="109"/>
      <c r="AG736" s="108"/>
      <c r="AH736" s="148"/>
      <c r="AI736" s="100"/>
      <c r="AJ736" s="100"/>
      <c r="AK736" s="100"/>
      <c r="AL736" s="108"/>
      <c r="AM736" s="18"/>
      <c r="AN736" s="111"/>
      <c r="AO736" s="18"/>
      <c r="AP736" s="149"/>
      <c r="AQ736" s="82"/>
      <c r="AR736" s="66"/>
      <c r="AS736" s="97"/>
    </row>
    <row r="737" spans="1:45" ht="12.75" customHeight="1">
      <c r="A737" s="66"/>
      <c r="B737" s="98"/>
      <c r="C737" s="99"/>
      <c r="D737" s="99"/>
      <c r="E737" s="100"/>
      <c r="F737" s="100"/>
      <c r="G737" s="100"/>
      <c r="H737" s="98"/>
      <c r="I737" s="143"/>
      <c r="J737" s="100"/>
      <c r="K737" s="102"/>
      <c r="L737" s="100"/>
      <c r="M737" s="100"/>
      <c r="N737" s="100"/>
      <c r="O737" s="108"/>
      <c r="P737" s="144"/>
      <c r="Q737" s="145"/>
      <c r="R737" s="145"/>
      <c r="S737" s="100"/>
      <c r="T737" s="108"/>
      <c r="U737" s="102"/>
      <c r="V737" s="100"/>
      <c r="W737" s="100"/>
      <c r="X737" s="146"/>
      <c r="Y737" s="18"/>
      <c r="Z737" s="147"/>
      <c r="AA737" s="100"/>
      <c r="AB737" s="100"/>
      <c r="AC737" s="100"/>
      <c r="AD737" s="108"/>
      <c r="AE737" s="18"/>
      <c r="AF737" s="109"/>
      <c r="AG737" s="108"/>
      <c r="AH737" s="148"/>
      <c r="AI737" s="100"/>
      <c r="AJ737" s="100"/>
      <c r="AK737" s="100"/>
      <c r="AL737" s="108"/>
      <c r="AM737" s="18"/>
      <c r="AN737" s="111"/>
      <c r="AO737" s="18"/>
      <c r="AP737" s="149"/>
      <c r="AQ737" s="82"/>
      <c r="AR737" s="66"/>
      <c r="AS737" s="97"/>
    </row>
    <row r="738" spans="1:45" ht="12.75" customHeight="1">
      <c r="A738" s="66"/>
      <c r="B738" s="98"/>
      <c r="C738" s="99"/>
      <c r="D738" s="99"/>
      <c r="E738" s="100"/>
      <c r="F738" s="100"/>
      <c r="G738" s="100"/>
      <c r="H738" s="98"/>
      <c r="I738" s="143"/>
      <c r="J738" s="100"/>
      <c r="K738" s="102"/>
      <c r="L738" s="100"/>
      <c r="M738" s="100"/>
      <c r="N738" s="100"/>
      <c r="O738" s="108"/>
      <c r="P738" s="144"/>
      <c r="Q738" s="145"/>
      <c r="R738" s="145"/>
      <c r="S738" s="100"/>
      <c r="T738" s="108"/>
      <c r="U738" s="102"/>
      <c r="V738" s="100"/>
      <c r="W738" s="100"/>
      <c r="X738" s="146"/>
      <c r="Y738" s="18"/>
      <c r="Z738" s="147"/>
      <c r="AA738" s="100"/>
      <c r="AB738" s="100"/>
      <c r="AC738" s="100"/>
      <c r="AD738" s="108"/>
      <c r="AE738" s="18"/>
      <c r="AF738" s="109"/>
      <c r="AG738" s="108"/>
      <c r="AH738" s="148"/>
      <c r="AI738" s="100"/>
      <c r="AJ738" s="100"/>
      <c r="AK738" s="100"/>
      <c r="AL738" s="108"/>
      <c r="AM738" s="18"/>
      <c r="AN738" s="111"/>
      <c r="AO738" s="18"/>
      <c r="AP738" s="149"/>
      <c r="AQ738" s="82"/>
      <c r="AR738" s="66"/>
      <c r="AS738" s="97"/>
    </row>
    <row r="739" spans="1:45" ht="12.75" customHeight="1">
      <c r="A739" s="66"/>
      <c r="B739" s="98"/>
      <c r="C739" s="99"/>
      <c r="D739" s="99"/>
      <c r="E739" s="100"/>
      <c r="F739" s="100"/>
      <c r="G739" s="100"/>
      <c r="H739" s="98"/>
      <c r="I739" s="143"/>
      <c r="J739" s="100"/>
      <c r="K739" s="102"/>
      <c r="L739" s="100"/>
      <c r="M739" s="100"/>
      <c r="N739" s="100"/>
      <c r="O739" s="108"/>
      <c r="P739" s="144"/>
      <c r="Q739" s="145"/>
      <c r="R739" s="145"/>
      <c r="S739" s="100"/>
      <c r="T739" s="108"/>
      <c r="U739" s="102"/>
      <c r="V739" s="100"/>
      <c r="W739" s="100"/>
      <c r="X739" s="146"/>
      <c r="Y739" s="18"/>
      <c r="Z739" s="147"/>
      <c r="AA739" s="100"/>
      <c r="AB739" s="100"/>
      <c r="AC739" s="100"/>
      <c r="AD739" s="108"/>
      <c r="AE739" s="18"/>
      <c r="AF739" s="109"/>
      <c r="AG739" s="108"/>
      <c r="AH739" s="148"/>
      <c r="AI739" s="100"/>
      <c r="AJ739" s="100"/>
      <c r="AK739" s="100"/>
      <c r="AL739" s="108"/>
      <c r="AM739" s="18"/>
      <c r="AN739" s="111"/>
      <c r="AO739" s="18"/>
      <c r="AP739" s="149"/>
      <c r="AQ739" s="82"/>
      <c r="AR739" s="66"/>
      <c r="AS739" s="97"/>
    </row>
    <row r="740" spans="1:45" ht="12.75" customHeight="1">
      <c r="A740" s="66"/>
      <c r="B740" s="98"/>
      <c r="C740" s="99"/>
      <c r="D740" s="99"/>
      <c r="E740" s="100"/>
      <c r="F740" s="100"/>
      <c r="G740" s="100"/>
      <c r="H740" s="98"/>
      <c r="I740" s="143"/>
      <c r="J740" s="100"/>
      <c r="K740" s="102"/>
      <c r="L740" s="100"/>
      <c r="M740" s="100"/>
      <c r="N740" s="100"/>
      <c r="O740" s="108"/>
      <c r="P740" s="144"/>
      <c r="Q740" s="145"/>
      <c r="R740" s="145"/>
      <c r="S740" s="100"/>
      <c r="T740" s="108"/>
      <c r="U740" s="102"/>
      <c r="V740" s="100"/>
      <c r="W740" s="100"/>
      <c r="X740" s="146"/>
      <c r="Y740" s="18"/>
      <c r="Z740" s="147"/>
      <c r="AA740" s="100"/>
      <c r="AB740" s="100"/>
      <c r="AC740" s="100"/>
      <c r="AD740" s="108"/>
      <c r="AE740" s="18"/>
      <c r="AF740" s="109"/>
      <c r="AG740" s="108"/>
      <c r="AH740" s="148"/>
      <c r="AI740" s="100"/>
      <c r="AJ740" s="100"/>
      <c r="AK740" s="100"/>
      <c r="AL740" s="108"/>
      <c r="AM740" s="18"/>
      <c r="AN740" s="111"/>
      <c r="AO740" s="18"/>
      <c r="AP740" s="149"/>
      <c r="AQ740" s="82"/>
      <c r="AR740" s="66"/>
      <c r="AS740" s="97"/>
    </row>
    <row r="741" spans="1:45" ht="12.75" customHeight="1">
      <c r="A741" s="66"/>
      <c r="B741" s="98"/>
      <c r="C741" s="99"/>
      <c r="D741" s="99"/>
      <c r="E741" s="100"/>
      <c r="F741" s="100"/>
      <c r="G741" s="100"/>
      <c r="H741" s="98"/>
      <c r="I741" s="143"/>
      <c r="J741" s="100"/>
      <c r="K741" s="102"/>
      <c r="L741" s="100"/>
      <c r="M741" s="100"/>
      <c r="N741" s="100"/>
      <c r="O741" s="108"/>
      <c r="P741" s="144"/>
      <c r="Q741" s="145"/>
      <c r="R741" s="145"/>
      <c r="S741" s="100"/>
      <c r="T741" s="108"/>
      <c r="U741" s="102"/>
      <c r="V741" s="100"/>
      <c r="W741" s="100"/>
      <c r="X741" s="146"/>
      <c r="Y741" s="18"/>
      <c r="Z741" s="147"/>
      <c r="AA741" s="100"/>
      <c r="AB741" s="100"/>
      <c r="AC741" s="100"/>
      <c r="AD741" s="108"/>
      <c r="AE741" s="18"/>
      <c r="AF741" s="109"/>
      <c r="AG741" s="108"/>
      <c r="AH741" s="148"/>
      <c r="AI741" s="100"/>
      <c r="AJ741" s="100"/>
      <c r="AK741" s="100"/>
      <c r="AL741" s="108"/>
      <c r="AM741" s="18"/>
      <c r="AN741" s="111"/>
      <c r="AO741" s="18"/>
      <c r="AP741" s="149"/>
      <c r="AQ741" s="82"/>
      <c r="AR741" s="66"/>
      <c r="AS741" s="97"/>
    </row>
    <row r="742" spans="1:45" ht="12.75" customHeight="1">
      <c r="A742" s="66"/>
      <c r="B742" s="98"/>
      <c r="C742" s="99"/>
      <c r="D742" s="99"/>
      <c r="E742" s="100"/>
      <c r="F742" s="100"/>
      <c r="G742" s="100"/>
      <c r="H742" s="98"/>
      <c r="I742" s="143"/>
      <c r="J742" s="100"/>
      <c r="K742" s="102"/>
      <c r="L742" s="100"/>
      <c r="M742" s="100"/>
      <c r="N742" s="100"/>
      <c r="O742" s="108"/>
      <c r="P742" s="144"/>
      <c r="Q742" s="145"/>
      <c r="R742" s="145"/>
      <c r="S742" s="100"/>
      <c r="T742" s="108"/>
      <c r="U742" s="102"/>
      <c r="V742" s="100"/>
      <c r="W742" s="100"/>
      <c r="X742" s="146"/>
      <c r="Y742" s="18"/>
      <c r="Z742" s="147"/>
      <c r="AA742" s="100"/>
      <c r="AB742" s="100"/>
      <c r="AC742" s="100"/>
      <c r="AD742" s="108"/>
      <c r="AE742" s="18"/>
      <c r="AF742" s="109"/>
      <c r="AG742" s="108"/>
      <c r="AH742" s="148"/>
      <c r="AI742" s="100"/>
      <c r="AJ742" s="100"/>
      <c r="AK742" s="100"/>
      <c r="AL742" s="108"/>
      <c r="AM742" s="18"/>
      <c r="AN742" s="111"/>
      <c r="AO742" s="18"/>
      <c r="AP742" s="149"/>
      <c r="AQ742" s="82"/>
      <c r="AR742" s="66"/>
      <c r="AS742" s="97"/>
    </row>
    <row r="743" spans="1:45" ht="12.75" customHeight="1">
      <c r="A743" s="66"/>
      <c r="B743" s="98"/>
      <c r="C743" s="99"/>
      <c r="D743" s="99"/>
      <c r="E743" s="100"/>
      <c r="F743" s="100"/>
      <c r="G743" s="100"/>
      <c r="H743" s="98"/>
      <c r="I743" s="143"/>
      <c r="J743" s="100"/>
      <c r="K743" s="102"/>
      <c r="L743" s="100"/>
      <c r="M743" s="100"/>
      <c r="N743" s="100"/>
      <c r="O743" s="108"/>
      <c r="P743" s="144"/>
      <c r="Q743" s="145"/>
      <c r="R743" s="145"/>
      <c r="S743" s="100"/>
      <c r="T743" s="108"/>
      <c r="U743" s="102"/>
      <c r="V743" s="100"/>
      <c r="W743" s="100"/>
      <c r="X743" s="146"/>
      <c r="Y743" s="18"/>
      <c r="Z743" s="147"/>
      <c r="AA743" s="100"/>
      <c r="AB743" s="100"/>
      <c r="AC743" s="100"/>
      <c r="AD743" s="108"/>
      <c r="AE743" s="18"/>
      <c r="AF743" s="109"/>
      <c r="AG743" s="108"/>
      <c r="AH743" s="148"/>
      <c r="AI743" s="100"/>
      <c r="AJ743" s="100"/>
      <c r="AK743" s="100"/>
      <c r="AL743" s="108"/>
      <c r="AM743" s="18"/>
      <c r="AN743" s="111"/>
      <c r="AO743" s="18"/>
      <c r="AP743" s="149"/>
      <c r="AQ743" s="82"/>
      <c r="AR743" s="66"/>
      <c r="AS743" s="97"/>
    </row>
    <row r="744" spans="1:45" ht="12.75" customHeight="1">
      <c r="A744" s="66"/>
      <c r="B744" s="98"/>
      <c r="C744" s="99"/>
      <c r="D744" s="99"/>
      <c r="E744" s="100"/>
      <c r="F744" s="100"/>
      <c r="G744" s="100"/>
      <c r="H744" s="98"/>
      <c r="I744" s="143"/>
      <c r="J744" s="100"/>
      <c r="K744" s="102"/>
      <c r="L744" s="100"/>
      <c r="M744" s="100"/>
      <c r="N744" s="100"/>
      <c r="O744" s="108"/>
      <c r="P744" s="144"/>
      <c r="Q744" s="145"/>
      <c r="R744" s="145"/>
      <c r="S744" s="100"/>
      <c r="T744" s="108"/>
      <c r="U744" s="102"/>
      <c r="V744" s="100"/>
      <c r="W744" s="100"/>
      <c r="X744" s="146"/>
      <c r="Y744" s="18"/>
      <c r="Z744" s="147"/>
      <c r="AA744" s="100"/>
      <c r="AB744" s="100"/>
      <c r="AC744" s="100"/>
      <c r="AD744" s="108"/>
      <c r="AE744" s="18"/>
      <c r="AF744" s="109"/>
      <c r="AG744" s="108"/>
      <c r="AH744" s="148"/>
      <c r="AI744" s="100"/>
      <c r="AJ744" s="100"/>
      <c r="AK744" s="100"/>
      <c r="AL744" s="108"/>
      <c r="AM744" s="18"/>
      <c r="AN744" s="111"/>
      <c r="AO744" s="18"/>
      <c r="AP744" s="149"/>
      <c r="AQ744" s="82"/>
      <c r="AR744" s="66"/>
      <c r="AS744" s="97"/>
    </row>
    <row r="745" spans="1:45" ht="12.75" customHeight="1">
      <c r="A745" s="66"/>
      <c r="B745" s="98"/>
      <c r="C745" s="99"/>
      <c r="D745" s="99"/>
      <c r="E745" s="100"/>
      <c r="F745" s="100"/>
      <c r="G745" s="100"/>
      <c r="H745" s="98"/>
      <c r="I745" s="143"/>
      <c r="J745" s="100"/>
      <c r="K745" s="102"/>
      <c r="L745" s="100"/>
      <c r="M745" s="100"/>
      <c r="N745" s="100"/>
      <c r="O745" s="108"/>
      <c r="P745" s="144"/>
      <c r="Q745" s="145"/>
      <c r="R745" s="145"/>
      <c r="S745" s="100"/>
      <c r="T745" s="108"/>
      <c r="U745" s="102"/>
      <c r="V745" s="100"/>
      <c r="W745" s="100"/>
      <c r="X745" s="146"/>
      <c r="Y745" s="18"/>
      <c r="Z745" s="147"/>
      <c r="AA745" s="100"/>
      <c r="AB745" s="100"/>
      <c r="AC745" s="100"/>
      <c r="AD745" s="108"/>
      <c r="AE745" s="18"/>
      <c r="AF745" s="109"/>
      <c r="AG745" s="108"/>
      <c r="AH745" s="148"/>
      <c r="AI745" s="100"/>
      <c r="AJ745" s="100"/>
      <c r="AK745" s="100"/>
      <c r="AL745" s="108"/>
      <c r="AM745" s="18"/>
      <c r="AN745" s="111"/>
      <c r="AO745" s="18"/>
      <c r="AP745" s="149"/>
      <c r="AQ745" s="82"/>
      <c r="AR745" s="66"/>
      <c r="AS745" s="97"/>
    </row>
    <row r="746" spans="1:45" ht="12.75" customHeight="1">
      <c r="A746" s="66"/>
      <c r="B746" s="98"/>
      <c r="C746" s="99"/>
      <c r="D746" s="99"/>
      <c r="E746" s="100"/>
      <c r="F746" s="100"/>
      <c r="G746" s="100"/>
      <c r="H746" s="98"/>
      <c r="I746" s="143"/>
      <c r="J746" s="100"/>
      <c r="K746" s="102"/>
      <c r="L746" s="100"/>
      <c r="M746" s="100"/>
      <c r="N746" s="100"/>
      <c r="O746" s="108"/>
      <c r="P746" s="144"/>
      <c r="Q746" s="145"/>
      <c r="R746" s="145"/>
      <c r="S746" s="100"/>
      <c r="T746" s="108"/>
      <c r="U746" s="102"/>
      <c r="V746" s="100"/>
      <c r="W746" s="100"/>
      <c r="X746" s="146"/>
      <c r="Y746" s="18"/>
      <c r="Z746" s="147"/>
      <c r="AA746" s="100"/>
      <c r="AB746" s="100"/>
      <c r="AC746" s="100"/>
      <c r="AD746" s="108"/>
      <c r="AE746" s="18"/>
      <c r="AF746" s="109"/>
      <c r="AG746" s="108"/>
      <c r="AH746" s="148"/>
      <c r="AI746" s="100"/>
      <c r="AJ746" s="100"/>
      <c r="AK746" s="100"/>
      <c r="AL746" s="108"/>
      <c r="AM746" s="18"/>
      <c r="AN746" s="111"/>
      <c r="AO746" s="18"/>
      <c r="AP746" s="149"/>
      <c r="AQ746" s="82"/>
      <c r="AR746" s="66"/>
      <c r="AS746" s="97"/>
    </row>
    <row r="747" spans="1:45" ht="12.75" customHeight="1">
      <c r="A747" s="66"/>
      <c r="B747" s="98"/>
      <c r="C747" s="99"/>
      <c r="D747" s="99"/>
      <c r="E747" s="100"/>
      <c r="F747" s="100"/>
      <c r="G747" s="100"/>
      <c r="H747" s="98"/>
      <c r="I747" s="143"/>
      <c r="J747" s="100"/>
      <c r="K747" s="102"/>
      <c r="L747" s="100"/>
      <c r="M747" s="100"/>
      <c r="N747" s="100"/>
      <c r="O747" s="108"/>
      <c r="P747" s="144"/>
      <c r="Q747" s="145"/>
      <c r="R747" s="145"/>
      <c r="S747" s="100"/>
      <c r="T747" s="108"/>
      <c r="U747" s="102"/>
      <c r="V747" s="100"/>
      <c r="W747" s="100"/>
      <c r="X747" s="146"/>
      <c r="Y747" s="18"/>
      <c r="Z747" s="147"/>
      <c r="AA747" s="100"/>
      <c r="AB747" s="100"/>
      <c r="AC747" s="100"/>
      <c r="AD747" s="108"/>
      <c r="AE747" s="18"/>
      <c r="AF747" s="109"/>
      <c r="AG747" s="108"/>
      <c r="AH747" s="148"/>
      <c r="AI747" s="100"/>
      <c r="AJ747" s="100"/>
      <c r="AK747" s="100"/>
      <c r="AL747" s="108"/>
      <c r="AM747" s="18"/>
      <c r="AN747" s="111"/>
      <c r="AO747" s="18"/>
      <c r="AP747" s="149"/>
      <c r="AQ747" s="82"/>
      <c r="AR747" s="66"/>
      <c r="AS747" s="97"/>
    </row>
    <row r="748" spans="1:45" ht="12.75" customHeight="1">
      <c r="A748" s="66"/>
      <c r="B748" s="98"/>
      <c r="C748" s="99"/>
      <c r="D748" s="99"/>
      <c r="E748" s="100"/>
      <c r="F748" s="100"/>
      <c r="G748" s="100"/>
      <c r="H748" s="98"/>
      <c r="I748" s="143"/>
      <c r="J748" s="100"/>
      <c r="K748" s="102"/>
      <c r="L748" s="100"/>
      <c r="M748" s="100"/>
      <c r="N748" s="100"/>
      <c r="O748" s="108"/>
      <c r="P748" s="144"/>
      <c r="Q748" s="145"/>
      <c r="R748" s="145"/>
      <c r="S748" s="100"/>
      <c r="T748" s="108"/>
      <c r="U748" s="102"/>
      <c r="V748" s="100"/>
      <c r="W748" s="100"/>
      <c r="X748" s="146"/>
      <c r="Y748" s="18"/>
      <c r="Z748" s="147"/>
      <c r="AA748" s="100"/>
      <c r="AB748" s="100"/>
      <c r="AC748" s="100"/>
      <c r="AD748" s="108"/>
      <c r="AE748" s="18"/>
      <c r="AF748" s="109"/>
      <c r="AG748" s="108"/>
      <c r="AH748" s="148"/>
      <c r="AI748" s="100"/>
      <c r="AJ748" s="100"/>
      <c r="AK748" s="100"/>
      <c r="AL748" s="108"/>
      <c r="AM748" s="18"/>
      <c r="AN748" s="111"/>
      <c r="AO748" s="18"/>
      <c r="AP748" s="149"/>
      <c r="AQ748" s="82"/>
      <c r="AR748" s="66"/>
      <c r="AS748" s="97"/>
    </row>
    <row r="749" spans="1:45" ht="12.75" customHeight="1">
      <c r="A749" s="66"/>
      <c r="B749" s="98"/>
      <c r="C749" s="99"/>
      <c r="D749" s="99"/>
      <c r="E749" s="100"/>
      <c r="F749" s="100"/>
      <c r="G749" s="100"/>
      <c r="H749" s="98"/>
      <c r="I749" s="143"/>
      <c r="J749" s="100"/>
      <c r="K749" s="102"/>
      <c r="L749" s="100"/>
      <c r="M749" s="100"/>
      <c r="N749" s="100"/>
      <c r="O749" s="108"/>
      <c r="P749" s="144"/>
      <c r="Q749" s="145"/>
      <c r="R749" s="145"/>
      <c r="S749" s="100"/>
      <c r="T749" s="108"/>
      <c r="U749" s="102"/>
      <c r="V749" s="100"/>
      <c r="W749" s="100"/>
      <c r="X749" s="146"/>
      <c r="Y749" s="18"/>
      <c r="Z749" s="147"/>
      <c r="AA749" s="100"/>
      <c r="AB749" s="100"/>
      <c r="AC749" s="100"/>
      <c r="AD749" s="108"/>
      <c r="AE749" s="18"/>
      <c r="AF749" s="109"/>
      <c r="AG749" s="108"/>
      <c r="AH749" s="148"/>
      <c r="AI749" s="100"/>
      <c r="AJ749" s="100"/>
      <c r="AK749" s="100"/>
      <c r="AL749" s="108"/>
      <c r="AM749" s="18"/>
      <c r="AN749" s="111"/>
      <c r="AO749" s="18"/>
      <c r="AP749" s="149"/>
      <c r="AQ749" s="82"/>
      <c r="AR749" s="66"/>
      <c r="AS749" s="97"/>
    </row>
    <row r="750" spans="1:45" ht="12.75" customHeight="1">
      <c r="A750" s="66"/>
      <c r="B750" s="98"/>
      <c r="C750" s="99"/>
      <c r="D750" s="99"/>
      <c r="E750" s="100"/>
      <c r="F750" s="100"/>
      <c r="G750" s="100"/>
      <c r="H750" s="98"/>
      <c r="I750" s="143"/>
      <c r="J750" s="100"/>
      <c r="K750" s="102"/>
      <c r="L750" s="100"/>
      <c r="M750" s="100"/>
      <c r="N750" s="100"/>
      <c r="O750" s="108"/>
      <c r="P750" s="144"/>
      <c r="Q750" s="145"/>
      <c r="R750" s="145"/>
      <c r="S750" s="100"/>
      <c r="T750" s="108"/>
      <c r="U750" s="102"/>
      <c r="V750" s="100"/>
      <c r="W750" s="100"/>
      <c r="X750" s="146"/>
      <c r="Y750" s="18"/>
      <c r="Z750" s="147"/>
      <c r="AA750" s="100"/>
      <c r="AB750" s="100"/>
      <c r="AC750" s="100"/>
      <c r="AD750" s="108"/>
      <c r="AE750" s="18"/>
      <c r="AF750" s="109"/>
      <c r="AG750" s="108"/>
      <c r="AH750" s="148"/>
      <c r="AI750" s="100"/>
      <c r="AJ750" s="100"/>
      <c r="AK750" s="100"/>
      <c r="AL750" s="108"/>
      <c r="AM750" s="18"/>
      <c r="AN750" s="111"/>
      <c r="AO750" s="18"/>
      <c r="AP750" s="149"/>
      <c r="AQ750" s="82"/>
      <c r="AR750" s="66"/>
      <c r="AS750" s="97"/>
    </row>
    <row r="751" spans="1:45" ht="12.75" customHeight="1">
      <c r="A751" s="66"/>
      <c r="B751" s="98"/>
      <c r="C751" s="99"/>
      <c r="D751" s="99"/>
      <c r="E751" s="100"/>
      <c r="F751" s="100"/>
      <c r="G751" s="100"/>
      <c r="H751" s="98"/>
      <c r="I751" s="143"/>
      <c r="J751" s="100"/>
      <c r="K751" s="102"/>
      <c r="L751" s="100"/>
      <c r="M751" s="100"/>
      <c r="N751" s="100"/>
      <c r="O751" s="108"/>
      <c r="P751" s="144"/>
      <c r="Q751" s="145"/>
      <c r="R751" s="145"/>
      <c r="S751" s="100"/>
      <c r="T751" s="108"/>
      <c r="U751" s="102"/>
      <c r="V751" s="100"/>
      <c r="W751" s="100"/>
      <c r="X751" s="146"/>
      <c r="Y751" s="18"/>
      <c r="Z751" s="147"/>
      <c r="AA751" s="100"/>
      <c r="AB751" s="100"/>
      <c r="AC751" s="100"/>
      <c r="AD751" s="108"/>
      <c r="AE751" s="18"/>
      <c r="AF751" s="109"/>
      <c r="AG751" s="108"/>
      <c r="AH751" s="148"/>
      <c r="AI751" s="100"/>
      <c r="AJ751" s="100"/>
      <c r="AK751" s="100"/>
      <c r="AL751" s="108"/>
      <c r="AM751" s="18"/>
      <c r="AN751" s="111"/>
      <c r="AO751" s="18"/>
      <c r="AP751" s="149"/>
      <c r="AQ751" s="82"/>
      <c r="AR751" s="66"/>
      <c r="AS751" s="97"/>
    </row>
    <row r="752" spans="1:45" ht="12.75" customHeight="1">
      <c r="A752" s="66"/>
      <c r="B752" s="98"/>
      <c r="C752" s="99"/>
      <c r="D752" s="99"/>
      <c r="E752" s="100"/>
      <c r="F752" s="100"/>
      <c r="G752" s="100"/>
      <c r="H752" s="98"/>
      <c r="I752" s="143"/>
      <c r="J752" s="100"/>
      <c r="K752" s="102"/>
      <c r="L752" s="100"/>
      <c r="M752" s="100"/>
      <c r="N752" s="100"/>
      <c r="O752" s="108"/>
      <c r="P752" s="144"/>
      <c r="Q752" s="145"/>
      <c r="R752" s="145"/>
      <c r="S752" s="100"/>
      <c r="T752" s="108"/>
      <c r="U752" s="102"/>
      <c r="V752" s="100"/>
      <c r="W752" s="100"/>
      <c r="X752" s="146"/>
      <c r="Y752" s="18"/>
      <c r="Z752" s="147"/>
      <c r="AA752" s="100"/>
      <c r="AB752" s="100"/>
      <c r="AC752" s="100"/>
      <c r="AD752" s="108"/>
      <c r="AE752" s="18"/>
      <c r="AF752" s="109"/>
      <c r="AG752" s="108"/>
      <c r="AH752" s="148"/>
      <c r="AI752" s="100"/>
      <c r="AJ752" s="100"/>
      <c r="AK752" s="100"/>
      <c r="AL752" s="108"/>
      <c r="AM752" s="18"/>
      <c r="AN752" s="111"/>
      <c r="AO752" s="18"/>
      <c r="AP752" s="149"/>
      <c r="AQ752" s="82"/>
      <c r="AR752" s="66"/>
      <c r="AS752" s="97"/>
    </row>
    <row r="753" spans="1:45" ht="12.75" customHeight="1">
      <c r="A753" s="66"/>
      <c r="B753" s="98"/>
      <c r="C753" s="99"/>
      <c r="D753" s="99"/>
      <c r="E753" s="100"/>
      <c r="F753" s="100"/>
      <c r="G753" s="100"/>
      <c r="H753" s="98"/>
      <c r="I753" s="143"/>
      <c r="J753" s="100"/>
      <c r="K753" s="102"/>
      <c r="L753" s="100"/>
      <c r="M753" s="100"/>
      <c r="N753" s="100"/>
      <c r="O753" s="108"/>
      <c r="P753" s="144"/>
      <c r="Q753" s="145"/>
      <c r="R753" s="145"/>
      <c r="S753" s="100"/>
      <c r="T753" s="108"/>
      <c r="U753" s="102"/>
      <c r="V753" s="100"/>
      <c r="W753" s="100"/>
      <c r="X753" s="146"/>
      <c r="Y753" s="18"/>
      <c r="Z753" s="147"/>
      <c r="AA753" s="100"/>
      <c r="AB753" s="100"/>
      <c r="AC753" s="100"/>
      <c r="AD753" s="108"/>
      <c r="AE753" s="18"/>
      <c r="AF753" s="109"/>
      <c r="AG753" s="108"/>
      <c r="AH753" s="148"/>
      <c r="AI753" s="100"/>
      <c r="AJ753" s="100"/>
      <c r="AK753" s="100"/>
      <c r="AL753" s="108"/>
      <c r="AM753" s="18"/>
      <c r="AN753" s="111"/>
      <c r="AO753" s="18"/>
      <c r="AP753" s="149"/>
      <c r="AQ753" s="82"/>
      <c r="AR753" s="66"/>
      <c r="AS753" s="97"/>
    </row>
    <row r="754" spans="1:45" ht="12.75" customHeight="1">
      <c r="A754" s="66"/>
      <c r="B754" s="98"/>
      <c r="C754" s="99"/>
      <c r="D754" s="99"/>
      <c r="E754" s="100"/>
      <c r="F754" s="100"/>
      <c r="G754" s="100"/>
      <c r="H754" s="98"/>
      <c r="I754" s="143"/>
      <c r="J754" s="100"/>
      <c r="K754" s="102"/>
      <c r="L754" s="100"/>
      <c r="M754" s="100"/>
      <c r="N754" s="100"/>
      <c r="O754" s="108"/>
      <c r="P754" s="144"/>
      <c r="Q754" s="145"/>
      <c r="R754" s="145"/>
      <c r="S754" s="100"/>
      <c r="T754" s="108"/>
      <c r="U754" s="102"/>
      <c r="V754" s="100"/>
      <c r="W754" s="100"/>
      <c r="X754" s="146"/>
      <c r="Y754" s="18"/>
      <c r="Z754" s="147"/>
      <c r="AA754" s="100"/>
      <c r="AB754" s="100"/>
      <c r="AC754" s="100"/>
      <c r="AD754" s="108"/>
      <c r="AE754" s="18"/>
      <c r="AF754" s="109"/>
      <c r="AG754" s="108"/>
      <c r="AH754" s="148"/>
      <c r="AI754" s="100"/>
      <c r="AJ754" s="100"/>
      <c r="AK754" s="100"/>
      <c r="AL754" s="108"/>
      <c r="AM754" s="18"/>
      <c r="AN754" s="111"/>
      <c r="AO754" s="18"/>
      <c r="AP754" s="149"/>
      <c r="AQ754" s="82"/>
      <c r="AR754" s="66"/>
      <c r="AS754" s="97"/>
    </row>
    <row r="755" spans="1:45" ht="12.75" customHeight="1">
      <c r="A755" s="66"/>
      <c r="B755" s="98"/>
      <c r="C755" s="99"/>
      <c r="D755" s="99"/>
      <c r="E755" s="100"/>
      <c r="F755" s="100"/>
      <c r="G755" s="100"/>
      <c r="H755" s="98"/>
      <c r="I755" s="143"/>
      <c r="J755" s="100"/>
      <c r="K755" s="102"/>
      <c r="L755" s="100"/>
      <c r="M755" s="100"/>
      <c r="N755" s="100"/>
      <c r="O755" s="108"/>
      <c r="P755" s="144"/>
      <c r="Q755" s="145"/>
      <c r="R755" s="145"/>
      <c r="S755" s="100"/>
      <c r="T755" s="108"/>
      <c r="U755" s="102"/>
      <c r="V755" s="100"/>
      <c r="W755" s="100"/>
      <c r="X755" s="146"/>
      <c r="Y755" s="18"/>
      <c r="Z755" s="147"/>
      <c r="AA755" s="100"/>
      <c r="AB755" s="100"/>
      <c r="AC755" s="100"/>
      <c r="AD755" s="108"/>
      <c r="AE755" s="18"/>
      <c r="AF755" s="109"/>
      <c r="AG755" s="108"/>
      <c r="AH755" s="148"/>
      <c r="AI755" s="100"/>
      <c r="AJ755" s="100"/>
      <c r="AK755" s="100"/>
      <c r="AL755" s="108"/>
      <c r="AM755" s="18"/>
      <c r="AN755" s="111"/>
      <c r="AO755" s="18"/>
      <c r="AP755" s="149"/>
      <c r="AQ755" s="82"/>
      <c r="AR755" s="66"/>
      <c r="AS755" s="97"/>
    </row>
    <row r="756" spans="1:45" ht="12.75" customHeight="1">
      <c r="A756" s="66"/>
      <c r="B756" s="98"/>
      <c r="C756" s="99"/>
      <c r="D756" s="99"/>
      <c r="E756" s="100"/>
      <c r="F756" s="100"/>
      <c r="G756" s="100"/>
      <c r="H756" s="98"/>
      <c r="I756" s="143"/>
      <c r="J756" s="100"/>
      <c r="K756" s="102"/>
      <c r="L756" s="100"/>
      <c r="M756" s="100"/>
      <c r="N756" s="100"/>
      <c r="O756" s="108"/>
      <c r="P756" s="144"/>
      <c r="Q756" s="145"/>
      <c r="R756" s="145"/>
      <c r="S756" s="100"/>
      <c r="T756" s="108"/>
      <c r="U756" s="102"/>
      <c r="V756" s="100"/>
      <c r="W756" s="100"/>
      <c r="X756" s="146"/>
      <c r="Y756" s="18"/>
      <c r="Z756" s="147"/>
      <c r="AA756" s="100"/>
      <c r="AB756" s="100"/>
      <c r="AC756" s="100"/>
      <c r="AD756" s="108"/>
      <c r="AE756" s="18"/>
      <c r="AF756" s="109"/>
      <c r="AG756" s="108"/>
      <c r="AH756" s="148"/>
      <c r="AI756" s="100"/>
      <c r="AJ756" s="100"/>
      <c r="AK756" s="100"/>
      <c r="AL756" s="108"/>
      <c r="AM756" s="18"/>
      <c r="AN756" s="111"/>
      <c r="AO756" s="18"/>
      <c r="AP756" s="149"/>
      <c r="AQ756" s="82"/>
      <c r="AR756" s="66"/>
      <c r="AS756" s="97"/>
    </row>
    <row r="757" spans="1:45" ht="12.75" customHeight="1">
      <c r="A757" s="66"/>
      <c r="B757" s="98"/>
      <c r="C757" s="99"/>
      <c r="D757" s="99"/>
      <c r="E757" s="100"/>
      <c r="F757" s="100"/>
      <c r="G757" s="100"/>
      <c r="H757" s="98"/>
      <c r="I757" s="143"/>
      <c r="J757" s="100"/>
      <c r="K757" s="102"/>
      <c r="L757" s="100"/>
      <c r="M757" s="100"/>
      <c r="N757" s="100"/>
      <c r="O757" s="108"/>
      <c r="P757" s="144"/>
      <c r="Q757" s="145"/>
      <c r="R757" s="145"/>
      <c r="S757" s="100"/>
      <c r="T757" s="108"/>
      <c r="U757" s="102"/>
      <c r="V757" s="100"/>
      <c r="W757" s="100"/>
      <c r="X757" s="146"/>
      <c r="Y757" s="18"/>
      <c r="Z757" s="147"/>
      <c r="AA757" s="100"/>
      <c r="AB757" s="100"/>
      <c r="AC757" s="100"/>
      <c r="AD757" s="108"/>
      <c r="AE757" s="18"/>
      <c r="AF757" s="109"/>
      <c r="AG757" s="108"/>
      <c r="AH757" s="148"/>
      <c r="AI757" s="100"/>
      <c r="AJ757" s="100"/>
      <c r="AK757" s="100"/>
      <c r="AL757" s="108"/>
      <c r="AM757" s="18"/>
      <c r="AN757" s="111"/>
      <c r="AO757" s="18"/>
      <c r="AP757" s="149"/>
      <c r="AQ757" s="82"/>
      <c r="AR757" s="66"/>
      <c r="AS757" s="97"/>
    </row>
    <row r="758" spans="1:45" ht="12.75" customHeight="1">
      <c r="A758" s="66"/>
      <c r="B758" s="98"/>
      <c r="C758" s="99"/>
      <c r="D758" s="99"/>
      <c r="E758" s="100"/>
      <c r="F758" s="100"/>
      <c r="G758" s="100"/>
      <c r="H758" s="98"/>
      <c r="I758" s="143"/>
      <c r="J758" s="100"/>
      <c r="K758" s="102"/>
      <c r="L758" s="100"/>
      <c r="M758" s="100"/>
      <c r="N758" s="100"/>
      <c r="O758" s="108"/>
      <c r="P758" s="144"/>
      <c r="Q758" s="145"/>
      <c r="R758" s="145"/>
      <c r="S758" s="100"/>
      <c r="T758" s="108"/>
      <c r="U758" s="102"/>
      <c r="V758" s="100"/>
      <c r="W758" s="100"/>
      <c r="X758" s="146"/>
      <c r="Y758" s="18"/>
      <c r="Z758" s="147"/>
      <c r="AA758" s="100"/>
      <c r="AB758" s="100"/>
      <c r="AC758" s="100"/>
      <c r="AD758" s="108"/>
      <c r="AE758" s="18"/>
      <c r="AF758" s="109"/>
      <c r="AG758" s="108"/>
      <c r="AH758" s="148"/>
      <c r="AI758" s="100"/>
      <c r="AJ758" s="100"/>
      <c r="AK758" s="100"/>
      <c r="AL758" s="108"/>
      <c r="AM758" s="18"/>
      <c r="AN758" s="111"/>
      <c r="AO758" s="18"/>
      <c r="AP758" s="149"/>
      <c r="AQ758" s="82"/>
      <c r="AR758" s="66"/>
      <c r="AS758" s="97"/>
    </row>
    <row r="759" spans="1:45" ht="12.75" customHeight="1">
      <c r="A759" s="66"/>
      <c r="B759" s="98"/>
      <c r="C759" s="99"/>
      <c r="D759" s="99"/>
      <c r="E759" s="100"/>
      <c r="F759" s="100"/>
      <c r="G759" s="100"/>
      <c r="H759" s="98"/>
      <c r="I759" s="143"/>
      <c r="J759" s="100"/>
      <c r="K759" s="102"/>
      <c r="L759" s="100"/>
      <c r="M759" s="100"/>
      <c r="N759" s="100"/>
      <c r="O759" s="108"/>
      <c r="P759" s="144"/>
      <c r="Q759" s="145"/>
      <c r="R759" s="145"/>
      <c r="S759" s="100"/>
      <c r="T759" s="108"/>
      <c r="U759" s="102"/>
      <c r="V759" s="100"/>
      <c r="W759" s="100"/>
      <c r="X759" s="146"/>
      <c r="Y759" s="18"/>
      <c r="Z759" s="147"/>
      <c r="AA759" s="100"/>
      <c r="AB759" s="100"/>
      <c r="AC759" s="100"/>
      <c r="AD759" s="108"/>
      <c r="AE759" s="18"/>
      <c r="AF759" s="109"/>
      <c r="AG759" s="108"/>
      <c r="AH759" s="148"/>
      <c r="AI759" s="100"/>
      <c r="AJ759" s="100"/>
      <c r="AK759" s="100"/>
      <c r="AL759" s="108"/>
      <c r="AM759" s="18"/>
      <c r="AN759" s="111"/>
      <c r="AO759" s="18"/>
      <c r="AP759" s="149"/>
      <c r="AQ759" s="82"/>
      <c r="AR759" s="66"/>
      <c r="AS759" s="97"/>
    </row>
    <row r="760" spans="1:45" ht="12.75" customHeight="1">
      <c r="A760" s="66"/>
      <c r="B760" s="98"/>
      <c r="C760" s="99"/>
      <c r="D760" s="99"/>
      <c r="E760" s="100"/>
      <c r="F760" s="100"/>
      <c r="G760" s="100"/>
      <c r="H760" s="98"/>
      <c r="I760" s="143"/>
      <c r="J760" s="100"/>
      <c r="K760" s="102"/>
      <c r="L760" s="100"/>
      <c r="M760" s="100"/>
      <c r="N760" s="100"/>
      <c r="O760" s="108"/>
      <c r="P760" s="144"/>
      <c r="Q760" s="145"/>
      <c r="R760" s="145"/>
      <c r="S760" s="100"/>
      <c r="T760" s="108"/>
      <c r="U760" s="102"/>
      <c r="V760" s="100"/>
      <c r="W760" s="100"/>
      <c r="X760" s="146"/>
      <c r="Y760" s="18"/>
      <c r="Z760" s="147"/>
      <c r="AA760" s="100"/>
      <c r="AB760" s="100"/>
      <c r="AC760" s="100"/>
      <c r="AD760" s="108"/>
      <c r="AE760" s="18"/>
      <c r="AF760" s="109"/>
      <c r="AG760" s="108"/>
      <c r="AH760" s="148"/>
      <c r="AI760" s="100"/>
      <c r="AJ760" s="100"/>
      <c r="AK760" s="100"/>
      <c r="AL760" s="108"/>
      <c r="AM760" s="18"/>
      <c r="AN760" s="111"/>
      <c r="AO760" s="18"/>
      <c r="AP760" s="149"/>
      <c r="AQ760" s="82"/>
      <c r="AR760" s="66"/>
      <c r="AS760" s="97"/>
    </row>
    <row r="761" spans="1:45" ht="12.75" customHeight="1">
      <c r="A761" s="66"/>
      <c r="B761" s="98"/>
      <c r="C761" s="99"/>
      <c r="D761" s="99"/>
      <c r="E761" s="100"/>
      <c r="F761" s="100"/>
      <c r="G761" s="100"/>
      <c r="H761" s="98"/>
      <c r="I761" s="143"/>
      <c r="J761" s="100"/>
      <c r="K761" s="102"/>
      <c r="L761" s="100"/>
      <c r="M761" s="100"/>
      <c r="N761" s="100"/>
      <c r="O761" s="108"/>
      <c r="P761" s="144"/>
      <c r="Q761" s="145"/>
      <c r="R761" s="145"/>
      <c r="S761" s="100"/>
      <c r="T761" s="108"/>
      <c r="U761" s="102"/>
      <c r="V761" s="100"/>
      <c r="W761" s="100"/>
      <c r="X761" s="146"/>
      <c r="Y761" s="18"/>
      <c r="Z761" s="147"/>
      <c r="AA761" s="100"/>
      <c r="AB761" s="100"/>
      <c r="AC761" s="100"/>
      <c r="AD761" s="108"/>
      <c r="AE761" s="18"/>
      <c r="AF761" s="109"/>
      <c r="AG761" s="108"/>
      <c r="AH761" s="148"/>
      <c r="AI761" s="100"/>
      <c r="AJ761" s="100"/>
      <c r="AK761" s="100"/>
      <c r="AL761" s="108"/>
      <c r="AM761" s="18"/>
      <c r="AN761" s="111"/>
      <c r="AO761" s="18"/>
      <c r="AP761" s="149"/>
      <c r="AQ761" s="82"/>
      <c r="AR761" s="66"/>
      <c r="AS761" s="97"/>
    </row>
    <row r="762" spans="1:45" ht="12.75" customHeight="1">
      <c r="A762" s="66"/>
      <c r="B762" s="98"/>
      <c r="C762" s="99"/>
      <c r="D762" s="99"/>
      <c r="E762" s="100"/>
      <c r="F762" s="100"/>
      <c r="G762" s="100"/>
      <c r="H762" s="98"/>
      <c r="I762" s="143"/>
      <c r="J762" s="100"/>
      <c r="K762" s="102"/>
      <c r="L762" s="100"/>
      <c r="M762" s="100"/>
      <c r="N762" s="100"/>
      <c r="O762" s="108"/>
      <c r="P762" s="144"/>
      <c r="Q762" s="145"/>
      <c r="R762" s="145"/>
      <c r="S762" s="100"/>
      <c r="T762" s="108"/>
      <c r="U762" s="102"/>
      <c r="V762" s="100"/>
      <c r="W762" s="100"/>
      <c r="X762" s="146"/>
      <c r="Y762" s="18"/>
      <c r="Z762" s="147"/>
      <c r="AA762" s="100"/>
      <c r="AB762" s="100"/>
      <c r="AC762" s="100"/>
      <c r="AD762" s="108"/>
      <c r="AE762" s="18"/>
      <c r="AF762" s="109"/>
      <c r="AG762" s="108"/>
      <c r="AH762" s="148"/>
      <c r="AI762" s="100"/>
      <c r="AJ762" s="100"/>
      <c r="AK762" s="100"/>
      <c r="AL762" s="108"/>
      <c r="AM762" s="18"/>
      <c r="AN762" s="111"/>
      <c r="AO762" s="18"/>
      <c r="AP762" s="149"/>
      <c r="AQ762" s="82"/>
      <c r="AR762" s="66"/>
      <c r="AS762" s="97"/>
    </row>
    <row r="763" spans="1:45" ht="12.75" customHeight="1">
      <c r="A763" s="66"/>
      <c r="B763" s="98"/>
      <c r="C763" s="99"/>
      <c r="D763" s="99"/>
      <c r="E763" s="100"/>
      <c r="F763" s="100"/>
      <c r="G763" s="100"/>
      <c r="H763" s="98"/>
      <c r="I763" s="143"/>
      <c r="J763" s="100"/>
      <c r="K763" s="102"/>
      <c r="L763" s="100"/>
      <c r="M763" s="100"/>
      <c r="N763" s="100"/>
      <c r="O763" s="108"/>
      <c r="P763" s="144"/>
      <c r="Q763" s="145"/>
      <c r="R763" s="145"/>
      <c r="S763" s="100"/>
      <c r="T763" s="108"/>
      <c r="U763" s="102"/>
      <c r="V763" s="100"/>
      <c r="W763" s="100"/>
      <c r="X763" s="146"/>
      <c r="Y763" s="18"/>
      <c r="Z763" s="147"/>
      <c r="AA763" s="100"/>
      <c r="AB763" s="100"/>
      <c r="AC763" s="100"/>
      <c r="AD763" s="108"/>
      <c r="AE763" s="18"/>
      <c r="AF763" s="109"/>
      <c r="AG763" s="108"/>
      <c r="AH763" s="148"/>
      <c r="AI763" s="100"/>
      <c r="AJ763" s="100"/>
      <c r="AK763" s="100"/>
      <c r="AL763" s="108"/>
      <c r="AM763" s="18"/>
      <c r="AN763" s="111"/>
      <c r="AO763" s="18"/>
      <c r="AP763" s="149"/>
      <c r="AQ763" s="82"/>
      <c r="AR763" s="66"/>
      <c r="AS763" s="97"/>
    </row>
    <row r="764" spans="1:45" ht="12.75" customHeight="1">
      <c r="A764" s="66"/>
      <c r="B764" s="98"/>
      <c r="C764" s="99"/>
      <c r="D764" s="99"/>
      <c r="E764" s="100"/>
      <c r="F764" s="100"/>
      <c r="G764" s="100"/>
      <c r="H764" s="98"/>
      <c r="I764" s="143"/>
      <c r="J764" s="100"/>
      <c r="K764" s="102"/>
      <c r="L764" s="100"/>
      <c r="M764" s="100"/>
      <c r="N764" s="100"/>
      <c r="O764" s="108"/>
      <c r="P764" s="144"/>
      <c r="Q764" s="145"/>
      <c r="R764" s="145"/>
      <c r="S764" s="100"/>
      <c r="T764" s="108"/>
      <c r="U764" s="102"/>
      <c r="V764" s="100"/>
      <c r="W764" s="100"/>
      <c r="X764" s="146"/>
      <c r="Y764" s="18"/>
      <c r="Z764" s="147"/>
      <c r="AA764" s="100"/>
      <c r="AB764" s="100"/>
      <c r="AC764" s="100"/>
      <c r="AD764" s="108"/>
      <c r="AE764" s="18"/>
      <c r="AF764" s="109"/>
      <c r="AG764" s="108"/>
      <c r="AH764" s="148"/>
      <c r="AI764" s="100"/>
      <c r="AJ764" s="100"/>
      <c r="AK764" s="100"/>
      <c r="AL764" s="108"/>
      <c r="AM764" s="18"/>
      <c r="AN764" s="111"/>
      <c r="AO764" s="18"/>
      <c r="AP764" s="149"/>
      <c r="AQ764" s="82"/>
      <c r="AR764" s="66"/>
      <c r="AS764" s="97"/>
    </row>
    <row r="765" spans="1:45" ht="12.75" customHeight="1">
      <c r="A765" s="66"/>
      <c r="B765" s="98"/>
      <c r="C765" s="99"/>
      <c r="D765" s="99"/>
      <c r="E765" s="100"/>
      <c r="F765" s="100"/>
      <c r="G765" s="100"/>
      <c r="H765" s="98"/>
      <c r="I765" s="143"/>
      <c r="J765" s="100"/>
      <c r="K765" s="102"/>
      <c r="L765" s="100"/>
      <c r="M765" s="100"/>
      <c r="N765" s="100"/>
      <c r="O765" s="108"/>
      <c r="P765" s="144"/>
      <c r="Q765" s="145"/>
      <c r="R765" s="145"/>
      <c r="S765" s="100"/>
      <c r="T765" s="108"/>
      <c r="U765" s="102"/>
      <c r="V765" s="100"/>
      <c r="W765" s="100"/>
      <c r="X765" s="146"/>
      <c r="Y765" s="18"/>
      <c r="Z765" s="147"/>
      <c r="AA765" s="100"/>
      <c r="AB765" s="100"/>
      <c r="AC765" s="100"/>
      <c r="AD765" s="108"/>
      <c r="AE765" s="18"/>
      <c r="AF765" s="109"/>
      <c r="AG765" s="108"/>
      <c r="AH765" s="148"/>
      <c r="AI765" s="100"/>
      <c r="AJ765" s="100"/>
      <c r="AK765" s="100"/>
      <c r="AL765" s="108"/>
      <c r="AM765" s="18"/>
      <c r="AN765" s="111"/>
      <c r="AO765" s="18"/>
      <c r="AP765" s="149"/>
      <c r="AQ765" s="82"/>
      <c r="AR765" s="66"/>
      <c r="AS765" s="97"/>
    </row>
    <row r="766" spans="1:45" ht="12.75" customHeight="1">
      <c r="A766" s="66"/>
      <c r="B766" s="98"/>
      <c r="C766" s="99"/>
      <c r="D766" s="99"/>
      <c r="E766" s="100"/>
      <c r="F766" s="100"/>
      <c r="G766" s="100"/>
      <c r="H766" s="98"/>
      <c r="I766" s="143"/>
      <c r="J766" s="100"/>
      <c r="K766" s="102"/>
      <c r="L766" s="100"/>
      <c r="M766" s="100"/>
      <c r="N766" s="100"/>
      <c r="O766" s="108"/>
      <c r="P766" s="144"/>
      <c r="Q766" s="145"/>
      <c r="R766" s="145"/>
      <c r="S766" s="100"/>
      <c r="T766" s="108"/>
      <c r="U766" s="102"/>
      <c r="V766" s="100"/>
      <c r="W766" s="100"/>
      <c r="X766" s="146"/>
      <c r="Y766" s="18"/>
      <c r="Z766" s="147"/>
      <c r="AA766" s="100"/>
      <c r="AB766" s="100"/>
      <c r="AC766" s="100"/>
      <c r="AD766" s="108"/>
      <c r="AE766" s="18"/>
      <c r="AF766" s="109"/>
      <c r="AG766" s="108"/>
      <c r="AH766" s="148"/>
      <c r="AI766" s="100"/>
      <c r="AJ766" s="100"/>
      <c r="AK766" s="100"/>
      <c r="AL766" s="108"/>
      <c r="AM766" s="18"/>
      <c r="AN766" s="111"/>
      <c r="AO766" s="18"/>
      <c r="AP766" s="149"/>
      <c r="AQ766" s="82"/>
      <c r="AR766" s="66"/>
      <c r="AS766" s="97"/>
    </row>
    <row r="767" spans="1:45" ht="12.75" customHeight="1">
      <c r="A767" s="66"/>
      <c r="B767" s="98"/>
      <c r="C767" s="99"/>
      <c r="D767" s="99"/>
      <c r="E767" s="100"/>
      <c r="F767" s="100"/>
      <c r="G767" s="100"/>
      <c r="H767" s="98"/>
      <c r="I767" s="143"/>
      <c r="J767" s="100"/>
      <c r="K767" s="102"/>
      <c r="L767" s="100"/>
      <c r="M767" s="100"/>
      <c r="N767" s="100"/>
      <c r="O767" s="108"/>
      <c r="P767" s="144"/>
      <c r="Q767" s="145"/>
      <c r="R767" s="145"/>
      <c r="S767" s="100"/>
      <c r="T767" s="108"/>
      <c r="U767" s="102"/>
      <c r="V767" s="100"/>
      <c r="W767" s="100"/>
      <c r="X767" s="146"/>
      <c r="Y767" s="18"/>
      <c r="Z767" s="147"/>
      <c r="AA767" s="100"/>
      <c r="AB767" s="100"/>
      <c r="AC767" s="100"/>
      <c r="AD767" s="108"/>
      <c r="AE767" s="18"/>
      <c r="AF767" s="109"/>
      <c r="AG767" s="108"/>
      <c r="AH767" s="148"/>
      <c r="AI767" s="100"/>
      <c r="AJ767" s="100"/>
      <c r="AK767" s="100"/>
      <c r="AL767" s="108"/>
      <c r="AM767" s="18"/>
      <c r="AN767" s="111"/>
      <c r="AO767" s="18"/>
      <c r="AP767" s="149"/>
      <c r="AQ767" s="82"/>
      <c r="AR767" s="66"/>
      <c r="AS767" s="97"/>
    </row>
    <row r="768" spans="1:45" ht="12.75" customHeight="1">
      <c r="A768" s="66"/>
      <c r="B768" s="98"/>
      <c r="C768" s="99"/>
      <c r="D768" s="99"/>
      <c r="E768" s="100"/>
      <c r="F768" s="100"/>
      <c r="G768" s="100"/>
      <c r="H768" s="98"/>
      <c r="I768" s="143"/>
      <c r="J768" s="100"/>
      <c r="K768" s="102"/>
      <c r="L768" s="100"/>
      <c r="M768" s="100"/>
      <c r="N768" s="100"/>
      <c r="O768" s="108"/>
      <c r="P768" s="144"/>
      <c r="Q768" s="145"/>
      <c r="R768" s="145"/>
      <c r="S768" s="100"/>
      <c r="T768" s="108"/>
      <c r="U768" s="102"/>
      <c r="V768" s="100"/>
      <c r="W768" s="100"/>
      <c r="X768" s="146"/>
      <c r="Y768" s="18"/>
      <c r="Z768" s="147"/>
      <c r="AA768" s="100"/>
      <c r="AB768" s="100"/>
      <c r="AC768" s="100"/>
      <c r="AD768" s="108"/>
      <c r="AE768" s="18"/>
      <c r="AF768" s="109"/>
      <c r="AG768" s="108"/>
      <c r="AH768" s="148"/>
      <c r="AI768" s="100"/>
      <c r="AJ768" s="100"/>
      <c r="AK768" s="100"/>
      <c r="AL768" s="108"/>
      <c r="AM768" s="18"/>
      <c r="AN768" s="111"/>
      <c r="AO768" s="18"/>
      <c r="AP768" s="149"/>
      <c r="AQ768" s="82"/>
      <c r="AR768" s="66"/>
      <c r="AS768" s="97"/>
    </row>
    <row r="769" spans="1:45" ht="12.75" customHeight="1">
      <c r="A769" s="66"/>
      <c r="B769" s="98"/>
      <c r="C769" s="99"/>
      <c r="D769" s="99"/>
      <c r="E769" s="100"/>
      <c r="F769" s="100"/>
      <c r="G769" s="100"/>
      <c r="H769" s="98"/>
      <c r="I769" s="143"/>
      <c r="J769" s="100"/>
      <c r="K769" s="102"/>
      <c r="L769" s="100"/>
      <c r="M769" s="100"/>
      <c r="N769" s="100"/>
      <c r="O769" s="108"/>
      <c r="P769" s="144"/>
      <c r="Q769" s="145"/>
      <c r="R769" s="145"/>
      <c r="S769" s="100"/>
      <c r="T769" s="108"/>
      <c r="U769" s="102"/>
      <c r="V769" s="100"/>
      <c r="W769" s="100"/>
      <c r="X769" s="146"/>
      <c r="Y769" s="18"/>
      <c r="Z769" s="147"/>
      <c r="AA769" s="100"/>
      <c r="AB769" s="100"/>
      <c r="AC769" s="100"/>
      <c r="AD769" s="108"/>
      <c r="AE769" s="18"/>
      <c r="AF769" s="109"/>
      <c r="AG769" s="108"/>
      <c r="AH769" s="148"/>
      <c r="AI769" s="100"/>
      <c r="AJ769" s="100"/>
      <c r="AK769" s="100"/>
      <c r="AL769" s="108"/>
      <c r="AM769" s="18"/>
      <c r="AN769" s="111"/>
      <c r="AO769" s="18"/>
      <c r="AP769" s="149"/>
      <c r="AQ769" s="82"/>
      <c r="AR769" s="66"/>
      <c r="AS769" s="97"/>
    </row>
    <row r="770" spans="1:45" ht="12.75" customHeight="1">
      <c r="A770" s="66"/>
      <c r="B770" s="98"/>
      <c r="C770" s="99"/>
      <c r="D770" s="99"/>
      <c r="E770" s="100"/>
      <c r="F770" s="100"/>
      <c r="G770" s="100"/>
      <c r="H770" s="98"/>
      <c r="I770" s="143"/>
      <c r="J770" s="100"/>
      <c r="K770" s="102"/>
      <c r="L770" s="100"/>
      <c r="M770" s="100"/>
      <c r="N770" s="100"/>
      <c r="O770" s="108"/>
      <c r="P770" s="144"/>
      <c r="Q770" s="145"/>
      <c r="R770" s="145"/>
      <c r="S770" s="100"/>
      <c r="T770" s="108"/>
      <c r="U770" s="102"/>
      <c r="V770" s="100"/>
      <c r="W770" s="100"/>
      <c r="X770" s="146"/>
      <c r="Y770" s="18"/>
      <c r="Z770" s="147"/>
      <c r="AA770" s="100"/>
      <c r="AB770" s="100"/>
      <c r="AC770" s="100"/>
      <c r="AD770" s="108"/>
      <c r="AE770" s="18"/>
      <c r="AF770" s="109"/>
      <c r="AG770" s="108"/>
      <c r="AH770" s="148"/>
      <c r="AI770" s="100"/>
      <c r="AJ770" s="100"/>
      <c r="AK770" s="100"/>
      <c r="AL770" s="108"/>
      <c r="AM770" s="18"/>
      <c r="AN770" s="111"/>
      <c r="AO770" s="18"/>
      <c r="AP770" s="149"/>
      <c r="AQ770" s="82"/>
      <c r="AR770" s="66"/>
      <c r="AS770" s="97"/>
    </row>
    <row r="771" spans="1:45" ht="12.75" customHeight="1">
      <c r="A771" s="66"/>
      <c r="B771" s="98"/>
      <c r="C771" s="99"/>
      <c r="D771" s="99"/>
      <c r="E771" s="100"/>
      <c r="F771" s="100"/>
      <c r="G771" s="100"/>
      <c r="H771" s="98"/>
      <c r="I771" s="143"/>
      <c r="J771" s="100"/>
      <c r="K771" s="102"/>
      <c r="L771" s="100"/>
      <c r="M771" s="100"/>
      <c r="N771" s="100"/>
      <c r="O771" s="108"/>
      <c r="P771" s="144"/>
      <c r="Q771" s="145"/>
      <c r="R771" s="145"/>
      <c r="S771" s="100"/>
      <c r="T771" s="108"/>
      <c r="U771" s="102"/>
      <c r="V771" s="100"/>
      <c r="W771" s="100"/>
      <c r="X771" s="146"/>
      <c r="Y771" s="18"/>
      <c r="Z771" s="147"/>
      <c r="AA771" s="100"/>
      <c r="AB771" s="100"/>
      <c r="AC771" s="100"/>
      <c r="AD771" s="108"/>
      <c r="AE771" s="18"/>
      <c r="AF771" s="109"/>
      <c r="AG771" s="108"/>
      <c r="AH771" s="148"/>
      <c r="AI771" s="100"/>
      <c r="AJ771" s="100"/>
      <c r="AK771" s="100"/>
      <c r="AL771" s="108"/>
      <c r="AM771" s="18"/>
      <c r="AN771" s="111"/>
      <c r="AO771" s="18"/>
      <c r="AP771" s="149"/>
      <c r="AQ771" s="82"/>
      <c r="AR771" s="66"/>
      <c r="AS771" s="97"/>
    </row>
    <row r="772" spans="1:45" ht="12.75" customHeight="1">
      <c r="A772" s="66"/>
      <c r="B772" s="98"/>
      <c r="C772" s="99"/>
      <c r="D772" s="99"/>
      <c r="E772" s="100"/>
      <c r="F772" s="100"/>
      <c r="G772" s="100"/>
      <c r="H772" s="98"/>
      <c r="I772" s="143"/>
      <c r="J772" s="100"/>
      <c r="K772" s="102"/>
      <c r="L772" s="100"/>
      <c r="M772" s="100"/>
      <c r="N772" s="100"/>
      <c r="O772" s="108"/>
      <c r="P772" s="144"/>
      <c r="Q772" s="145"/>
      <c r="R772" s="145"/>
      <c r="S772" s="100"/>
      <c r="T772" s="108"/>
      <c r="U772" s="102"/>
      <c r="V772" s="100"/>
      <c r="W772" s="100"/>
      <c r="X772" s="146"/>
      <c r="Y772" s="18"/>
      <c r="Z772" s="147"/>
      <c r="AA772" s="100"/>
      <c r="AB772" s="100"/>
      <c r="AC772" s="100"/>
      <c r="AD772" s="108"/>
      <c r="AE772" s="18"/>
      <c r="AF772" s="109"/>
      <c r="AG772" s="108"/>
      <c r="AH772" s="148"/>
      <c r="AI772" s="100"/>
      <c r="AJ772" s="100"/>
      <c r="AK772" s="100"/>
      <c r="AL772" s="108"/>
      <c r="AM772" s="18"/>
      <c r="AN772" s="111"/>
      <c r="AO772" s="18"/>
      <c r="AP772" s="149"/>
      <c r="AQ772" s="82"/>
      <c r="AR772" s="66"/>
      <c r="AS772" s="97"/>
    </row>
    <row r="773" spans="1:45" ht="12.75" customHeight="1">
      <c r="A773" s="66"/>
      <c r="B773" s="98"/>
      <c r="C773" s="99"/>
      <c r="D773" s="99"/>
      <c r="E773" s="100"/>
      <c r="F773" s="100"/>
      <c r="G773" s="100"/>
      <c r="H773" s="98"/>
      <c r="I773" s="143"/>
      <c r="J773" s="100"/>
      <c r="K773" s="102"/>
      <c r="L773" s="100"/>
      <c r="M773" s="100"/>
      <c r="N773" s="100"/>
      <c r="O773" s="108"/>
      <c r="P773" s="144"/>
      <c r="Q773" s="145"/>
      <c r="R773" s="145"/>
      <c r="S773" s="100"/>
      <c r="T773" s="108"/>
      <c r="U773" s="102"/>
      <c r="V773" s="100"/>
      <c r="W773" s="100"/>
      <c r="X773" s="146"/>
      <c r="Y773" s="18"/>
      <c r="Z773" s="147"/>
      <c r="AA773" s="100"/>
      <c r="AB773" s="100"/>
      <c r="AC773" s="100"/>
      <c r="AD773" s="108"/>
      <c r="AE773" s="18"/>
      <c r="AF773" s="109"/>
      <c r="AG773" s="108"/>
      <c r="AH773" s="148"/>
      <c r="AI773" s="100"/>
      <c r="AJ773" s="100"/>
      <c r="AK773" s="100"/>
      <c r="AL773" s="108"/>
      <c r="AM773" s="18"/>
      <c r="AN773" s="111"/>
      <c r="AO773" s="18"/>
      <c r="AP773" s="149"/>
      <c r="AQ773" s="82"/>
      <c r="AR773" s="66"/>
      <c r="AS773" s="97"/>
    </row>
    <row r="774" spans="1:45" ht="12.75" customHeight="1">
      <c r="A774" s="66"/>
      <c r="B774" s="98"/>
      <c r="C774" s="99"/>
      <c r="D774" s="99"/>
      <c r="E774" s="100"/>
      <c r="F774" s="100"/>
      <c r="G774" s="100"/>
      <c r="H774" s="98"/>
      <c r="I774" s="143"/>
      <c r="J774" s="100"/>
      <c r="K774" s="102"/>
      <c r="L774" s="100"/>
      <c r="M774" s="100"/>
      <c r="N774" s="100"/>
      <c r="O774" s="108"/>
      <c r="P774" s="144"/>
      <c r="Q774" s="145"/>
      <c r="R774" s="145"/>
      <c r="S774" s="100"/>
      <c r="T774" s="108"/>
      <c r="U774" s="102"/>
      <c r="V774" s="100"/>
      <c r="W774" s="100"/>
      <c r="X774" s="146"/>
      <c r="Y774" s="18"/>
      <c r="Z774" s="147"/>
      <c r="AA774" s="100"/>
      <c r="AB774" s="100"/>
      <c r="AC774" s="100"/>
      <c r="AD774" s="108"/>
      <c r="AE774" s="18"/>
      <c r="AF774" s="109"/>
      <c r="AG774" s="108"/>
      <c r="AH774" s="148"/>
      <c r="AI774" s="100"/>
      <c r="AJ774" s="100"/>
      <c r="AK774" s="100"/>
      <c r="AL774" s="108"/>
      <c r="AM774" s="18"/>
      <c r="AN774" s="111"/>
      <c r="AO774" s="18"/>
      <c r="AP774" s="149"/>
      <c r="AQ774" s="82"/>
      <c r="AR774" s="66"/>
      <c r="AS774" s="97"/>
    </row>
    <row r="775" spans="1:45" ht="12.75" customHeight="1">
      <c r="A775" s="66"/>
      <c r="B775" s="98"/>
      <c r="C775" s="99"/>
      <c r="D775" s="99"/>
      <c r="E775" s="100"/>
      <c r="F775" s="100"/>
      <c r="G775" s="100"/>
      <c r="H775" s="98"/>
      <c r="I775" s="143"/>
      <c r="J775" s="100"/>
      <c r="K775" s="102"/>
      <c r="L775" s="100"/>
      <c r="M775" s="100"/>
      <c r="N775" s="100"/>
      <c r="O775" s="108"/>
      <c r="P775" s="144"/>
      <c r="Q775" s="145"/>
      <c r="R775" s="145"/>
      <c r="S775" s="100"/>
      <c r="T775" s="108"/>
      <c r="U775" s="102"/>
      <c r="V775" s="100"/>
      <c r="W775" s="100"/>
      <c r="X775" s="146"/>
      <c r="Y775" s="18"/>
      <c r="Z775" s="147"/>
      <c r="AA775" s="100"/>
      <c r="AB775" s="100"/>
      <c r="AC775" s="100"/>
      <c r="AD775" s="108"/>
      <c r="AE775" s="18"/>
      <c r="AF775" s="109"/>
      <c r="AG775" s="108"/>
      <c r="AH775" s="148"/>
      <c r="AI775" s="100"/>
      <c r="AJ775" s="100"/>
      <c r="AK775" s="100"/>
      <c r="AL775" s="108"/>
      <c r="AM775" s="18"/>
      <c r="AN775" s="111"/>
      <c r="AO775" s="18"/>
      <c r="AP775" s="149"/>
      <c r="AQ775" s="82"/>
      <c r="AR775" s="66"/>
      <c r="AS775" s="97"/>
    </row>
    <row r="776" spans="1:45" ht="12.75" customHeight="1">
      <c r="A776" s="66"/>
      <c r="B776" s="98"/>
      <c r="C776" s="99"/>
      <c r="D776" s="99"/>
      <c r="E776" s="100"/>
      <c r="F776" s="100"/>
      <c r="G776" s="100"/>
      <c r="H776" s="98"/>
      <c r="I776" s="143"/>
      <c r="J776" s="100"/>
      <c r="K776" s="102"/>
      <c r="L776" s="100"/>
      <c r="M776" s="100"/>
      <c r="N776" s="100"/>
      <c r="O776" s="108"/>
      <c r="P776" s="144"/>
      <c r="Q776" s="145"/>
      <c r="R776" s="145"/>
      <c r="S776" s="100"/>
      <c r="T776" s="108"/>
      <c r="U776" s="102"/>
      <c r="V776" s="100"/>
      <c r="W776" s="100"/>
      <c r="X776" s="146"/>
      <c r="Y776" s="18"/>
      <c r="Z776" s="147"/>
      <c r="AA776" s="100"/>
      <c r="AB776" s="100"/>
      <c r="AC776" s="100"/>
      <c r="AD776" s="108"/>
      <c r="AE776" s="18"/>
      <c r="AF776" s="109"/>
      <c r="AG776" s="108"/>
      <c r="AH776" s="148"/>
      <c r="AI776" s="100"/>
      <c r="AJ776" s="100"/>
      <c r="AK776" s="100"/>
      <c r="AL776" s="108"/>
      <c r="AM776" s="18"/>
      <c r="AN776" s="111"/>
      <c r="AO776" s="18"/>
      <c r="AP776" s="149"/>
      <c r="AQ776" s="82"/>
      <c r="AR776" s="66"/>
      <c r="AS776" s="97"/>
    </row>
    <row r="777" spans="1:45" ht="12.75" customHeight="1">
      <c r="A777" s="66"/>
      <c r="B777" s="98"/>
      <c r="C777" s="99"/>
      <c r="D777" s="99"/>
      <c r="E777" s="100"/>
      <c r="F777" s="100"/>
      <c r="G777" s="100"/>
      <c r="H777" s="98"/>
      <c r="I777" s="143"/>
      <c r="J777" s="100"/>
      <c r="K777" s="102"/>
      <c r="L777" s="100"/>
      <c r="M777" s="100"/>
      <c r="N777" s="100"/>
      <c r="O777" s="108"/>
      <c r="P777" s="144"/>
      <c r="Q777" s="145"/>
      <c r="R777" s="145"/>
      <c r="S777" s="100"/>
      <c r="T777" s="108"/>
      <c r="U777" s="102"/>
      <c r="V777" s="100"/>
      <c r="W777" s="100"/>
      <c r="X777" s="146"/>
      <c r="Y777" s="18"/>
      <c r="Z777" s="147"/>
      <c r="AA777" s="100"/>
      <c r="AB777" s="100"/>
      <c r="AC777" s="100"/>
      <c r="AD777" s="108"/>
      <c r="AE777" s="18"/>
      <c r="AF777" s="109"/>
      <c r="AG777" s="108"/>
      <c r="AH777" s="148"/>
      <c r="AI777" s="100"/>
      <c r="AJ777" s="100"/>
      <c r="AK777" s="100"/>
      <c r="AL777" s="108"/>
      <c r="AM777" s="18"/>
      <c r="AN777" s="111"/>
      <c r="AO777" s="18"/>
      <c r="AP777" s="149"/>
      <c r="AQ777" s="82"/>
      <c r="AR777" s="66"/>
      <c r="AS777" s="97"/>
    </row>
    <row r="778" spans="1:45" ht="12.75" customHeight="1">
      <c r="A778" s="66"/>
      <c r="B778" s="98"/>
      <c r="C778" s="99"/>
      <c r="D778" s="99"/>
      <c r="E778" s="100"/>
      <c r="F778" s="100"/>
      <c r="G778" s="100"/>
      <c r="H778" s="98"/>
      <c r="I778" s="143"/>
      <c r="J778" s="100"/>
      <c r="K778" s="102"/>
      <c r="L778" s="100"/>
      <c r="M778" s="100"/>
      <c r="N778" s="100"/>
      <c r="O778" s="108"/>
      <c r="P778" s="144"/>
      <c r="Q778" s="145"/>
      <c r="R778" s="145"/>
      <c r="S778" s="100"/>
      <c r="T778" s="108"/>
      <c r="U778" s="102"/>
      <c r="V778" s="100"/>
      <c r="W778" s="100"/>
      <c r="X778" s="146"/>
      <c r="Y778" s="18"/>
      <c r="Z778" s="147"/>
      <c r="AA778" s="100"/>
      <c r="AB778" s="100"/>
      <c r="AC778" s="100"/>
      <c r="AD778" s="108"/>
      <c r="AE778" s="18"/>
      <c r="AF778" s="109"/>
      <c r="AG778" s="108"/>
      <c r="AH778" s="148"/>
      <c r="AI778" s="100"/>
      <c r="AJ778" s="100"/>
      <c r="AK778" s="100"/>
      <c r="AL778" s="108"/>
      <c r="AM778" s="18"/>
      <c r="AN778" s="111"/>
      <c r="AO778" s="18"/>
      <c r="AP778" s="149"/>
      <c r="AQ778" s="82"/>
      <c r="AR778" s="66"/>
      <c r="AS778" s="97"/>
    </row>
    <row r="779" spans="1:45" ht="12.75" customHeight="1">
      <c r="A779" s="66"/>
      <c r="B779" s="98"/>
      <c r="C779" s="99"/>
      <c r="D779" s="99"/>
      <c r="E779" s="100"/>
      <c r="F779" s="100"/>
      <c r="G779" s="100"/>
      <c r="H779" s="98"/>
      <c r="I779" s="143"/>
      <c r="J779" s="100"/>
      <c r="K779" s="102"/>
      <c r="L779" s="100"/>
      <c r="M779" s="100"/>
      <c r="N779" s="100"/>
      <c r="O779" s="108"/>
      <c r="P779" s="144"/>
      <c r="Q779" s="145"/>
      <c r="R779" s="145"/>
      <c r="S779" s="100"/>
      <c r="T779" s="108"/>
      <c r="U779" s="102"/>
      <c r="V779" s="100"/>
      <c r="W779" s="100"/>
      <c r="X779" s="146"/>
      <c r="Y779" s="18"/>
      <c r="Z779" s="147"/>
      <c r="AA779" s="100"/>
      <c r="AB779" s="100"/>
      <c r="AC779" s="100"/>
      <c r="AD779" s="108"/>
      <c r="AE779" s="18"/>
      <c r="AF779" s="109"/>
      <c r="AG779" s="108"/>
      <c r="AH779" s="148"/>
      <c r="AI779" s="100"/>
      <c r="AJ779" s="100"/>
      <c r="AK779" s="100"/>
      <c r="AL779" s="108"/>
      <c r="AM779" s="18"/>
      <c r="AN779" s="111"/>
      <c r="AO779" s="18"/>
      <c r="AP779" s="149"/>
      <c r="AQ779" s="82"/>
      <c r="AR779" s="66"/>
      <c r="AS779" s="97"/>
    </row>
    <row r="780" spans="1:45" ht="12.75" customHeight="1">
      <c r="A780" s="66"/>
      <c r="B780" s="98"/>
      <c r="C780" s="99"/>
      <c r="D780" s="99"/>
      <c r="E780" s="100"/>
      <c r="F780" s="100"/>
      <c r="G780" s="100"/>
      <c r="H780" s="98"/>
      <c r="I780" s="143"/>
      <c r="J780" s="100"/>
      <c r="K780" s="102"/>
      <c r="L780" s="100"/>
      <c r="M780" s="100"/>
      <c r="N780" s="100"/>
      <c r="O780" s="108"/>
      <c r="P780" s="144"/>
      <c r="Q780" s="145"/>
      <c r="R780" s="145"/>
      <c r="S780" s="100"/>
      <c r="T780" s="108"/>
      <c r="U780" s="102"/>
      <c r="V780" s="100"/>
      <c r="W780" s="100"/>
      <c r="X780" s="146"/>
      <c r="Y780" s="18"/>
      <c r="Z780" s="147"/>
      <c r="AA780" s="100"/>
      <c r="AB780" s="100"/>
      <c r="AC780" s="100"/>
      <c r="AD780" s="108"/>
      <c r="AE780" s="18"/>
      <c r="AF780" s="109"/>
      <c r="AG780" s="108"/>
      <c r="AH780" s="148"/>
      <c r="AI780" s="100"/>
      <c r="AJ780" s="100"/>
      <c r="AK780" s="100"/>
      <c r="AL780" s="108"/>
      <c r="AM780" s="18"/>
      <c r="AN780" s="111"/>
      <c r="AO780" s="18"/>
      <c r="AP780" s="149"/>
      <c r="AQ780" s="82"/>
      <c r="AR780" s="66"/>
      <c r="AS780" s="97"/>
    </row>
    <row r="781" spans="1:45" ht="12.75" customHeight="1">
      <c r="A781" s="66"/>
      <c r="B781" s="98"/>
      <c r="C781" s="99"/>
      <c r="D781" s="99"/>
      <c r="E781" s="100"/>
      <c r="F781" s="100"/>
      <c r="G781" s="100"/>
      <c r="H781" s="98"/>
      <c r="I781" s="143"/>
      <c r="J781" s="100"/>
      <c r="K781" s="102"/>
      <c r="L781" s="100"/>
      <c r="M781" s="100"/>
      <c r="N781" s="100"/>
      <c r="O781" s="108"/>
      <c r="P781" s="144"/>
      <c r="Q781" s="145"/>
      <c r="R781" s="145"/>
      <c r="S781" s="100"/>
      <c r="T781" s="108"/>
      <c r="U781" s="102"/>
      <c r="V781" s="100"/>
      <c r="W781" s="100"/>
      <c r="X781" s="146"/>
      <c r="Y781" s="18"/>
      <c r="Z781" s="147"/>
      <c r="AA781" s="100"/>
      <c r="AB781" s="100"/>
      <c r="AC781" s="100"/>
      <c r="AD781" s="108"/>
      <c r="AE781" s="18"/>
      <c r="AF781" s="109"/>
      <c r="AG781" s="108"/>
      <c r="AH781" s="148"/>
      <c r="AI781" s="100"/>
      <c r="AJ781" s="100"/>
      <c r="AK781" s="100"/>
      <c r="AL781" s="108"/>
      <c r="AM781" s="18"/>
      <c r="AN781" s="111"/>
      <c r="AO781" s="18"/>
      <c r="AP781" s="149"/>
      <c r="AQ781" s="82"/>
      <c r="AR781" s="66"/>
      <c r="AS781" s="97"/>
    </row>
    <row r="782" spans="1:45" ht="12.75" customHeight="1">
      <c r="A782" s="66"/>
      <c r="B782" s="98"/>
      <c r="C782" s="99"/>
      <c r="D782" s="99"/>
      <c r="E782" s="100"/>
      <c r="F782" s="100"/>
      <c r="G782" s="100"/>
      <c r="H782" s="98"/>
      <c r="I782" s="143"/>
      <c r="J782" s="100"/>
      <c r="K782" s="102"/>
      <c r="L782" s="100"/>
      <c r="M782" s="100"/>
      <c r="N782" s="100"/>
      <c r="O782" s="108"/>
      <c r="P782" s="144"/>
      <c r="Q782" s="145"/>
      <c r="R782" s="145"/>
      <c r="S782" s="100"/>
      <c r="T782" s="108"/>
      <c r="U782" s="102"/>
      <c r="V782" s="100"/>
      <c r="W782" s="100"/>
      <c r="X782" s="146"/>
      <c r="Y782" s="18"/>
      <c r="Z782" s="147"/>
      <c r="AA782" s="100"/>
      <c r="AB782" s="100"/>
      <c r="AC782" s="100"/>
      <c r="AD782" s="108"/>
      <c r="AE782" s="18"/>
      <c r="AF782" s="109"/>
      <c r="AG782" s="108"/>
      <c r="AH782" s="148"/>
      <c r="AI782" s="100"/>
      <c r="AJ782" s="100"/>
      <c r="AK782" s="100"/>
      <c r="AL782" s="108"/>
      <c r="AM782" s="18"/>
      <c r="AN782" s="111"/>
      <c r="AO782" s="18"/>
      <c r="AP782" s="149"/>
      <c r="AQ782" s="82"/>
      <c r="AR782" s="66"/>
      <c r="AS782" s="97"/>
    </row>
    <row r="783" spans="1:45" ht="12.75" customHeight="1">
      <c r="A783" s="66"/>
      <c r="B783" s="98"/>
      <c r="C783" s="99"/>
      <c r="D783" s="99"/>
      <c r="E783" s="100"/>
      <c r="F783" s="100"/>
      <c r="G783" s="100"/>
      <c r="H783" s="98"/>
      <c r="I783" s="143"/>
      <c r="J783" s="100"/>
      <c r="K783" s="102"/>
      <c r="L783" s="100"/>
      <c r="M783" s="100"/>
      <c r="N783" s="100"/>
      <c r="O783" s="108"/>
      <c r="P783" s="144"/>
      <c r="Q783" s="145"/>
      <c r="R783" s="145"/>
      <c r="S783" s="100"/>
      <c r="T783" s="108"/>
      <c r="U783" s="102"/>
      <c r="V783" s="100"/>
      <c r="W783" s="100"/>
      <c r="X783" s="146"/>
      <c r="Y783" s="18"/>
      <c r="Z783" s="147"/>
      <c r="AA783" s="100"/>
      <c r="AB783" s="100"/>
      <c r="AC783" s="100"/>
      <c r="AD783" s="108"/>
      <c r="AE783" s="18"/>
      <c r="AF783" s="109"/>
      <c r="AG783" s="108"/>
      <c r="AH783" s="148"/>
      <c r="AI783" s="100"/>
      <c r="AJ783" s="100"/>
      <c r="AK783" s="100"/>
      <c r="AL783" s="108"/>
      <c r="AM783" s="18"/>
      <c r="AN783" s="111"/>
      <c r="AO783" s="18"/>
      <c r="AP783" s="149"/>
      <c r="AQ783" s="82"/>
      <c r="AR783" s="66"/>
      <c r="AS783" s="97"/>
    </row>
    <row r="784" spans="1:45" ht="12.75" customHeight="1">
      <c r="A784" s="66"/>
      <c r="B784" s="98"/>
      <c r="C784" s="99"/>
      <c r="D784" s="99"/>
      <c r="E784" s="100"/>
      <c r="F784" s="100"/>
      <c r="G784" s="100"/>
      <c r="H784" s="98"/>
      <c r="I784" s="143"/>
      <c r="J784" s="100"/>
      <c r="K784" s="102"/>
      <c r="L784" s="100"/>
      <c r="M784" s="100"/>
      <c r="N784" s="100"/>
      <c r="O784" s="108"/>
      <c r="P784" s="144"/>
      <c r="Q784" s="145"/>
      <c r="R784" s="145"/>
      <c r="S784" s="100"/>
      <c r="T784" s="108"/>
      <c r="U784" s="102"/>
      <c r="V784" s="100"/>
      <c r="W784" s="100"/>
      <c r="X784" s="146"/>
      <c r="Y784" s="18"/>
      <c r="Z784" s="147"/>
      <c r="AA784" s="100"/>
      <c r="AB784" s="100"/>
      <c r="AC784" s="100"/>
      <c r="AD784" s="108"/>
      <c r="AE784" s="18"/>
      <c r="AF784" s="109"/>
      <c r="AG784" s="108"/>
      <c r="AH784" s="148"/>
      <c r="AI784" s="100"/>
      <c r="AJ784" s="100"/>
      <c r="AK784" s="100"/>
      <c r="AL784" s="108"/>
      <c r="AM784" s="18"/>
      <c r="AN784" s="111"/>
      <c r="AO784" s="18"/>
      <c r="AP784" s="149"/>
      <c r="AQ784" s="82"/>
      <c r="AR784" s="66"/>
      <c r="AS784" s="97"/>
    </row>
    <row r="785" spans="1:45" ht="12.75" customHeight="1">
      <c r="A785" s="66"/>
      <c r="B785" s="98"/>
      <c r="C785" s="99"/>
      <c r="D785" s="99"/>
      <c r="E785" s="100"/>
      <c r="F785" s="100"/>
      <c r="G785" s="100"/>
      <c r="H785" s="98"/>
      <c r="I785" s="143"/>
      <c r="J785" s="100"/>
      <c r="K785" s="102"/>
      <c r="L785" s="100"/>
      <c r="M785" s="100"/>
      <c r="N785" s="100"/>
      <c r="O785" s="108"/>
      <c r="P785" s="144"/>
      <c r="Q785" s="145"/>
      <c r="R785" s="145"/>
      <c r="S785" s="100"/>
      <c r="T785" s="108"/>
      <c r="U785" s="102"/>
      <c r="V785" s="100"/>
      <c r="W785" s="100"/>
      <c r="X785" s="146"/>
      <c r="Y785" s="18"/>
      <c r="Z785" s="147"/>
      <c r="AA785" s="100"/>
      <c r="AB785" s="100"/>
      <c r="AC785" s="100"/>
      <c r="AD785" s="108"/>
      <c r="AE785" s="18"/>
      <c r="AF785" s="109"/>
      <c r="AG785" s="108"/>
      <c r="AH785" s="148"/>
      <c r="AI785" s="100"/>
      <c r="AJ785" s="100"/>
      <c r="AK785" s="100"/>
      <c r="AL785" s="108"/>
      <c r="AM785" s="18"/>
      <c r="AN785" s="111"/>
      <c r="AO785" s="18"/>
      <c r="AP785" s="149"/>
      <c r="AQ785" s="82"/>
      <c r="AR785" s="66"/>
      <c r="AS785" s="97"/>
    </row>
    <row r="786" spans="1:45" ht="12.75" customHeight="1">
      <c r="A786" s="66"/>
      <c r="B786" s="98"/>
      <c r="C786" s="99"/>
      <c r="D786" s="99"/>
      <c r="E786" s="100"/>
      <c r="F786" s="100"/>
      <c r="G786" s="100"/>
      <c r="H786" s="98"/>
      <c r="I786" s="143"/>
      <c r="J786" s="100"/>
      <c r="K786" s="102"/>
      <c r="L786" s="100"/>
      <c r="M786" s="100"/>
      <c r="N786" s="100"/>
      <c r="O786" s="108"/>
      <c r="P786" s="144"/>
      <c r="Q786" s="145"/>
      <c r="R786" s="145"/>
      <c r="S786" s="100"/>
      <c r="T786" s="108"/>
      <c r="U786" s="102"/>
      <c r="V786" s="100"/>
      <c r="W786" s="100"/>
      <c r="X786" s="146"/>
      <c r="Y786" s="18"/>
      <c r="Z786" s="147"/>
      <c r="AA786" s="100"/>
      <c r="AB786" s="100"/>
      <c r="AC786" s="100"/>
      <c r="AD786" s="108"/>
      <c r="AE786" s="18"/>
      <c r="AF786" s="109"/>
      <c r="AG786" s="108"/>
      <c r="AH786" s="148"/>
      <c r="AI786" s="100"/>
      <c r="AJ786" s="100"/>
      <c r="AK786" s="100"/>
      <c r="AL786" s="108"/>
      <c r="AM786" s="18"/>
      <c r="AN786" s="111"/>
      <c r="AO786" s="18"/>
      <c r="AP786" s="149"/>
      <c r="AQ786" s="82"/>
      <c r="AR786" s="66"/>
      <c r="AS786" s="97"/>
    </row>
    <row r="787" spans="1:45" ht="12.75" customHeight="1">
      <c r="A787" s="66"/>
      <c r="B787" s="98"/>
      <c r="C787" s="99"/>
      <c r="D787" s="99"/>
      <c r="E787" s="100"/>
      <c r="F787" s="100"/>
      <c r="G787" s="100"/>
      <c r="H787" s="98"/>
      <c r="I787" s="143"/>
      <c r="J787" s="100"/>
      <c r="K787" s="102"/>
      <c r="L787" s="100"/>
      <c r="M787" s="100"/>
      <c r="N787" s="100"/>
      <c r="O787" s="108"/>
      <c r="P787" s="144"/>
      <c r="Q787" s="145"/>
      <c r="R787" s="145"/>
      <c r="S787" s="100"/>
      <c r="T787" s="108"/>
      <c r="U787" s="102"/>
      <c r="V787" s="100"/>
      <c r="W787" s="100"/>
      <c r="X787" s="146"/>
      <c r="Y787" s="18"/>
      <c r="Z787" s="147"/>
      <c r="AA787" s="100"/>
      <c r="AB787" s="100"/>
      <c r="AC787" s="100"/>
      <c r="AD787" s="108"/>
      <c r="AE787" s="18"/>
      <c r="AF787" s="109"/>
      <c r="AG787" s="108"/>
      <c r="AH787" s="148"/>
      <c r="AI787" s="100"/>
      <c r="AJ787" s="100"/>
      <c r="AK787" s="100"/>
      <c r="AL787" s="108"/>
      <c r="AM787" s="18"/>
      <c r="AN787" s="111"/>
      <c r="AO787" s="18"/>
      <c r="AP787" s="149"/>
      <c r="AQ787" s="82"/>
      <c r="AR787" s="66"/>
      <c r="AS787" s="97"/>
    </row>
    <row r="788" spans="1:45" ht="12.75" customHeight="1">
      <c r="A788" s="66"/>
      <c r="B788" s="98"/>
      <c r="C788" s="99"/>
      <c r="D788" s="99"/>
      <c r="E788" s="100"/>
      <c r="F788" s="100"/>
      <c r="G788" s="100"/>
      <c r="H788" s="98"/>
      <c r="I788" s="143"/>
      <c r="J788" s="100"/>
      <c r="K788" s="102"/>
      <c r="L788" s="100"/>
      <c r="M788" s="100"/>
      <c r="N788" s="100"/>
      <c r="O788" s="108"/>
      <c r="P788" s="144"/>
      <c r="Q788" s="145"/>
      <c r="R788" s="145"/>
      <c r="S788" s="100"/>
      <c r="T788" s="108"/>
      <c r="U788" s="102"/>
      <c r="V788" s="100"/>
      <c r="W788" s="100"/>
      <c r="X788" s="146"/>
      <c r="Y788" s="18"/>
      <c r="Z788" s="147"/>
      <c r="AA788" s="100"/>
      <c r="AB788" s="100"/>
      <c r="AC788" s="100"/>
      <c r="AD788" s="108"/>
      <c r="AE788" s="18"/>
      <c r="AF788" s="109"/>
      <c r="AG788" s="108"/>
      <c r="AH788" s="148"/>
      <c r="AI788" s="100"/>
      <c r="AJ788" s="100"/>
      <c r="AK788" s="100"/>
      <c r="AL788" s="108"/>
      <c r="AM788" s="18"/>
      <c r="AN788" s="111"/>
      <c r="AO788" s="18"/>
      <c r="AP788" s="149"/>
      <c r="AQ788" s="82"/>
      <c r="AR788" s="66"/>
      <c r="AS788" s="97"/>
    </row>
    <row r="789" spans="1:45" ht="12.75" customHeight="1">
      <c r="A789" s="66"/>
      <c r="B789" s="98"/>
      <c r="C789" s="99"/>
      <c r="D789" s="99"/>
      <c r="E789" s="100"/>
      <c r="F789" s="100"/>
      <c r="G789" s="100"/>
      <c r="H789" s="98"/>
      <c r="I789" s="143"/>
      <c r="J789" s="100"/>
      <c r="K789" s="102"/>
      <c r="L789" s="100"/>
      <c r="M789" s="100"/>
      <c r="N789" s="100"/>
      <c r="O789" s="108"/>
      <c r="P789" s="144"/>
      <c r="Q789" s="145"/>
      <c r="R789" s="145"/>
      <c r="S789" s="100"/>
      <c r="T789" s="108"/>
      <c r="U789" s="102"/>
      <c r="V789" s="100"/>
      <c r="W789" s="100"/>
      <c r="X789" s="146"/>
      <c r="Y789" s="18"/>
      <c r="Z789" s="147"/>
      <c r="AA789" s="100"/>
      <c r="AB789" s="100"/>
      <c r="AC789" s="100"/>
      <c r="AD789" s="108"/>
      <c r="AE789" s="18"/>
      <c r="AF789" s="109"/>
      <c r="AG789" s="108"/>
      <c r="AH789" s="148"/>
      <c r="AI789" s="100"/>
      <c r="AJ789" s="100"/>
      <c r="AK789" s="100"/>
      <c r="AL789" s="108"/>
      <c r="AM789" s="18"/>
      <c r="AN789" s="111"/>
      <c r="AO789" s="18"/>
      <c r="AP789" s="149"/>
      <c r="AQ789" s="82"/>
      <c r="AR789" s="66"/>
      <c r="AS789" s="97"/>
    </row>
    <row r="790" spans="1:45" ht="12.75" customHeight="1">
      <c r="A790" s="66"/>
      <c r="B790" s="98"/>
      <c r="C790" s="99"/>
      <c r="D790" s="99"/>
      <c r="E790" s="100"/>
      <c r="F790" s="100"/>
      <c r="G790" s="100"/>
      <c r="H790" s="98"/>
      <c r="I790" s="143"/>
      <c r="J790" s="100"/>
      <c r="K790" s="102"/>
      <c r="L790" s="100"/>
      <c r="M790" s="100"/>
      <c r="N790" s="100"/>
      <c r="O790" s="108"/>
      <c r="P790" s="144"/>
      <c r="Q790" s="145"/>
      <c r="R790" s="145"/>
      <c r="S790" s="100"/>
      <c r="T790" s="108"/>
      <c r="U790" s="102"/>
      <c r="V790" s="100"/>
      <c r="W790" s="100"/>
      <c r="X790" s="146"/>
      <c r="Y790" s="18"/>
      <c r="Z790" s="147"/>
      <c r="AA790" s="100"/>
      <c r="AB790" s="100"/>
      <c r="AC790" s="100"/>
      <c r="AD790" s="108"/>
      <c r="AE790" s="18"/>
      <c r="AF790" s="109"/>
      <c r="AG790" s="108"/>
      <c r="AH790" s="148"/>
      <c r="AI790" s="100"/>
      <c r="AJ790" s="100"/>
      <c r="AK790" s="100"/>
      <c r="AL790" s="108"/>
      <c r="AM790" s="18"/>
      <c r="AN790" s="111"/>
      <c r="AO790" s="18"/>
      <c r="AP790" s="149"/>
      <c r="AQ790" s="82"/>
      <c r="AR790" s="66"/>
      <c r="AS790" s="97"/>
    </row>
    <row r="791" spans="1:45" ht="12.75" customHeight="1">
      <c r="A791" s="66"/>
      <c r="B791" s="98"/>
      <c r="C791" s="99"/>
      <c r="D791" s="99"/>
      <c r="E791" s="100"/>
      <c r="F791" s="100"/>
      <c r="G791" s="100"/>
      <c r="H791" s="98"/>
      <c r="I791" s="143"/>
      <c r="J791" s="100"/>
      <c r="K791" s="102"/>
      <c r="L791" s="100"/>
      <c r="M791" s="100"/>
      <c r="N791" s="100"/>
      <c r="O791" s="108"/>
      <c r="P791" s="144"/>
      <c r="Q791" s="145"/>
      <c r="R791" s="145"/>
      <c r="S791" s="100"/>
      <c r="T791" s="108"/>
      <c r="U791" s="102"/>
      <c r="V791" s="100"/>
      <c r="W791" s="100"/>
      <c r="X791" s="146"/>
      <c r="Y791" s="18"/>
      <c r="Z791" s="147"/>
      <c r="AA791" s="100"/>
      <c r="AB791" s="100"/>
      <c r="AC791" s="100"/>
      <c r="AD791" s="108"/>
      <c r="AE791" s="18"/>
      <c r="AF791" s="109"/>
      <c r="AG791" s="108"/>
      <c r="AH791" s="148"/>
      <c r="AI791" s="100"/>
      <c r="AJ791" s="100"/>
      <c r="AK791" s="100"/>
      <c r="AL791" s="108"/>
      <c r="AM791" s="18"/>
      <c r="AN791" s="111"/>
      <c r="AO791" s="18"/>
      <c r="AP791" s="149"/>
      <c r="AQ791" s="82"/>
      <c r="AR791" s="66"/>
      <c r="AS791" s="97"/>
    </row>
    <row r="792" spans="1:45" ht="12.75" customHeight="1">
      <c r="A792" s="66"/>
      <c r="B792" s="98"/>
      <c r="C792" s="99"/>
      <c r="D792" s="99"/>
      <c r="E792" s="100"/>
      <c r="F792" s="100"/>
      <c r="G792" s="100"/>
      <c r="H792" s="98"/>
      <c r="I792" s="143"/>
      <c r="J792" s="100"/>
      <c r="K792" s="102"/>
      <c r="L792" s="100"/>
      <c r="M792" s="100"/>
      <c r="N792" s="100"/>
      <c r="O792" s="108"/>
      <c r="P792" s="144"/>
      <c r="Q792" s="145"/>
      <c r="R792" s="145"/>
      <c r="S792" s="100"/>
      <c r="T792" s="108"/>
      <c r="U792" s="102"/>
      <c r="V792" s="100"/>
      <c r="W792" s="100"/>
      <c r="X792" s="146"/>
      <c r="Y792" s="18"/>
      <c r="Z792" s="147"/>
      <c r="AA792" s="100"/>
      <c r="AB792" s="100"/>
      <c r="AC792" s="100"/>
      <c r="AD792" s="108"/>
      <c r="AE792" s="18"/>
      <c r="AF792" s="109"/>
      <c r="AG792" s="108"/>
      <c r="AH792" s="148"/>
      <c r="AI792" s="100"/>
      <c r="AJ792" s="100"/>
      <c r="AK792" s="100"/>
      <c r="AL792" s="108"/>
      <c r="AM792" s="18"/>
      <c r="AN792" s="111"/>
      <c r="AO792" s="18"/>
      <c r="AP792" s="149"/>
      <c r="AQ792" s="82"/>
      <c r="AR792" s="66"/>
      <c r="AS792" s="97"/>
    </row>
    <row r="793" spans="1:45" ht="12.75" customHeight="1">
      <c r="A793" s="66"/>
      <c r="B793" s="98"/>
      <c r="C793" s="99"/>
      <c r="D793" s="99"/>
      <c r="E793" s="100"/>
      <c r="F793" s="100"/>
      <c r="G793" s="100"/>
      <c r="H793" s="98"/>
      <c r="I793" s="143"/>
      <c r="J793" s="100"/>
      <c r="K793" s="102"/>
      <c r="L793" s="100"/>
      <c r="M793" s="100"/>
      <c r="N793" s="100"/>
      <c r="O793" s="108"/>
      <c r="P793" s="144"/>
      <c r="Q793" s="145"/>
      <c r="R793" s="145"/>
      <c r="S793" s="100"/>
      <c r="T793" s="108"/>
      <c r="U793" s="102"/>
      <c r="V793" s="100"/>
      <c r="W793" s="100"/>
      <c r="X793" s="146"/>
      <c r="Y793" s="18"/>
      <c r="Z793" s="147"/>
      <c r="AA793" s="100"/>
      <c r="AB793" s="100"/>
      <c r="AC793" s="100"/>
      <c r="AD793" s="108"/>
      <c r="AE793" s="18"/>
      <c r="AF793" s="109"/>
      <c r="AG793" s="108"/>
      <c r="AH793" s="148"/>
      <c r="AI793" s="100"/>
      <c r="AJ793" s="100"/>
      <c r="AK793" s="100"/>
      <c r="AL793" s="108"/>
      <c r="AM793" s="18"/>
      <c r="AN793" s="111"/>
      <c r="AO793" s="18"/>
      <c r="AP793" s="149"/>
      <c r="AQ793" s="82"/>
      <c r="AR793" s="66"/>
      <c r="AS793" s="97"/>
    </row>
    <row r="794" spans="1:45" ht="12.75" customHeight="1">
      <c r="A794" s="66"/>
      <c r="B794" s="98"/>
      <c r="C794" s="99"/>
      <c r="D794" s="99"/>
      <c r="E794" s="100"/>
      <c r="F794" s="100"/>
      <c r="G794" s="100"/>
      <c r="H794" s="98"/>
      <c r="I794" s="143"/>
      <c r="J794" s="100"/>
      <c r="K794" s="102"/>
      <c r="L794" s="100"/>
      <c r="M794" s="100"/>
      <c r="N794" s="100"/>
      <c r="O794" s="108"/>
      <c r="P794" s="144"/>
      <c r="Q794" s="145"/>
      <c r="R794" s="145"/>
      <c r="S794" s="100"/>
      <c r="T794" s="108"/>
      <c r="U794" s="102"/>
      <c r="V794" s="100"/>
      <c r="W794" s="100"/>
      <c r="X794" s="146"/>
      <c r="Y794" s="18"/>
      <c r="Z794" s="147"/>
      <c r="AA794" s="100"/>
      <c r="AB794" s="100"/>
      <c r="AC794" s="100"/>
      <c r="AD794" s="108"/>
      <c r="AE794" s="18"/>
      <c r="AF794" s="109"/>
      <c r="AG794" s="108"/>
      <c r="AH794" s="148"/>
      <c r="AI794" s="100"/>
      <c r="AJ794" s="100"/>
      <c r="AK794" s="100"/>
      <c r="AL794" s="108"/>
      <c r="AM794" s="18"/>
      <c r="AN794" s="111"/>
      <c r="AO794" s="18"/>
      <c r="AP794" s="149"/>
      <c r="AQ794" s="82"/>
      <c r="AR794" s="66"/>
      <c r="AS794" s="97"/>
    </row>
    <row r="795" spans="1:45" ht="12.75" customHeight="1">
      <c r="A795" s="66"/>
      <c r="B795" s="98"/>
      <c r="C795" s="99"/>
      <c r="D795" s="99"/>
      <c r="E795" s="100"/>
      <c r="F795" s="100"/>
      <c r="G795" s="100"/>
      <c r="H795" s="98"/>
      <c r="I795" s="143"/>
      <c r="J795" s="100"/>
      <c r="K795" s="102"/>
      <c r="L795" s="100"/>
      <c r="M795" s="100"/>
      <c r="N795" s="100"/>
      <c r="O795" s="108"/>
      <c r="P795" s="144"/>
      <c r="Q795" s="145"/>
      <c r="R795" s="145"/>
      <c r="S795" s="100"/>
      <c r="T795" s="108"/>
      <c r="U795" s="102"/>
      <c r="V795" s="100"/>
      <c r="W795" s="100"/>
      <c r="X795" s="146"/>
      <c r="Y795" s="18"/>
      <c r="Z795" s="147"/>
      <c r="AA795" s="100"/>
      <c r="AB795" s="100"/>
      <c r="AC795" s="100"/>
      <c r="AD795" s="108"/>
      <c r="AE795" s="18"/>
      <c r="AF795" s="109"/>
      <c r="AG795" s="108"/>
      <c r="AH795" s="148"/>
      <c r="AI795" s="100"/>
      <c r="AJ795" s="100"/>
      <c r="AK795" s="100"/>
      <c r="AL795" s="108"/>
      <c r="AM795" s="18"/>
      <c r="AN795" s="111"/>
      <c r="AO795" s="18"/>
      <c r="AP795" s="149"/>
      <c r="AQ795" s="82"/>
      <c r="AR795" s="66"/>
      <c r="AS795" s="97"/>
    </row>
    <row r="796" spans="1:45" ht="12.75" customHeight="1">
      <c r="A796" s="66"/>
      <c r="B796" s="98"/>
      <c r="C796" s="99"/>
      <c r="D796" s="99"/>
      <c r="E796" s="100"/>
      <c r="F796" s="100"/>
      <c r="G796" s="100"/>
      <c r="H796" s="98"/>
      <c r="I796" s="143"/>
      <c r="J796" s="100"/>
      <c r="K796" s="102"/>
      <c r="L796" s="100"/>
      <c r="M796" s="100"/>
      <c r="N796" s="100"/>
      <c r="O796" s="108"/>
      <c r="P796" s="144"/>
      <c r="Q796" s="145"/>
      <c r="R796" s="145"/>
      <c r="S796" s="100"/>
      <c r="T796" s="108"/>
      <c r="U796" s="102"/>
      <c r="V796" s="100"/>
      <c r="W796" s="100"/>
      <c r="X796" s="146"/>
      <c r="Y796" s="18"/>
      <c r="Z796" s="147"/>
      <c r="AA796" s="100"/>
      <c r="AB796" s="100"/>
      <c r="AC796" s="100"/>
      <c r="AD796" s="108"/>
      <c r="AE796" s="18"/>
      <c r="AF796" s="109"/>
      <c r="AG796" s="108"/>
      <c r="AH796" s="148"/>
      <c r="AI796" s="100"/>
      <c r="AJ796" s="100"/>
      <c r="AK796" s="100"/>
      <c r="AL796" s="108"/>
      <c r="AM796" s="18"/>
      <c r="AN796" s="111"/>
      <c r="AO796" s="18"/>
      <c r="AP796" s="149"/>
      <c r="AQ796" s="82"/>
      <c r="AR796" s="66"/>
      <c r="AS796" s="97"/>
    </row>
    <row r="797" spans="1:45" ht="12.75" customHeight="1">
      <c r="A797" s="66"/>
      <c r="B797" s="98"/>
      <c r="C797" s="99"/>
      <c r="D797" s="99"/>
      <c r="E797" s="100"/>
      <c r="F797" s="100"/>
      <c r="G797" s="100"/>
      <c r="H797" s="98"/>
      <c r="I797" s="143"/>
      <c r="J797" s="100"/>
      <c r="K797" s="102"/>
      <c r="L797" s="100"/>
      <c r="M797" s="100"/>
      <c r="N797" s="100"/>
      <c r="O797" s="108"/>
      <c r="P797" s="144"/>
      <c r="Q797" s="145"/>
      <c r="R797" s="145"/>
      <c r="S797" s="100"/>
      <c r="T797" s="108"/>
      <c r="U797" s="102"/>
      <c r="V797" s="100"/>
      <c r="W797" s="100"/>
      <c r="X797" s="146"/>
      <c r="Y797" s="18"/>
      <c r="Z797" s="147"/>
      <c r="AA797" s="100"/>
      <c r="AB797" s="100"/>
      <c r="AC797" s="100"/>
      <c r="AD797" s="108"/>
      <c r="AE797" s="18"/>
      <c r="AF797" s="109"/>
      <c r="AG797" s="108"/>
      <c r="AH797" s="148"/>
      <c r="AI797" s="100"/>
      <c r="AJ797" s="100"/>
      <c r="AK797" s="100"/>
      <c r="AL797" s="108"/>
      <c r="AM797" s="18"/>
      <c r="AN797" s="111"/>
      <c r="AO797" s="18"/>
      <c r="AP797" s="149"/>
      <c r="AQ797" s="82"/>
      <c r="AR797" s="66"/>
      <c r="AS797" s="97"/>
    </row>
    <row r="798" spans="1:45" ht="12.75" customHeight="1">
      <c r="A798" s="66"/>
      <c r="B798" s="98"/>
      <c r="C798" s="99"/>
      <c r="D798" s="99"/>
      <c r="E798" s="100"/>
      <c r="F798" s="100"/>
      <c r="G798" s="100"/>
      <c r="H798" s="98"/>
      <c r="I798" s="143"/>
      <c r="J798" s="100"/>
      <c r="K798" s="102"/>
      <c r="L798" s="100"/>
      <c r="M798" s="100"/>
      <c r="N798" s="100"/>
      <c r="O798" s="108"/>
      <c r="P798" s="144"/>
      <c r="Q798" s="145"/>
      <c r="R798" s="145"/>
      <c r="S798" s="100"/>
      <c r="T798" s="108"/>
      <c r="U798" s="102"/>
      <c r="V798" s="100"/>
      <c r="W798" s="100"/>
      <c r="X798" s="146"/>
      <c r="Y798" s="18"/>
      <c r="Z798" s="147"/>
      <c r="AA798" s="100"/>
      <c r="AB798" s="100"/>
      <c r="AC798" s="100"/>
      <c r="AD798" s="108"/>
      <c r="AE798" s="18"/>
      <c r="AF798" s="109"/>
      <c r="AG798" s="108"/>
      <c r="AH798" s="148"/>
      <c r="AI798" s="100"/>
      <c r="AJ798" s="100"/>
      <c r="AK798" s="100"/>
      <c r="AL798" s="108"/>
      <c r="AM798" s="18"/>
      <c r="AN798" s="111"/>
      <c r="AO798" s="18"/>
      <c r="AP798" s="149"/>
      <c r="AQ798" s="82"/>
      <c r="AR798" s="66"/>
      <c r="AS798" s="97"/>
    </row>
    <row r="799" spans="1:45" ht="12.75" customHeight="1">
      <c r="A799" s="66"/>
      <c r="B799" s="98"/>
      <c r="C799" s="99"/>
      <c r="D799" s="99"/>
      <c r="E799" s="100"/>
      <c r="F799" s="100"/>
      <c r="G799" s="100"/>
      <c r="H799" s="98"/>
      <c r="I799" s="143"/>
      <c r="J799" s="100"/>
      <c r="K799" s="102"/>
      <c r="L799" s="100"/>
      <c r="M799" s="100"/>
      <c r="N799" s="100"/>
      <c r="O799" s="108"/>
      <c r="P799" s="144"/>
      <c r="Q799" s="145"/>
      <c r="R799" s="145"/>
      <c r="S799" s="100"/>
      <c r="T799" s="108"/>
      <c r="U799" s="102"/>
      <c r="V799" s="100"/>
      <c r="W799" s="100"/>
      <c r="X799" s="146"/>
      <c r="Y799" s="18"/>
      <c r="Z799" s="147"/>
      <c r="AA799" s="100"/>
      <c r="AB799" s="100"/>
      <c r="AC799" s="100"/>
      <c r="AD799" s="108"/>
      <c r="AE799" s="18"/>
      <c r="AF799" s="109"/>
      <c r="AG799" s="108"/>
      <c r="AH799" s="148"/>
      <c r="AI799" s="100"/>
      <c r="AJ799" s="100"/>
      <c r="AK799" s="100"/>
      <c r="AL799" s="108"/>
      <c r="AM799" s="18"/>
      <c r="AN799" s="111"/>
      <c r="AO799" s="18"/>
      <c r="AP799" s="149"/>
      <c r="AQ799" s="82"/>
      <c r="AR799" s="66"/>
      <c r="AS799" s="97"/>
    </row>
    <row r="800" spans="1:45" ht="12.75" customHeight="1">
      <c r="A800" s="66"/>
      <c r="B800" s="98"/>
      <c r="C800" s="99"/>
      <c r="D800" s="99"/>
      <c r="E800" s="100"/>
      <c r="F800" s="100"/>
      <c r="G800" s="100"/>
      <c r="H800" s="98"/>
      <c r="I800" s="143"/>
      <c r="J800" s="100"/>
      <c r="K800" s="102"/>
      <c r="L800" s="100"/>
      <c r="M800" s="100"/>
      <c r="N800" s="100"/>
      <c r="O800" s="108"/>
      <c r="P800" s="144"/>
      <c r="Q800" s="145"/>
      <c r="R800" s="145"/>
      <c r="S800" s="100"/>
      <c r="T800" s="108"/>
      <c r="U800" s="102"/>
      <c r="V800" s="100"/>
      <c r="W800" s="100"/>
      <c r="X800" s="146"/>
      <c r="Y800" s="18"/>
      <c r="Z800" s="147"/>
      <c r="AA800" s="100"/>
      <c r="AB800" s="100"/>
      <c r="AC800" s="100"/>
      <c r="AD800" s="108"/>
      <c r="AE800" s="18"/>
      <c r="AF800" s="109"/>
      <c r="AG800" s="108"/>
      <c r="AH800" s="148"/>
      <c r="AI800" s="100"/>
      <c r="AJ800" s="100"/>
      <c r="AK800" s="100"/>
      <c r="AL800" s="108"/>
      <c r="AM800" s="18"/>
      <c r="AN800" s="111"/>
      <c r="AO800" s="18"/>
      <c r="AP800" s="149"/>
      <c r="AQ800" s="82"/>
      <c r="AR800" s="66"/>
      <c r="AS800" s="97"/>
    </row>
    <row r="801" spans="1:45" ht="12.75" customHeight="1">
      <c r="A801" s="66"/>
      <c r="B801" s="98"/>
      <c r="C801" s="99"/>
      <c r="D801" s="99"/>
      <c r="E801" s="100"/>
      <c r="F801" s="100"/>
      <c r="G801" s="100"/>
      <c r="H801" s="98"/>
      <c r="I801" s="143"/>
      <c r="J801" s="100"/>
      <c r="K801" s="102"/>
      <c r="L801" s="100"/>
      <c r="M801" s="100"/>
      <c r="N801" s="100"/>
      <c r="O801" s="108"/>
      <c r="P801" s="144"/>
      <c r="Q801" s="145"/>
      <c r="R801" s="145"/>
      <c r="S801" s="100"/>
      <c r="T801" s="108"/>
      <c r="U801" s="102"/>
      <c r="V801" s="100"/>
      <c r="W801" s="100"/>
      <c r="X801" s="146"/>
      <c r="Y801" s="18"/>
      <c r="Z801" s="147"/>
      <c r="AA801" s="100"/>
      <c r="AB801" s="100"/>
      <c r="AC801" s="100"/>
      <c r="AD801" s="108"/>
      <c r="AE801" s="18"/>
      <c r="AF801" s="109"/>
      <c r="AG801" s="108"/>
      <c r="AH801" s="148"/>
      <c r="AI801" s="100"/>
      <c r="AJ801" s="100"/>
      <c r="AK801" s="100"/>
      <c r="AL801" s="108"/>
      <c r="AM801" s="18"/>
      <c r="AN801" s="111"/>
      <c r="AO801" s="18"/>
      <c r="AP801" s="149"/>
      <c r="AQ801" s="82"/>
      <c r="AR801" s="66"/>
      <c r="AS801" s="97"/>
    </row>
    <row r="802" spans="1:45" ht="12.75" customHeight="1">
      <c r="A802" s="66"/>
      <c r="B802" s="98"/>
      <c r="C802" s="99"/>
      <c r="D802" s="99"/>
      <c r="E802" s="100"/>
      <c r="F802" s="100"/>
      <c r="G802" s="100"/>
      <c r="H802" s="98"/>
      <c r="I802" s="143"/>
      <c r="J802" s="100"/>
      <c r="K802" s="102"/>
      <c r="L802" s="100"/>
      <c r="M802" s="100"/>
      <c r="N802" s="100"/>
      <c r="O802" s="108"/>
      <c r="P802" s="144"/>
      <c r="Q802" s="145"/>
      <c r="R802" s="145"/>
      <c r="S802" s="100"/>
      <c r="T802" s="108"/>
      <c r="U802" s="102"/>
      <c r="V802" s="100"/>
      <c r="W802" s="100"/>
      <c r="X802" s="146"/>
      <c r="Y802" s="18"/>
      <c r="Z802" s="147"/>
      <c r="AA802" s="100"/>
      <c r="AB802" s="100"/>
      <c r="AC802" s="100"/>
      <c r="AD802" s="108"/>
      <c r="AE802" s="18"/>
      <c r="AF802" s="109"/>
      <c r="AG802" s="108"/>
      <c r="AH802" s="148"/>
      <c r="AI802" s="100"/>
      <c r="AJ802" s="100"/>
      <c r="AK802" s="100"/>
      <c r="AL802" s="108"/>
      <c r="AM802" s="18"/>
      <c r="AN802" s="111"/>
      <c r="AO802" s="18"/>
      <c r="AP802" s="149"/>
      <c r="AQ802" s="82"/>
      <c r="AR802" s="66"/>
      <c r="AS802" s="97"/>
    </row>
    <row r="803" spans="1:45" ht="12.75" customHeight="1">
      <c r="A803" s="66"/>
      <c r="B803" s="98"/>
      <c r="C803" s="99"/>
      <c r="D803" s="99"/>
      <c r="E803" s="100"/>
      <c r="F803" s="100"/>
      <c r="G803" s="100"/>
      <c r="H803" s="98"/>
      <c r="I803" s="143"/>
      <c r="J803" s="100"/>
      <c r="K803" s="102"/>
      <c r="L803" s="100"/>
      <c r="M803" s="100"/>
      <c r="N803" s="100"/>
      <c r="O803" s="108"/>
      <c r="P803" s="144"/>
      <c r="Q803" s="145"/>
      <c r="R803" s="145"/>
      <c r="S803" s="100"/>
      <c r="T803" s="108"/>
      <c r="U803" s="102"/>
      <c r="V803" s="100"/>
      <c r="W803" s="100"/>
      <c r="X803" s="146"/>
      <c r="Y803" s="18"/>
      <c r="Z803" s="147"/>
      <c r="AA803" s="100"/>
      <c r="AB803" s="100"/>
      <c r="AC803" s="100"/>
      <c r="AD803" s="108"/>
      <c r="AE803" s="18"/>
      <c r="AF803" s="109"/>
      <c r="AG803" s="108"/>
      <c r="AH803" s="148"/>
      <c r="AI803" s="100"/>
      <c r="AJ803" s="100"/>
      <c r="AK803" s="100"/>
      <c r="AL803" s="108"/>
      <c r="AM803" s="18"/>
      <c r="AN803" s="111"/>
      <c r="AO803" s="18"/>
      <c r="AP803" s="149"/>
      <c r="AQ803" s="82"/>
      <c r="AR803" s="66"/>
      <c r="AS803" s="97"/>
    </row>
    <row r="804" spans="1:45" ht="12.75" customHeight="1">
      <c r="A804" s="66"/>
      <c r="B804" s="98"/>
      <c r="C804" s="99"/>
      <c r="D804" s="99"/>
      <c r="E804" s="100"/>
      <c r="F804" s="100"/>
      <c r="G804" s="100"/>
      <c r="H804" s="98"/>
      <c r="I804" s="143"/>
      <c r="J804" s="100"/>
      <c r="K804" s="102"/>
      <c r="L804" s="100"/>
      <c r="M804" s="100"/>
      <c r="N804" s="100"/>
      <c r="O804" s="108"/>
      <c r="P804" s="144"/>
      <c r="Q804" s="145"/>
      <c r="R804" s="145"/>
      <c r="S804" s="100"/>
      <c r="T804" s="108"/>
      <c r="U804" s="102"/>
      <c r="V804" s="100"/>
      <c r="W804" s="100"/>
      <c r="X804" s="146"/>
      <c r="Y804" s="18"/>
      <c r="Z804" s="147"/>
      <c r="AA804" s="100"/>
      <c r="AB804" s="100"/>
      <c r="AC804" s="100"/>
      <c r="AD804" s="108"/>
      <c r="AE804" s="18"/>
      <c r="AF804" s="109"/>
      <c r="AG804" s="108"/>
      <c r="AH804" s="148"/>
      <c r="AI804" s="100"/>
      <c r="AJ804" s="100"/>
      <c r="AK804" s="100"/>
      <c r="AL804" s="108"/>
      <c r="AM804" s="18"/>
      <c r="AN804" s="111"/>
      <c r="AO804" s="18"/>
      <c r="AP804" s="149"/>
      <c r="AQ804" s="82"/>
      <c r="AR804" s="66"/>
      <c r="AS804" s="97"/>
    </row>
    <row r="805" spans="1:45" ht="12.75" customHeight="1">
      <c r="A805" s="66"/>
      <c r="B805" s="98"/>
      <c r="C805" s="99"/>
      <c r="D805" s="99"/>
      <c r="E805" s="100"/>
      <c r="F805" s="100"/>
      <c r="G805" s="100"/>
      <c r="H805" s="98"/>
      <c r="I805" s="143"/>
      <c r="J805" s="100"/>
      <c r="K805" s="102"/>
      <c r="L805" s="100"/>
      <c r="M805" s="100"/>
      <c r="N805" s="100"/>
      <c r="O805" s="108"/>
      <c r="P805" s="144"/>
      <c r="Q805" s="145"/>
      <c r="R805" s="145"/>
      <c r="S805" s="100"/>
      <c r="T805" s="108"/>
      <c r="U805" s="102"/>
      <c r="V805" s="100"/>
      <c r="W805" s="100"/>
      <c r="X805" s="146"/>
      <c r="Y805" s="18"/>
      <c r="Z805" s="147"/>
      <c r="AA805" s="100"/>
      <c r="AB805" s="100"/>
      <c r="AC805" s="100"/>
      <c r="AD805" s="108"/>
      <c r="AE805" s="18"/>
      <c r="AF805" s="109"/>
      <c r="AG805" s="108"/>
      <c r="AH805" s="148"/>
      <c r="AI805" s="100"/>
      <c r="AJ805" s="100"/>
      <c r="AK805" s="100"/>
      <c r="AL805" s="108"/>
      <c r="AM805" s="18"/>
      <c r="AN805" s="111"/>
      <c r="AO805" s="18"/>
      <c r="AP805" s="149"/>
      <c r="AQ805" s="82"/>
      <c r="AR805" s="66"/>
      <c r="AS805" s="97"/>
    </row>
    <row r="806" spans="1:45" ht="12.75" customHeight="1">
      <c r="A806" s="66"/>
      <c r="B806" s="98"/>
      <c r="C806" s="99"/>
      <c r="D806" s="99"/>
      <c r="E806" s="100"/>
      <c r="F806" s="100"/>
      <c r="G806" s="100"/>
      <c r="H806" s="98"/>
      <c r="I806" s="143"/>
      <c r="J806" s="100"/>
      <c r="K806" s="102"/>
      <c r="L806" s="100"/>
      <c r="M806" s="100"/>
      <c r="N806" s="100"/>
      <c r="O806" s="108"/>
      <c r="P806" s="144"/>
      <c r="Q806" s="145"/>
      <c r="R806" s="145"/>
      <c r="S806" s="100"/>
      <c r="T806" s="108"/>
      <c r="U806" s="102"/>
      <c r="V806" s="100"/>
      <c r="W806" s="100"/>
      <c r="X806" s="146"/>
      <c r="Y806" s="18"/>
      <c r="Z806" s="147"/>
      <c r="AA806" s="100"/>
      <c r="AB806" s="100"/>
      <c r="AC806" s="100"/>
      <c r="AD806" s="108"/>
      <c r="AE806" s="18"/>
      <c r="AF806" s="109"/>
      <c r="AG806" s="108"/>
      <c r="AH806" s="148"/>
      <c r="AI806" s="100"/>
      <c r="AJ806" s="100"/>
      <c r="AK806" s="100"/>
      <c r="AL806" s="108"/>
      <c r="AM806" s="18"/>
      <c r="AN806" s="111"/>
      <c r="AO806" s="18"/>
      <c r="AP806" s="149"/>
      <c r="AQ806" s="82"/>
      <c r="AR806" s="66"/>
      <c r="AS806" s="97"/>
    </row>
    <row r="807" spans="1:45" ht="12.75" customHeight="1">
      <c r="A807" s="66"/>
      <c r="B807" s="98"/>
      <c r="C807" s="99"/>
      <c r="D807" s="99"/>
      <c r="E807" s="100"/>
      <c r="F807" s="100"/>
      <c r="G807" s="100"/>
      <c r="H807" s="98"/>
      <c r="I807" s="143"/>
      <c r="J807" s="100"/>
      <c r="K807" s="102"/>
      <c r="L807" s="100"/>
      <c r="M807" s="100"/>
      <c r="N807" s="100"/>
      <c r="O807" s="108"/>
      <c r="P807" s="144"/>
      <c r="Q807" s="145"/>
      <c r="R807" s="145"/>
      <c r="S807" s="100"/>
      <c r="T807" s="108"/>
      <c r="U807" s="102"/>
      <c r="V807" s="100"/>
      <c r="W807" s="100"/>
      <c r="X807" s="146"/>
      <c r="Y807" s="18"/>
      <c r="Z807" s="147"/>
      <c r="AA807" s="100"/>
      <c r="AB807" s="100"/>
      <c r="AC807" s="100"/>
      <c r="AD807" s="108"/>
      <c r="AE807" s="18"/>
      <c r="AF807" s="109"/>
      <c r="AG807" s="108"/>
      <c r="AH807" s="148"/>
      <c r="AI807" s="100"/>
      <c r="AJ807" s="100"/>
      <c r="AK807" s="100"/>
      <c r="AL807" s="108"/>
      <c r="AM807" s="18"/>
      <c r="AN807" s="111"/>
      <c r="AO807" s="18"/>
      <c r="AP807" s="149"/>
      <c r="AQ807" s="82"/>
      <c r="AR807" s="66"/>
      <c r="AS807" s="97"/>
    </row>
    <row r="808" spans="1:45" ht="12.75" customHeight="1">
      <c r="A808" s="66"/>
      <c r="B808" s="98"/>
      <c r="C808" s="99"/>
      <c r="D808" s="99"/>
      <c r="E808" s="100"/>
      <c r="F808" s="100"/>
      <c r="G808" s="100"/>
      <c r="H808" s="98"/>
      <c r="I808" s="143"/>
      <c r="J808" s="100"/>
      <c r="K808" s="102"/>
      <c r="L808" s="100"/>
      <c r="M808" s="100"/>
      <c r="N808" s="100"/>
      <c r="O808" s="108"/>
      <c r="P808" s="144"/>
      <c r="Q808" s="145"/>
      <c r="R808" s="145"/>
      <c r="S808" s="100"/>
      <c r="T808" s="108"/>
      <c r="U808" s="102"/>
      <c r="V808" s="100"/>
      <c r="W808" s="100"/>
      <c r="X808" s="146"/>
      <c r="Y808" s="18"/>
      <c r="Z808" s="147"/>
      <c r="AA808" s="100"/>
      <c r="AB808" s="100"/>
      <c r="AC808" s="100"/>
      <c r="AD808" s="108"/>
      <c r="AE808" s="18"/>
      <c r="AF808" s="109"/>
      <c r="AG808" s="108"/>
      <c r="AH808" s="148"/>
      <c r="AI808" s="100"/>
      <c r="AJ808" s="100"/>
      <c r="AK808" s="100"/>
      <c r="AL808" s="108"/>
      <c r="AM808" s="18"/>
      <c r="AN808" s="111"/>
      <c r="AO808" s="18"/>
      <c r="AP808" s="149"/>
      <c r="AQ808" s="82"/>
      <c r="AR808" s="66"/>
      <c r="AS808" s="97"/>
    </row>
    <row r="809" spans="1:45" ht="12.75" customHeight="1">
      <c r="A809" s="66"/>
      <c r="B809" s="98"/>
      <c r="C809" s="99"/>
      <c r="D809" s="99"/>
      <c r="E809" s="100"/>
      <c r="F809" s="100"/>
      <c r="G809" s="100"/>
      <c r="H809" s="98"/>
      <c r="I809" s="143"/>
      <c r="J809" s="100"/>
      <c r="K809" s="102"/>
      <c r="L809" s="100"/>
      <c r="M809" s="100"/>
      <c r="N809" s="100"/>
      <c r="O809" s="108"/>
      <c r="P809" s="144"/>
      <c r="Q809" s="145"/>
      <c r="R809" s="145"/>
      <c r="S809" s="100"/>
      <c r="T809" s="108"/>
      <c r="U809" s="102"/>
      <c r="V809" s="100"/>
      <c r="W809" s="100"/>
      <c r="X809" s="146"/>
      <c r="Y809" s="18"/>
      <c r="Z809" s="147"/>
      <c r="AA809" s="100"/>
      <c r="AB809" s="100"/>
      <c r="AC809" s="100"/>
      <c r="AD809" s="108"/>
      <c r="AE809" s="18"/>
      <c r="AF809" s="109"/>
      <c r="AG809" s="108"/>
      <c r="AH809" s="148"/>
      <c r="AI809" s="100"/>
      <c r="AJ809" s="100"/>
      <c r="AK809" s="100"/>
      <c r="AL809" s="108"/>
      <c r="AM809" s="18"/>
      <c r="AN809" s="111"/>
      <c r="AO809" s="18"/>
      <c r="AP809" s="149"/>
      <c r="AQ809" s="82"/>
      <c r="AR809" s="66"/>
      <c r="AS809" s="97"/>
    </row>
    <row r="810" spans="1:45" ht="12.75" customHeight="1">
      <c r="A810" s="66"/>
      <c r="B810" s="98"/>
      <c r="C810" s="99"/>
      <c r="D810" s="99"/>
      <c r="E810" s="100"/>
      <c r="F810" s="100"/>
      <c r="G810" s="100"/>
      <c r="H810" s="98"/>
      <c r="I810" s="143"/>
      <c r="J810" s="100"/>
      <c r="K810" s="102"/>
      <c r="L810" s="100"/>
      <c r="M810" s="100"/>
      <c r="N810" s="100"/>
      <c r="O810" s="108"/>
      <c r="P810" s="144"/>
      <c r="Q810" s="145"/>
      <c r="R810" s="145"/>
      <c r="S810" s="100"/>
      <c r="T810" s="108"/>
      <c r="U810" s="102"/>
      <c r="V810" s="100"/>
      <c r="W810" s="100"/>
      <c r="X810" s="146"/>
      <c r="Y810" s="18"/>
      <c r="Z810" s="147"/>
      <c r="AA810" s="100"/>
      <c r="AB810" s="100"/>
      <c r="AC810" s="100"/>
      <c r="AD810" s="108"/>
      <c r="AE810" s="18"/>
      <c r="AF810" s="109"/>
      <c r="AG810" s="108"/>
      <c r="AH810" s="148"/>
      <c r="AI810" s="100"/>
      <c r="AJ810" s="100"/>
      <c r="AK810" s="100"/>
      <c r="AL810" s="108"/>
      <c r="AM810" s="18"/>
      <c r="AN810" s="111"/>
      <c r="AO810" s="18"/>
      <c r="AP810" s="149"/>
      <c r="AQ810" s="82"/>
      <c r="AR810" s="66"/>
      <c r="AS810" s="97"/>
    </row>
    <row r="811" spans="1:45" ht="12.75" customHeight="1">
      <c r="A811" s="66"/>
      <c r="B811" s="98"/>
      <c r="C811" s="99"/>
      <c r="D811" s="99"/>
      <c r="E811" s="100"/>
      <c r="F811" s="100"/>
      <c r="G811" s="100"/>
      <c r="H811" s="98"/>
      <c r="I811" s="143"/>
      <c r="J811" s="100"/>
      <c r="K811" s="102"/>
      <c r="L811" s="100"/>
      <c r="M811" s="100"/>
      <c r="N811" s="100"/>
      <c r="O811" s="108"/>
      <c r="P811" s="144"/>
      <c r="Q811" s="145"/>
      <c r="R811" s="145"/>
      <c r="S811" s="100"/>
      <c r="T811" s="108"/>
      <c r="U811" s="102"/>
      <c r="V811" s="100"/>
      <c r="W811" s="100"/>
      <c r="X811" s="146"/>
      <c r="Y811" s="18"/>
      <c r="Z811" s="147"/>
      <c r="AA811" s="100"/>
      <c r="AB811" s="100"/>
      <c r="AC811" s="100"/>
      <c r="AD811" s="108"/>
      <c r="AE811" s="18"/>
      <c r="AF811" s="109"/>
      <c r="AG811" s="108"/>
      <c r="AH811" s="148"/>
      <c r="AI811" s="100"/>
      <c r="AJ811" s="100"/>
      <c r="AK811" s="100"/>
      <c r="AL811" s="108"/>
      <c r="AM811" s="18"/>
      <c r="AN811" s="111"/>
      <c r="AO811" s="18"/>
      <c r="AP811" s="149"/>
      <c r="AQ811" s="82"/>
      <c r="AR811" s="66"/>
      <c r="AS811" s="97"/>
    </row>
    <row r="812" spans="1:45" ht="12.75" customHeight="1">
      <c r="A812" s="66"/>
      <c r="B812" s="98"/>
      <c r="C812" s="99"/>
      <c r="D812" s="99"/>
      <c r="E812" s="100"/>
      <c r="F812" s="100"/>
      <c r="G812" s="100"/>
      <c r="H812" s="98"/>
      <c r="I812" s="143"/>
      <c r="J812" s="100"/>
      <c r="K812" s="102"/>
      <c r="L812" s="100"/>
      <c r="M812" s="100"/>
      <c r="N812" s="100"/>
      <c r="O812" s="108"/>
      <c r="P812" s="144"/>
      <c r="Q812" s="145"/>
      <c r="R812" s="145"/>
      <c r="S812" s="100"/>
      <c r="T812" s="108"/>
      <c r="U812" s="102"/>
      <c r="V812" s="100"/>
      <c r="W812" s="100"/>
      <c r="X812" s="146"/>
      <c r="Y812" s="18"/>
      <c r="Z812" s="147"/>
      <c r="AA812" s="100"/>
      <c r="AB812" s="100"/>
      <c r="AC812" s="100"/>
      <c r="AD812" s="108"/>
      <c r="AE812" s="18"/>
      <c r="AF812" s="109"/>
      <c r="AG812" s="108"/>
      <c r="AH812" s="148"/>
      <c r="AI812" s="100"/>
      <c r="AJ812" s="100"/>
      <c r="AK812" s="100"/>
      <c r="AL812" s="108"/>
      <c r="AM812" s="18"/>
      <c r="AN812" s="111"/>
      <c r="AO812" s="18"/>
      <c r="AP812" s="149"/>
      <c r="AQ812" s="82"/>
      <c r="AR812" s="66"/>
      <c r="AS812" s="97"/>
    </row>
    <row r="813" spans="1:45" ht="12.75" customHeight="1">
      <c r="A813" s="66"/>
      <c r="B813" s="98"/>
      <c r="C813" s="99"/>
      <c r="D813" s="99"/>
      <c r="E813" s="100"/>
      <c r="F813" s="100"/>
      <c r="G813" s="100"/>
      <c r="H813" s="98"/>
      <c r="I813" s="143"/>
      <c r="J813" s="100"/>
      <c r="K813" s="102"/>
      <c r="L813" s="100"/>
      <c r="M813" s="100"/>
      <c r="N813" s="100"/>
      <c r="O813" s="108"/>
      <c r="P813" s="144"/>
      <c r="Q813" s="145"/>
      <c r="R813" s="145"/>
      <c r="S813" s="100"/>
      <c r="T813" s="108"/>
      <c r="U813" s="102"/>
      <c r="V813" s="100"/>
      <c r="W813" s="100"/>
      <c r="X813" s="146"/>
      <c r="Y813" s="18"/>
      <c r="Z813" s="147"/>
      <c r="AA813" s="100"/>
      <c r="AB813" s="100"/>
      <c r="AC813" s="100"/>
      <c r="AD813" s="108"/>
      <c r="AE813" s="18"/>
      <c r="AF813" s="109"/>
      <c r="AG813" s="108"/>
      <c r="AH813" s="148"/>
      <c r="AI813" s="100"/>
      <c r="AJ813" s="100"/>
      <c r="AK813" s="100"/>
      <c r="AL813" s="108"/>
      <c r="AM813" s="18"/>
      <c r="AN813" s="111"/>
      <c r="AO813" s="18"/>
      <c r="AP813" s="149"/>
      <c r="AQ813" s="82"/>
      <c r="AR813" s="66"/>
      <c r="AS813" s="97"/>
    </row>
    <row r="814" spans="1:45" ht="12.75" customHeight="1">
      <c r="A814" s="66"/>
      <c r="B814" s="98"/>
      <c r="C814" s="99"/>
      <c r="D814" s="99"/>
      <c r="E814" s="100"/>
      <c r="F814" s="100"/>
      <c r="G814" s="100"/>
      <c r="H814" s="98"/>
      <c r="I814" s="143"/>
      <c r="J814" s="100"/>
      <c r="K814" s="102"/>
      <c r="L814" s="100"/>
      <c r="M814" s="100"/>
      <c r="N814" s="100"/>
      <c r="O814" s="108"/>
      <c r="P814" s="144"/>
      <c r="Q814" s="145"/>
      <c r="R814" s="145"/>
      <c r="S814" s="100"/>
      <c r="T814" s="108"/>
      <c r="U814" s="102"/>
      <c r="V814" s="100"/>
      <c r="W814" s="100"/>
      <c r="X814" s="146"/>
      <c r="Y814" s="18"/>
      <c r="Z814" s="147"/>
      <c r="AA814" s="100"/>
      <c r="AB814" s="100"/>
      <c r="AC814" s="100"/>
      <c r="AD814" s="108"/>
      <c r="AE814" s="18"/>
      <c r="AF814" s="109"/>
      <c r="AG814" s="108"/>
      <c r="AH814" s="148"/>
      <c r="AI814" s="100"/>
      <c r="AJ814" s="100"/>
      <c r="AK814" s="100"/>
      <c r="AL814" s="108"/>
      <c r="AM814" s="18"/>
      <c r="AN814" s="111"/>
      <c r="AO814" s="18"/>
      <c r="AP814" s="149"/>
      <c r="AQ814" s="82"/>
      <c r="AR814" s="66"/>
      <c r="AS814" s="97"/>
    </row>
    <row r="815" spans="1:45" ht="12.75" customHeight="1">
      <c r="A815" s="66"/>
      <c r="B815" s="98"/>
      <c r="C815" s="99"/>
      <c r="D815" s="99"/>
      <c r="E815" s="100"/>
      <c r="F815" s="100"/>
      <c r="G815" s="100"/>
      <c r="H815" s="98"/>
      <c r="I815" s="143"/>
      <c r="J815" s="100"/>
      <c r="K815" s="102"/>
      <c r="L815" s="100"/>
      <c r="M815" s="100"/>
      <c r="N815" s="100"/>
      <c r="O815" s="108"/>
      <c r="P815" s="144"/>
      <c r="Q815" s="145"/>
      <c r="R815" s="145"/>
      <c r="S815" s="100"/>
      <c r="T815" s="108"/>
      <c r="U815" s="102"/>
      <c r="V815" s="100"/>
      <c r="W815" s="100"/>
      <c r="X815" s="146"/>
      <c r="Y815" s="18"/>
      <c r="Z815" s="147"/>
      <c r="AA815" s="100"/>
      <c r="AB815" s="100"/>
      <c r="AC815" s="100"/>
      <c r="AD815" s="108"/>
      <c r="AE815" s="18"/>
      <c r="AF815" s="109"/>
      <c r="AG815" s="108"/>
      <c r="AH815" s="148"/>
      <c r="AI815" s="100"/>
      <c r="AJ815" s="100"/>
      <c r="AK815" s="100"/>
      <c r="AL815" s="108"/>
      <c r="AM815" s="18"/>
      <c r="AN815" s="111"/>
      <c r="AO815" s="18"/>
      <c r="AP815" s="149"/>
      <c r="AQ815" s="82"/>
      <c r="AR815" s="66"/>
      <c r="AS815" s="97"/>
    </row>
    <row r="816" spans="1:45" ht="12.75" customHeight="1">
      <c r="A816" s="66"/>
      <c r="B816" s="98"/>
      <c r="C816" s="99"/>
      <c r="D816" s="99"/>
      <c r="E816" s="100"/>
      <c r="F816" s="100"/>
      <c r="G816" s="100"/>
      <c r="H816" s="98"/>
      <c r="I816" s="143"/>
      <c r="J816" s="100"/>
      <c r="K816" s="102"/>
      <c r="L816" s="100"/>
      <c r="M816" s="100"/>
      <c r="N816" s="100"/>
      <c r="O816" s="108"/>
      <c r="P816" s="144"/>
      <c r="Q816" s="145"/>
      <c r="R816" s="145"/>
      <c r="S816" s="100"/>
      <c r="T816" s="108"/>
      <c r="U816" s="102"/>
      <c r="V816" s="100"/>
      <c r="W816" s="100"/>
      <c r="X816" s="146"/>
      <c r="Y816" s="18"/>
      <c r="Z816" s="147"/>
      <c r="AA816" s="100"/>
      <c r="AB816" s="100"/>
      <c r="AC816" s="100"/>
      <c r="AD816" s="108"/>
      <c r="AE816" s="18"/>
      <c r="AF816" s="109"/>
      <c r="AG816" s="108"/>
      <c r="AH816" s="148"/>
      <c r="AI816" s="100"/>
      <c r="AJ816" s="100"/>
      <c r="AK816" s="100"/>
      <c r="AL816" s="108"/>
      <c r="AM816" s="18"/>
      <c r="AN816" s="111"/>
      <c r="AO816" s="18"/>
      <c r="AP816" s="149"/>
      <c r="AQ816" s="82"/>
      <c r="AR816" s="66"/>
      <c r="AS816" s="97"/>
    </row>
    <row r="817" spans="1:45" ht="12.75" customHeight="1">
      <c r="A817" s="66"/>
      <c r="B817" s="98"/>
      <c r="C817" s="99"/>
      <c r="D817" s="99"/>
      <c r="E817" s="100"/>
      <c r="F817" s="100"/>
      <c r="G817" s="100"/>
      <c r="H817" s="98"/>
      <c r="I817" s="143"/>
      <c r="J817" s="100"/>
      <c r="K817" s="102"/>
      <c r="L817" s="100"/>
      <c r="M817" s="100"/>
      <c r="N817" s="100"/>
      <c r="O817" s="108"/>
      <c r="P817" s="144"/>
      <c r="Q817" s="145"/>
      <c r="R817" s="145"/>
      <c r="S817" s="100"/>
      <c r="T817" s="108"/>
      <c r="U817" s="102"/>
      <c r="V817" s="100"/>
      <c r="W817" s="100"/>
      <c r="X817" s="146"/>
      <c r="Y817" s="18"/>
      <c r="Z817" s="147"/>
      <c r="AA817" s="100"/>
      <c r="AB817" s="100"/>
      <c r="AC817" s="100"/>
      <c r="AD817" s="108"/>
      <c r="AE817" s="18"/>
      <c r="AF817" s="109"/>
      <c r="AG817" s="108"/>
      <c r="AH817" s="148"/>
      <c r="AI817" s="100"/>
      <c r="AJ817" s="100"/>
      <c r="AK817" s="100"/>
      <c r="AL817" s="108"/>
      <c r="AM817" s="18"/>
      <c r="AN817" s="111"/>
      <c r="AO817" s="18"/>
      <c r="AP817" s="149"/>
      <c r="AQ817" s="82"/>
      <c r="AR817" s="66"/>
      <c r="AS817" s="97"/>
    </row>
    <row r="818" spans="1:45" ht="12.75" customHeight="1">
      <c r="A818" s="66"/>
      <c r="B818" s="98"/>
      <c r="C818" s="99"/>
      <c r="D818" s="99"/>
      <c r="E818" s="100"/>
      <c r="F818" s="100"/>
      <c r="G818" s="100"/>
      <c r="H818" s="98"/>
      <c r="I818" s="143"/>
      <c r="J818" s="100"/>
      <c r="K818" s="102"/>
      <c r="L818" s="100"/>
      <c r="M818" s="100"/>
      <c r="N818" s="100"/>
      <c r="O818" s="108"/>
      <c r="P818" s="144"/>
      <c r="Q818" s="145"/>
      <c r="R818" s="145"/>
      <c r="S818" s="100"/>
      <c r="T818" s="108"/>
      <c r="U818" s="102"/>
      <c r="V818" s="100"/>
      <c r="W818" s="100"/>
      <c r="X818" s="146"/>
      <c r="Y818" s="18"/>
      <c r="Z818" s="147"/>
      <c r="AA818" s="100"/>
      <c r="AB818" s="100"/>
      <c r="AC818" s="100"/>
      <c r="AD818" s="108"/>
      <c r="AE818" s="18"/>
      <c r="AF818" s="109"/>
      <c r="AG818" s="108"/>
      <c r="AH818" s="148"/>
      <c r="AI818" s="100"/>
      <c r="AJ818" s="100"/>
      <c r="AK818" s="100"/>
      <c r="AL818" s="108"/>
      <c r="AM818" s="18"/>
      <c r="AN818" s="111"/>
      <c r="AO818" s="18"/>
      <c r="AP818" s="149"/>
      <c r="AQ818" s="82"/>
      <c r="AR818" s="66"/>
      <c r="AS818" s="97"/>
    </row>
    <row r="819" spans="1:45" ht="12.75" customHeight="1">
      <c r="A819" s="66"/>
      <c r="B819" s="98"/>
      <c r="C819" s="99"/>
      <c r="D819" s="99"/>
      <c r="E819" s="100"/>
      <c r="F819" s="100"/>
      <c r="G819" s="100"/>
      <c r="H819" s="98"/>
      <c r="I819" s="143"/>
      <c r="J819" s="100"/>
      <c r="K819" s="102"/>
      <c r="L819" s="100"/>
      <c r="M819" s="100"/>
      <c r="N819" s="100"/>
      <c r="O819" s="108"/>
      <c r="P819" s="144"/>
      <c r="Q819" s="145"/>
      <c r="R819" s="145"/>
      <c r="S819" s="100"/>
      <c r="T819" s="108"/>
      <c r="U819" s="102"/>
      <c r="V819" s="100"/>
      <c r="W819" s="100"/>
      <c r="X819" s="146"/>
      <c r="Y819" s="18"/>
      <c r="Z819" s="147"/>
      <c r="AA819" s="100"/>
      <c r="AB819" s="100"/>
      <c r="AC819" s="100"/>
      <c r="AD819" s="108"/>
      <c r="AE819" s="18"/>
      <c r="AF819" s="109"/>
      <c r="AG819" s="108"/>
      <c r="AH819" s="148"/>
      <c r="AI819" s="100"/>
      <c r="AJ819" s="100"/>
      <c r="AK819" s="100"/>
      <c r="AL819" s="108"/>
      <c r="AM819" s="18"/>
      <c r="AN819" s="111"/>
      <c r="AO819" s="18"/>
      <c r="AP819" s="149"/>
      <c r="AQ819" s="82"/>
      <c r="AR819" s="66"/>
      <c r="AS819" s="97"/>
    </row>
    <row r="820" spans="1:45" ht="12.75" customHeight="1">
      <c r="A820" s="66"/>
      <c r="B820" s="98"/>
      <c r="C820" s="99"/>
      <c r="D820" s="99"/>
      <c r="E820" s="100"/>
      <c r="F820" s="100"/>
      <c r="G820" s="100"/>
      <c r="H820" s="98"/>
      <c r="I820" s="143"/>
      <c r="J820" s="100"/>
      <c r="K820" s="102"/>
      <c r="L820" s="100"/>
      <c r="M820" s="100"/>
      <c r="N820" s="100"/>
      <c r="O820" s="108"/>
      <c r="P820" s="144"/>
      <c r="Q820" s="145"/>
      <c r="R820" s="145"/>
      <c r="S820" s="100"/>
      <c r="T820" s="108"/>
      <c r="U820" s="102"/>
      <c r="V820" s="100"/>
      <c r="W820" s="100"/>
      <c r="X820" s="146"/>
      <c r="Y820" s="18"/>
      <c r="Z820" s="147"/>
      <c r="AA820" s="100"/>
      <c r="AB820" s="100"/>
      <c r="AC820" s="100"/>
      <c r="AD820" s="108"/>
      <c r="AE820" s="18"/>
      <c r="AF820" s="109"/>
      <c r="AG820" s="108"/>
      <c r="AH820" s="148"/>
      <c r="AI820" s="100"/>
      <c r="AJ820" s="100"/>
      <c r="AK820" s="100"/>
      <c r="AL820" s="108"/>
      <c r="AM820" s="18"/>
      <c r="AN820" s="111"/>
      <c r="AO820" s="18"/>
      <c r="AP820" s="149"/>
      <c r="AQ820" s="82"/>
      <c r="AR820" s="66"/>
      <c r="AS820" s="97"/>
    </row>
    <row r="821" spans="1:45" ht="12.75" customHeight="1">
      <c r="A821" s="66"/>
      <c r="B821" s="98"/>
      <c r="C821" s="99"/>
      <c r="D821" s="99"/>
      <c r="E821" s="100"/>
      <c r="F821" s="100"/>
      <c r="G821" s="100"/>
      <c r="H821" s="98"/>
      <c r="I821" s="143"/>
      <c r="J821" s="100"/>
      <c r="K821" s="102"/>
      <c r="L821" s="100"/>
      <c r="M821" s="100"/>
      <c r="N821" s="100"/>
      <c r="O821" s="108"/>
      <c r="P821" s="144"/>
      <c r="Q821" s="145"/>
      <c r="R821" s="145"/>
      <c r="S821" s="100"/>
      <c r="T821" s="108"/>
      <c r="U821" s="102"/>
      <c r="V821" s="100"/>
      <c r="W821" s="100"/>
      <c r="X821" s="146"/>
      <c r="Y821" s="18"/>
      <c r="Z821" s="147"/>
      <c r="AA821" s="100"/>
      <c r="AB821" s="100"/>
      <c r="AC821" s="100"/>
      <c r="AD821" s="108"/>
      <c r="AE821" s="18"/>
      <c r="AF821" s="109"/>
      <c r="AG821" s="108"/>
      <c r="AH821" s="148"/>
      <c r="AI821" s="100"/>
      <c r="AJ821" s="100"/>
      <c r="AK821" s="100"/>
      <c r="AL821" s="108"/>
      <c r="AM821" s="18"/>
      <c r="AN821" s="111"/>
      <c r="AO821" s="18"/>
      <c r="AP821" s="149"/>
      <c r="AQ821" s="82"/>
      <c r="AR821" s="66"/>
      <c r="AS821" s="97"/>
    </row>
    <row r="822" spans="1:45" ht="12.75" customHeight="1">
      <c r="A822" s="66"/>
      <c r="B822" s="98"/>
      <c r="C822" s="99"/>
      <c r="D822" s="99"/>
      <c r="E822" s="100"/>
      <c r="F822" s="100"/>
      <c r="G822" s="100"/>
      <c r="H822" s="98"/>
      <c r="I822" s="143"/>
      <c r="J822" s="100"/>
      <c r="K822" s="102"/>
      <c r="L822" s="100"/>
      <c r="M822" s="100"/>
      <c r="N822" s="100"/>
      <c r="O822" s="108"/>
      <c r="P822" s="144"/>
      <c r="Q822" s="145"/>
      <c r="R822" s="145"/>
      <c r="S822" s="100"/>
      <c r="T822" s="108"/>
      <c r="U822" s="102"/>
      <c r="V822" s="100"/>
      <c r="W822" s="100"/>
      <c r="X822" s="146"/>
      <c r="Y822" s="18"/>
      <c r="Z822" s="147"/>
      <c r="AA822" s="100"/>
      <c r="AB822" s="100"/>
      <c r="AC822" s="100"/>
      <c r="AD822" s="108"/>
      <c r="AE822" s="18"/>
      <c r="AF822" s="109"/>
      <c r="AG822" s="108"/>
      <c r="AH822" s="148"/>
      <c r="AI822" s="100"/>
      <c r="AJ822" s="100"/>
      <c r="AK822" s="100"/>
      <c r="AL822" s="108"/>
      <c r="AM822" s="18"/>
      <c r="AN822" s="111"/>
      <c r="AO822" s="18"/>
      <c r="AP822" s="149"/>
      <c r="AQ822" s="82"/>
      <c r="AR822" s="66"/>
      <c r="AS822" s="97"/>
    </row>
    <row r="823" spans="1:45" ht="12.75" customHeight="1">
      <c r="A823" s="66"/>
      <c r="B823" s="98"/>
      <c r="C823" s="99"/>
      <c r="D823" s="99"/>
      <c r="E823" s="100"/>
      <c r="F823" s="100"/>
      <c r="G823" s="100"/>
      <c r="H823" s="98"/>
      <c r="I823" s="143"/>
      <c r="J823" s="100"/>
      <c r="K823" s="102"/>
      <c r="L823" s="100"/>
      <c r="M823" s="100"/>
      <c r="N823" s="100"/>
      <c r="O823" s="108"/>
      <c r="P823" s="144"/>
      <c r="Q823" s="145"/>
      <c r="R823" s="145"/>
      <c r="S823" s="100"/>
      <c r="T823" s="108"/>
      <c r="U823" s="102"/>
      <c r="V823" s="100"/>
      <c r="W823" s="100"/>
      <c r="X823" s="146"/>
      <c r="Y823" s="18"/>
      <c r="Z823" s="147"/>
      <c r="AA823" s="100"/>
      <c r="AB823" s="100"/>
      <c r="AC823" s="100"/>
      <c r="AD823" s="108"/>
      <c r="AE823" s="18"/>
      <c r="AF823" s="109"/>
      <c r="AG823" s="108"/>
      <c r="AH823" s="148"/>
      <c r="AI823" s="100"/>
      <c r="AJ823" s="100"/>
      <c r="AK823" s="100"/>
      <c r="AL823" s="108"/>
      <c r="AM823" s="18"/>
      <c r="AN823" s="111"/>
      <c r="AO823" s="18"/>
      <c r="AP823" s="149"/>
      <c r="AQ823" s="82"/>
      <c r="AR823" s="66"/>
      <c r="AS823" s="97"/>
    </row>
    <row r="824" spans="1:45" ht="12.75" customHeight="1">
      <c r="A824" s="66"/>
      <c r="B824" s="98"/>
      <c r="C824" s="99"/>
      <c r="D824" s="99"/>
      <c r="E824" s="100"/>
      <c r="F824" s="100"/>
      <c r="G824" s="100"/>
      <c r="H824" s="98"/>
      <c r="I824" s="143"/>
      <c r="J824" s="100"/>
      <c r="K824" s="102"/>
      <c r="L824" s="100"/>
      <c r="M824" s="100"/>
      <c r="N824" s="100"/>
      <c r="O824" s="108"/>
      <c r="P824" s="144"/>
      <c r="Q824" s="145"/>
      <c r="R824" s="145"/>
      <c r="S824" s="100"/>
      <c r="T824" s="108"/>
      <c r="U824" s="102"/>
      <c r="V824" s="100"/>
      <c r="W824" s="100"/>
      <c r="X824" s="146"/>
      <c r="Y824" s="18"/>
      <c r="Z824" s="147"/>
      <c r="AA824" s="100"/>
      <c r="AB824" s="100"/>
      <c r="AC824" s="100"/>
      <c r="AD824" s="108"/>
      <c r="AE824" s="18"/>
      <c r="AF824" s="109"/>
      <c r="AG824" s="108"/>
      <c r="AH824" s="148"/>
      <c r="AI824" s="100"/>
      <c r="AJ824" s="100"/>
      <c r="AK824" s="100"/>
      <c r="AL824" s="108"/>
      <c r="AM824" s="18"/>
      <c r="AN824" s="111"/>
      <c r="AO824" s="18"/>
      <c r="AP824" s="149"/>
      <c r="AQ824" s="82"/>
      <c r="AR824" s="66"/>
      <c r="AS824" s="97"/>
    </row>
    <row r="825" spans="1:45" ht="12.75" customHeight="1">
      <c r="A825" s="66"/>
      <c r="B825" s="98"/>
      <c r="C825" s="99"/>
      <c r="D825" s="99"/>
      <c r="E825" s="100"/>
      <c r="F825" s="100"/>
      <c r="G825" s="100"/>
      <c r="H825" s="98"/>
      <c r="I825" s="143"/>
      <c r="J825" s="100"/>
      <c r="K825" s="102"/>
      <c r="L825" s="100"/>
      <c r="M825" s="100"/>
      <c r="N825" s="100"/>
      <c r="O825" s="108"/>
      <c r="P825" s="144"/>
      <c r="Q825" s="145"/>
      <c r="R825" s="145"/>
      <c r="S825" s="100"/>
      <c r="T825" s="108"/>
      <c r="U825" s="102"/>
      <c r="V825" s="100"/>
      <c r="W825" s="100"/>
      <c r="X825" s="146"/>
      <c r="Y825" s="18"/>
      <c r="Z825" s="147"/>
      <c r="AA825" s="100"/>
      <c r="AB825" s="100"/>
      <c r="AC825" s="100"/>
      <c r="AD825" s="108"/>
      <c r="AE825" s="18"/>
      <c r="AF825" s="109"/>
      <c r="AG825" s="108"/>
      <c r="AH825" s="148"/>
      <c r="AI825" s="100"/>
      <c r="AJ825" s="100"/>
      <c r="AK825" s="100"/>
      <c r="AL825" s="108"/>
      <c r="AM825" s="18"/>
      <c r="AN825" s="111"/>
      <c r="AO825" s="18"/>
      <c r="AP825" s="149"/>
      <c r="AQ825" s="82"/>
      <c r="AR825" s="66"/>
      <c r="AS825" s="97"/>
    </row>
    <row r="826" spans="1:45" ht="12.75" customHeight="1">
      <c r="A826" s="66"/>
      <c r="B826" s="98"/>
      <c r="C826" s="99"/>
      <c r="D826" s="99"/>
      <c r="E826" s="100"/>
      <c r="F826" s="100"/>
      <c r="G826" s="100"/>
      <c r="H826" s="98"/>
      <c r="I826" s="143"/>
      <c r="J826" s="100"/>
      <c r="K826" s="102"/>
      <c r="L826" s="100"/>
      <c r="M826" s="100"/>
      <c r="N826" s="100"/>
      <c r="O826" s="108"/>
      <c r="P826" s="144"/>
      <c r="Q826" s="145"/>
      <c r="R826" s="145"/>
      <c r="S826" s="100"/>
      <c r="T826" s="108"/>
      <c r="U826" s="102"/>
      <c r="V826" s="100"/>
      <c r="W826" s="100"/>
      <c r="X826" s="146"/>
      <c r="Y826" s="18"/>
      <c r="Z826" s="147"/>
      <c r="AA826" s="100"/>
      <c r="AB826" s="100"/>
      <c r="AC826" s="100"/>
      <c r="AD826" s="108"/>
      <c r="AE826" s="18"/>
      <c r="AF826" s="109"/>
      <c r="AG826" s="108"/>
      <c r="AH826" s="148"/>
      <c r="AI826" s="100"/>
      <c r="AJ826" s="100"/>
      <c r="AK826" s="100"/>
      <c r="AL826" s="108"/>
      <c r="AM826" s="18"/>
      <c r="AN826" s="111"/>
      <c r="AO826" s="18"/>
      <c r="AP826" s="149"/>
      <c r="AQ826" s="82"/>
      <c r="AR826" s="66"/>
      <c r="AS826" s="97"/>
    </row>
    <row r="827" spans="1:45" ht="12.75" customHeight="1">
      <c r="A827" s="66"/>
      <c r="B827" s="98"/>
      <c r="C827" s="99"/>
      <c r="D827" s="99"/>
      <c r="E827" s="100"/>
      <c r="F827" s="100"/>
      <c r="G827" s="100"/>
      <c r="H827" s="98"/>
      <c r="I827" s="143"/>
      <c r="J827" s="100"/>
      <c r="K827" s="102"/>
      <c r="L827" s="100"/>
      <c r="M827" s="100"/>
      <c r="N827" s="100"/>
      <c r="O827" s="108"/>
      <c r="P827" s="144"/>
      <c r="Q827" s="145"/>
      <c r="R827" s="145"/>
      <c r="S827" s="100"/>
      <c r="T827" s="108"/>
      <c r="U827" s="102"/>
      <c r="V827" s="100"/>
      <c r="W827" s="100"/>
      <c r="X827" s="146"/>
      <c r="Y827" s="18"/>
      <c r="Z827" s="147"/>
      <c r="AA827" s="100"/>
      <c r="AB827" s="100"/>
      <c r="AC827" s="100"/>
      <c r="AD827" s="108"/>
      <c r="AE827" s="18"/>
      <c r="AF827" s="109"/>
      <c r="AG827" s="108"/>
      <c r="AH827" s="148"/>
      <c r="AI827" s="100"/>
      <c r="AJ827" s="100"/>
      <c r="AK827" s="100"/>
      <c r="AL827" s="108"/>
      <c r="AM827" s="18"/>
      <c r="AN827" s="111"/>
      <c r="AO827" s="18"/>
      <c r="AP827" s="149"/>
      <c r="AQ827" s="82"/>
      <c r="AR827" s="66"/>
      <c r="AS827" s="97"/>
    </row>
    <row r="828" spans="1:45" ht="12.75" customHeight="1">
      <c r="A828" s="66"/>
      <c r="B828" s="98"/>
      <c r="C828" s="99"/>
      <c r="D828" s="99"/>
      <c r="E828" s="100"/>
      <c r="F828" s="100"/>
      <c r="G828" s="100"/>
      <c r="H828" s="98"/>
      <c r="I828" s="143"/>
      <c r="J828" s="100"/>
      <c r="K828" s="102"/>
      <c r="L828" s="100"/>
      <c r="M828" s="100"/>
      <c r="N828" s="100"/>
      <c r="O828" s="108"/>
      <c r="P828" s="144"/>
      <c r="Q828" s="145"/>
      <c r="R828" s="145"/>
      <c r="S828" s="100"/>
      <c r="T828" s="108"/>
      <c r="U828" s="102"/>
      <c r="V828" s="100"/>
      <c r="W828" s="100"/>
      <c r="X828" s="146"/>
      <c r="Y828" s="18"/>
      <c r="Z828" s="147"/>
      <c r="AA828" s="100"/>
      <c r="AB828" s="100"/>
      <c r="AC828" s="100"/>
      <c r="AD828" s="108"/>
      <c r="AE828" s="18"/>
      <c r="AF828" s="109"/>
      <c r="AG828" s="108"/>
      <c r="AH828" s="148"/>
      <c r="AI828" s="100"/>
      <c r="AJ828" s="100"/>
      <c r="AK828" s="100"/>
      <c r="AL828" s="108"/>
      <c r="AM828" s="18"/>
      <c r="AN828" s="111"/>
      <c r="AO828" s="18"/>
      <c r="AP828" s="149"/>
      <c r="AQ828" s="82"/>
      <c r="AR828" s="66"/>
      <c r="AS828" s="97"/>
    </row>
    <row r="829" spans="1:45" ht="12.75" customHeight="1">
      <c r="A829" s="66"/>
      <c r="B829" s="98"/>
      <c r="C829" s="99"/>
      <c r="D829" s="99"/>
      <c r="E829" s="100"/>
      <c r="F829" s="100"/>
      <c r="G829" s="100"/>
      <c r="H829" s="98"/>
      <c r="I829" s="143"/>
      <c r="J829" s="100"/>
      <c r="K829" s="102"/>
      <c r="L829" s="100"/>
      <c r="M829" s="100"/>
      <c r="N829" s="100"/>
      <c r="O829" s="108"/>
      <c r="P829" s="144"/>
      <c r="Q829" s="145"/>
      <c r="R829" s="145"/>
      <c r="S829" s="100"/>
      <c r="T829" s="108"/>
      <c r="U829" s="102"/>
      <c r="V829" s="100"/>
      <c r="W829" s="100"/>
      <c r="X829" s="146"/>
      <c r="Y829" s="18"/>
      <c r="Z829" s="147"/>
      <c r="AA829" s="100"/>
      <c r="AB829" s="100"/>
      <c r="AC829" s="100"/>
      <c r="AD829" s="108"/>
      <c r="AE829" s="18"/>
      <c r="AF829" s="109"/>
      <c r="AG829" s="108"/>
      <c r="AH829" s="148"/>
      <c r="AI829" s="100"/>
      <c r="AJ829" s="100"/>
      <c r="AK829" s="100"/>
      <c r="AL829" s="108"/>
      <c r="AM829" s="18"/>
      <c r="AN829" s="111"/>
      <c r="AO829" s="18"/>
      <c r="AP829" s="149"/>
      <c r="AQ829" s="82"/>
      <c r="AR829" s="66"/>
      <c r="AS829" s="97"/>
    </row>
    <row r="830" spans="1:45" ht="12.75" customHeight="1">
      <c r="A830" s="66"/>
      <c r="B830" s="98"/>
      <c r="C830" s="99"/>
      <c r="D830" s="99"/>
      <c r="E830" s="100"/>
      <c r="F830" s="100"/>
      <c r="G830" s="100"/>
      <c r="H830" s="98"/>
      <c r="I830" s="143"/>
      <c r="J830" s="100"/>
      <c r="K830" s="102"/>
      <c r="L830" s="100"/>
      <c r="M830" s="100"/>
      <c r="N830" s="100"/>
      <c r="O830" s="108"/>
      <c r="P830" s="144"/>
      <c r="Q830" s="145"/>
      <c r="R830" s="145"/>
      <c r="S830" s="100"/>
      <c r="T830" s="108"/>
      <c r="U830" s="102"/>
      <c r="V830" s="100"/>
      <c r="W830" s="100"/>
      <c r="X830" s="146"/>
      <c r="Y830" s="18"/>
      <c r="Z830" s="147"/>
      <c r="AA830" s="100"/>
      <c r="AB830" s="100"/>
      <c r="AC830" s="100"/>
      <c r="AD830" s="108"/>
      <c r="AE830" s="18"/>
      <c r="AF830" s="109"/>
      <c r="AG830" s="108"/>
      <c r="AH830" s="148"/>
      <c r="AI830" s="100"/>
      <c r="AJ830" s="100"/>
      <c r="AK830" s="100"/>
      <c r="AL830" s="108"/>
      <c r="AM830" s="18"/>
      <c r="AN830" s="111"/>
      <c r="AO830" s="18"/>
      <c r="AP830" s="149"/>
      <c r="AQ830" s="82"/>
      <c r="AR830" s="66"/>
      <c r="AS830" s="97"/>
    </row>
    <row r="831" spans="1:45" ht="12.75" customHeight="1">
      <c r="A831" s="66"/>
      <c r="B831" s="98"/>
      <c r="C831" s="99"/>
      <c r="D831" s="99"/>
      <c r="E831" s="100"/>
      <c r="F831" s="100"/>
      <c r="G831" s="100"/>
      <c r="H831" s="98"/>
      <c r="I831" s="143"/>
      <c r="J831" s="100"/>
      <c r="K831" s="102"/>
      <c r="L831" s="100"/>
      <c r="M831" s="100"/>
      <c r="N831" s="100"/>
      <c r="O831" s="108"/>
      <c r="P831" s="144"/>
      <c r="Q831" s="145"/>
      <c r="R831" s="145"/>
      <c r="S831" s="100"/>
      <c r="T831" s="108"/>
      <c r="U831" s="102"/>
      <c r="V831" s="100"/>
      <c r="W831" s="100"/>
      <c r="X831" s="146"/>
      <c r="Y831" s="18"/>
      <c r="Z831" s="147"/>
      <c r="AA831" s="100"/>
      <c r="AB831" s="100"/>
      <c r="AC831" s="100"/>
      <c r="AD831" s="108"/>
      <c r="AE831" s="18"/>
      <c r="AF831" s="109"/>
      <c r="AG831" s="108"/>
      <c r="AH831" s="148"/>
      <c r="AI831" s="100"/>
      <c r="AJ831" s="100"/>
      <c r="AK831" s="100"/>
      <c r="AL831" s="108"/>
      <c r="AM831" s="18"/>
      <c r="AN831" s="111"/>
      <c r="AO831" s="18"/>
      <c r="AP831" s="149"/>
      <c r="AQ831" s="82"/>
      <c r="AR831" s="66"/>
      <c r="AS831" s="97"/>
    </row>
    <row r="832" spans="1:45" ht="12.75" customHeight="1">
      <c r="A832" s="66"/>
      <c r="B832" s="98"/>
      <c r="C832" s="99"/>
      <c r="D832" s="99"/>
      <c r="E832" s="100"/>
      <c r="F832" s="100"/>
      <c r="G832" s="100"/>
      <c r="H832" s="98"/>
      <c r="I832" s="143"/>
      <c r="J832" s="100"/>
      <c r="K832" s="102"/>
      <c r="L832" s="100"/>
      <c r="M832" s="100"/>
      <c r="N832" s="100"/>
      <c r="O832" s="108"/>
      <c r="P832" s="144"/>
      <c r="Q832" s="145"/>
      <c r="R832" s="145"/>
      <c r="S832" s="100"/>
      <c r="T832" s="108"/>
      <c r="U832" s="102"/>
      <c r="V832" s="100"/>
      <c r="W832" s="100"/>
      <c r="X832" s="146"/>
      <c r="Y832" s="18"/>
      <c r="Z832" s="147"/>
      <c r="AA832" s="100"/>
      <c r="AB832" s="100"/>
      <c r="AC832" s="100"/>
      <c r="AD832" s="108"/>
      <c r="AE832" s="18"/>
      <c r="AF832" s="109"/>
      <c r="AG832" s="108"/>
      <c r="AH832" s="148"/>
      <c r="AI832" s="100"/>
      <c r="AJ832" s="100"/>
      <c r="AK832" s="100"/>
      <c r="AL832" s="108"/>
      <c r="AM832" s="18"/>
      <c r="AN832" s="111"/>
      <c r="AO832" s="18"/>
      <c r="AP832" s="149"/>
      <c r="AQ832" s="82"/>
      <c r="AR832" s="66"/>
      <c r="AS832" s="97"/>
    </row>
    <row r="833" spans="1:45" ht="12.75" customHeight="1">
      <c r="A833" s="66"/>
      <c r="B833" s="98"/>
      <c r="C833" s="99"/>
      <c r="D833" s="99"/>
      <c r="E833" s="100"/>
      <c r="F833" s="100"/>
      <c r="G833" s="100"/>
      <c r="H833" s="98"/>
      <c r="I833" s="143"/>
      <c r="J833" s="100"/>
      <c r="K833" s="102"/>
      <c r="L833" s="100"/>
      <c r="M833" s="100"/>
      <c r="N833" s="100"/>
      <c r="O833" s="108"/>
      <c r="P833" s="144"/>
      <c r="Q833" s="145"/>
      <c r="R833" s="145"/>
      <c r="S833" s="100"/>
      <c r="T833" s="108"/>
      <c r="U833" s="102"/>
      <c r="V833" s="100"/>
      <c r="W833" s="100"/>
      <c r="X833" s="146"/>
      <c r="Y833" s="18"/>
      <c r="Z833" s="147"/>
      <c r="AA833" s="100"/>
      <c r="AB833" s="100"/>
      <c r="AC833" s="100"/>
      <c r="AD833" s="108"/>
      <c r="AE833" s="18"/>
      <c r="AF833" s="109"/>
      <c r="AG833" s="108"/>
      <c r="AH833" s="148"/>
      <c r="AI833" s="100"/>
      <c r="AJ833" s="100"/>
      <c r="AK833" s="100"/>
      <c r="AL833" s="108"/>
      <c r="AM833" s="18"/>
      <c r="AN833" s="111"/>
      <c r="AO833" s="18"/>
      <c r="AP833" s="149"/>
      <c r="AQ833" s="82"/>
      <c r="AR833" s="66"/>
      <c r="AS833" s="97"/>
    </row>
    <row r="834" spans="1:45" ht="12.75" customHeight="1">
      <c r="A834" s="66"/>
      <c r="B834" s="98"/>
      <c r="C834" s="99"/>
      <c r="D834" s="99"/>
      <c r="E834" s="100"/>
      <c r="F834" s="100"/>
      <c r="G834" s="100"/>
      <c r="H834" s="98"/>
      <c r="I834" s="143"/>
      <c r="J834" s="100"/>
      <c r="K834" s="102"/>
      <c r="L834" s="100"/>
      <c r="M834" s="100"/>
      <c r="N834" s="100"/>
      <c r="O834" s="108"/>
      <c r="P834" s="144"/>
      <c r="Q834" s="145"/>
      <c r="R834" s="145"/>
      <c r="S834" s="100"/>
      <c r="T834" s="108"/>
      <c r="U834" s="102"/>
      <c r="V834" s="100"/>
      <c r="W834" s="100"/>
      <c r="X834" s="146"/>
      <c r="Y834" s="18"/>
      <c r="Z834" s="147"/>
      <c r="AA834" s="100"/>
      <c r="AB834" s="100"/>
      <c r="AC834" s="100"/>
      <c r="AD834" s="108"/>
      <c r="AE834" s="18"/>
      <c r="AF834" s="109"/>
      <c r="AG834" s="108"/>
      <c r="AH834" s="148"/>
      <c r="AI834" s="100"/>
      <c r="AJ834" s="100"/>
      <c r="AK834" s="100"/>
      <c r="AL834" s="108"/>
      <c r="AM834" s="18"/>
      <c r="AN834" s="111"/>
      <c r="AO834" s="18"/>
      <c r="AP834" s="149"/>
      <c r="AQ834" s="82"/>
      <c r="AR834" s="66"/>
      <c r="AS834" s="97"/>
    </row>
    <row r="835" spans="1:45" ht="12.75" customHeight="1">
      <c r="A835" s="66"/>
      <c r="B835" s="98"/>
      <c r="C835" s="99"/>
      <c r="D835" s="99"/>
      <c r="E835" s="100"/>
      <c r="F835" s="100"/>
      <c r="G835" s="100"/>
      <c r="H835" s="98"/>
      <c r="I835" s="143"/>
      <c r="J835" s="100"/>
      <c r="K835" s="102"/>
      <c r="L835" s="100"/>
      <c r="M835" s="100"/>
      <c r="N835" s="100"/>
      <c r="O835" s="108"/>
      <c r="P835" s="144"/>
      <c r="Q835" s="145"/>
      <c r="R835" s="145"/>
      <c r="S835" s="100"/>
      <c r="T835" s="108"/>
      <c r="U835" s="102"/>
      <c r="V835" s="100"/>
      <c r="W835" s="100"/>
      <c r="X835" s="146"/>
      <c r="Y835" s="18"/>
      <c r="Z835" s="147"/>
      <c r="AA835" s="100"/>
      <c r="AB835" s="100"/>
      <c r="AC835" s="100"/>
      <c r="AD835" s="108"/>
      <c r="AE835" s="18"/>
      <c r="AF835" s="109"/>
      <c r="AG835" s="108"/>
      <c r="AH835" s="148"/>
      <c r="AI835" s="100"/>
      <c r="AJ835" s="100"/>
      <c r="AK835" s="100"/>
      <c r="AL835" s="108"/>
      <c r="AM835" s="18"/>
      <c r="AN835" s="111"/>
      <c r="AO835" s="18"/>
      <c r="AP835" s="149"/>
      <c r="AQ835" s="82"/>
      <c r="AR835" s="66"/>
      <c r="AS835" s="97"/>
    </row>
    <row r="836" spans="1:45" ht="12.75" customHeight="1">
      <c r="A836" s="66"/>
      <c r="B836" s="98"/>
      <c r="C836" s="99"/>
      <c r="D836" s="99"/>
      <c r="E836" s="100"/>
      <c r="F836" s="100"/>
      <c r="G836" s="100"/>
      <c r="H836" s="98"/>
      <c r="I836" s="143"/>
      <c r="J836" s="100"/>
      <c r="K836" s="102"/>
      <c r="L836" s="100"/>
      <c r="M836" s="100"/>
      <c r="N836" s="100"/>
      <c r="O836" s="108"/>
      <c r="P836" s="144"/>
      <c r="Q836" s="145"/>
      <c r="R836" s="145"/>
      <c r="S836" s="100"/>
      <c r="T836" s="108"/>
      <c r="U836" s="102"/>
      <c r="V836" s="100"/>
      <c r="W836" s="100"/>
      <c r="X836" s="146"/>
      <c r="Y836" s="18"/>
      <c r="Z836" s="147"/>
      <c r="AA836" s="100"/>
      <c r="AB836" s="100"/>
      <c r="AC836" s="100"/>
      <c r="AD836" s="108"/>
      <c r="AE836" s="18"/>
      <c r="AF836" s="109"/>
      <c r="AG836" s="108"/>
      <c r="AH836" s="148"/>
      <c r="AI836" s="100"/>
      <c r="AJ836" s="100"/>
      <c r="AK836" s="100"/>
      <c r="AL836" s="108"/>
      <c r="AM836" s="18"/>
      <c r="AN836" s="111"/>
      <c r="AO836" s="18"/>
      <c r="AP836" s="149"/>
      <c r="AQ836" s="82"/>
      <c r="AR836" s="66"/>
      <c r="AS836" s="97"/>
    </row>
    <row r="837" spans="1:45" ht="12.75" customHeight="1">
      <c r="A837" s="66"/>
      <c r="B837" s="98"/>
      <c r="C837" s="99"/>
      <c r="D837" s="99"/>
      <c r="E837" s="100"/>
      <c r="F837" s="100"/>
      <c r="G837" s="100"/>
      <c r="H837" s="98"/>
      <c r="I837" s="143"/>
      <c r="J837" s="100"/>
      <c r="K837" s="102"/>
      <c r="L837" s="100"/>
      <c r="M837" s="100"/>
      <c r="N837" s="100"/>
      <c r="O837" s="108"/>
      <c r="P837" s="144"/>
      <c r="Q837" s="145"/>
      <c r="R837" s="145"/>
      <c r="S837" s="100"/>
      <c r="T837" s="108"/>
      <c r="U837" s="102"/>
      <c r="V837" s="100"/>
      <c r="W837" s="100"/>
      <c r="X837" s="146"/>
      <c r="Y837" s="18"/>
      <c r="Z837" s="147"/>
      <c r="AA837" s="100"/>
      <c r="AB837" s="100"/>
      <c r="AC837" s="100"/>
      <c r="AD837" s="108"/>
      <c r="AE837" s="18"/>
      <c r="AF837" s="109"/>
      <c r="AG837" s="108"/>
      <c r="AH837" s="148"/>
      <c r="AI837" s="100"/>
      <c r="AJ837" s="100"/>
      <c r="AK837" s="100"/>
      <c r="AL837" s="108"/>
      <c r="AM837" s="18"/>
      <c r="AN837" s="111"/>
      <c r="AO837" s="18"/>
      <c r="AP837" s="149"/>
      <c r="AQ837" s="82"/>
      <c r="AR837" s="66"/>
      <c r="AS837" s="97"/>
    </row>
    <row r="838" spans="1:45" ht="12.75" customHeight="1">
      <c r="A838" s="66"/>
      <c r="B838" s="98"/>
      <c r="C838" s="99"/>
      <c r="D838" s="99"/>
      <c r="E838" s="100"/>
      <c r="F838" s="100"/>
      <c r="G838" s="100"/>
      <c r="H838" s="98"/>
      <c r="I838" s="143"/>
      <c r="J838" s="100"/>
      <c r="K838" s="102"/>
      <c r="L838" s="100"/>
      <c r="M838" s="100"/>
      <c r="N838" s="100"/>
      <c r="O838" s="108"/>
      <c r="P838" s="144"/>
      <c r="Q838" s="145"/>
      <c r="R838" s="145"/>
      <c r="S838" s="100"/>
      <c r="T838" s="108"/>
      <c r="U838" s="102"/>
      <c r="V838" s="100"/>
      <c r="W838" s="100"/>
      <c r="X838" s="146"/>
      <c r="Y838" s="18"/>
      <c r="Z838" s="147"/>
      <c r="AA838" s="100"/>
      <c r="AB838" s="100"/>
      <c r="AC838" s="100"/>
      <c r="AD838" s="108"/>
      <c r="AE838" s="18"/>
      <c r="AF838" s="109"/>
      <c r="AG838" s="108"/>
      <c r="AH838" s="148"/>
      <c r="AI838" s="100"/>
      <c r="AJ838" s="100"/>
      <c r="AK838" s="100"/>
      <c r="AL838" s="108"/>
      <c r="AM838" s="18"/>
      <c r="AN838" s="111"/>
      <c r="AO838" s="18"/>
      <c r="AP838" s="149"/>
      <c r="AQ838" s="82"/>
      <c r="AR838" s="66"/>
      <c r="AS838" s="97"/>
    </row>
    <row r="839" spans="1:45" ht="12.75" customHeight="1">
      <c r="A839" s="66"/>
      <c r="B839" s="98"/>
      <c r="C839" s="99"/>
      <c r="D839" s="99"/>
      <c r="E839" s="100"/>
      <c r="F839" s="100"/>
      <c r="G839" s="100"/>
      <c r="H839" s="98"/>
      <c r="I839" s="143"/>
      <c r="J839" s="100"/>
      <c r="K839" s="102"/>
      <c r="L839" s="100"/>
      <c r="M839" s="100"/>
      <c r="N839" s="100"/>
      <c r="O839" s="108"/>
      <c r="P839" s="144"/>
      <c r="Q839" s="145"/>
      <c r="R839" s="145"/>
      <c r="S839" s="100"/>
      <c r="T839" s="108"/>
      <c r="U839" s="102"/>
      <c r="V839" s="100"/>
      <c r="W839" s="100"/>
      <c r="X839" s="146"/>
      <c r="Y839" s="18"/>
      <c r="Z839" s="147"/>
      <c r="AA839" s="100"/>
      <c r="AB839" s="100"/>
      <c r="AC839" s="100"/>
      <c r="AD839" s="108"/>
      <c r="AE839" s="18"/>
      <c r="AF839" s="109"/>
      <c r="AG839" s="108"/>
      <c r="AH839" s="148"/>
      <c r="AI839" s="100"/>
      <c r="AJ839" s="100"/>
      <c r="AK839" s="100"/>
      <c r="AL839" s="108"/>
      <c r="AM839" s="18"/>
      <c r="AN839" s="111"/>
      <c r="AO839" s="18"/>
      <c r="AP839" s="149"/>
      <c r="AQ839" s="82"/>
      <c r="AR839" s="66"/>
      <c r="AS839" s="97"/>
    </row>
    <row r="840" spans="1:45" ht="12.75" customHeight="1">
      <c r="A840" s="66"/>
      <c r="B840" s="98"/>
      <c r="C840" s="99"/>
      <c r="D840" s="99"/>
      <c r="E840" s="100"/>
      <c r="F840" s="100"/>
      <c r="G840" s="100"/>
      <c r="H840" s="98"/>
      <c r="I840" s="143"/>
      <c r="J840" s="100"/>
      <c r="K840" s="102"/>
      <c r="L840" s="100"/>
      <c r="M840" s="100"/>
      <c r="N840" s="100"/>
      <c r="O840" s="108"/>
      <c r="P840" s="144"/>
      <c r="Q840" s="145"/>
      <c r="R840" s="145"/>
      <c r="S840" s="100"/>
      <c r="T840" s="108"/>
      <c r="U840" s="102"/>
      <c r="V840" s="100"/>
      <c r="W840" s="100"/>
      <c r="X840" s="146"/>
      <c r="Y840" s="18"/>
      <c r="Z840" s="147"/>
      <c r="AA840" s="100"/>
      <c r="AB840" s="100"/>
      <c r="AC840" s="100"/>
      <c r="AD840" s="108"/>
      <c r="AE840" s="18"/>
      <c r="AF840" s="109"/>
      <c r="AG840" s="108"/>
      <c r="AH840" s="148"/>
      <c r="AI840" s="100"/>
      <c r="AJ840" s="100"/>
      <c r="AK840" s="100"/>
      <c r="AL840" s="108"/>
      <c r="AM840" s="18"/>
      <c r="AN840" s="111"/>
      <c r="AO840" s="18"/>
      <c r="AP840" s="149"/>
      <c r="AQ840" s="82"/>
      <c r="AR840" s="66"/>
      <c r="AS840" s="97"/>
    </row>
    <row r="841" spans="1:45" ht="12.75" customHeight="1">
      <c r="A841" s="66"/>
      <c r="B841" s="98"/>
      <c r="C841" s="99"/>
      <c r="D841" s="99"/>
      <c r="E841" s="100"/>
      <c r="F841" s="100"/>
      <c r="G841" s="100"/>
      <c r="H841" s="98"/>
      <c r="I841" s="143"/>
      <c r="J841" s="100"/>
      <c r="K841" s="102"/>
      <c r="L841" s="100"/>
      <c r="M841" s="100"/>
      <c r="N841" s="100"/>
      <c r="O841" s="108"/>
      <c r="P841" s="144"/>
      <c r="Q841" s="145"/>
      <c r="R841" s="145"/>
      <c r="S841" s="100"/>
      <c r="T841" s="108"/>
      <c r="U841" s="102"/>
      <c r="V841" s="100"/>
      <c r="W841" s="100"/>
      <c r="X841" s="146"/>
      <c r="Y841" s="18"/>
      <c r="Z841" s="147"/>
      <c r="AA841" s="100"/>
      <c r="AB841" s="100"/>
      <c r="AC841" s="100"/>
      <c r="AD841" s="108"/>
      <c r="AE841" s="18"/>
      <c r="AF841" s="109"/>
      <c r="AG841" s="108"/>
      <c r="AH841" s="148"/>
      <c r="AI841" s="100"/>
      <c r="AJ841" s="100"/>
      <c r="AK841" s="100"/>
      <c r="AL841" s="108"/>
      <c r="AM841" s="18"/>
      <c r="AN841" s="111"/>
      <c r="AO841" s="18"/>
      <c r="AP841" s="149"/>
      <c r="AQ841" s="82"/>
      <c r="AR841" s="66"/>
      <c r="AS841" s="97"/>
    </row>
    <row r="842" spans="1:45" ht="12.75" customHeight="1">
      <c r="A842" s="66"/>
      <c r="B842" s="98"/>
      <c r="C842" s="99"/>
      <c r="D842" s="99"/>
      <c r="E842" s="100"/>
      <c r="F842" s="100"/>
      <c r="G842" s="100"/>
      <c r="H842" s="98"/>
      <c r="I842" s="143"/>
      <c r="J842" s="100"/>
      <c r="K842" s="102"/>
      <c r="L842" s="100"/>
      <c r="M842" s="100"/>
      <c r="N842" s="100"/>
      <c r="O842" s="108"/>
      <c r="P842" s="144"/>
      <c r="Q842" s="145"/>
      <c r="R842" s="145"/>
      <c r="S842" s="100"/>
      <c r="T842" s="108"/>
      <c r="U842" s="102"/>
      <c r="V842" s="100"/>
      <c r="W842" s="100"/>
      <c r="X842" s="146"/>
      <c r="Y842" s="18"/>
      <c r="Z842" s="147"/>
      <c r="AA842" s="100"/>
      <c r="AB842" s="100"/>
      <c r="AC842" s="100"/>
      <c r="AD842" s="108"/>
      <c r="AE842" s="18"/>
      <c r="AF842" s="109"/>
      <c r="AG842" s="108"/>
      <c r="AH842" s="148"/>
      <c r="AI842" s="100"/>
      <c r="AJ842" s="100"/>
      <c r="AK842" s="100"/>
      <c r="AL842" s="108"/>
      <c r="AM842" s="18"/>
      <c r="AN842" s="111"/>
      <c r="AO842" s="18"/>
      <c r="AP842" s="149"/>
      <c r="AQ842" s="82"/>
      <c r="AR842" s="66"/>
      <c r="AS842" s="97"/>
    </row>
    <row r="843" spans="1:45" ht="12.75" customHeight="1">
      <c r="A843" s="66"/>
      <c r="B843" s="98"/>
      <c r="C843" s="99"/>
      <c r="D843" s="99"/>
      <c r="E843" s="100"/>
      <c r="F843" s="100"/>
      <c r="G843" s="100"/>
      <c r="H843" s="98"/>
      <c r="I843" s="143"/>
      <c r="J843" s="100"/>
      <c r="K843" s="102"/>
      <c r="L843" s="100"/>
      <c r="M843" s="100"/>
      <c r="N843" s="100"/>
      <c r="O843" s="108"/>
      <c r="P843" s="144"/>
      <c r="Q843" s="145"/>
      <c r="R843" s="145"/>
      <c r="S843" s="100"/>
      <c r="T843" s="108"/>
      <c r="U843" s="102"/>
      <c r="V843" s="100"/>
      <c r="W843" s="100"/>
      <c r="X843" s="146"/>
      <c r="Y843" s="18"/>
      <c r="Z843" s="147"/>
      <c r="AA843" s="100"/>
      <c r="AB843" s="100"/>
      <c r="AC843" s="100"/>
      <c r="AD843" s="108"/>
      <c r="AE843" s="18"/>
      <c r="AF843" s="109"/>
      <c r="AG843" s="108"/>
      <c r="AH843" s="148"/>
      <c r="AI843" s="100"/>
      <c r="AJ843" s="100"/>
      <c r="AK843" s="100"/>
      <c r="AL843" s="108"/>
      <c r="AM843" s="18"/>
      <c r="AN843" s="111"/>
      <c r="AO843" s="18"/>
      <c r="AP843" s="149"/>
      <c r="AQ843" s="82"/>
      <c r="AR843" s="66"/>
      <c r="AS843" s="97"/>
    </row>
    <row r="844" spans="1:45" ht="12.75" customHeight="1">
      <c r="A844" s="66"/>
      <c r="B844" s="98"/>
      <c r="C844" s="99"/>
      <c r="D844" s="99"/>
      <c r="E844" s="100"/>
      <c r="F844" s="100"/>
      <c r="G844" s="100"/>
      <c r="H844" s="98"/>
      <c r="I844" s="143"/>
      <c r="J844" s="100"/>
      <c r="K844" s="102"/>
      <c r="L844" s="100"/>
      <c r="M844" s="100"/>
      <c r="N844" s="100"/>
      <c r="O844" s="108"/>
      <c r="P844" s="144"/>
      <c r="Q844" s="145"/>
      <c r="R844" s="145"/>
      <c r="S844" s="100"/>
      <c r="T844" s="108"/>
      <c r="U844" s="102"/>
      <c r="V844" s="100"/>
      <c r="W844" s="100"/>
      <c r="X844" s="146"/>
      <c r="Y844" s="18"/>
      <c r="Z844" s="147"/>
      <c r="AA844" s="100"/>
      <c r="AB844" s="100"/>
      <c r="AC844" s="100"/>
      <c r="AD844" s="108"/>
      <c r="AE844" s="18"/>
      <c r="AF844" s="109"/>
      <c r="AG844" s="108"/>
      <c r="AH844" s="148"/>
      <c r="AI844" s="100"/>
      <c r="AJ844" s="100"/>
      <c r="AK844" s="100"/>
      <c r="AL844" s="108"/>
      <c r="AM844" s="18"/>
      <c r="AN844" s="111"/>
      <c r="AO844" s="18"/>
      <c r="AP844" s="149"/>
      <c r="AQ844" s="82"/>
      <c r="AR844" s="66"/>
      <c r="AS844" s="97"/>
    </row>
    <row r="845" spans="1:45" ht="12.75" customHeight="1">
      <c r="A845" s="66"/>
      <c r="B845" s="98"/>
      <c r="C845" s="99"/>
      <c r="D845" s="99"/>
      <c r="E845" s="100"/>
      <c r="F845" s="100"/>
      <c r="G845" s="100"/>
      <c r="H845" s="98"/>
      <c r="I845" s="143"/>
      <c r="J845" s="100"/>
      <c r="K845" s="102"/>
      <c r="L845" s="100"/>
      <c r="M845" s="100"/>
      <c r="N845" s="100"/>
      <c r="O845" s="108"/>
      <c r="P845" s="144"/>
      <c r="Q845" s="145"/>
      <c r="R845" s="145"/>
      <c r="S845" s="100"/>
      <c r="T845" s="108"/>
      <c r="U845" s="102"/>
      <c r="V845" s="100"/>
      <c r="W845" s="100"/>
      <c r="X845" s="146"/>
      <c r="Y845" s="18"/>
      <c r="Z845" s="147"/>
      <c r="AA845" s="100"/>
      <c r="AB845" s="100"/>
      <c r="AC845" s="100"/>
      <c r="AD845" s="108"/>
      <c r="AE845" s="18"/>
      <c r="AF845" s="109"/>
      <c r="AG845" s="108"/>
      <c r="AH845" s="148"/>
      <c r="AI845" s="100"/>
      <c r="AJ845" s="100"/>
      <c r="AK845" s="100"/>
      <c r="AL845" s="108"/>
      <c r="AM845" s="18"/>
      <c r="AN845" s="111"/>
      <c r="AO845" s="18"/>
      <c r="AP845" s="149"/>
      <c r="AQ845" s="82"/>
      <c r="AR845" s="66"/>
      <c r="AS845" s="97"/>
    </row>
    <row r="846" spans="1:45" ht="12.75" customHeight="1">
      <c r="A846" s="66"/>
      <c r="B846" s="98"/>
      <c r="C846" s="99"/>
      <c r="D846" s="99"/>
      <c r="E846" s="100"/>
      <c r="F846" s="100"/>
      <c r="G846" s="100"/>
      <c r="H846" s="98"/>
      <c r="I846" s="143"/>
      <c r="J846" s="100"/>
      <c r="K846" s="102"/>
      <c r="L846" s="100"/>
      <c r="M846" s="100"/>
      <c r="N846" s="100"/>
      <c r="O846" s="108"/>
      <c r="P846" s="144"/>
      <c r="Q846" s="145"/>
      <c r="R846" s="145"/>
      <c r="S846" s="100"/>
      <c r="T846" s="108"/>
      <c r="U846" s="102"/>
      <c r="V846" s="100"/>
      <c r="W846" s="100"/>
      <c r="X846" s="146"/>
      <c r="Y846" s="18"/>
      <c r="Z846" s="147"/>
      <c r="AA846" s="100"/>
      <c r="AB846" s="100"/>
      <c r="AC846" s="100"/>
      <c r="AD846" s="108"/>
      <c r="AE846" s="18"/>
      <c r="AF846" s="109"/>
      <c r="AG846" s="108"/>
      <c r="AH846" s="148"/>
      <c r="AI846" s="100"/>
      <c r="AJ846" s="100"/>
      <c r="AK846" s="100"/>
      <c r="AL846" s="108"/>
      <c r="AM846" s="18"/>
      <c r="AN846" s="111"/>
      <c r="AO846" s="18"/>
      <c r="AP846" s="149"/>
      <c r="AQ846" s="82"/>
      <c r="AR846" s="66"/>
      <c r="AS846" s="97"/>
    </row>
    <row r="847" spans="1:45" ht="12.75" customHeight="1">
      <c r="A847" s="66"/>
      <c r="B847" s="98"/>
      <c r="C847" s="99"/>
      <c r="D847" s="99"/>
      <c r="E847" s="100"/>
      <c r="F847" s="100"/>
      <c r="G847" s="100"/>
      <c r="H847" s="98"/>
      <c r="I847" s="143"/>
      <c r="J847" s="100"/>
      <c r="K847" s="102"/>
      <c r="L847" s="100"/>
      <c r="M847" s="100"/>
      <c r="N847" s="100"/>
      <c r="O847" s="108"/>
      <c r="P847" s="144"/>
      <c r="Q847" s="145"/>
      <c r="R847" s="145"/>
      <c r="S847" s="100"/>
      <c r="T847" s="108"/>
      <c r="U847" s="102"/>
      <c r="V847" s="100"/>
      <c r="W847" s="100"/>
      <c r="X847" s="146"/>
      <c r="Y847" s="18"/>
      <c r="Z847" s="147"/>
      <c r="AA847" s="100"/>
      <c r="AB847" s="100"/>
      <c r="AC847" s="100"/>
      <c r="AD847" s="108"/>
      <c r="AE847" s="18"/>
      <c r="AF847" s="109"/>
      <c r="AG847" s="108"/>
      <c r="AH847" s="148"/>
      <c r="AI847" s="100"/>
      <c r="AJ847" s="100"/>
      <c r="AK847" s="100"/>
      <c r="AL847" s="108"/>
      <c r="AM847" s="18"/>
      <c r="AN847" s="111"/>
      <c r="AO847" s="18"/>
      <c r="AP847" s="149"/>
      <c r="AQ847" s="82"/>
      <c r="AR847" s="66"/>
      <c r="AS847" s="97"/>
    </row>
    <row r="848" spans="1:45" ht="12.75" customHeight="1">
      <c r="A848" s="66"/>
      <c r="B848" s="98"/>
      <c r="C848" s="99"/>
      <c r="D848" s="99"/>
      <c r="E848" s="100"/>
      <c r="F848" s="100"/>
      <c r="G848" s="100"/>
      <c r="H848" s="98"/>
      <c r="I848" s="143"/>
      <c r="J848" s="100"/>
      <c r="K848" s="102"/>
      <c r="L848" s="100"/>
      <c r="M848" s="100"/>
      <c r="N848" s="100"/>
      <c r="O848" s="108"/>
      <c r="P848" s="144"/>
      <c r="Q848" s="145"/>
      <c r="R848" s="145"/>
      <c r="S848" s="100"/>
      <c r="T848" s="108"/>
      <c r="U848" s="102"/>
      <c r="V848" s="100"/>
      <c r="W848" s="100"/>
      <c r="X848" s="146"/>
      <c r="Y848" s="18"/>
      <c r="Z848" s="147"/>
      <c r="AA848" s="100"/>
      <c r="AB848" s="100"/>
      <c r="AC848" s="100"/>
      <c r="AD848" s="108"/>
      <c r="AE848" s="18"/>
      <c r="AF848" s="109"/>
      <c r="AG848" s="108"/>
      <c r="AH848" s="148"/>
      <c r="AI848" s="100"/>
      <c r="AJ848" s="100"/>
      <c r="AK848" s="100"/>
      <c r="AL848" s="108"/>
      <c r="AM848" s="18"/>
      <c r="AN848" s="111"/>
      <c r="AO848" s="18"/>
      <c r="AP848" s="149"/>
      <c r="AQ848" s="82"/>
      <c r="AR848" s="66"/>
      <c r="AS848" s="97"/>
    </row>
    <row r="849" spans="1:45" ht="12.75" customHeight="1">
      <c r="A849" s="66"/>
      <c r="B849" s="98"/>
      <c r="C849" s="99"/>
      <c r="D849" s="99"/>
      <c r="E849" s="100"/>
      <c r="F849" s="100"/>
      <c r="G849" s="100"/>
      <c r="H849" s="98"/>
      <c r="I849" s="143"/>
      <c r="J849" s="100"/>
      <c r="K849" s="102"/>
      <c r="L849" s="100"/>
      <c r="M849" s="100"/>
      <c r="N849" s="100"/>
      <c r="O849" s="108"/>
      <c r="P849" s="144"/>
      <c r="Q849" s="145"/>
      <c r="R849" s="145"/>
      <c r="S849" s="100"/>
      <c r="T849" s="108"/>
      <c r="U849" s="102"/>
      <c r="V849" s="100"/>
      <c r="W849" s="100"/>
      <c r="X849" s="146"/>
      <c r="Y849" s="18"/>
      <c r="Z849" s="147"/>
      <c r="AA849" s="100"/>
      <c r="AB849" s="100"/>
      <c r="AC849" s="100"/>
      <c r="AD849" s="108"/>
      <c r="AE849" s="18"/>
      <c r="AF849" s="109"/>
      <c r="AG849" s="108"/>
      <c r="AH849" s="148"/>
      <c r="AI849" s="100"/>
      <c r="AJ849" s="100"/>
      <c r="AK849" s="100"/>
      <c r="AL849" s="108"/>
      <c r="AM849" s="18"/>
      <c r="AN849" s="111"/>
      <c r="AO849" s="18"/>
      <c r="AP849" s="149"/>
      <c r="AQ849" s="82"/>
      <c r="AR849" s="66"/>
      <c r="AS849" s="97"/>
    </row>
    <row r="850" spans="1:45" ht="12.75" customHeight="1">
      <c r="A850" s="66"/>
      <c r="B850" s="98"/>
      <c r="C850" s="99"/>
      <c r="D850" s="99"/>
      <c r="E850" s="100"/>
      <c r="F850" s="100"/>
      <c r="G850" s="100"/>
      <c r="H850" s="98"/>
      <c r="I850" s="143"/>
      <c r="J850" s="100"/>
      <c r="K850" s="102"/>
      <c r="L850" s="100"/>
      <c r="M850" s="100"/>
      <c r="N850" s="100"/>
      <c r="O850" s="108"/>
      <c r="P850" s="144"/>
      <c r="Q850" s="145"/>
      <c r="R850" s="145"/>
      <c r="S850" s="100"/>
      <c r="T850" s="108"/>
      <c r="U850" s="102"/>
      <c r="V850" s="100"/>
      <c r="W850" s="100"/>
      <c r="X850" s="146"/>
      <c r="Y850" s="18"/>
      <c r="Z850" s="147"/>
      <c r="AA850" s="100"/>
      <c r="AB850" s="100"/>
      <c r="AC850" s="100"/>
      <c r="AD850" s="108"/>
      <c r="AE850" s="18"/>
      <c r="AF850" s="109"/>
      <c r="AG850" s="108"/>
      <c r="AH850" s="148"/>
      <c r="AI850" s="100"/>
      <c r="AJ850" s="100"/>
      <c r="AK850" s="100"/>
      <c r="AL850" s="108"/>
      <c r="AM850" s="18"/>
      <c r="AN850" s="111"/>
      <c r="AO850" s="18"/>
      <c r="AP850" s="149"/>
      <c r="AQ850" s="82"/>
      <c r="AR850" s="66"/>
      <c r="AS850" s="97"/>
    </row>
    <row r="851" spans="1:45" ht="12.75" customHeight="1">
      <c r="A851" s="66"/>
      <c r="B851" s="98"/>
      <c r="C851" s="99"/>
      <c r="D851" s="99"/>
      <c r="E851" s="100"/>
      <c r="F851" s="100"/>
      <c r="G851" s="100"/>
      <c r="H851" s="98"/>
      <c r="I851" s="143"/>
      <c r="J851" s="100"/>
      <c r="K851" s="102"/>
      <c r="L851" s="100"/>
      <c r="M851" s="100"/>
      <c r="N851" s="100"/>
      <c r="O851" s="108"/>
      <c r="P851" s="144"/>
      <c r="Q851" s="145"/>
      <c r="R851" s="145"/>
      <c r="S851" s="100"/>
      <c r="T851" s="108"/>
      <c r="U851" s="102"/>
      <c r="V851" s="100"/>
      <c r="W851" s="100"/>
      <c r="X851" s="146"/>
      <c r="Y851" s="18"/>
      <c r="Z851" s="147"/>
      <c r="AA851" s="100"/>
      <c r="AB851" s="100"/>
      <c r="AC851" s="100"/>
      <c r="AD851" s="108"/>
      <c r="AE851" s="18"/>
      <c r="AF851" s="109"/>
      <c r="AG851" s="108"/>
      <c r="AH851" s="148"/>
      <c r="AI851" s="100"/>
      <c r="AJ851" s="100"/>
      <c r="AK851" s="100"/>
      <c r="AL851" s="108"/>
      <c r="AM851" s="18"/>
      <c r="AN851" s="111"/>
      <c r="AO851" s="18"/>
      <c r="AP851" s="149"/>
      <c r="AQ851" s="82"/>
      <c r="AR851" s="66"/>
      <c r="AS851" s="97"/>
    </row>
    <row r="852" spans="1:45" ht="12.75" customHeight="1">
      <c r="A852" s="66"/>
      <c r="B852" s="98"/>
      <c r="C852" s="99"/>
      <c r="D852" s="99"/>
      <c r="E852" s="100"/>
      <c r="F852" s="100"/>
      <c r="G852" s="100"/>
      <c r="H852" s="98"/>
      <c r="I852" s="143"/>
      <c r="J852" s="100"/>
      <c r="K852" s="102"/>
      <c r="L852" s="100"/>
      <c r="M852" s="100"/>
      <c r="N852" s="100"/>
      <c r="O852" s="108"/>
      <c r="P852" s="144"/>
      <c r="Q852" s="145"/>
      <c r="R852" s="145"/>
      <c r="S852" s="100"/>
      <c r="T852" s="108"/>
      <c r="U852" s="102"/>
      <c r="V852" s="100"/>
      <c r="W852" s="100"/>
      <c r="X852" s="146"/>
      <c r="Y852" s="18"/>
      <c r="Z852" s="147"/>
      <c r="AA852" s="100"/>
      <c r="AB852" s="100"/>
      <c r="AC852" s="100"/>
      <c r="AD852" s="108"/>
      <c r="AE852" s="18"/>
      <c r="AF852" s="109"/>
      <c r="AG852" s="108"/>
      <c r="AH852" s="148"/>
      <c r="AI852" s="100"/>
      <c r="AJ852" s="100"/>
      <c r="AK852" s="100"/>
      <c r="AL852" s="108"/>
      <c r="AM852" s="18"/>
      <c r="AN852" s="111"/>
      <c r="AO852" s="18"/>
      <c r="AP852" s="149"/>
      <c r="AQ852" s="82"/>
      <c r="AR852" s="66"/>
      <c r="AS852" s="97"/>
    </row>
    <row r="853" spans="1:45" ht="12.75" customHeight="1">
      <c r="A853" s="66"/>
      <c r="B853" s="98"/>
      <c r="C853" s="99"/>
      <c r="D853" s="99"/>
      <c r="E853" s="100"/>
      <c r="F853" s="100"/>
      <c r="G853" s="100"/>
      <c r="H853" s="98"/>
      <c r="I853" s="143"/>
      <c r="J853" s="100"/>
      <c r="K853" s="102"/>
      <c r="L853" s="100"/>
      <c r="M853" s="100"/>
      <c r="N853" s="100"/>
      <c r="O853" s="108"/>
      <c r="P853" s="144"/>
      <c r="Q853" s="145"/>
      <c r="R853" s="145"/>
      <c r="S853" s="100"/>
      <c r="T853" s="108"/>
      <c r="U853" s="102"/>
      <c r="V853" s="100"/>
      <c r="W853" s="100"/>
      <c r="X853" s="146"/>
      <c r="Y853" s="18"/>
      <c r="Z853" s="147"/>
      <c r="AA853" s="100"/>
      <c r="AB853" s="100"/>
      <c r="AC853" s="100"/>
      <c r="AD853" s="108"/>
      <c r="AE853" s="18"/>
      <c r="AF853" s="109"/>
      <c r="AG853" s="108"/>
      <c r="AH853" s="148"/>
      <c r="AI853" s="100"/>
      <c r="AJ853" s="100"/>
      <c r="AK853" s="100"/>
      <c r="AL853" s="108"/>
      <c r="AM853" s="18"/>
      <c r="AN853" s="111"/>
      <c r="AO853" s="18"/>
      <c r="AP853" s="149"/>
      <c r="AQ853" s="82"/>
      <c r="AR853" s="66"/>
      <c r="AS853" s="97"/>
    </row>
    <row r="854" spans="1:45" ht="12.75" customHeight="1">
      <c r="A854" s="66"/>
      <c r="B854" s="98"/>
      <c r="C854" s="99"/>
      <c r="D854" s="99"/>
      <c r="E854" s="100"/>
      <c r="F854" s="100"/>
      <c r="G854" s="100"/>
      <c r="H854" s="98"/>
      <c r="I854" s="143"/>
      <c r="J854" s="100"/>
      <c r="K854" s="102"/>
      <c r="L854" s="100"/>
      <c r="M854" s="100"/>
      <c r="N854" s="100"/>
      <c r="O854" s="108"/>
      <c r="P854" s="144"/>
      <c r="Q854" s="145"/>
      <c r="R854" s="145"/>
      <c r="S854" s="100"/>
      <c r="T854" s="108"/>
      <c r="U854" s="102"/>
      <c r="V854" s="100"/>
      <c r="W854" s="100"/>
      <c r="X854" s="146"/>
      <c r="Y854" s="18"/>
      <c r="Z854" s="147"/>
      <c r="AA854" s="100"/>
      <c r="AB854" s="100"/>
      <c r="AC854" s="100"/>
      <c r="AD854" s="108"/>
      <c r="AE854" s="18"/>
      <c r="AF854" s="109"/>
      <c r="AG854" s="108"/>
      <c r="AH854" s="148"/>
      <c r="AI854" s="100"/>
      <c r="AJ854" s="100"/>
      <c r="AK854" s="100"/>
      <c r="AL854" s="108"/>
      <c r="AM854" s="18"/>
      <c r="AN854" s="111"/>
      <c r="AO854" s="18"/>
      <c r="AP854" s="149"/>
      <c r="AQ854" s="82"/>
      <c r="AR854" s="66"/>
      <c r="AS854" s="97"/>
    </row>
    <row r="855" spans="1:45" ht="12.75" customHeight="1">
      <c r="A855" s="66"/>
      <c r="B855" s="98"/>
      <c r="C855" s="99"/>
      <c r="D855" s="99"/>
      <c r="E855" s="100"/>
      <c r="F855" s="100"/>
      <c r="G855" s="100"/>
      <c r="H855" s="98"/>
      <c r="I855" s="143"/>
      <c r="J855" s="100"/>
      <c r="K855" s="102"/>
      <c r="L855" s="100"/>
      <c r="M855" s="100"/>
      <c r="N855" s="100"/>
      <c r="O855" s="108"/>
      <c r="P855" s="144"/>
      <c r="Q855" s="145"/>
      <c r="R855" s="145"/>
      <c r="S855" s="100"/>
      <c r="T855" s="108"/>
      <c r="U855" s="102"/>
      <c r="V855" s="100"/>
      <c r="W855" s="100"/>
      <c r="X855" s="146"/>
      <c r="Y855" s="18"/>
      <c r="Z855" s="147"/>
      <c r="AA855" s="100"/>
      <c r="AB855" s="100"/>
      <c r="AC855" s="100"/>
      <c r="AD855" s="108"/>
      <c r="AE855" s="18"/>
      <c r="AF855" s="109"/>
      <c r="AG855" s="108"/>
      <c r="AH855" s="148"/>
      <c r="AI855" s="100"/>
      <c r="AJ855" s="100"/>
      <c r="AK855" s="100"/>
      <c r="AL855" s="108"/>
      <c r="AM855" s="18"/>
      <c r="AN855" s="111"/>
      <c r="AO855" s="18"/>
      <c r="AP855" s="149"/>
      <c r="AQ855" s="82"/>
      <c r="AR855" s="66"/>
      <c r="AS855" s="97"/>
    </row>
    <row r="856" spans="1:45" ht="12.75" customHeight="1">
      <c r="A856" s="66"/>
      <c r="B856" s="98"/>
      <c r="C856" s="99"/>
      <c r="D856" s="99"/>
      <c r="E856" s="100"/>
      <c r="F856" s="100"/>
      <c r="G856" s="100"/>
      <c r="H856" s="98"/>
      <c r="I856" s="143"/>
      <c r="J856" s="100"/>
      <c r="K856" s="102"/>
      <c r="L856" s="100"/>
      <c r="M856" s="100"/>
      <c r="N856" s="100"/>
      <c r="O856" s="108"/>
      <c r="P856" s="144"/>
      <c r="Q856" s="145"/>
      <c r="R856" s="145"/>
      <c r="S856" s="100"/>
      <c r="T856" s="108"/>
      <c r="U856" s="102"/>
      <c r="V856" s="100"/>
      <c r="W856" s="100"/>
      <c r="X856" s="146"/>
      <c r="Y856" s="18"/>
      <c r="Z856" s="147"/>
      <c r="AA856" s="100"/>
      <c r="AB856" s="100"/>
      <c r="AC856" s="100"/>
      <c r="AD856" s="108"/>
      <c r="AE856" s="18"/>
      <c r="AF856" s="109"/>
      <c r="AG856" s="108"/>
      <c r="AH856" s="148"/>
      <c r="AI856" s="100"/>
      <c r="AJ856" s="100"/>
      <c r="AK856" s="100"/>
      <c r="AL856" s="108"/>
      <c r="AM856" s="18"/>
      <c r="AN856" s="111"/>
      <c r="AO856" s="18"/>
      <c r="AP856" s="149"/>
      <c r="AQ856" s="82"/>
      <c r="AR856" s="66"/>
      <c r="AS856" s="97"/>
    </row>
    <row r="857" spans="1:45" ht="12.75" customHeight="1">
      <c r="A857" s="66"/>
      <c r="B857" s="98"/>
      <c r="C857" s="99"/>
      <c r="D857" s="99"/>
      <c r="E857" s="100"/>
      <c r="F857" s="100"/>
      <c r="G857" s="100"/>
      <c r="H857" s="98"/>
      <c r="I857" s="143"/>
      <c r="J857" s="100"/>
      <c r="K857" s="102"/>
      <c r="L857" s="100"/>
      <c r="M857" s="100"/>
      <c r="N857" s="100"/>
      <c r="O857" s="108"/>
      <c r="P857" s="144"/>
      <c r="Q857" s="145"/>
      <c r="R857" s="145"/>
      <c r="S857" s="100"/>
      <c r="T857" s="108"/>
      <c r="U857" s="102"/>
      <c r="V857" s="100"/>
      <c r="W857" s="100"/>
      <c r="X857" s="146"/>
      <c r="Y857" s="18"/>
      <c r="Z857" s="147"/>
      <c r="AA857" s="100"/>
      <c r="AB857" s="100"/>
      <c r="AC857" s="100"/>
      <c r="AD857" s="108"/>
      <c r="AE857" s="18"/>
      <c r="AF857" s="109"/>
      <c r="AG857" s="108"/>
      <c r="AH857" s="148"/>
      <c r="AI857" s="100"/>
      <c r="AJ857" s="100"/>
      <c r="AK857" s="100"/>
      <c r="AL857" s="108"/>
      <c r="AM857" s="18"/>
      <c r="AN857" s="111"/>
      <c r="AO857" s="18"/>
      <c r="AP857" s="149"/>
      <c r="AQ857" s="82"/>
      <c r="AR857" s="66"/>
      <c r="AS857" s="97"/>
    </row>
    <row r="858" spans="1:45" ht="12.75" customHeight="1">
      <c r="A858" s="66"/>
      <c r="B858" s="98"/>
      <c r="C858" s="99"/>
      <c r="D858" s="99"/>
      <c r="E858" s="100"/>
      <c r="F858" s="100"/>
      <c r="G858" s="100"/>
      <c r="H858" s="98"/>
      <c r="I858" s="143"/>
      <c r="J858" s="100"/>
      <c r="K858" s="102"/>
      <c r="L858" s="100"/>
      <c r="M858" s="100"/>
      <c r="N858" s="100"/>
      <c r="O858" s="108"/>
      <c r="P858" s="144"/>
      <c r="Q858" s="145"/>
      <c r="R858" s="145"/>
      <c r="S858" s="100"/>
      <c r="T858" s="108"/>
      <c r="U858" s="102"/>
      <c r="V858" s="100"/>
      <c r="W858" s="100"/>
      <c r="X858" s="146"/>
      <c r="Y858" s="18"/>
      <c r="Z858" s="147"/>
      <c r="AA858" s="100"/>
      <c r="AB858" s="100"/>
      <c r="AC858" s="100"/>
      <c r="AD858" s="108"/>
      <c r="AE858" s="18"/>
      <c r="AF858" s="109"/>
      <c r="AG858" s="108"/>
      <c r="AH858" s="148"/>
      <c r="AI858" s="100"/>
      <c r="AJ858" s="100"/>
      <c r="AK858" s="100"/>
      <c r="AL858" s="108"/>
      <c r="AM858" s="18"/>
      <c r="AN858" s="111"/>
      <c r="AO858" s="18"/>
      <c r="AP858" s="149"/>
      <c r="AQ858" s="82"/>
      <c r="AR858" s="66"/>
      <c r="AS858" s="97"/>
    </row>
    <row r="859" spans="1:45" ht="12.75" customHeight="1">
      <c r="A859" s="66"/>
      <c r="B859" s="98"/>
      <c r="C859" s="99"/>
      <c r="D859" s="99"/>
      <c r="E859" s="100"/>
      <c r="F859" s="100"/>
      <c r="G859" s="100"/>
      <c r="H859" s="98"/>
      <c r="I859" s="143"/>
      <c r="J859" s="100"/>
      <c r="K859" s="102"/>
      <c r="L859" s="100"/>
      <c r="M859" s="100"/>
      <c r="N859" s="100"/>
      <c r="O859" s="108"/>
      <c r="P859" s="144"/>
      <c r="Q859" s="145"/>
      <c r="R859" s="145"/>
      <c r="S859" s="100"/>
      <c r="T859" s="108"/>
      <c r="U859" s="102"/>
      <c r="V859" s="100"/>
      <c r="W859" s="100"/>
      <c r="X859" s="146"/>
      <c r="Y859" s="18"/>
      <c r="Z859" s="147"/>
      <c r="AA859" s="100"/>
      <c r="AB859" s="100"/>
      <c r="AC859" s="100"/>
      <c r="AD859" s="108"/>
      <c r="AE859" s="18"/>
      <c r="AF859" s="109"/>
      <c r="AG859" s="108"/>
      <c r="AH859" s="148"/>
      <c r="AI859" s="100"/>
      <c r="AJ859" s="100"/>
      <c r="AK859" s="100"/>
      <c r="AL859" s="108"/>
      <c r="AM859" s="18"/>
      <c r="AN859" s="111"/>
      <c r="AO859" s="18"/>
      <c r="AP859" s="149"/>
      <c r="AQ859" s="82"/>
      <c r="AR859" s="66"/>
      <c r="AS859" s="97"/>
    </row>
    <row r="860" spans="1:45" ht="12.75" customHeight="1">
      <c r="A860" s="66"/>
      <c r="B860" s="98"/>
      <c r="C860" s="99"/>
      <c r="D860" s="99"/>
      <c r="E860" s="100"/>
      <c r="F860" s="100"/>
      <c r="G860" s="100"/>
      <c r="H860" s="98"/>
      <c r="I860" s="143"/>
      <c r="J860" s="100"/>
      <c r="K860" s="102"/>
      <c r="L860" s="100"/>
      <c r="M860" s="100"/>
      <c r="N860" s="100"/>
      <c r="O860" s="108"/>
      <c r="P860" s="144"/>
      <c r="Q860" s="145"/>
      <c r="R860" s="145"/>
      <c r="S860" s="100"/>
      <c r="T860" s="108"/>
      <c r="U860" s="102"/>
      <c r="V860" s="100"/>
      <c r="W860" s="100"/>
      <c r="X860" s="146"/>
      <c r="Y860" s="18"/>
      <c r="Z860" s="147"/>
      <c r="AA860" s="100"/>
      <c r="AB860" s="100"/>
      <c r="AC860" s="100"/>
      <c r="AD860" s="108"/>
      <c r="AE860" s="18"/>
      <c r="AF860" s="109"/>
      <c r="AG860" s="108"/>
      <c r="AH860" s="148"/>
      <c r="AI860" s="100"/>
      <c r="AJ860" s="100"/>
      <c r="AK860" s="100"/>
      <c r="AL860" s="108"/>
      <c r="AM860" s="18"/>
      <c r="AN860" s="111"/>
      <c r="AO860" s="18"/>
      <c r="AP860" s="149"/>
      <c r="AQ860" s="82"/>
      <c r="AR860" s="66"/>
      <c r="AS860" s="97"/>
    </row>
    <row r="861" spans="1:45" ht="12.75" customHeight="1">
      <c r="A861" s="66"/>
      <c r="B861" s="98"/>
      <c r="C861" s="99"/>
      <c r="D861" s="99"/>
      <c r="E861" s="100"/>
      <c r="F861" s="100"/>
      <c r="G861" s="100"/>
      <c r="H861" s="98"/>
      <c r="I861" s="143"/>
      <c r="J861" s="100"/>
      <c r="K861" s="102"/>
      <c r="L861" s="100"/>
      <c r="M861" s="100"/>
      <c r="N861" s="100"/>
      <c r="O861" s="108"/>
      <c r="P861" s="144"/>
      <c r="Q861" s="145"/>
      <c r="R861" s="145"/>
      <c r="S861" s="100"/>
      <c r="T861" s="108"/>
      <c r="U861" s="102"/>
      <c r="V861" s="100"/>
      <c r="W861" s="100"/>
      <c r="X861" s="146"/>
      <c r="Y861" s="18"/>
      <c r="Z861" s="147"/>
      <c r="AA861" s="100"/>
      <c r="AB861" s="100"/>
      <c r="AC861" s="100"/>
      <c r="AD861" s="108"/>
      <c r="AE861" s="18"/>
      <c r="AF861" s="109"/>
      <c r="AG861" s="108"/>
      <c r="AH861" s="148"/>
      <c r="AI861" s="100"/>
      <c r="AJ861" s="100"/>
      <c r="AK861" s="100"/>
      <c r="AL861" s="108"/>
      <c r="AM861" s="18"/>
      <c r="AN861" s="111"/>
      <c r="AO861" s="18"/>
      <c r="AP861" s="149"/>
      <c r="AQ861" s="82"/>
      <c r="AR861" s="66"/>
      <c r="AS861" s="97"/>
    </row>
    <row r="862" spans="1:45" ht="12.75" customHeight="1">
      <c r="A862" s="66"/>
      <c r="B862" s="98"/>
      <c r="C862" s="99"/>
      <c r="D862" s="99"/>
      <c r="E862" s="100"/>
      <c r="F862" s="100"/>
      <c r="G862" s="100"/>
      <c r="H862" s="98"/>
      <c r="I862" s="143"/>
      <c r="J862" s="100"/>
      <c r="K862" s="102"/>
      <c r="L862" s="100"/>
      <c r="M862" s="100"/>
      <c r="N862" s="100"/>
      <c r="O862" s="108"/>
      <c r="P862" s="144"/>
      <c r="Q862" s="145"/>
      <c r="R862" s="145"/>
      <c r="S862" s="100"/>
      <c r="T862" s="108"/>
      <c r="U862" s="102"/>
      <c r="V862" s="100"/>
      <c r="W862" s="100"/>
      <c r="X862" s="146"/>
      <c r="Y862" s="18"/>
      <c r="Z862" s="147"/>
      <c r="AA862" s="100"/>
      <c r="AB862" s="100"/>
      <c r="AC862" s="100"/>
      <c r="AD862" s="108"/>
      <c r="AE862" s="18"/>
      <c r="AF862" s="109"/>
      <c r="AG862" s="108"/>
      <c r="AH862" s="148"/>
      <c r="AI862" s="100"/>
      <c r="AJ862" s="100"/>
      <c r="AK862" s="100"/>
      <c r="AL862" s="108"/>
      <c r="AM862" s="18"/>
      <c r="AN862" s="111"/>
      <c r="AO862" s="18"/>
      <c r="AP862" s="149"/>
      <c r="AQ862" s="82"/>
      <c r="AR862" s="66"/>
      <c r="AS862" s="97"/>
    </row>
    <row r="863" spans="1:45" ht="12.75" customHeight="1">
      <c r="A863" s="66"/>
      <c r="B863" s="98"/>
      <c r="C863" s="99"/>
      <c r="D863" s="99"/>
      <c r="E863" s="100"/>
      <c r="F863" s="100"/>
      <c r="G863" s="100"/>
      <c r="H863" s="98"/>
      <c r="I863" s="143"/>
      <c r="J863" s="100"/>
      <c r="K863" s="102"/>
      <c r="L863" s="100"/>
      <c r="M863" s="100"/>
      <c r="N863" s="100"/>
      <c r="O863" s="108"/>
      <c r="P863" s="144"/>
      <c r="Q863" s="145"/>
      <c r="R863" s="145"/>
      <c r="S863" s="100"/>
      <c r="T863" s="108"/>
      <c r="U863" s="102"/>
      <c r="V863" s="100"/>
      <c r="W863" s="100"/>
      <c r="X863" s="146"/>
      <c r="Y863" s="18"/>
      <c r="Z863" s="147"/>
      <c r="AA863" s="100"/>
      <c r="AB863" s="100"/>
      <c r="AC863" s="100"/>
      <c r="AD863" s="108"/>
      <c r="AE863" s="18"/>
      <c r="AF863" s="109"/>
      <c r="AG863" s="108"/>
      <c r="AH863" s="148"/>
      <c r="AI863" s="100"/>
      <c r="AJ863" s="100"/>
      <c r="AK863" s="100"/>
      <c r="AL863" s="108"/>
      <c r="AM863" s="18"/>
      <c r="AN863" s="111"/>
      <c r="AO863" s="18"/>
      <c r="AP863" s="149"/>
      <c r="AQ863" s="82"/>
      <c r="AR863" s="66"/>
      <c r="AS863" s="97"/>
    </row>
    <row r="864" spans="1:45" ht="12.75" customHeight="1">
      <c r="A864" s="66"/>
      <c r="B864" s="98"/>
      <c r="C864" s="99"/>
      <c r="D864" s="99"/>
      <c r="E864" s="100"/>
      <c r="F864" s="100"/>
      <c r="G864" s="100"/>
      <c r="H864" s="98"/>
      <c r="I864" s="143"/>
      <c r="J864" s="100"/>
      <c r="K864" s="102"/>
      <c r="L864" s="100"/>
      <c r="M864" s="100"/>
      <c r="N864" s="100"/>
      <c r="O864" s="108"/>
      <c r="P864" s="144"/>
      <c r="Q864" s="145"/>
      <c r="R864" s="145"/>
      <c r="S864" s="100"/>
      <c r="T864" s="108"/>
      <c r="U864" s="102"/>
      <c r="V864" s="100"/>
      <c r="W864" s="100"/>
      <c r="X864" s="146"/>
      <c r="Y864" s="18"/>
      <c r="Z864" s="147"/>
      <c r="AA864" s="100"/>
      <c r="AB864" s="100"/>
      <c r="AC864" s="100"/>
      <c r="AD864" s="108"/>
      <c r="AE864" s="18"/>
      <c r="AF864" s="109"/>
      <c r="AG864" s="108"/>
      <c r="AH864" s="148"/>
      <c r="AI864" s="100"/>
      <c r="AJ864" s="100"/>
      <c r="AK864" s="100"/>
      <c r="AL864" s="108"/>
      <c r="AM864" s="18"/>
      <c r="AN864" s="111"/>
      <c r="AO864" s="18"/>
      <c r="AP864" s="149"/>
      <c r="AQ864" s="82"/>
      <c r="AR864" s="66"/>
      <c r="AS864" s="97"/>
    </row>
    <row r="865" spans="1:45" ht="12.75" customHeight="1">
      <c r="A865" s="66"/>
      <c r="B865" s="98"/>
      <c r="C865" s="99"/>
      <c r="D865" s="99"/>
      <c r="E865" s="100"/>
      <c r="F865" s="100"/>
      <c r="G865" s="100"/>
      <c r="H865" s="98"/>
      <c r="I865" s="143"/>
      <c r="J865" s="100"/>
      <c r="K865" s="102"/>
      <c r="L865" s="100"/>
      <c r="M865" s="100"/>
      <c r="N865" s="100"/>
      <c r="O865" s="108"/>
      <c r="P865" s="144"/>
      <c r="Q865" s="145"/>
      <c r="R865" s="145"/>
      <c r="S865" s="100"/>
      <c r="T865" s="108"/>
      <c r="U865" s="102"/>
      <c r="V865" s="100"/>
      <c r="W865" s="100"/>
      <c r="X865" s="146"/>
      <c r="Y865" s="18"/>
      <c r="Z865" s="147"/>
      <c r="AA865" s="100"/>
      <c r="AB865" s="100"/>
      <c r="AC865" s="100"/>
      <c r="AD865" s="108"/>
      <c r="AE865" s="18"/>
      <c r="AF865" s="109"/>
      <c r="AG865" s="108"/>
      <c r="AH865" s="148"/>
      <c r="AI865" s="100"/>
      <c r="AJ865" s="100"/>
      <c r="AK865" s="100"/>
      <c r="AL865" s="108"/>
      <c r="AM865" s="18"/>
      <c r="AN865" s="111"/>
      <c r="AO865" s="18"/>
      <c r="AP865" s="149"/>
      <c r="AQ865" s="82"/>
      <c r="AR865" s="66"/>
      <c r="AS865" s="97"/>
    </row>
    <row r="866" spans="1:45" ht="12.75" customHeight="1">
      <c r="A866" s="66"/>
      <c r="B866" s="98"/>
      <c r="C866" s="99"/>
      <c r="D866" s="99"/>
      <c r="E866" s="100"/>
      <c r="F866" s="100"/>
      <c r="G866" s="100"/>
      <c r="H866" s="98"/>
      <c r="I866" s="143"/>
      <c r="J866" s="100"/>
      <c r="K866" s="102"/>
      <c r="L866" s="100"/>
      <c r="M866" s="100"/>
      <c r="N866" s="100"/>
      <c r="O866" s="108"/>
      <c r="P866" s="144"/>
      <c r="Q866" s="145"/>
      <c r="R866" s="145"/>
      <c r="S866" s="100"/>
      <c r="T866" s="108"/>
      <c r="U866" s="102"/>
      <c r="V866" s="100"/>
      <c r="W866" s="100"/>
      <c r="X866" s="146"/>
      <c r="Y866" s="18"/>
      <c r="Z866" s="147"/>
      <c r="AA866" s="100"/>
      <c r="AB866" s="100"/>
      <c r="AC866" s="100"/>
      <c r="AD866" s="108"/>
      <c r="AE866" s="18"/>
      <c r="AF866" s="109"/>
      <c r="AG866" s="108"/>
      <c r="AH866" s="148"/>
      <c r="AI866" s="100"/>
      <c r="AJ866" s="100"/>
      <c r="AK866" s="100"/>
      <c r="AL866" s="108"/>
      <c r="AM866" s="18"/>
      <c r="AN866" s="111"/>
      <c r="AO866" s="18"/>
      <c r="AP866" s="149"/>
      <c r="AQ866" s="82"/>
      <c r="AR866" s="66"/>
      <c r="AS866" s="97"/>
    </row>
    <row r="867" spans="1:45" ht="12.75" customHeight="1">
      <c r="A867" s="66"/>
      <c r="B867" s="98"/>
      <c r="C867" s="99"/>
      <c r="D867" s="99"/>
      <c r="E867" s="100"/>
      <c r="F867" s="100"/>
      <c r="G867" s="100"/>
      <c r="H867" s="98"/>
      <c r="I867" s="143"/>
      <c r="J867" s="100"/>
      <c r="K867" s="102"/>
      <c r="L867" s="100"/>
      <c r="M867" s="100"/>
      <c r="N867" s="100"/>
      <c r="O867" s="108"/>
      <c r="P867" s="144"/>
      <c r="Q867" s="145"/>
      <c r="R867" s="145"/>
      <c r="S867" s="100"/>
      <c r="T867" s="108"/>
      <c r="U867" s="102"/>
      <c r="V867" s="100"/>
      <c r="W867" s="100"/>
      <c r="X867" s="146"/>
      <c r="Y867" s="18"/>
      <c r="Z867" s="147"/>
      <c r="AA867" s="100"/>
      <c r="AB867" s="100"/>
      <c r="AC867" s="100"/>
      <c r="AD867" s="108"/>
      <c r="AE867" s="18"/>
      <c r="AF867" s="109"/>
      <c r="AG867" s="108"/>
      <c r="AH867" s="148"/>
      <c r="AI867" s="100"/>
      <c r="AJ867" s="100"/>
      <c r="AK867" s="100"/>
      <c r="AL867" s="108"/>
      <c r="AM867" s="18"/>
      <c r="AN867" s="111"/>
      <c r="AO867" s="18"/>
      <c r="AP867" s="149"/>
      <c r="AQ867" s="82"/>
      <c r="AR867" s="66"/>
      <c r="AS867" s="97"/>
    </row>
    <row r="868" spans="1:45" ht="12.75" customHeight="1">
      <c r="A868" s="66"/>
      <c r="B868" s="98"/>
      <c r="C868" s="99"/>
      <c r="D868" s="99"/>
      <c r="E868" s="100"/>
      <c r="F868" s="100"/>
      <c r="G868" s="100"/>
      <c r="H868" s="98"/>
      <c r="I868" s="143"/>
      <c r="J868" s="100"/>
      <c r="K868" s="102"/>
      <c r="L868" s="100"/>
      <c r="M868" s="100"/>
      <c r="N868" s="100"/>
      <c r="O868" s="108"/>
      <c r="P868" s="144"/>
      <c r="Q868" s="145"/>
      <c r="R868" s="145"/>
      <c r="S868" s="100"/>
      <c r="T868" s="108"/>
      <c r="U868" s="102"/>
      <c r="V868" s="100"/>
      <c r="W868" s="100"/>
      <c r="X868" s="146"/>
      <c r="Y868" s="18"/>
      <c r="Z868" s="147"/>
      <c r="AA868" s="100"/>
      <c r="AB868" s="100"/>
      <c r="AC868" s="100"/>
      <c r="AD868" s="108"/>
      <c r="AE868" s="18"/>
      <c r="AF868" s="109"/>
      <c r="AG868" s="108"/>
      <c r="AH868" s="148"/>
      <c r="AI868" s="100"/>
      <c r="AJ868" s="100"/>
      <c r="AK868" s="100"/>
      <c r="AL868" s="108"/>
      <c r="AM868" s="18"/>
      <c r="AN868" s="111"/>
      <c r="AO868" s="18"/>
      <c r="AP868" s="149"/>
      <c r="AQ868" s="82"/>
      <c r="AR868" s="66"/>
      <c r="AS868" s="97"/>
    </row>
    <row r="869" spans="1:45" ht="12.75" customHeight="1">
      <c r="A869" s="66"/>
      <c r="B869" s="98"/>
      <c r="C869" s="99"/>
      <c r="D869" s="99"/>
      <c r="E869" s="100"/>
      <c r="F869" s="100"/>
      <c r="G869" s="100"/>
      <c r="H869" s="98"/>
      <c r="I869" s="143"/>
      <c r="J869" s="100"/>
      <c r="K869" s="102"/>
      <c r="L869" s="100"/>
      <c r="M869" s="100"/>
      <c r="N869" s="100"/>
      <c r="O869" s="108"/>
      <c r="P869" s="144"/>
      <c r="Q869" s="145"/>
      <c r="R869" s="145"/>
      <c r="S869" s="100"/>
      <c r="T869" s="108"/>
      <c r="U869" s="102"/>
      <c r="V869" s="100"/>
      <c r="W869" s="100"/>
      <c r="X869" s="146"/>
      <c r="Y869" s="18"/>
      <c r="Z869" s="147"/>
      <c r="AA869" s="100"/>
      <c r="AB869" s="100"/>
      <c r="AC869" s="100"/>
      <c r="AD869" s="108"/>
      <c r="AE869" s="18"/>
      <c r="AF869" s="109"/>
      <c r="AG869" s="108"/>
      <c r="AH869" s="148"/>
      <c r="AI869" s="100"/>
      <c r="AJ869" s="100"/>
      <c r="AK869" s="100"/>
      <c r="AL869" s="108"/>
      <c r="AM869" s="18"/>
      <c r="AN869" s="111"/>
      <c r="AO869" s="18"/>
      <c r="AP869" s="149"/>
      <c r="AQ869" s="82"/>
      <c r="AR869" s="66"/>
      <c r="AS869" s="97"/>
    </row>
    <row r="870" spans="1:45" ht="12.75" customHeight="1">
      <c r="A870" s="66"/>
      <c r="B870" s="98"/>
      <c r="C870" s="99"/>
      <c r="D870" s="99"/>
      <c r="E870" s="100"/>
      <c r="F870" s="100"/>
      <c r="G870" s="100"/>
      <c r="H870" s="98"/>
      <c r="I870" s="143"/>
      <c r="J870" s="100"/>
      <c r="K870" s="102"/>
      <c r="L870" s="100"/>
      <c r="M870" s="100"/>
      <c r="N870" s="100"/>
      <c r="O870" s="108"/>
      <c r="P870" s="144"/>
      <c r="Q870" s="145"/>
      <c r="R870" s="145"/>
      <c r="S870" s="100"/>
      <c r="T870" s="108"/>
      <c r="U870" s="102"/>
      <c r="V870" s="100"/>
      <c r="W870" s="100"/>
      <c r="X870" s="146"/>
      <c r="Y870" s="18"/>
      <c r="Z870" s="147"/>
      <c r="AA870" s="100"/>
      <c r="AB870" s="100"/>
      <c r="AC870" s="100"/>
      <c r="AD870" s="108"/>
      <c r="AE870" s="18"/>
      <c r="AF870" s="109"/>
      <c r="AG870" s="108"/>
      <c r="AH870" s="148"/>
      <c r="AI870" s="100"/>
      <c r="AJ870" s="100"/>
      <c r="AK870" s="100"/>
      <c r="AL870" s="108"/>
      <c r="AM870" s="18"/>
      <c r="AN870" s="111"/>
      <c r="AO870" s="18"/>
      <c r="AP870" s="149"/>
      <c r="AQ870" s="82"/>
      <c r="AR870" s="66"/>
      <c r="AS870" s="97"/>
    </row>
    <row r="871" spans="1:45" ht="12.75" customHeight="1">
      <c r="A871" s="66"/>
      <c r="B871" s="98"/>
      <c r="C871" s="99"/>
      <c r="D871" s="99"/>
      <c r="E871" s="100"/>
      <c r="F871" s="100"/>
      <c r="G871" s="100"/>
      <c r="H871" s="98"/>
      <c r="I871" s="143"/>
      <c r="J871" s="100"/>
      <c r="K871" s="102"/>
      <c r="L871" s="100"/>
      <c r="M871" s="100"/>
      <c r="N871" s="100"/>
      <c r="O871" s="108"/>
      <c r="P871" s="144"/>
      <c r="Q871" s="145"/>
      <c r="R871" s="145"/>
      <c r="S871" s="100"/>
      <c r="T871" s="108"/>
      <c r="U871" s="102"/>
      <c r="V871" s="100"/>
      <c r="W871" s="100"/>
      <c r="X871" s="146"/>
      <c r="Y871" s="18"/>
      <c r="Z871" s="147"/>
      <c r="AA871" s="100"/>
      <c r="AB871" s="100"/>
      <c r="AC871" s="100"/>
      <c r="AD871" s="108"/>
      <c r="AE871" s="18"/>
      <c r="AF871" s="109"/>
      <c r="AG871" s="108"/>
      <c r="AH871" s="148"/>
      <c r="AI871" s="100"/>
      <c r="AJ871" s="100"/>
      <c r="AK871" s="100"/>
      <c r="AL871" s="108"/>
      <c r="AM871" s="18"/>
      <c r="AN871" s="111"/>
      <c r="AO871" s="18"/>
      <c r="AP871" s="149"/>
      <c r="AQ871" s="82"/>
      <c r="AR871" s="66"/>
      <c r="AS871" s="97"/>
    </row>
    <row r="872" spans="1:45" ht="12.75" customHeight="1">
      <c r="A872" s="66"/>
      <c r="B872" s="98"/>
      <c r="C872" s="99"/>
      <c r="D872" s="99"/>
      <c r="E872" s="100"/>
      <c r="F872" s="100"/>
      <c r="G872" s="100"/>
      <c r="H872" s="98"/>
      <c r="I872" s="143"/>
      <c r="J872" s="100"/>
      <c r="K872" s="102"/>
      <c r="L872" s="100"/>
      <c r="M872" s="100"/>
      <c r="N872" s="100"/>
      <c r="O872" s="108"/>
      <c r="P872" s="144"/>
      <c r="Q872" s="145"/>
      <c r="R872" s="145"/>
      <c r="S872" s="100"/>
      <c r="T872" s="108"/>
      <c r="U872" s="102"/>
      <c r="V872" s="100"/>
      <c r="W872" s="100"/>
      <c r="X872" s="146"/>
      <c r="Y872" s="18"/>
      <c r="Z872" s="147"/>
      <c r="AA872" s="100"/>
      <c r="AB872" s="100"/>
      <c r="AC872" s="100"/>
      <c r="AD872" s="108"/>
      <c r="AE872" s="18"/>
      <c r="AF872" s="109"/>
      <c r="AG872" s="108"/>
      <c r="AH872" s="148"/>
      <c r="AI872" s="100"/>
      <c r="AJ872" s="100"/>
      <c r="AK872" s="100"/>
      <c r="AL872" s="108"/>
      <c r="AM872" s="18"/>
      <c r="AN872" s="111"/>
      <c r="AO872" s="18"/>
      <c r="AP872" s="149"/>
      <c r="AQ872" s="82"/>
      <c r="AR872" s="66"/>
      <c r="AS872" s="97"/>
    </row>
    <row r="873" spans="1:45" ht="12.75" customHeight="1">
      <c r="A873" s="66"/>
      <c r="B873" s="98"/>
      <c r="C873" s="99"/>
      <c r="D873" s="99"/>
      <c r="E873" s="100"/>
      <c r="F873" s="100"/>
      <c r="G873" s="100"/>
      <c r="H873" s="98"/>
      <c r="I873" s="143"/>
      <c r="J873" s="100"/>
      <c r="K873" s="102"/>
      <c r="L873" s="100"/>
      <c r="M873" s="100"/>
      <c r="N873" s="100"/>
      <c r="O873" s="108"/>
      <c r="P873" s="144"/>
      <c r="Q873" s="145"/>
      <c r="R873" s="145"/>
      <c r="S873" s="100"/>
      <c r="T873" s="108"/>
      <c r="U873" s="102"/>
      <c r="V873" s="100"/>
      <c r="W873" s="100"/>
      <c r="X873" s="146"/>
      <c r="Y873" s="18"/>
      <c r="Z873" s="147"/>
      <c r="AA873" s="100"/>
      <c r="AB873" s="100"/>
      <c r="AC873" s="100"/>
      <c r="AD873" s="108"/>
      <c r="AE873" s="18"/>
      <c r="AF873" s="109"/>
      <c r="AG873" s="108"/>
      <c r="AH873" s="148"/>
      <c r="AI873" s="100"/>
      <c r="AJ873" s="100"/>
      <c r="AK873" s="100"/>
      <c r="AL873" s="108"/>
      <c r="AM873" s="18"/>
      <c r="AN873" s="111"/>
      <c r="AO873" s="18"/>
      <c r="AP873" s="149"/>
      <c r="AQ873" s="82"/>
      <c r="AR873" s="66"/>
      <c r="AS873" s="97"/>
    </row>
    <row r="874" spans="1:45" ht="12.75" customHeight="1">
      <c r="A874" s="66"/>
      <c r="B874" s="98"/>
      <c r="C874" s="99"/>
      <c r="D874" s="99"/>
      <c r="E874" s="100"/>
      <c r="F874" s="100"/>
      <c r="G874" s="100"/>
      <c r="H874" s="98"/>
      <c r="I874" s="143"/>
      <c r="J874" s="100"/>
      <c r="K874" s="102"/>
      <c r="L874" s="100"/>
      <c r="M874" s="100"/>
      <c r="N874" s="100"/>
      <c r="O874" s="108"/>
      <c r="P874" s="144"/>
      <c r="Q874" s="145"/>
      <c r="R874" s="145"/>
      <c r="S874" s="100"/>
      <c r="T874" s="108"/>
      <c r="U874" s="102"/>
      <c r="V874" s="100"/>
      <c r="W874" s="100"/>
      <c r="X874" s="146"/>
      <c r="Y874" s="18"/>
      <c r="Z874" s="147"/>
      <c r="AA874" s="100"/>
      <c r="AB874" s="100"/>
      <c r="AC874" s="100"/>
      <c r="AD874" s="108"/>
      <c r="AE874" s="18"/>
      <c r="AF874" s="109"/>
      <c r="AG874" s="108"/>
      <c r="AH874" s="148"/>
      <c r="AI874" s="100"/>
      <c r="AJ874" s="100"/>
      <c r="AK874" s="100"/>
      <c r="AL874" s="108"/>
      <c r="AM874" s="18"/>
      <c r="AN874" s="111"/>
      <c r="AO874" s="18"/>
      <c r="AP874" s="149"/>
      <c r="AQ874" s="82"/>
      <c r="AR874" s="66"/>
      <c r="AS874" s="97"/>
    </row>
    <row r="875" spans="1:45" ht="12.75" customHeight="1">
      <c r="A875" s="66"/>
      <c r="B875" s="98"/>
      <c r="C875" s="99"/>
      <c r="D875" s="99"/>
      <c r="E875" s="100"/>
      <c r="F875" s="100"/>
      <c r="G875" s="100"/>
      <c r="H875" s="98"/>
      <c r="I875" s="143"/>
      <c r="J875" s="100"/>
      <c r="K875" s="102"/>
      <c r="L875" s="100"/>
      <c r="M875" s="100"/>
      <c r="N875" s="100"/>
      <c r="O875" s="108"/>
      <c r="P875" s="144"/>
      <c r="Q875" s="145"/>
      <c r="R875" s="145"/>
      <c r="S875" s="100"/>
      <c r="T875" s="108"/>
      <c r="U875" s="102"/>
      <c r="V875" s="100"/>
      <c r="W875" s="100"/>
      <c r="X875" s="146"/>
      <c r="Y875" s="18"/>
      <c r="Z875" s="147"/>
      <c r="AA875" s="100"/>
      <c r="AB875" s="100"/>
      <c r="AC875" s="100"/>
      <c r="AD875" s="108"/>
      <c r="AE875" s="18"/>
      <c r="AF875" s="109"/>
      <c r="AG875" s="108"/>
      <c r="AH875" s="148"/>
      <c r="AI875" s="100"/>
      <c r="AJ875" s="100"/>
      <c r="AK875" s="100"/>
      <c r="AL875" s="108"/>
      <c r="AM875" s="18"/>
      <c r="AN875" s="111"/>
      <c r="AO875" s="18"/>
      <c r="AP875" s="149"/>
      <c r="AQ875" s="82"/>
      <c r="AR875" s="66"/>
      <c r="AS875" s="97"/>
    </row>
    <row r="876" spans="1:45" ht="12.75" customHeight="1">
      <c r="A876" s="66"/>
      <c r="B876" s="98"/>
      <c r="C876" s="99"/>
      <c r="D876" s="99"/>
      <c r="E876" s="100"/>
      <c r="F876" s="100"/>
      <c r="G876" s="100"/>
      <c r="H876" s="98"/>
      <c r="I876" s="143"/>
      <c r="J876" s="100"/>
      <c r="K876" s="102"/>
      <c r="L876" s="100"/>
      <c r="M876" s="100"/>
      <c r="N876" s="100"/>
      <c r="O876" s="108"/>
      <c r="P876" s="144"/>
      <c r="Q876" s="145"/>
      <c r="R876" s="145"/>
      <c r="S876" s="100"/>
      <c r="T876" s="108"/>
      <c r="U876" s="102"/>
      <c r="V876" s="100"/>
      <c r="W876" s="100"/>
      <c r="X876" s="146"/>
      <c r="Y876" s="18"/>
      <c r="Z876" s="147"/>
      <c r="AA876" s="100"/>
      <c r="AB876" s="100"/>
      <c r="AC876" s="100"/>
      <c r="AD876" s="108"/>
      <c r="AE876" s="18"/>
      <c r="AF876" s="109"/>
      <c r="AG876" s="108"/>
      <c r="AH876" s="148"/>
      <c r="AI876" s="100"/>
      <c r="AJ876" s="100"/>
      <c r="AK876" s="100"/>
      <c r="AL876" s="108"/>
      <c r="AM876" s="18"/>
      <c r="AN876" s="111"/>
      <c r="AO876" s="18"/>
      <c r="AP876" s="149"/>
      <c r="AQ876" s="82"/>
      <c r="AR876" s="66"/>
      <c r="AS876" s="97"/>
    </row>
    <row r="877" spans="1:45" ht="12.75" customHeight="1">
      <c r="A877" s="66"/>
      <c r="B877" s="98"/>
      <c r="C877" s="99"/>
      <c r="D877" s="99"/>
      <c r="E877" s="100"/>
      <c r="F877" s="100"/>
      <c r="G877" s="100"/>
      <c r="H877" s="98"/>
      <c r="I877" s="143"/>
      <c r="J877" s="100"/>
      <c r="K877" s="102"/>
      <c r="L877" s="100"/>
      <c r="M877" s="100"/>
      <c r="N877" s="100"/>
      <c r="O877" s="108"/>
      <c r="P877" s="144"/>
      <c r="Q877" s="145"/>
      <c r="R877" s="145"/>
      <c r="S877" s="100"/>
      <c r="T877" s="108"/>
      <c r="U877" s="102"/>
      <c r="V877" s="100"/>
      <c r="W877" s="100"/>
      <c r="X877" s="146"/>
      <c r="Y877" s="18"/>
      <c r="Z877" s="147"/>
      <c r="AA877" s="100"/>
      <c r="AB877" s="100"/>
      <c r="AC877" s="100"/>
      <c r="AD877" s="108"/>
      <c r="AE877" s="18"/>
      <c r="AF877" s="109"/>
      <c r="AG877" s="108"/>
      <c r="AH877" s="148"/>
      <c r="AI877" s="100"/>
      <c r="AJ877" s="100"/>
      <c r="AK877" s="100"/>
      <c r="AL877" s="108"/>
      <c r="AM877" s="18"/>
      <c r="AN877" s="111"/>
      <c r="AO877" s="18"/>
      <c r="AP877" s="149"/>
      <c r="AQ877" s="82"/>
      <c r="AR877" s="66"/>
      <c r="AS877" s="97"/>
    </row>
    <row r="878" spans="1:45" ht="12.75" customHeight="1">
      <c r="A878" s="66"/>
      <c r="B878" s="98"/>
      <c r="C878" s="99"/>
      <c r="D878" s="99"/>
      <c r="E878" s="100"/>
      <c r="F878" s="100"/>
      <c r="G878" s="100"/>
      <c r="H878" s="98"/>
      <c r="I878" s="143"/>
      <c r="J878" s="100"/>
      <c r="K878" s="102"/>
      <c r="L878" s="100"/>
      <c r="M878" s="100"/>
      <c r="N878" s="100"/>
      <c r="O878" s="108"/>
      <c r="P878" s="144"/>
      <c r="Q878" s="145"/>
      <c r="R878" s="145"/>
      <c r="S878" s="100"/>
      <c r="T878" s="108"/>
      <c r="U878" s="102"/>
      <c r="V878" s="100"/>
      <c r="W878" s="100"/>
      <c r="X878" s="146"/>
      <c r="Y878" s="18"/>
      <c r="Z878" s="147"/>
      <c r="AA878" s="100"/>
      <c r="AB878" s="100"/>
      <c r="AC878" s="100"/>
      <c r="AD878" s="108"/>
      <c r="AE878" s="18"/>
      <c r="AF878" s="109"/>
      <c r="AG878" s="108"/>
      <c r="AH878" s="148"/>
      <c r="AI878" s="100"/>
      <c r="AJ878" s="100"/>
      <c r="AK878" s="100"/>
      <c r="AL878" s="108"/>
      <c r="AM878" s="18"/>
      <c r="AN878" s="111"/>
      <c r="AO878" s="18"/>
      <c r="AP878" s="149"/>
      <c r="AQ878" s="82"/>
      <c r="AR878" s="66"/>
      <c r="AS878" s="97"/>
    </row>
    <row r="879" spans="1:45" ht="12.75" customHeight="1">
      <c r="A879" s="66"/>
      <c r="B879" s="98"/>
      <c r="C879" s="99"/>
      <c r="D879" s="99"/>
      <c r="E879" s="100"/>
      <c r="F879" s="100"/>
      <c r="G879" s="100"/>
      <c r="H879" s="98"/>
      <c r="I879" s="143"/>
      <c r="J879" s="100"/>
      <c r="K879" s="102"/>
      <c r="L879" s="100"/>
      <c r="M879" s="100"/>
      <c r="N879" s="100"/>
      <c r="O879" s="108"/>
      <c r="P879" s="144"/>
      <c r="Q879" s="145"/>
      <c r="R879" s="145"/>
      <c r="S879" s="100"/>
      <c r="T879" s="108"/>
      <c r="U879" s="102"/>
      <c r="V879" s="100"/>
      <c r="W879" s="100"/>
      <c r="X879" s="146"/>
      <c r="Y879" s="18"/>
      <c r="Z879" s="147"/>
      <c r="AA879" s="100"/>
      <c r="AB879" s="100"/>
      <c r="AC879" s="100"/>
      <c r="AD879" s="108"/>
      <c r="AE879" s="18"/>
      <c r="AF879" s="109"/>
      <c r="AG879" s="108"/>
      <c r="AH879" s="148"/>
      <c r="AI879" s="100"/>
      <c r="AJ879" s="100"/>
      <c r="AK879" s="100"/>
      <c r="AL879" s="108"/>
      <c r="AM879" s="18"/>
      <c r="AN879" s="111"/>
      <c r="AO879" s="18"/>
      <c r="AP879" s="149"/>
      <c r="AQ879" s="82"/>
      <c r="AR879" s="66"/>
      <c r="AS879" s="97"/>
    </row>
    <row r="880" spans="1:45" ht="12.75" customHeight="1">
      <c r="A880" s="66"/>
      <c r="B880" s="98"/>
      <c r="C880" s="99"/>
      <c r="D880" s="99"/>
      <c r="E880" s="100"/>
      <c r="F880" s="100"/>
      <c r="G880" s="100"/>
      <c r="H880" s="98"/>
      <c r="I880" s="143"/>
      <c r="J880" s="100"/>
      <c r="K880" s="102"/>
      <c r="L880" s="100"/>
      <c r="M880" s="100"/>
      <c r="N880" s="100"/>
      <c r="O880" s="108"/>
      <c r="P880" s="144"/>
      <c r="Q880" s="145"/>
      <c r="R880" s="145"/>
      <c r="S880" s="100"/>
      <c r="T880" s="108"/>
      <c r="U880" s="102"/>
      <c r="V880" s="100"/>
      <c r="W880" s="100"/>
      <c r="X880" s="146"/>
      <c r="Y880" s="18"/>
      <c r="Z880" s="147"/>
      <c r="AA880" s="100"/>
      <c r="AB880" s="100"/>
      <c r="AC880" s="100"/>
      <c r="AD880" s="108"/>
      <c r="AE880" s="18"/>
      <c r="AF880" s="109"/>
      <c r="AG880" s="108"/>
      <c r="AH880" s="148"/>
      <c r="AI880" s="100"/>
      <c r="AJ880" s="100"/>
      <c r="AK880" s="100"/>
      <c r="AL880" s="108"/>
      <c r="AM880" s="18"/>
      <c r="AN880" s="111"/>
      <c r="AO880" s="18"/>
      <c r="AP880" s="149"/>
      <c r="AQ880" s="82"/>
      <c r="AR880" s="66"/>
      <c r="AS880" s="97"/>
    </row>
    <row r="881" spans="1:45" ht="12.75" customHeight="1">
      <c r="A881" s="66"/>
      <c r="B881" s="98"/>
      <c r="C881" s="99"/>
      <c r="D881" s="99"/>
      <c r="E881" s="100"/>
      <c r="F881" s="100"/>
      <c r="G881" s="100"/>
      <c r="H881" s="98"/>
      <c r="I881" s="143"/>
      <c r="J881" s="100"/>
      <c r="K881" s="102"/>
      <c r="L881" s="100"/>
      <c r="M881" s="100"/>
      <c r="N881" s="100"/>
      <c r="O881" s="108"/>
      <c r="P881" s="144"/>
      <c r="Q881" s="145"/>
      <c r="R881" s="145"/>
      <c r="S881" s="100"/>
      <c r="T881" s="108"/>
      <c r="U881" s="102"/>
      <c r="V881" s="100"/>
      <c r="W881" s="100"/>
      <c r="X881" s="146"/>
      <c r="Y881" s="18"/>
      <c r="Z881" s="147"/>
      <c r="AA881" s="100"/>
      <c r="AB881" s="100"/>
      <c r="AC881" s="100"/>
      <c r="AD881" s="108"/>
      <c r="AE881" s="18"/>
      <c r="AF881" s="109"/>
      <c r="AG881" s="108"/>
      <c r="AH881" s="148"/>
      <c r="AI881" s="100"/>
      <c r="AJ881" s="100"/>
      <c r="AK881" s="100"/>
      <c r="AL881" s="108"/>
      <c r="AM881" s="18"/>
      <c r="AN881" s="111"/>
      <c r="AO881" s="18"/>
      <c r="AP881" s="149"/>
      <c r="AQ881" s="82"/>
      <c r="AR881" s="66"/>
      <c r="AS881" s="97"/>
    </row>
    <row r="882" spans="1:45" ht="12.75" customHeight="1">
      <c r="A882" s="66"/>
      <c r="B882" s="98"/>
      <c r="C882" s="99"/>
      <c r="D882" s="99"/>
      <c r="E882" s="100"/>
      <c r="F882" s="100"/>
      <c r="G882" s="100"/>
      <c r="H882" s="98"/>
      <c r="I882" s="143"/>
      <c r="J882" s="100"/>
      <c r="K882" s="102"/>
      <c r="L882" s="100"/>
      <c r="M882" s="100"/>
      <c r="N882" s="100"/>
      <c r="O882" s="108"/>
      <c r="P882" s="144"/>
      <c r="Q882" s="145"/>
      <c r="R882" s="145"/>
      <c r="S882" s="100"/>
      <c r="T882" s="108"/>
      <c r="U882" s="102"/>
      <c r="V882" s="100"/>
      <c r="W882" s="100"/>
      <c r="X882" s="146"/>
      <c r="Y882" s="18"/>
      <c r="Z882" s="147"/>
      <c r="AA882" s="100"/>
      <c r="AB882" s="100"/>
      <c r="AC882" s="100"/>
      <c r="AD882" s="108"/>
      <c r="AE882" s="18"/>
      <c r="AF882" s="109"/>
      <c r="AG882" s="108"/>
      <c r="AH882" s="148"/>
      <c r="AI882" s="100"/>
      <c r="AJ882" s="100"/>
      <c r="AK882" s="100"/>
      <c r="AL882" s="108"/>
      <c r="AM882" s="18"/>
      <c r="AN882" s="111"/>
      <c r="AO882" s="18"/>
      <c r="AP882" s="149"/>
      <c r="AQ882" s="82"/>
      <c r="AR882" s="66"/>
      <c r="AS882" s="97"/>
    </row>
    <row r="883" spans="1:45" ht="12.75" customHeight="1">
      <c r="A883" s="66"/>
      <c r="B883" s="98"/>
      <c r="C883" s="99"/>
      <c r="D883" s="99"/>
      <c r="E883" s="100"/>
      <c r="F883" s="100"/>
      <c r="G883" s="100"/>
      <c r="H883" s="98"/>
      <c r="I883" s="143"/>
      <c r="J883" s="100"/>
      <c r="K883" s="102"/>
      <c r="L883" s="100"/>
      <c r="M883" s="100"/>
      <c r="N883" s="100"/>
      <c r="O883" s="108"/>
      <c r="P883" s="144"/>
      <c r="Q883" s="145"/>
      <c r="R883" s="145"/>
      <c r="S883" s="100"/>
      <c r="T883" s="108"/>
      <c r="U883" s="102"/>
      <c r="V883" s="100"/>
      <c r="W883" s="100"/>
      <c r="X883" s="146"/>
      <c r="Y883" s="18"/>
      <c r="Z883" s="147"/>
      <c r="AA883" s="100"/>
      <c r="AB883" s="100"/>
      <c r="AC883" s="100"/>
      <c r="AD883" s="108"/>
      <c r="AE883" s="18"/>
      <c r="AF883" s="109"/>
      <c r="AG883" s="108"/>
      <c r="AH883" s="148"/>
      <c r="AI883" s="100"/>
      <c r="AJ883" s="100"/>
      <c r="AK883" s="100"/>
      <c r="AL883" s="108"/>
      <c r="AM883" s="18"/>
      <c r="AN883" s="111"/>
      <c r="AO883" s="18"/>
      <c r="AP883" s="149"/>
      <c r="AQ883" s="82"/>
      <c r="AR883" s="66"/>
      <c r="AS883" s="97"/>
    </row>
    <row r="884" spans="1:45" ht="12.75" customHeight="1">
      <c r="A884" s="66"/>
      <c r="B884" s="98"/>
      <c r="C884" s="99"/>
      <c r="D884" s="99"/>
      <c r="E884" s="100"/>
      <c r="F884" s="100"/>
      <c r="G884" s="100"/>
      <c r="H884" s="98"/>
      <c r="I884" s="143"/>
      <c r="J884" s="100"/>
      <c r="K884" s="102"/>
      <c r="L884" s="100"/>
      <c r="M884" s="100"/>
      <c r="N884" s="100"/>
      <c r="O884" s="108"/>
      <c r="P884" s="144"/>
      <c r="Q884" s="145"/>
      <c r="R884" s="145"/>
      <c r="S884" s="100"/>
      <c r="T884" s="108"/>
      <c r="U884" s="102"/>
      <c r="V884" s="100"/>
      <c r="W884" s="100"/>
      <c r="X884" s="146"/>
      <c r="Y884" s="18"/>
      <c r="Z884" s="147"/>
      <c r="AA884" s="100"/>
      <c r="AB884" s="100"/>
      <c r="AC884" s="100"/>
      <c r="AD884" s="108"/>
      <c r="AE884" s="18"/>
      <c r="AF884" s="109"/>
      <c r="AG884" s="108"/>
      <c r="AH884" s="148"/>
      <c r="AI884" s="100"/>
      <c r="AJ884" s="100"/>
      <c r="AK884" s="100"/>
      <c r="AL884" s="108"/>
      <c r="AM884" s="18"/>
      <c r="AN884" s="111"/>
      <c r="AO884" s="18"/>
      <c r="AP884" s="149"/>
      <c r="AQ884" s="82"/>
      <c r="AR884" s="66"/>
      <c r="AS884" s="97"/>
    </row>
    <row r="885" spans="1:45" ht="12.75" customHeight="1">
      <c r="A885" s="66"/>
      <c r="B885" s="98"/>
      <c r="C885" s="99"/>
      <c r="D885" s="99"/>
      <c r="E885" s="100"/>
      <c r="F885" s="100"/>
      <c r="G885" s="100"/>
      <c r="H885" s="98"/>
      <c r="I885" s="143"/>
      <c r="J885" s="100"/>
      <c r="K885" s="102"/>
      <c r="L885" s="100"/>
      <c r="M885" s="100"/>
      <c r="N885" s="100"/>
      <c r="O885" s="108"/>
      <c r="P885" s="144"/>
      <c r="Q885" s="145"/>
      <c r="R885" s="145"/>
      <c r="S885" s="100"/>
      <c r="T885" s="108"/>
      <c r="U885" s="102"/>
      <c r="V885" s="100"/>
      <c r="W885" s="100"/>
      <c r="X885" s="146"/>
      <c r="Y885" s="18"/>
      <c r="Z885" s="147"/>
      <c r="AA885" s="100"/>
      <c r="AB885" s="100"/>
      <c r="AC885" s="100"/>
      <c r="AD885" s="108"/>
      <c r="AE885" s="18"/>
      <c r="AF885" s="109"/>
      <c r="AG885" s="108"/>
      <c r="AH885" s="148"/>
      <c r="AI885" s="100"/>
      <c r="AJ885" s="100"/>
      <c r="AK885" s="100"/>
      <c r="AL885" s="108"/>
      <c r="AM885" s="18"/>
      <c r="AN885" s="111"/>
      <c r="AO885" s="18"/>
      <c r="AP885" s="149"/>
      <c r="AQ885" s="82"/>
      <c r="AR885" s="66"/>
      <c r="AS885" s="97"/>
    </row>
    <row r="886" spans="1:45" ht="12.75" customHeight="1">
      <c r="A886" s="66"/>
      <c r="B886" s="98"/>
      <c r="C886" s="99"/>
      <c r="D886" s="99"/>
      <c r="E886" s="100"/>
      <c r="F886" s="100"/>
      <c r="G886" s="100"/>
      <c r="H886" s="98"/>
      <c r="I886" s="143"/>
      <c r="J886" s="100"/>
      <c r="K886" s="102"/>
      <c r="L886" s="100"/>
      <c r="M886" s="100"/>
      <c r="N886" s="100"/>
      <c r="O886" s="108"/>
      <c r="P886" s="144"/>
      <c r="Q886" s="145"/>
      <c r="R886" s="145"/>
      <c r="S886" s="100"/>
      <c r="T886" s="108"/>
      <c r="U886" s="102"/>
      <c r="V886" s="100"/>
      <c r="W886" s="100"/>
      <c r="X886" s="146"/>
      <c r="Y886" s="18"/>
      <c r="Z886" s="147"/>
      <c r="AA886" s="100"/>
      <c r="AB886" s="100"/>
      <c r="AC886" s="100"/>
      <c r="AD886" s="108"/>
      <c r="AE886" s="18"/>
      <c r="AF886" s="109"/>
      <c r="AG886" s="108"/>
      <c r="AH886" s="148"/>
      <c r="AI886" s="100"/>
      <c r="AJ886" s="100"/>
      <c r="AK886" s="100"/>
      <c r="AL886" s="108"/>
      <c r="AM886" s="18"/>
      <c r="AN886" s="111"/>
      <c r="AO886" s="18"/>
      <c r="AP886" s="149"/>
      <c r="AQ886" s="82"/>
      <c r="AR886" s="66"/>
      <c r="AS886" s="97"/>
    </row>
    <row r="887" spans="1:45" ht="12.75" customHeight="1">
      <c r="A887" s="66"/>
      <c r="B887" s="98"/>
      <c r="C887" s="99"/>
      <c r="D887" s="99"/>
      <c r="E887" s="100"/>
      <c r="F887" s="100"/>
      <c r="G887" s="100"/>
      <c r="H887" s="98"/>
      <c r="I887" s="143"/>
      <c r="J887" s="100"/>
      <c r="K887" s="102"/>
      <c r="L887" s="100"/>
      <c r="M887" s="100"/>
      <c r="N887" s="100"/>
      <c r="O887" s="108"/>
      <c r="P887" s="144"/>
      <c r="Q887" s="145"/>
      <c r="R887" s="145"/>
      <c r="S887" s="100"/>
      <c r="T887" s="108"/>
      <c r="U887" s="102"/>
      <c r="V887" s="100"/>
      <c r="W887" s="100"/>
      <c r="X887" s="146"/>
      <c r="Y887" s="18"/>
      <c r="Z887" s="147"/>
      <c r="AA887" s="100"/>
      <c r="AB887" s="100"/>
      <c r="AC887" s="100"/>
      <c r="AD887" s="108"/>
      <c r="AE887" s="18"/>
      <c r="AF887" s="109"/>
      <c r="AG887" s="108"/>
      <c r="AH887" s="148"/>
      <c r="AI887" s="100"/>
      <c r="AJ887" s="100"/>
      <c r="AK887" s="100"/>
      <c r="AL887" s="108"/>
      <c r="AM887" s="18"/>
      <c r="AN887" s="111"/>
      <c r="AO887" s="18"/>
      <c r="AP887" s="149"/>
      <c r="AQ887" s="82"/>
      <c r="AR887" s="66"/>
      <c r="AS887" s="97"/>
    </row>
    <row r="888" spans="1:45" ht="12.75" customHeight="1">
      <c r="A888" s="66"/>
      <c r="B888" s="98"/>
      <c r="C888" s="99"/>
      <c r="D888" s="99"/>
      <c r="E888" s="100"/>
      <c r="F888" s="100"/>
      <c r="G888" s="100"/>
      <c r="H888" s="98"/>
      <c r="I888" s="143"/>
      <c r="J888" s="100"/>
      <c r="K888" s="102"/>
      <c r="L888" s="100"/>
      <c r="M888" s="100"/>
      <c r="N888" s="100"/>
      <c r="O888" s="108"/>
      <c r="P888" s="144"/>
      <c r="Q888" s="145"/>
      <c r="R888" s="145"/>
      <c r="S888" s="100"/>
      <c r="T888" s="108"/>
      <c r="U888" s="102"/>
      <c r="V888" s="100"/>
      <c r="W888" s="100"/>
      <c r="X888" s="146"/>
      <c r="Y888" s="18"/>
      <c r="Z888" s="147"/>
      <c r="AA888" s="100"/>
      <c r="AB888" s="100"/>
      <c r="AC888" s="100"/>
      <c r="AD888" s="108"/>
      <c r="AE888" s="18"/>
      <c r="AF888" s="109"/>
      <c r="AG888" s="108"/>
      <c r="AH888" s="148"/>
      <c r="AI888" s="100"/>
      <c r="AJ888" s="100"/>
      <c r="AK888" s="100"/>
      <c r="AL888" s="108"/>
      <c r="AM888" s="18"/>
      <c r="AN888" s="111"/>
      <c r="AO888" s="18"/>
      <c r="AP888" s="149"/>
      <c r="AQ888" s="82"/>
      <c r="AR888" s="66"/>
      <c r="AS888" s="97"/>
    </row>
    <row r="889" spans="1:45" ht="12.75" customHeight="1">
      <c r="A889" s="66"/>
      <c r="B889" s="98"/>
      <c r="C889" s="99"/>
      <c r="D889" s="99"/>
      <c r="E889" s="100"/>
      <c r="F889" s="100"/>
      <c r="G889" s="100"/>
      <c r="H889" s="98"/>
      <c r="I889" s="143"/>
      <c r="J889" s="100"/>
      <c r="K889" s="102"/>
      <c r="L889" s="100"/>
      <c r="M889" s="100"/>
      <c r="N889" s="100"/>
      <c r="O889" s="108"/>
      <c r="P889" s="144"/>
      <c r="Q889" s="145"/>
      <c r="R889" s="145"/>
      <c r="S889" s="100"/>
      <c r="T889" s="108"/>
      <c r="U889" s="102"/>
      <c r="V889" s="100"/>
      <c r="W889" s="100"/>
      <c r="X889" s="146"/>
      <c r="Y889" s="18"/>
      <c r="Z889" s="147"/>
      <c r="AA889" s="100"/>
      <c r="AB889" s="100"/>
      <c r="AC889" s="100"/>
      <c r="AD889" s="108"/>
      <c r="AE889" s="18"/>
      <c r="AF889" s="109"/>
      <c r="AG889" s="108"/>
      <c r="AH889" s="148"/>
      <c r="AI889" s="100"/>
      <c r="AJ889" s="100"/>
      <c r="AK889" s="100"/>
      <c r="AL889" s="108"/>
      <c r="AM889" s="18"/>
      <c r="AN889" s="111"/>
      <c r="AO889" s="18"/>
      <c r="AP889" s="149"/>
      <c r="AQ889" s="82"/>
      <c r="AR889" s="66"/>
      <c r="AS889" s="97"/>
    </row>
    <row r="890" spans="1:45" ht="12.75" customHeight="1">
      <c r="A890" s="66"/>
      <c r="B890" s="98"/>
      <c r="C890" s="99"/>
      <c r="D890" s="99"/>
      <c r="E890" s="100"/>
      <c r="F890" s="100"/>
      <c r="G890" s="100"/>
      <c r="H890" s="98"/>
      <c r="I890" s="143"/>
      <c r="J890" s="100"/>
      <c r="K890" s="102"/>
      <c r="L890" s="100"/>
      <c r="M890" s="100"/>
      <c r="N890" s="100"/>
      <c r="O890" s="108"/>
      <c r="P890" s="144"/>
      <c r="Q890" s="145"/>
      <c r="R890" s="145"/>
      <c r="S890" s="100"/>
      <c r="T890" s="108"/>
      <c r="U890" s="102"/>
      <c r="V890" s="100"/>
      <c r="W890" s="100"/>
      <c r="X890" s="146"/>
      <c r="Y890" s="18"/>
      <c r="Z890" s="147"/>
      <c r="AA890" s="100"/>
      <c r="AB890" s="100"/>
      <c r="AC890" s="100"/>
      <c r="AD890" s="108"/>
      <c r="AE890" s="18"/>
      <c r="AF890" s="109"/>
      <c r="AG890" s="108"/>
      <c r="AH890" s="148"/>
      <c r="AI890" s="100"/>
      <c r="AJ890" s="100"/>
      <c r="AK890" s="100"/>
      <c r="AL890" s="108"/>
      <c r="AM890" s="18"/>
      <c r="AN890" s="111"/>
      <c r="AO890" s="18"/>
      <c r="AP890" s="149"/>
      <c r="AQ890" s="82"/>
      <c r="AR890" s="66"/>
      <c r="AS890" s="97"/>
    </row>
    <row r="891" spans="1:45" ht="12.75" customHeight="1">
      <c r="A891" s="66"/>
      <c r="B891" s="98"/>
      <c r="C891" s="99"/>
      <c r="D891" s="99"/>
      <c r="E891" s="100"/>
      <c r="F891" s="100"/>
      <c r="G891" s="100"/>
      <c r="H891" s="98"/>
      <c r="I891" s="143"/>
      <c r="J891" s="100"/>
      <c r="K891" s="102"/>
      <c r="L891" s="100"/>
      <c r="M891" s="100"/>
      <c r="N891" s="100"/>
      <c r="O891" s="108"/>
      <c r="P891" s="144"/>
      <c r="Q891" s="145"/>
      <c r="R891" s="145"/>
      <c r="S891" s="100"/>
      <c r="T891" s="108"/>
      <c r="U891" s="102"/>
      <c r="V891" s="100"/>
      <c r="W891" s="100"/>
      <c r="X891" s="146"/>
      <c r="Y891" s="18"/>
      <c r="Z891" s="147"/>
      <c r="AA891" s="100"/>
      <c r="AB891" s="100"/>
      <c r="AC891" s="100"/>
      <c r="AD891" s="108"/>
      <c r="AE891" s="18"/>
      <c r="AF891" s="109"/>
      <c r="AG891" s="108"/>
      <c r="AH891" s="148"/>
      <c r="AI891" s="100"/>
      <c r="AJ891" s="100"/>
      <c r="AK891" s="100"/>
      <c r="AL891" s="108"/>
      <c r="AM891" s="18"/>
      <c r="AN891" s="111"/>
      <c r="AO891" s="18"/>
      <c r="AP891" s="149"/>
      <c r="AQ891" s="82"/>
      <c r="AR891" s="66"/>
      <c r="AS891" s="97"/>
    </row>
    <row r="892" spans="1:45" ht="12.75" customHeight="1">
      <c r="A892" s="66"/>
      <c r="B892" s="98"/>
      <c r="C892" s="99"/>
      <c r="D892" s="99"/>
      <c r="E892" s="100"/>
      <c r="F892" s="100"/>
      <c r="G892" s="100"/>
      <c r="H892" s="98"/>
      <c r="I892" s="143"/>
      <c r="J892" s="100"/>
      <c r="K892" s="102"/>
      <c r="L892" s="100"/>
      <c r="M892" s="100"/>
      <c r="N892" s="100"/>
      <c r="O892" s="108"/>
      <c r="P892" s="144"/>
      <c r="Q892" s="145"/>
      <c r="R892" s="145"/>
      <c r="S892" s="100"/>
      <c r="T892" s="108"/>
      <c r="U892" s="102"/>
      <c r="V892" s="100"/>
      <c r="W892" s="100"/>
      <c r="X892" s="146"/>
      <c r="Y892" s="18"/>
      <c r="Z892" s="147"/>
      <c r="AA892" s="100"/>
      <c r="AB892" s="100"/>
      <c r="AC892" s="100"/>
      <c r="AD892" s="108"/>
      <c r="AE892" s="18"/>
      <c r="AF892" s="109"/>
      <c r="AG892" s="108"/>
      <c r="AH892" s="148"/>
      <c r="AI892" s="100"/>
      <c r="AJ892" s="100"/>
      <c r="AK892" s="100"/>
      <c r="AL892" s="108"/>
      <c r="AM892" s="18"/>
      <c r="AN892" s="111"/>
      <c r="AO892" s="18"/>
      <c r="AP892" s="149"/>
      <c r="AQ892" s="82"/>
      <c r="AR892" s="66"/>
      <c r="AS892" s="97"/>
    </row>
    <row r="893" spans="1:45" ht="12.75" customHeight="1">
      <c r="A893" s="66"/>
      <c r="B893" s="98"/>
      <c r="C893" s="99"/>
      <c r="D893" s="99"/>
      <c r="E893" s="100"/>
      <c r="F893" s="100"/>
      <c r="G893" s="100"/>
      <c r="H893" s="98"/>
      <c r="I893" s="143"/>
      <c r="J893" s="100"/>
      <c r="K893" s="102"/>
      <c r="L893" s="100"/>
      <c r="M893" s="100"/>
      <c r="N893" s="100"/>
      <c r="O893" s="108"/>
      <c r="P893" s="144"/>
      <c r="Q893" s="145"/>
      <c r="R893" s="145"/>
      <c r="S893" s="100"/>
      <c r="T893" s="108"/>
      <c r="U893" s="102"/>
      <c r="V893" s="100"/>
      <c r="W893" s="100"/>
      <c r="X893" s="146"/>
      <c r="Y893" s="18"/>
      <c r="Z893" s="147"/>
      <c r="AA893" s="100"/>
      <c r="AB893" s="100"/>
      <c r="AC893" s="100"/>
      <c r="AD893" s="108"/>
      <c r="AE893" s="18"/>
      <c r="AF893" s="109"/>
      <c r="AG893" s="108"/>
      <c r="AH893" s="148"/>
      <c r="AI893" s="100"/>
      <c r="AJ893" s="100"/>
      <c r="AK893" s="100"/>
      <c r="AL893" s="108"/>
      <c r="AM893" s="18"/>
      <c r="AN893" s="111"/>
      <c r="AO893" s="18"/>
      <c r="AP893" s="149"/>
      <c r="AQ893" s="82"/>
      <c r="AR893" s="66"/>
      <c r="AS893" s="97"/>
    </row>
    <row r="894" spans="1:45" ht="12.75" customHeight="1">
      <c r="A894" s="66"/>
      <c r="B894" s="98"/>
      <c r="C894" s="99"/>
      <c r="D894" s="99"/>
      <c r="E894" s="100"/>
      <c r="F894" s="100"/>
      <c r="G894" s="100"/>
      <c r="H894" s="98"/>
      <c r="I894" s="143"/>
      <c r="J894" s="100"/>
      <c r="K894" s="102"/>
      <c r="L894" s="100"/>
      <c r="M894" s="100"/>
      <c r="N894" s="100"/>
      <c r="O894" s="108"/>
      <c r="P894" s="144"/>
      <c r="Q894" s="145"/>
      <c r="R894" s="145"/>
      <c r="S894" s="100"/>
      <c r="T894" s="108"/>
      <c r="U894" s="102"/>
      <c r="V894" s="100"/>
      <c r="W894" s="100"/>
      <c r="X894" s="146"/>
      <c r="Y894" s="18"/>
      <c r="Z894" s="147"/>
      <c r="AA894" s="100"/>
      <c r="AB894" s="100"/>
      <c r="AC894" s="100"/>
      <c r="AD894" s="108"/>
      <c r="AE894" s="18"/>
      <c r="AF894" s="109"/>
      <c r="AG894" s="108"/>
      <c r="AH894" s="148"/>
      <c r="AI894" s="100"/>
      <c r="AJ894" s="100"/>
      <c r="AK894" s="100"/>
      <c r="AL894" s="108"/>
      <c r="AM894" s="18"/>
      <c r="AN894" s="111"/>
      <c r="AO894" s="18"/>
      <c r="AP894" s="149"/>
      <c r="AQ894" s="82"/>
      <c r="AR894" s="66"/>
      <c r="AS894" s="97"/>
    </row>
    <row r="895" spans="1:45" ht="12.75" customHeight="1">
      <c r="A895" s="66"/>
      <c r="B895" s="98"/>
      <c r="C895" s="99"/>
      <c r="D895" s="99"/>
      <c r="E895" s="100"/>
      <c r="F895" s="100"/>
      <c r="G895" s="100"/>
      <c r="H895" s="98"/>
      <c r="I895" s="143"/>
      <c r="J895" s="100"/>
      <c r="K895" s="102"/>
      <c r="L895" s="100"/>
      <c r="M895" s="100"/>
      <c r="N895" s="100"/>
      <c r="O895" s="108"/>
      <c r="P895" s="144"/>
      <c r="Q895" s="145"/>
      <c r="R895" s="145"/>
      <c r="S895" s="100"/>
      <c r="T895" s="108"/>
      <c r="U895" s="102"/>
      <c r="V895" s="100"/>
      <c r="W895" s="100"/>
      <c r="X895" s="146"/>
      <c r="Y895" s="18"/>
      <c r="Z895" s="147"/>
      <c r="AA895" s="100"/>
      <c r="AB895" s="100"/>
      <c r="AC895" s="100"/>
      <c r="AD895" s="108"/>
      <c r="AE895" s="18"/>
      <c r="AF895" s="109"/>
      <c r="AG895" s="108"/>
      <c r="AH895" s="148"/>
      <c r="AI895" s="100"/>
      <c r="AJ895" s="100"/>
      <c r="AK895" s="100"/>
      <c r="AL895" s="108"/>
      <c r="AM895" s="18"/>
      <c r="AN895" s="111"/>
      <c r="AO895" s="18"/>
      <c r="AP895" s="149"/>
      <c r="AQ895" s="82"/>
      <c r="AR895" s="66"/>
      <c r="AS895" s="97"/>
    </row>
    <row r="896" spans="1:45" ht="12.75" customHeight="1">
      <c r="A896" s="66"/>
      <c r="B896" s="98"/>
      <c r="C896" s="99"/>
      <c r="D896" s="99"/>
      <c r="E896" s="100"/>
      <c r="F896" s="100"/>
      <c r="G896" s="100"/>
      <c r="H896" s="98"/>
      <c r="I896" s="143"/>
      <c r="J896" s="100"/>
      <c r="K896" s="102"/>
      <c r="L896" s="100"/>
      <c r="M896" s="100"/>
      <c r="N896" s="100"/>
      <c r="O896" s="108"/>
      <c r="P896" s="144"/>
      <c r="Q896" s="145"/>
      <c r="R896" s="145"/>
      <c r="S896" s="100"/>
      <c r="T896" s="108"/>
      <c r="U896" s="102"/>
      <c r="V896" s="100"/>
      <c r="W896" s="100"/>
      <c r="X896" s="146"/>
      <c r="Y896" s="18"/>
      <c r="Z896" s="147"/>
      <c r="AA896" s="100"/>
      <c r="AB896" s="100"/>
      <c r="AC896" s="100"/>
      <c r="AD896" s="108"/>
      <c r="AE896" s="18"/>
      <c r="AF896" s="109"/>
      <c r="AG896" s="108"/>
      <c r="AH896" s="148"/>
      <c r="AI896" s="100"/>
      <c r="AJ896" s="100"/>
      <c r="AK896" s="100"/>
      <c r="AL896" s="108"/>
      <c r="AM896" s="18"/>
      <c r="AN896" s="111"/>
      <c r="AO896" s="18"/>
      <c r="AP896" s="149"/>
      <c r="AQ896" s="82"/>
      <c r="AR896" s="66"/>
      <c r="AS896" s="97"/>
    </row>
    <row r="897" spans="1:45" ht="12.75" customHeight="1">
      <c r="A897" s="66"/>
      <c r="B897" s="98"/>
      <c r="C897" s="99"/>
      <c r="D897" s="99"/>
      <c r="E897" s="100"/>
      <c r="F897" s="100"/>
      <c r="G897" s="100"/>
      <c r="H897" s="98"/>
      <c r="I897" s="143"/>
      <c r="J897" s="100"/>
      <c r="K897" s="102"/>
      <c r="L897" s="100"/>
      <c r="M897" s="100"/>
      <c r="N897" s="100"/>
      <c r="O897" s="108"/>
      <c r="P897" s="144"/>
      <c r="Q897" s="145"/>
      <c r="R897" s="145"/>
      <c r="S897" s="100"/>
      <c r="T897" s="108"/>
      <c r="U897" s="102"/>
      <c r="V897" s="100"/>
      <c r="W897" s="100"/>
      <c r="X897" s="146"/>
      <c r="Y897" s="18"/>
      <c r="Z897" s="147"/>
      <c r="AA897" s="100"/>
      <c r="AB897" s="100"/>
      <c r="AC897" s="100"/>
      <c r="AD897" s="108"/>
      <c r="AE897" s="18"/>
      <c r="AF897" s="109"/>
      <c r="AG897" s="108"/>
      <c r="AH897" s="148"/>
      <c r="AI897" s="100"/>
      <c r="AJ897" s="100"/>
      <c r="AK897" s="100"/>
      <c r="AL897" s="108"/>
      <c r="AM897" s="18"/>
      <c r="AN897" s="111"/>
      <c r="AO897" s="18"/>
      <c r="AP897" s="149"/>
      <c r="AQ897" s="82"/>
      <c r="AR897" s="66"/>
      <c r="AS897" s="97"/>
    </row>
    <row r="898" spans="1:45" ht="12.75" customHeight="1">
      <c r="A898" s="66"/>
      <c r="B898" s="98"/>
      <c r="C898" s="99"/>
      <c r="D898" s="99"/>
      <c r="E898" s="100"/>
      <c r="F898" s="100"/>
      <c r="G898" s="100"/>
      <c r="H898" s="98"/>
      <c r="I898" s="143"/>
      <c r="J898" s="100"/>
      <c r="K898" s="102"/>
      <c r="L898" s="100"/>
      <c r="M898" s="100"/>
      <c r="N898" s="100"/>
      <c r="O898" s="108"/>
      <c r="P898" s="144"/>
      <c r="Q898" s="145"/>
      <c r="R898" s="145"/>
      <c r="S898" s="100"/>
      <c r="T898" s="108"/>
      <c r="U898" s="102"/>
      <c r="V898" s="100"/>
      <c r="W898" s="100"/>
      <c r="X898" s="146"/>
      <c r="Y898" s="18"/>
      <c r="Z898" s="147"/>
      <c r="AA898" s="100"/>
      <c r="AB898" s="100"/>
      <c r="AC898" s="100"/>
      <c r="AD898" s="108"/>
      <c r="AE898" s="18"/>
      <c r="AF898" s="109"/>
      <c r="AG898" s="108"/>
      <c r="AH898" s="148"/>
      <c r="AI898" s="100"/>
      <c r="AJ898" s="100"/>
      <c r="AK898" s="100"/>
      <c r="AL898" s="108"/>
      <c r="AM898" s="18"/>
      <c r="AN898" s="111"/>
      <c r="AO898" s="18"/>
      <c r="AP898" s="149"/>
      <c r="AQ898" s="82"/>
      <c r="AR898" s="66"/>
      <c r="AS898" s="97"/>
    </row>
    <row r="899" spans="1:45" ht="12.75" customHeight="1">
      <c r="A899" s="66"/>
      <c r="B899" s="98"/>
      <c r="C899" s="99"/>
      <c r="D899" s="99"/>
      <c r="E899" s="100"/>
      <c r="F899" s="100"/>
      <c r="G899" s="100"/>
      <c r="H899" s="98"/>
      <c r="I899" s="143"/>
      <c r="J899" s="100"/>
      <c r="K899" s="102"/>
      <c r="L899" s="100"/>
      <c r="M899" s="100"/>
      <c r="N899" s="100"/>
      <c r="O899" s="108"/>
      <c r="P899" s="144"/>
      <c r="Q899" s="145"/>
      <c r="R899" s="145"/>
      <c r="S899" s="100"/>
      <c r="T899" s="108"/>
      <c r="U899" s="102"/>
      <c r="V899" s="100"/>
      <c r="W899" s="100"/>
      <c r="X899" s="146"/>
      <c r="Y899" s="18"/>
      <c r="Z899" s="147"/>
      <c r="AA899" s="100"/>
      <c r="AB899" s="100"/>
      <c r="AC899" s="100"/>
      <c r="AD899" s="108"/>
      <c r="AE899" s="18"/>
      <c r="AF899" s="109"/>
      <c r="AG899" s="108"/>
      <c r="AH899" s="148"/>
      <c r="AI899" s="100"/>
      <c r="AJ899" s="100"/>
      <c r="AK899" s="100"/>
      <c r="AL899" s="108"/>
      <c r="AM899" s="18"/>
      <c r="AN899" s="111"/>
      <c r="AO899" s="18"/>
      <c r="AP899" s="149"/>
      <c r="AQ899" s="82"/>
      <c r="AR899" s="66"/>
      <c r="AS899" s="97"/>
    </row>
    <row r="900" spans="1:45" ht="12.75" customHeight="1">
      <c r="A900" s="66"/>
      <c r="B900" s="98"/>
      <c r="C900" s="99"/>
      <c r="D900" s="99"/>
      <c r="E900" s="100"/>
      <c r="F900" s="100"/>
      <c r="G900" s="100"/>
      <c r="H900" s="98"/>
      <c r="I900" s="143"/>
      <c r="J900" s="100"/>
      <c r="K900" s="102"/>
      <c r="L900" s="100"/>
      <c r="M900" s="100"/>
      <c r="N900" s="100"/>
      <c r="O900" s="108"/>
      <c r="P900" s="144"/>
      <c r="Q900" s="145"/>
      <c r="R900" s="145"/>
      <c r="S900" s="100"/>
      <c r="T900" s="108"/>
      <c r="U900" s="102"/>
      <c r="V900" s="100"/>
      <c r="W900" s="100"/>
      <c r="X900" s="146"/>
      <c r="Y900" s="18"/>
      <c r="Z900" s="147"/>
      <c r="AA900" s="100"/>
      <c r="AB900" s="100"/>
      <c r="AC900" s="100"/>
      <c r="AD900" s="108"/>
      <c r="AE900" s="18"/>
      <c r="AF900" s="109"/>
      <c r="AG900" s="108"/>
      <c r="AH900" s="148"/>
      <c r="AI900" s="100"/>
      <c r="AJ900" s="100"/>
      <c r="AK900" s="100"/>
      <c r="AL900" s="108"/>
      <c r="AM900" s="18"/>
      <c r="AN900" s="111"/>
      <c r="AO900" s="18"/>
      <c r="AP900" s="149"/>
      <c r="AQ900" s="82"/>
      <c r="AR900" s="66"/>
      <c r="AS900" s="97"/>
    </row>
    <row r="901" spans="1:45" ht="12.75" customHeight="1">
      <c r="A901" s="66"/>
      <c r="B901" s="98"/>
      <c r="C901" s="99"/>
      <c r="D901" s="99"/>
      <c r="E901" s="100"/>
      <c r="F901" s="100"/>
      <c r="G901" s="100"/>
      <c r="H901" s="98"/>
      <c r="I901" s="143"/>
      <c r="J901" s="100"/>
      <c r="K901" s="102"/>
      <c r="L901" s="100"/>
      <c r="M901" s="100"/>
      <c r="N901" s="100"/>
      <c r="O901" s="108"/>
      <c r="P901" s="144"/>
      <c r="Q901" s="145"/>
      <c r="R901" s="145"/>
      <c r="S901" s="100"/>
      <c r="T901" s="108"/>
      <c r="U901" s="102"/>
      <c r="V901" s="100"/>
      <c r="W901" s="100"/>
      <c r="X901" s="146"/>
      <c r="Y901" s="18"/>
      <c r="Z901" s="147"/>
      <c r="AA901" s="100"/>
      <c r="AB901" s="100"/>
      <c r="AC901" s="100"/>
      <c r="AD901" s="108"/>
      <c r="AE901" s="18"/>
      <c r="AF901" s="109"/>
      <c r="AG901" s="108"/>
      <c r="AH901" s="148"/>
      <c r="AI901" s="100"/>
      <c r="AJ901" s="100"/>
      <c r="AK901" s="100"/>
      <c r="AL901" s="108"/>
      <c r="AM901" s="18"/>
      <c r="AN901" s="111"/>
      <c r="AO901" s="18"/>
      <c r="AP901" s="149"/>
      <c r="AQ901" s="82"/>
      <c r="AR901" s="66"/>
      <c r="AS901" s="97"/>
    </row>
    <row r="902" spans="1:45" ht="12.75" customHeight="1">
      <c r="A902" s="66"/>
      <c r="B902" s="98"/>
      <c r="C902" s="99"/>
      <c r="D902" s="99"/>
      <c r="E902" s="100"/>
      <c r="F902" s="100"/>
      <c r="G902" s="100"/>
      <c r="H902" s="98"/>
      <c r="I902" s="143"/>
      <c r="J902" s="100"/>
      <c r="K902" s="102"/>
      <c r="L902" s="100"/>
      <c r="M902" s="100"/>
      <c r="N902" s="100"/>
      <c r="O902" s="108"/>
      <c r="P902" s="144"/>
      <c r="Q902" s="145"/>
      <c r="R902" s="145"/>
      <c r="S902" s="100"/>
      <c r="T902" s="108"/>
      <c r="U902" s="102"/>
      <c r="V902" s="100"/>
      <c r="W902" s="100"/>
      <c r="X902" s="146"/>
      <c r="Y902" s="18"/>
      <c r="Z902" s="147"/>
      <c r="AA902" s="100"/>
      <c r="AB902" s="100"/>
      <c r="AC902" s="100"/>
      <c r="AD902" s="108"/>
      <c r="AE902" s="18"/>
      <c r="AF902" s="109"/>
      <c r="AG902" s="108"/>
      <c r="AH902" s="148"/>
      <c r="AI902" s="100"/>
      <c r="AJ902" s="100"/>
      <c r="AK902" s="100"/>
      <c r="AL902" s="108"/>
      <c r="AM902" s="18"/>
      <c r="AN902" s="111"/>
      <c r="AO902" s="18"/>
      <c r="AP902" s="149"/>
      <c r="AQ902" s="82"/>
      <c r="AR902" s="66"/>
      <c r="AS902" s="97"/>
    </row>
    <row r="903" spans="1:45" ht="12.75" customHeight="1">
      <c r="A903" s="66"/>
      <c r="B903" s="98"/>
      <c r="C903" s="99"/>
      <c r="D903" s="99"/>
      <c r="E903" s="100"/>
      <c r="F903" s="100"/>
      <c r="G903" s="100"/>
      <c r="H903" s="98"/>
      <c r="I903" s="143"/>
      <c r="J903" s="100"/>
      <c r="K903" s="102"/>
      <c r="L903" s="100"/>
      <c r="M903" s="100"/>
      <c r="N903" s="100"/>
      <c r="O903" s="108"/>
      <c r="P903" s="144"/>
      <c r="Q903" s="145"/>
      <c r="R903" s="145"/>
      <c r="S903" s="100"/>
      <c r="T903" s="108"/>
      <c r="U903" s="102"/>
      <c r="V903" s="100"/>
      <c r="W903" s="100"/>
      <c r="X903" s="146"/>
      <c r="Y903" s="18"/>
      <c r="Z903" s="147"/>
      <c r="AA903" s="100"/>
      <c r="AB903" s="100"/>
      <c r="AC903" s="100"/>
      <c r="AD903" s="108"/>
      <c r="AE903" s="18"/>
      <c r="AF903" s="109"/>
      <c r="AG903" s="108"/>
      <c r="AH903" s="148"/>
      <c r="AI903" s="100"/>
      <c r="AJ903" s="100"/>
      <c r="AK903" s="100"/>
      <c r="AL903" s="108"/>
      <c r="AM903" s="18"/>
      <c r="AN903" s="111"/>
      <c r="AO903" s="18"/>
      <c r="AP903" s="149"/>
      <c r="AQ903" s="82"/>
      <c r="AR903" s="66"/>
      <c r="AS903" s="97"/>
    </row>
    <row r="904" spans="1:45" ht="12.75" customHeight="1">
      <c r="A904" s="66"/>
      <c r="B904" s="98"/>
      <c r="C904" s="99"/>
      <c r="D904" s="99"/>
      <c r="E904" s="100"/>
      <c r="F904" s="100"/>
      <c r="G904" s="100"/>
      <c r="H904" s="98"/>
      <c r="I904" s="143"/>
      <c r="J904" s="100"/>
      <c r="K904" s="102"/>
      <c r="L904" s="100"/>
      <c r="M904" s="100"/>
      <c r="N904" s="100"/>
      <c r="O904" s="108"/>
      <c r="P904" s="144"/>
      <c r="Q904" s="145"/>
      <c r="R904" s="145"/>
      <c r="S904" s="100"/>
      <c r="T904" s="108"/>
      <c r="U904" s="102"/>
      <c r="V904" s="100"/>
      <c r="W904" s="100"/>
      <c r="X904" s="146"/>
      <c r="Y904" s="18"/>
      <c r="Z904" s="147"/>
      <c r="AA904" s="100"/>
      <c r="AB904" s="100"/>
      <c r="AC904" s="100"/>
      <c r="AD904" s="108"/>
      <c r="AE904" s="18"/>
      <c r="AF904" s="109"/>
      <c r="AG904" s="108"/>
      <c r="AH904" s="148"/>
      <c r="AI904" s="100"/>
      <c r="AJ904" s="100"/>
      <c r="AK904" s="100"/>
      <c r="AL904" s="108"/>
      <c r="AM904" s="18"/>
      <c r="AN904" s="111"/>
      <c r="AO904" s="18"/>
      <c r="AP904" s="149"/>
      <c r="AQ904" s="82"/>
      <c r="AR904" s="66"/>
      <c r="AS904" s="97"/>
    </row>
    <row r="905" spans="1:45" ht="12.75" customHeight="1">
      <c r="A905" s="66"/>
      <c r="B905" s="98"/>
      <c r="C905" s="99"/>
      <c r="D905" s="99"/>
      <c r="E905" s="100"/>
      <c r="F905" s="100"/>
      <c r="G905" s="100"/>
      <c r="H905" s="98"/>
      <c r="I905" s="143"/>
      <c r="J905" s="100"/>
      <c r="K905" s="102"/>
      <c r="L905" s="100"/>
      <c r="M905" s="100"/>
      <c r="N905" s="100"/>
      <c r="O905" s="108"/>
      <c r="P905" s="144"/>
      <c r="Q905" s="145"/>
      <c r="R905" s="145"/>
      <c r="S905" s="100"/>
      <c r="T905" s="108"/>
      <c r="U905" s="102"/>
      <c r="V905" s="100"/>
      <c r="W905" s="100"/>
      <c r="X905" s="146"/>
      <c r="Y905" s="18"/>
      <c r="Z905" s="147"/>
      <c r="AA905" s="100"/>
      <c r="AB905" s="100"/>
      <c r="AC905" s="100"/>
      <c r="AD905" s="108"/>
      <c r="AE905" s="18"/>
      <c r="AF905" s="109"/>
      <c r="AG905" s="108"/>
      <c r="AH905" s="148"/>
      <c r="AI905" s="100"/>
      <c r="AJ905" s="100"/>
      <c r="AK905" s="100"/>
      <c r="AL905" s="108"/>
      <c r="AM905" s="18"/>
      <c r="AN905" s="111"/>
      <c r="AO905" s="18"/>
      <c r="AP905" s="149"/>
      <c r="AQ905" s="82"/>
      <c r="AR905" s="66"/>
      <c r="AS905" s="97"/>
    </row>
    <row r="906" spans="1:45" ht="12.75" customHeight="1">
      <c r="A906" s="66"/>
      <c r="B906" s="98"/>
      <c r="C906" s="99"/>
      <c r="D906" s="99"/>
      <c r="E906" s="100"/>
      <c r="F906" s="100"/>
      <c r="G906" s="100"/>
      <c r="H906" s="98"/>
      <c r="I906" s="143"/>
      <c r="J906" s="100"/>
      <c r="K906" s="102"/>
      <c r="L906" s="100"/>
      <c r="M906" s="100"/>
      <c r="N906" s="100"/>
      <c r="O906" s="108"/>
      <c r="P906" s="144"/>
      <c r="Q906" s="145"/>
      <c r="R906" s="145"/>
      <c r="S906" s="100"/>
      <c r="T906" s="108"/>
      <c r="U906" s="102"/>
      <c r="V906" s="100"/>
      <c r="W906" s="100"/>
      <c r="X906" s="146"/>
      <c r="Y906" s="18"/>
      <c r="Z906" s="147"/>
      <c r="AA906" s="100"/>
      <c r="AB906" s="100"/>
      <c r="AC906" s="100"/>
      <c r="AD906" s="108"/>
      <c r="AE906" s="18"/>
      <c r="AF906" s="109"/>
      <c r="AG906" s="108"/>
      <c r="AH906" s="148"/>
      <c r="AI906" s="100"/>
      <c r="AJ906" s="100"/>
      <c r="AK906" s="100"/>
      <c r="AL906" s="108"/>
      <c r="AM906" s="18"/>
      <c r="AN906" s="111"/>
      <c r="AO906" s="18"/>
      <c r="AP906" s="149"/>
      <c r="AQ906" s="82"/>
      <c r="AR906" s="66"/>
      <c r="AS906" s="97"/>
    </row>
    <row r="907" spans="1:45" ht="12.75" customHeight="1">
      <c r="A907" s="66"/>
      <c r="B907" s="98"/>
      <c r="C907" s="99"/>
      <c r="D907" s="99"/>
      <c r="E907" s="100"/>
      <c r="F907" s="100"/>
      <c r="G907" s="100"/>
      <c r="H907" s="98"/>
      <c r="I907" s="143"/>
      <c r="J907" s="100"/>
      <c r="K907" s="102"/>
      <c r="L907" s="100"/>
      <c r="M907" s="100"/>
      <c r="N907" s="100"/>
      <c r="O907" s="108"/>
      <c r="P907" s="144"/>
      <c r="Q907" s="145"/>
      <c r="R907" s="145"/>
      <c r="S907" s="100"/>
      <c r="T907" s="108"/>
      <c r="U907" s="102"/>
      <c r="V907" s="100"/>
      <c r="W907" s="100"/>
      <c r="X907" s="146"/>
      <c r="Y907" s="18"/>
      <c r="Z907" s="147"/>
      <c r="AA907" s="100"/>
      <c r="AB907" s="100"/>
      <c r="AC907" s="100"/>
      <c r="AD907" s="108"/>
      <c r="AE907" s="18"/>
      <c r="AF907" s="109"/>
      <c r="AG907" s="108"/>
      <c r="AH907" s="148"/>
      <c r="AI907" s="100"/>
      <c r="AJ907" s="100"/>
      <c r="AK907" s="100"/>
      <c r="AL907" s="108"/>
      <c r="AM907" s="18"/>
      <c r="AN907" s="111"/>
      <c r="AO907" s="18"/>
      <c r="AP907" s="149"/>
      <c r="AQ907" s="82"/>
      <c r="AR907" s="66"/>
      <c r="AS907" s="97"/>
    </row>
    <row r="908" spans="1:45" ht="12.75" customHeight="1">
      <c r="A908" s="66"/>
      <c r="B908" s="98"/>
      <c r="C908" s="99"/>
      <c r="D908" s="99"/>
      <c r="E908" s="100"/>
      <c r="F908" s="100"/>
      <c r="G908" s="100"/>
      <c r="H908" s="98"/>
      <c r="I908" s="143"/>
      <c r="J908" s="100"/>
      <c r="K908" s="102"/>
      <c r="L908" s="100"/>
      <c r="M908" s="100"/>
      <c r="N908" s="100"/>
      <c r="O908" s="108"/>
      <c r="P908" s="144"/>
      <c r="Q908" s="145"/>
      <c r="R908" s="145"/>
      <c r="S908" s="100"/>
      <c r="T908" s="108"/>
      <c r="U908" s="102"/>
      <c r="V908" s="100"/>
      <c r="W908" s="100"/>
      <c r="X908" s="146"/>
      <c r="Y908" s="18"/>
      <c r="Z908" s="147"/>
      <c r="AA908" s="100"/>
      <c r="AB908" s="100"/>
      <c r="AC908" s="100"/>
      <c r="AD908" s="108"/>
      <c r="AE908" s="18"/>
      <c r="AF908" s="109"/>
      <c r="AG908" s="108"/>
      <c r="AH908" s="148"/>
      <c r="AI908" s="100"/>
      <c r="AJ908" s="100"/>
      <c r="AK908" s="100"/>
      <c r="AL908" s="108"/>
      <c r="AM908" s="18"/>
      <c r="AN908" s="111"/>
      <c r="AO908" s="18"/>
      <c r="AP908" s="149"/>
      <c r="AQ908" s="82"/>
      <c r="AR908" s="66"/>
      <c r="AS908" s="97"/>
    </row>
    <row r="909" spans="1:45" ht="12.75" customHeight="1">
      <c r="A909" s="66"/>
      <c r="B909" s="98"/>
      <c r="C909" s="99"/>
      <c r="D909" s="99"/>
      <c r="E909" s="100"/>
      <c r="F909" s="100"/>
      <c r="G909" s="100"/>
      <c r="H909" s="98"/>
      <c r="I909" s="143"/>
      <c r="J909" s="100"/>
      <c r="K909" s="102"/>
      <c r="L909" s="100"/>
      <c r="M909" s="100"/>
      <c r="N909" s="100"/>
      <c r="O909" s="108"/>
      <c r="P909" s="144"/>
      <c r="Q909" s="145"/>
      <c r="R909" s="145"/>
      <c r="S909" s="100"/>
      <c r="T909" s="108"/>
      <c r="U909" s="102"/>
      <c r="V909" s="100"/>
      <c r="W909" s="100"/>
      <c r="X909" s="146"/>
      <c r="Y909" s="18"/>
      <c r="Z909" s="147"/>
      <c r="AA909" s="100"/>
      <c r="AB909" s="100"/>
      <c r="AC909" s="100"/>
      <c r="AD909" s="108"/>
      <c r="AE909" s="18"/>
      <c r="AF909" s="109"/>
      <c r="AG909" s="108"/>
      <c r="AH909" s="148"/>
      <c r="AI909" s="100"/>
      <c r="AJ909" s="100"/>
      <c r="AK909" s="100"/>
      <c r="AL909" s="108"/>
      <c r="AM909" s="18"/>
      <c r="AN909" s="111"/>
      <c r="AO909" s="18"/>
      <c r="AP909" s="149"/>
      <c r="AQ909" s="82"/>
      <c r="AR909" s="66"/>
      <c r="AS909" s="97"/>
    </row>
    <row r="910" spans="1:45" ht="12.75" customHeight="1">
      <c r="A910" s="66"/>
      <c r="B910" s="98"/>
      <c r="C910" s="99"/>
      <c r="D910" s="99"/>
      <c r="E910" s="100"/>
      <c r="F910" s="100"/>
      <c r="G910" s="100"/>
      <c r="H910" s="98"/>
      <c r="I910" s="143"/>
      <c r="J910" s="100"/>
      <c r="K910" s="102"/>
      <c r="L910" s="100"/>
      <c r="M910" s="100"/>
      <c r="N910" s="100"/>
      <c r="O910" s="108"/>
      <c r="P910" s="144"/>
      <c r="Q910" s="145"/>
      <c r="R910" s="145"/>
      <c r="S910" s="100"/>
      <c r="T910" s="108"/>
      <c r="U910" s="102"/>
      <c r="V910" s="100"/>
      <c r="W910" s="100"/>
      <c r="X910" s="146"/>
      <c r="Y910" s="18"/>
      <c r="Z910" s="147"/>
      <c r="AA910" s="100"/>
      <c r="AB910" s="100"/>
      <c r="AC910" s="100"/>
      <c r="AD910" s="108"/>
      <c r="AE910" s="18"/>
      <c r="AF910" s="109"/>
      <c r="AG910" s="108"/>
      <c r="AH910" s="148"/>
      <c r="AI910" s="100"/>
      <c r="AJ910" s="100"/>
      <c r="AK910" s="100"/>
      <c r="AL910" s="108"/>
      <c r="AM910" s="18"/>
      <c r="AN910" s="111"/>
      <c r="AO910" s="18"/>
      <c r="AP910" s="149"/>
      <c r="AQ910" s="82"/>
      <c r="AR910" s="66"/>
      <c r="AS910" s="97"/>
    </row>
    <row r="911" spans="1:45" ht="12.75" customHeight="1">
      <c r="A911" s="66"/>
      <c r="B911" s="98"/>
      <c r="C911" s="99"/>
      <c r="D911" s="99"/>
      <c r="E911" s="100"/>
      <c r="F911" s="100"/>
      <c r="G911" s="100"/>
      <c r="H911" s="98"/>
      <c r="I911" s="143"/>
      <c r="J911" s="100"/>
      <c r="K911" s="102"/>
      <c r="L911" s="100"/>
      <c r="M911" s="100"/>
      <c r="N911" s="100"/>
      <c r="O911" s="108"/>
      <c r="P911" s="144"/>
      <c r="Q911" s="145"/>
      <c r="R911" s="145"/>
      <c r="S911" s="100"/>
      <c r="T911" s="108"/>
      <c r="U911" s="102"/>
      <c r="V911" s="100"/>
      <c r="W911" s="100"/>
      <c r="X911" s="146"/>
      <c r="Y911" s="18"/>
      <c r="Z911" s="147"/>
      <c r="AA911" s="100"/>
      <c r="AB911" s="100"/>
      <c r="AC911" s="100"/>
      <c r="AD911" s="108"/>
      <c r="AE911" s="18"/>
      <c r="AF911" s="109"/>
      <c r="AG911" s="108"/>
      <c r="AH911" s="148"/>
      <c r="AI911" s="100"/>
      <c r="AJ911" s="100"/>
      <c r="AK911" s="100"/>
      <c r="AL911" s="108"/>
      <c r="AM911" s="18"/>
      <c r="AN911" s="111"/>
      <c r="AO911" s="18"/>
      <c r="AP911" s="149"/>
      <c r="AQ911" s="82"/>
      <c r="AR911" s="66"/>
      <c r="AS911" s="97"/>
    </row>
    <row r="912" spans="1:45" ht="12.75" customHeight="1">
      <c r="A912" s="66"/>
      <c r="B912" s="98"/>
      <c r="C912" s="99"/>
      <c r="D912" s="99"/>
      <c r="E912" s="100"/>
      <c r="F912" s="100"/>
      <c r="G912" s="100"/>
      <c r="H912" s="98"/>
      <c r="I912" s="143"/>
      <c r="J912" s="100"/>
      <c r="K912" s="102"/>
      <c r="L912" s="100"/>
      <c r="M912" s="100"/>
      <c r="N912" s="100"/>
      <c r="O912" s="108"/>
      <c r="P912" s="144"/>
      <c r="Q912" s="145"/>
      <c r="R912" s="145"/>
      <c r="S912" s="100"/>
      <c r="T912" s="108"/>
      <c r="U912" s="102"/>
      <c r="V912" s="100"/>
      <c r="W912" s="100"/>
      <c r="X912" s="146"/>
      <c r="Y912" s="18"/>
      <c r="Z912" s="147"/>
      <c r="AA912" s="100"/>
      <c r="AB912" s="100"/>
      <c r="AC912" s="100"/>
      <c r="AD912" s="108"/>
      <c r="AE912" s="18"/>
      <c r="AF912" s="109"/>
      <c r="AG912" s="108"/>
      <c r="AH912" s="148"/>
      <c r="AI912" s="100"/>
      <c r="AJ912" s="100"/>
      <c r="AK912" s="100"/>
      <c r="AL912" s="108"/>
      <c r="AM912" s="18"/>
      <c r="AN912" s="111"/>
      <c r="AO912" s="18"/>
      <c r="AP912" s="149"/>
      <c r="AQ912" s="82"/>
      <c r="AR912" s="66"/>
      <c r="AS912" s="97"/>
    </row>
    <row r="913" spans="1:45" ht="12.75" customHeight="1">
      <c r="A913" s="66"/>
      <c r="B913" s="98"/>
      <c r="C913" s="99"/>
      <c r="D913" s="99"/>
      <c r="E913" s="100"/>
      <c r="F913" s="100"/>
      <c r="G913" s="100"/>
      <c r="H913" s="98"/>
      <c r="I913" s="143"/>
      <c r="J913" s="100"/>
      <c r="K913" s="102"/>
      <c r="L913" s="100"/>
      <c r="M913" s="100"/>
      <c r="N913" s="100"/>
      <c r="O913" s="108"/>
      <c r="P913" s="144"/>
      <c r="Q913" s="145"/>
      <c r="R913" s="145"/>
      <c r="S913" s="100"/>
      <c r="T913" s="108"/>
      <c r="U913" s="102"/>
      <c r="V913" s="100"/>
      <c r="W913" s="100"/>
      <c r="X913" s="146"/>
      <c r="Y913" s="18"/>
      <c r="Z913" s="147"/>
      <c r="AA913" s="100"/>
      <c r="AB913" s="100"/>
      <c r="AC913" s="100"/>
      <c r="AD913" s="108"/>
      <c r="AE913" s="18"/>
      <c r="AF913" s="109"/>
      <c r="AG913" s="108"/>
      <c r="AH913" s="148"/>
      <c r="AI913" s="100"/>
      <c r="AJ913" s="100"/>
      <c r="AK913" s="100"/>
      <c r="AL913" s="108"/>
      <c r="AM913" s="18"/>
      <c r="AN913" s="111"/>
      <c r="AO913" s="18"/>
      <c r="AP913" s="149"/>
      <c r="AQ913" s="82"/>
      <c r="AR913" s="66"/>
      <c r="AS913" s="97"/>
    </row>
    <row r="914" spans="1:45" ht="12.75" customHeight="1">
      <c r="A914" s="66"/>
      <c r="B914" s="98"/>
      <c r="C914" s="99"/>
      <c r="D914" s="99"/>
      <c r="E914" s="100"/>
      <c r="F914" s="100"/>
      <c r="G914" s="100"/>
      <c r="H914" s="98"/>
      <c r="I914" s="143"/>
      <c r="J914" s="100"/>
      <c r="K914" s="102"/>
      <c r="L914" s="100"/>
      <c r="M914" s="100"/>
      <c r="N914" s="100"/>
      <c r="O914" s="108"/>
      <c r="P914" s="144"/>
      <c r="Q914" s="145"/>
      <c r="R914" s="145"/>
      <c r="S914" s="100"/>
      <c r="T914" s="108"/>
      <c r="U914" s="102"/>
      <c r="V914" s="100"/>
      <c r="W914" s="100"/>
      <c r="X914" s="146"/>
      <c r="Y914" s="18"/>
      <c r="Z914" s="147"/>
      <c r="AA914" s="100"/>
      <c r="AB914" s="100"/>
      <c r="AC914" s="100"/>
      <c r="AD914" s="108"/>
      <c r="AE914" s="18"/>
      <c r="AF914" s="109"/>
      <c r="AG914" s="108"/>
      <c r="AH914" s="148"/>
      <c r="AI914" s="100"/>
      <c r="AJ914" s="100"/>
      <c r="AK914" s="100"/>
      <c r="AL914" s="108"/>
      <c r="AM914" s="18"/>
      <c r="AN914" s="111"/>
      <c r="AO914" s="18"/>
      <c r="AP914" s="149"/>
      <c r="AQ914" s="82"/>
      <c r="AR914" s="66"/>
      <c r="AS914" s="97"/>
    </row>
    <row r="915" spans="1:45" ht="12.75" customHeight="1">
      <c r="A915" s="66"/>
      <c r="B915" s="98"/>
      <c r="C915" s="99"/>
      <c r="D915" s="99"/>
      <c r="E915" s="100"/>
      <c r="F915" s="100"/>
      <c r="G915" s="100"/>
      <c r="H915" s="98"/>
      <c r="I915" s="143"/>
      <c r="J915" s="100"/>
      <c r="K915" s="102"/>
      <c r="L915" s="100"/>
      <c r="M915" s="100"/>
      <c r="N915" s="100"/>
      <c r="O915" s="108"/>
      <c r="P915" s="144"/>
      <c r="Q915" s="145"/>
      <c r="R915" s="145"/>
      <c r="S915" s="100"/>
      <c r="T915" s="108"/>
      <c r="U915" s="102"/>
      <c r="V915" s="100"/>
      <c r="W915" s="100"/>
      <c r="X915" s="146"/>
      <c r="Y915" s="18"/>
      <c r="Z915" s="147"/>
      <c r="AA915" s="100"/>
      <c r="AB915" s="100"/>
      <c r="AC915" s="100"/>
      <c r="AD915" s="108"/>
      <c r="AE915" s="18"/>
      <c r="AF915" s="109"/>
      <c r="AG915" s="108"/>
      <c r="AH915" s="148"/>
      <c r="AI915" s="100"/>
      <c r="AJ915" s="100"/>
      <c r="AK915" s="100"/>
      <c r="AL915" s="108"/>
      <c r="AM915" s="18"/>
      <c r="AN915" s="111"/>
      <c r="AO915" s="18"/>
      <c r="AP915" s="149"/>
      <c r="AQ915" s="82"/>
      <c r="AR915" s="66"/>
      <c r="AS915" s="97"/>
    </row>
    <row r="916" spans="1:45" ht="12.75" customHeight="1">
      <c r="A916" s="66"/>
      <c r="B916" s="98"/>
      <c r="C916" s="99"/>
      <c r="D916" s="99"/>
      <c r="E916" s="100"/>
      <c r="F916" s="100"/>
      <c r="G916" s="100"/>
      <c r="H916" s="98"/>
      <c r="I916" s="143"/>
      <c r="J916" s="100"/>
      <c r="K916" s="102"/>
      <c r="L916" s="100"/>
      <c r="M916" s="100"/>
      <c r="N916" s="100"/>
      <c r="O916" s="108"/>
      <c r="P916" s="144"/>
      <c r="Q916" s="145"/>
      <c r="R916" s="145"/>
      <c r="S916" s="100"/>
      <c r="T916" s="108"/>
      <c r="U916" s="102"/>
      <c r="V916" s="100"/>
      <c r="W916" s="100"/>
      <c r="X916" s="146"/>
      <c r="Y916" s="18"/>
      <c r="Z916" s="147"/>
      <c r="AA916" s="100"/>
      <c r="AB916" s="100"/>
      <c r="AC916" s="100"/>
      <c r="AD916" s="108"/>
      <c r="AE916" s="18"/>
      <c r="AF916" s="109"/>
      <c r="AG916" s="108"/>
      <c r="AH916" s="148"/>
      <c r="AI916" s="100"/>
      <c r="AJ916" s="100"/>
      <c r="AK916" s="100"/>
      <c r="AL916" s="108"/>
      <c r="AM916" s="18"/>
      <c r="AN916" s="111"/>
      <c r="AO916" s="18"/>
      <c r="AP916" s="149"/>
      <c r="AQ916" s="82"/>
      <c r="AR916" s="66"/>
      <c r="AS916" s="97"/>
    </row>
    <row r="917" spans="1:45" ht="12.75" customHeight="1">
      <c r="A917" s="66"/>
      <c r="B917" s="98"/>
      <c r="C917" s="99"/>
      <c r="D917" s="99"/>
      <c r="E917" s="100"/>
      <c r="F917" s="100"/>
      <c r="G917" s="100"/>
      <c r="H917" s="98"/>
      <c r="I917" s="143"/>
      <c r="J917" s="100"/>
      <c r="K917" s="102"/>
      <c r="L917" s="100"/>
      <c r="M917" s="100"/>
      <c r="N917" s="100"/>
      <c r="O917" s="108"/>
      <c r="P917" s="144"/>
      <c r="Q917" s="145"/>
      <c r="R917" s="145"/>
      <c r="S917" s="100"/>
      <c r="T917" s="108"/>
      <c r="U917" s="102"/>
      <c r="V917" s="100"/>
      <c r="W917" s="100"/>
      <c r="X917" s="146"/>
      <c r="Y917" s="18"/>
      <c r="Z917" s="147"/>
      <c r="AA917" s="100"/>
      <c r="AB917" s="100"/>
      <c r="AC917" s="100"/>
      <c r="AD917" s="108"/>
      <c r="AE917" s="18"/>
      <c r="AF917" s="109"/>
      <c r="AG917" s="108"/>
      <c r="AH917" s="148"/>
      <c r="AI917" s="100"/>
      <c r="AJ917" s="100"/>
      <c r="AK917" s="100"/>
      <c r="AL917" s="108"/>
      <c r="AM917" s="18"/>
      <c r="AN917" s="111"/>
      <c r="AO917" s="18"/>
      <c r="AP917" s="149"/>
      <c r="AQ917" s="82"/>
      <c r="AR917" s="66"/>
      <c r="AS917" s="97"/>
    </row>
    <row r="918" spans="1:45" ht="12.75" customHeight="1">
      <c r="A918" s="66"/>
      <c r="B918" s="98"/>
      <c r="C918" s="99"/>
      <c r="D918" s="99"/>
      <c r="E918" s="100"/>
      <c r="F918" s="100"/>
      <c r="G918" s="100"/>
      <c r="H918" s="98"/>
      <c r="I918" s="143"/>
      <c r="J918" s="100"/>
      <c r="K918" s="102"/>
      <c r="L918" s="100"/>
      <c r="M918" s="100"/>
      <c r="N918" s="100"/>
      <c r="O918" s="108"/>
      <c r="P918" s="144"/>
      <c r="Q918" s="145"/>
      <c r="R918" s="145"/>
      <c r="S918" s="100"/>
      <c r="T918" s="108"/>
      <c r="U918" s="102"/>
      <c r="V918" s="100"/>
      <c r="W918" s="100"/>
      <c r="X918" s="146"/>
      <c r="Y918" s="18"/>
      <c r="Z918" s="147"/>
      <c r="AA918" s="100"/>
      <c r="AB918" s="100"/>
      <c r="AC918" s="100"/>
      <c r="AD918" s="108"/>
      <c r="AE918" s="18"/>
      <c r="AF918" s="109"/>
      <c r="AG918" s="108"/>
      <c r="AH918" s="148"/>
      <c r="AI918" s="100"/>
      <c r="AJ918" s="100"/>
      <c r="AK918" s="100"/>
      <c r="AL918" s="108"/>
      <c r="AM918" s="18"/>
      <c r="AN918" s="111"/>
      <c r="AO918" s="18"/>
      <c r="AP918" s="149"/>
      <c r="AQ918" s="82"/>
      <c r="AR918" s="66"/>
      <c r="AS918" s="97"/>
    </row>
    <row r="919" spans="1:45" ht="12.75" customHeight="1">
      <c r="A919" s="66"/>
      <c r="B919" s="98"/>
      <c r="C919" s="99"/>
      <c r="D919" s="99"/>
      <c r="E919" s="100"/>
      <c r="F919" s="100"/>
      <c r="G919" s="100"/>
      <c r="H919" s="98"/>
      <c r="I919" s="143"/>
      <c r="J919" s="100"/>
      <c r="K919" s="102"/>
      <c r="L919" s="100"/>
      <c r="M919" s="100"/>
      <c r="N919" s="100"/>
      <c r="O919" s="108"/>
      <c r="P919" s="144"/>
      <c r="Q919" s="145"/>
      <c r="R919" s="145"/>
      <c r="S919" s="100"/>
      <c r="T919" s="108"/>
      <c r="U919" s="102"/>
      <c r="V919" s="100"/>
      <c r="W919" s="100"/>
      <c r="X919" s="146"/>
      <c r="Y919" s="18"/>
      <c r="Z919" s="147"/>
      <c r="AA919" s="100"/>
      <c r="AB919" s="100"/>
      <c r="AC919" s="100"/>
      <c r="AD919" s="108"/>
      <c r="AE919" s="18"/>
      <c r="AF919" s="109"/>
      <c r="AG919" s="108"/>
      <c r="AH919" s="148"/>
      <c r="AI919" s="100"/>
      <c r="AJ919" s="100"/>
      <c r="AK919" s="100"/>
      <c r="AL919" s="108"/>
      <c r="AM919" s="18"/>
      <c r="AN919" s="111"/>
      <c r="AO919" s="18"/>
      <c r="AP919" s="149"/>
      <c r="AQ919" s="82"/>
      <c r="AR919" s="66"/>
      <c r="AS919" s="97"/>
    </row>
    <row r="920" spans="1:45" ht="12.75" customHeight="1">
      <c r="A920" s="66"/>
      <c r="B920" s="98"/>
      <c r="C920" s="99"/>
      <c r="D920" s="99"/>
      <c r="E920" s="100"/>
      <c r="F920" s="100"/>
      <c r="G920" s="100"/>
      <c r="H920" s="98"/>
      <c r="I920" s="143"/>
      <c r="J920" s="100"/>
      <c r="K920" s="102"/>
      <c r="L920" s="100"/>
      <c r="M920" s="100"/>
      <c r="N920" s="100"/>
      <c r="O920" s="108"/>
      <c r="P920" s="144"/>
      <c r="Q920" s="145"/>
      <c r="R920" s="145"/>
      <c r="S920" s="100"/>
      <c r="T920" s="108"/>
      <c r="U920" s="102"/>
      <c r="V920" s="100"/>
      <c r="W920" s="100"/>
      <c r="X920" s="146"/>
      <c r="Y920" s="18"/>
      <c r="Z920" s="147"/>
      <c r="AA920" s="100"/>
      <c r="AB920" s="100"/>
      <c r="AC920" s="100"/>
      <c r="AD920" s="108"/>
      <c r="AE920" s="18"/>
      <c r="AF920" s="109"/>
      <c r="AG920" s="108"/>
      <c r="AH920" s="148"/>
      <c r="AI920" s="100"/>
      <c r="AJ920" s="100"/>
      <c r="AK920" s="100"/>
      <c r="AL920" s="108"/>
      <c r="AM920" s="18"/>
      <c r="AN920" s="111"/>
      <c r="AO920" s="18"/>
      <c r="AP920" s="149"/>
      <c r="AQ920" s="82"/>
      <c r="AR920" s="66"/>
      <c r="AS920" s="97"/>
    </row>
    <row r="921" spans="1:45" ht="12.75" customHeight="1">
      <c r="A921" s="66"/>
      <c r="B921" s="98"/>
      <c r="C921" s="99"/>
      <c r="D921" s="99"/>
      <c r="E921" s="100"/>
      <c r="F921" s="100"/>
      <c r="G921" s="100"/>
      <c r="H921" s="98"/>
      <c r="I921" s="143"/>
      <c r="J921" s="100"/>
      <c r="K921" s="102"/>
      <c r="L921" s="100"/>
      <c r="M921" s="100"/>
      <c r="N921" s="100"/>
      <c r="O921" s="108"/>
      <c r="P921" s="144"/>
      <c r="Q921" s="145"/>
      <c r="R921" s="145"/>
      <c r="S921" s="100"/>
      <c r="T921" s="108"/>
      <c r="U921" s="102"/>
      <c r="V921" s="100"/>
      <c r="W921" s="100"/>
      <c r="X921" s="146"/>
      <c r="Y921" s="18"/>
      <c r="Z921" s="147"/>
      <c r="AA921" s="100"/>
      <c r="AB921" s="100"/>
      <c r="AC921" s="100"/>
      <c r="AD921" s="108"/>
      <c r="AE921" s="18"/>
      <c r="AF921" s="109"/>
      <c r="AG921" s="108"/>
      <c r="AH921" s="148"/>
      <c r="AI921" s="100"/>
      <c r="AJ921" s="100"/>
      <c r="AK921" s="100"/>
      <c r="AL921" s="108"/>
      <c r="AM921" s="18"/>
      <c r="AN921" s="111"/>
      <c r="AO921" s="18"/>
      <c r="AP921" s="149"/>
      <c r="AQ921" s="82"/>
      <c r="AR921" s="66"/>
      <c r="AS921" s="97"/>
    </row>
    <row r="922" spans="1:45" ht="12.75" customHeight="1">
      <c r="A922" s="66"/>
      <c r="B922" s="98"/>
      <c r="C922" s="99"/>
      <c r="D922" s="99"/>
      <c r="E922" s="100"/>
      <c r="F922" s="100"/>
      <c r="G922" s="100"/>
      <c r="H922" s="98"/>
      <c r="I922" s="143"/>
      <c r="J922" s="100"/>
      <c r="K922" s="102"/>
      <c r="L922" s="100"/>
      <c r="M922" s="100"/>
      <c r="N922" s="100"/>
      <c r="O922" s="108"/>
      <c r="P922" s="144"/>
      <c r="Q922" s="145"/>
      <c r="R922" s="145"/>
      <c r="S922" s="100"/>
      <c r="T922" s="108"/>
      <c r="U922" s="102"/>
      <c r="V922" s="100"/>
      <c r="W922" s="100"/>
      <c r="X922" s="146"/>
      <c r="Y922" s="18"/>
      <c r="Z922" s="147"/>
      <c r="AA922" s="100"/>
      <c r="AB922" s="100"/>
      <c r="AC922" s="100"/>
      <c r="AD922" s="108"/>
      <c r="AE922" s="18"/>
      <c r="AF922" s="109"/>
      <c r="AG922" s="108"/>
      <c r="AH922" s="148"/>
      <c r="AI922" s="100"/>
      <c r="AJ922" s="100"/>
      <c r="AK922" s="100"/>
      <c r="AL922" s="108"/>
      <c r="AM922" s="18"/>
      <c r="AN922" s="111"/>
      <c r="AO922" s="18"/>
      <c r="AP922" s="149"/>
      <c r="AQ922" s="82"/>
      <c r="AR922" s="66"/>
      <c r="AS922" s="97"/>
    </row>
    <row r="923" spans="1:45" ht="12.75" customHeight="1">
      <c r="A923" s="66"/>
      <c r="B923" s="98"/>
      <c r="C923" s="99"/>
      <c r="D923" s="99"/>
      <c r="E923" s="100"/>
      <c r="F923" s="100"/>
      <c r="G923" s="100"/>
      <c r="H923" s="98"/>
      <c r="I923" s="143"/>
      <c r="J923" s="100"/>
      <c r="K923" s="102"/>
      <c r="L923" s="100"/>
      <c r="M923" s="100"/>
      <c r="N923" s="100"/>
      <c r="O923" s="108"/>
      <c r="P923" s="144"/>
      <c r="Q923" s="145"/>
      <c r="R923" s="145"/>
      <c r="S923" s="100"/>
      <c r="T923" s="108"/>
      <c r="U923" s="102"/>
      <c r="V923" s="100"/>
      <c r="W923" s="100"/>
      <c r="X923" s="146"/>
      <c r="Y923" s="18"/>
      <c r="Z923" s="147"/>
      <c r="AA923" s="100"/>
      <c r="AB923" s="100"/>
      <c r="AC923" s="100"/>
      <c r="AD923" s="108"/>
      <c r="AE923" s="18"/>
      <c r="AF923" s="109"/>
      <c r="AG923" s="108"/>
      <c r="AH923" s="148"/>
      <c r="AI923" s="100"/>
      <c r="AJ923" s="100"/>
      <c r="AK923" s="100"/>
      <c r="AL923" s="108"/>
      <c r="AM923" s="18"/>
      <c r="AN923" s="111"/>
      <c r="AO923" s="18"/>
      <c r="AP923" s="149"/>
      <c r="AQ923" s="82"/>
      <c r="AR923" s="66"/>
      <c r="AS923" s="97"/>
    </row>
    <row r="924" spans="1:45" ht="12.75" customHeight="1">
      <c r="A924" s="66"/>
      <c r="B924" s="98"/>
      <c r="C924" s="99"/>
      <c r="D924" s="99"/>
      <c r="E924" s="100"/>
      <c r="F924" s="100"/>
      <c r="G924" s="100"/>
      <c r="H924" s="98"/>
      <c r="I924" s="143"/>
      <c r="J924" s="100"/>
      <c r="K924" s="102"/>
      <c r="L924" s="100"/>
      <c r="M924" s="100"/>
      <c r="N924" s="100"/>
      <c r="O924" s="108"/>
      <c r="P924" s="144"/>
      <c r="Q924" s="145"/>
      <c r="R924" s="145"/>
      <c r="S924" s="100"/>
      <c r="T924" s="108"/>
      <c r="U924" s="102"/>
      <c r="V924" s="100"/>
      <c r="W924" s="100"/>
      <c r="X924" s="146"/>
      <c r="Y924" s="18"/>
      <c r="Z924" s="147"/>
      <c r="AA924" s="100"/>
      <c r="AB924" s="100"/>
      <c r="AC924" s="100"/>
      <c r="AD924" s="108"/>
      <c r="AE924" s="18"/>
      <c r="AF924" s="109"/>
      <c r="AG924" s="108"/>
      <c r="AH924" s="148"/>
      <c r="AI924" s="100"/>
      <c r="AJ924" s="100"/>
      <c r="AK924" s="100"/>
      <c r="AL924" s="108"/>
      <c r="AM924" s="18"/>
      <c r="AN924" s="111"/>
      <c r="AO924" s="18"/>
      <c r="AP924" s="149"/>
      <c r="AQ924" s="82"/>
      <c r="AR924" s="66"/>
      <c r="AS924" s="97"/>
    </row>
    <row r="925" spans="1:45" ht="12.75" customHeight="1">
      <c r="A925" s="66"/>
      <c r="B925" s="98"/>
      <c r="C925" s="99"/>
      <c r="D925" s="99"/>
      <c r="E925" s="100"/>
      <c r="F925" s="100"/>
      <c r="G925" s="100"/>
      <c r="H925" s="98"/>
      <c r="I925" s="143"/>
      <c r="J925" s="100"/>
      <c r="K925" s="102"/>
      <c r="L925" s="100"/>
      <c r="M925" s="100"/>
      <c r="N925" s="100"/>
      <c r="O925" s="108"/>
      <c r="P925" s="144"/>
      <c r="Q925" s="145"/>
      <c r="R925" s="145"/>
      <c r="S925" s="100"/>
      <c r="T925" s="108"/>
      <c r="U925" s="102"/>
      <c r="V925" s="100"/>
      <c r="W925" s="100"/>
      <c r="X925" s="146"/>
      <c r="Y925" s="18"/>
      <c r="Z925" s="147"/>
      <c r="AA925" s="100"/>
      <c r="AB925" s="100"/>
      <c r="AC925" s="100"/>
      <c r="AD925" s="108"/>
      <c r="AE925" s="18"/>
      <c r="AF925" s="109"/>
      <c r="AG925" s="108"/>
      <c r="AH925" s="148"/>
      <c r="AI925" s="100"/>
      <c r="AJ925" s="100"/>
      <c r="AK925" s="100"/>
      <c r="AL925" s="108"/>
      <c r="AM925" s="18"/>
      <c r="AN925" s="111"/>
      <c r="AO925" s="18"/>
      <c r="AP925" s="149"/>
      <c r="AQ925" s="82"/>
      <c r="AR925" s="66"/>
      <c r="AS925" s="97"/>
    </row>
    <row r="926" spans="1:45" ht="12.75" customHeight="1">
      <c r="A926" s="66"/>
      <c r="B926" s="98"/>
      <c r="C926" s="99"/>
      <c r="D926" s="99"/>
      <c r="E926" s="100"/>
      <c r="F926" s="100"/>
      <c r="G926" s="100"/>
      <c r="H926" s="98"/>
      <c r="I926" s="143"/>
      <c r="J926" s="100"/>
      <c r="K926" s="102"/>
      <c r="L926" s="100"/>
      <c r="M926" s="100"/>
      <c r="N926" s="100"/>
      <c r="O926" s="108"/>
      <c r="P926" s="144"/>
      <c r="Q926" s="145"/>
      <c r="R926" s="145"/>
      <c r="S926" s="100"/>
      <c r="T926" s="108"/>
      <c r="U926" s="102"/>
      <c r="V926" s="100"/>
      <c r="W926" s="100"/>
      <c r="X926" s="146"/>
      <c r="Y926" s="18"/>
      <c r="Z926" s="147"/>
      <c r="AA926" s="100"/>
      <c r="AB926" s="100"/>
      <c r="AC926" s="100"/>
      <c r="AD926" s="108"/>
      <c r="AE926" s="18"/>
      <c r="AF926" s="109"/>
      <c r="AG926" s="108"/>
      <c r="AH926" s="148"/>
      <c r="AI926" s="100"/>
      <c r="AJ926" s="100"/>
      <c r="AK926" s="100"/>
      <c r="AL926" s="108"/>
      <c r="AM926" s="18"/>
      <c r="AN926" s="111"/>
      <c r="AO926" s="18"/>
      <c r="AP926" s="149"/>
      <c r="AQ926" s="82"/>
      <c r="AR926" s="66"/>
      <c r="AS926" s="97"/>
    </row>
    <row r="927" spans="1:45" ht="12.75" customHeight="1">
      <c r="A927" s="66"/>
      <c r="B927" s="98"/>
      <c r="C927" s="99"/>
      <c r="D927" s="99"/>
      <c r="E927" s="100"/>
      <c r="F927" s="100"/>
      <c r="G927" s="100"/>
      <c r="H927" s="98"/>
      <c r="I927" s="143"/>
      <c r="J927" s="100"/>
      <c r="K927" s="102"/>
      <c r="L927" s="100"/>
      <c r="M927" s="100"/>
      <c r="N927" s="100"/>
      <c r="O927" s="108"/>
      <c r="P927" s="144"/>
      <c r="Q927" s="145"/>
      <c r="R927" s="145"/>
      <c r="S927" s="100"/>
      <c r="T927" s="108"/>
      <c r="U927" s="102"/>
      <c r="V927" s="100"/>
      <c r="W927" s="100"/>
      <c r="X927" s="146"/>
      <c r="Y927" s="18"/>
      <c r="Z927" s="147"/>
      <c r="AA927" s="100"/>
      <c r="AB927" s="100"/>
      <c r="AC927" s="100"/>
      <c r="AD927" s="108"/>
      <c r="AE927" s="18"/>
      <c r="AF927" s="109"/>
      <c r="AG927" s="108"/>
      <c r="AH927" s="148"/>
      <c r="AI927" s="100"/>
      <c r="AJ927" s="100"/>
      <c r="AK927" s="100"/>
      <c r="AL927" s="108"/>
      <c r="AM927" s="18"/>
      <c r="AN927" s="111"/>
      <c r="AO927" s="18"/>
      <c r="AP927" s="149"/>
      <c r="AQ927" s="82"/>
      <c r="AR927" s="66"/>
      <c r="AS927" s="97"/>
    </row>
    <row r="928" spans="1:45" ht="12.75" customHeight="1">
      <c r="A928" s="66"/>
      <c r="B928" s="98"/>
      <c r="C928" s="99"/>
      <c r="D928" s="99"/>
      <c r="E928" s="100"/>
      <c r="F928" s="100"/>
      <c r="G928" s="100"/>
      <c r="H928" s="98"/>
      <c r="I928" s="143"/>
      <c r="J928" s="100"/>
      <c r="K928" s="102"/>
      <c r="L928" s="100"/>
      <c r="M928" s="100"/>
      <c r="N928" s="100"/>
      <c r="O928" s="108"/>
      <c r="P928" s="144"/>
      <c r="Q928" s="145"/>
      <c r="R928" s="145"/>
      <c r="S928" s="100"/>
      <c r="T928" s="108"/>
      <c r="U928" s="102"/>
      <c r="V928" s="100"/>
      <c r="W928" s="100"/>
      <c r="X928" s="146"/>
      <c r="Y928" s="18"/>
      <c r="Z928" s="147"/>
      <c r="AA928" s="100"/>
      <c r="AB928" s="100"/>
      <c r="AC928" s="100"/>
      <c r="AD928" s="108"/>
      <c r="AE928" s="18"/>
      <c r="AF928" s="109"/>
      <c r="AG928" s="108"/>
      <c r="AH928" s="148"/>
      <c r="AI928" s="100"/>
      <c r="AJ928" s="100"/>
      <c r="AK928" s="100"/>
      <c r="AL928" s="108"/>
      <c r="AM928" s="18"/>
      <c r="AN928" s="111"/>
      <c r="AO928" s="18"/>
      <c r="AP928" s="149"/>
      <c r="AQ928" s="82"/>
      <c r="AR928" s="66"/>
      <c r="AS928" s="97"/>
    </row>
    <row r="929" spans="1:45" ht="12.75" customHeight="1">
      <c r="A929" s="66"/>
      <c r="B929" s="98"/>
      <c r="C929" s="99"/>
      <c r="D929" s="99"/>
      <c r="E929" s="100"/>
      <c r="F929" s="100"/>
      <c r="G929" s="100"/>
      <c r="H929" s="98"/>
      <c r="I929" s="143"/>
      <c r="J929" s="100"/>
      <c r="K929" s="102"/>
      <c r="L929" s="100"/>
      <c r="M929" s="100"/>
      <c r="N929" s="100"/>
      <c r="O929" s="108"/>
      <c r="P929" s="144"/>
      <c r="Q929" s="145"/>
      <c r="R929" s="145"/>
      <c r="S929" s="100"/>
      <c r="T929" s="108"/>
      <c r="U929" s="102"/>
      <c r="V929" s="100"/>
      <c r="W929" s="100"/>
      <c r="X929" s="146"/>
      <c r="Y929" s="18"/>
      <c r="Z929" s="147"/>
      <c r="AA929" s="100"/>
      <c r="AB929" s="100"/>
      <c r="AC929" s="100"/>
      <c r="AD929" s="108"/>
      <c r="AE929" s="18"/>
      <c r="AF929" s="109"/>
      <c r="AG929" s="108"/>
      <c r="AH929" s="148"/>
      <c r="AI929" s="100"/>
      <c r="AJ929" s="100"/>
      <c r="AK929" s="100"/>
      <c r="AL929" s="108"/>
      <c r="AM929" s="18"/>
      <c r="AN929" s="111"/>
      <c r="AO929" s="18"/>
      <c r="AP929" s="149"/>
      <c r="AQ929" s="82"/>
      <c r="AR929" s="66"/>
      <c r="AS929" s="97"/>
    </row>
    <row r="930" spans="1:45" ht="12.75" customHeight="1">
      <c r="A930" s="66"/>
      <c r="B930" s="98"/>
      <c r="C930" s="99"/>
      <c r="D930" s="99"/>
      <c r="E930" s="100"/>
      <c r="F930" s="100"/>
      <c r="G930" s="100"/>
      <c r="H930" s="98"/>
      <c r="I930" s="143"/>
      <c r="J930" s="100"/>
      <c r="K930" s="102"/>
      <c r="L930" s="100"/>
      <c r="M930" s="100"/>
      <c r="N930" s="100"/>
      <c r="O930" s="108"/>
      <c r="P930" s="144"/>
      <c r="Q930" s="145"/>
      <c r="R930" s="145"/>
      <c r="S930" s="100"/>
      <c r="T930" s="108"/>
      <c r="U930" s="102"/>
      <c r="V930" s="100"/>
      <c r="W930" s="100"/>
      <c r="X930" s="146"/>
      <c r="Y930" s="18"/>
      <c r="Z930" s="147"/>
      <c r="AA930" s="100"/>
      <c r="AB930" s="100"/>
      <c r="AC930" s="100"/>
      <c r="AD930" s="108"/>
      <c r="AE930" s="18"/>
      <c r="AF930" s="109"/>
      <c r="AG930" s="108"/>
      <c r="AH930" s="148"/>
      <c r="AI930" s="100"/>
      <c r="AJ930" s="100"/>
      <c r="AK930" s="100"/>
      <c r="AL930" s="108"/>
      <c r="AM930" s="18"/>
      <c r="AN930" s="111"/>
      <c r="AO930" s="18"/>
      <c r="AP930" s="149"/>
      <c r="AQ930" s="82"/>
      <c r="AR930" s="66"/>
      <c r="AS930" s="97"/>
    </row>
    <row r="931" spans="1:45" ht="12.75" customHeight="1">
      <c r="A931" s="66"/>
      <c r="B931" s="98"/>
      <c r="C931" s="99"/>
      <c r="D931" s="99"/>
      <c r="E931" s="100"/>
      <c r="F931" s="100"/>
      <c r="G931" s="100"/>
      <c r="H931" s="98"/>
      <c r="I931" s="143"/>
      <c r="J931" s="100"/>
      <c r="K931" s="102"/>
      <c r="L931" s="100"/>
      <c r="M931" s="100"/>
      <c r="N931" s="100"/>
      <c r="O931" s="108"/>
      <c r="P931" s="144"/>
      <c r="Q931" s="145"/>
      <c r="R931" s="145"/>
      <c r="S931" s="100"/>
      <c r="T931" s="108"/>
      <c r="U931" s="102"/>
      <c r="V931" s="100"/>
      <c r="W931" s="100"/>
      <c r="X931" s="146"/>
      <c r="Y931" s="18"/>
      <c r="Z931" s="147"/>
      <c r="AA931" s="100"/>
      <c r="AB931" s="100"/>
      <c r="AC931" s="100"/>
      <c r="AD931" s="108"/>
      <c r="AE931" s="18"/>
      <c r="AF931" s="109"/>
      <c r="AG931" s="108"/>
      <c r="AH931" s="148"/>
      <c r="AI931" s="100"/>
      <c r="AJ931" s="100"/>
      <c r="AK931" s="100"/>
      <c r="AL931" s="108"/>
      <c r="AM931" s="18"/>
      <c r="AN931" s="111"/>
      <c r="AO931" s="18"/>
      <c r="AP931" s="149"/>
      <c r="AQ931" s="82"/>
      <c r="AR931" s="66"/>
      <c r="AS931" s="97"/>
    </row>
    <row r="932" spans="1:45" ht="12.75" customHeight="1">
      <c r="A932" s="66"/>
      <c r="B932" s="98"/>
      <c r="C932" s="99"/>
      <c r="D932" s="99"/>
      <c r="E932" s="100"/>
      <c r="F932" s="100"/>
      <c r="G932" s="100"/>
      <c r="H932" s="98"/>
      <c r="I932" s="143"/>
      <c r="J932" s="100"/>
      <c r="K932" s="102"/>
      <c r="L932" s="100"/>
      <c r="M932" s="100"/>
      <c r="N932" s="100"/>
      <c r="O932" s="108"/>
      <c r="P932" s="144"/>
      <c r="Q932" s="145"/>
      <c r="R932" s="145"/>
      <c r="S932" s="100"/>
      <c r="T932" s="108"/>
      <c r="U932" s="102"/>
      <c r="V932" s="100"/>
      <c r="W932" s="100"/>
      <c r="X932" s="146"/>
      <c r="Y932" s="18"/>
      <c r="Z932" s="147"/>
      <c r="AA932" s="100"/>
      <c r="AB932" s="100"/>
      <c r="AC932" s="100"/>
      <c r="AD932" s="108"/>
      <c r="AE932" s="18"/>
      <c r="AF932" s="109"/>
      <c r="AG932" s="108"/>
      <c r="AH932" s="148"/>
      <c r="AI932" s="100"/>
      <c r="AJ932" s="100"/>
      <c r="AK932" s="100"/>
      <c r="AL932" s="108"/>
      <c r="AM932" s="18"/>
      <c r="AN932" s="111"/>
      <c r="AO932" s="18"/>
      <c r="AP932" s="149"/>
      <c r="AQ932" s="82"/>
      <c r="AR932" s="66"/>
      <c r="AS932" s="97"/>
    </row>
    <row r="933" spans="1:45" ht="12.75" customHeight="1">
      <c r="A933" s="66"/>
      <c r="B933" s="98"/>
      <c r="C933" s="99"/>
      <c r="D933" s="99"/>
      <c r="E933" s="100"/>
      <c r="F933" s="100"/>
      <c r="G933" s="100"/>
      <c r="H933" s="98"/>
      <c r="I933" s="143"/>
      <c r="J933" s="100"/>
      <c r="K933" s="102"/>
      <c r="L933" s="100"/>
      <c r="M933" s="100"/>
      <c r="N933" s="100"/>
      <c r="O933" s="108"/>
      <c r="P933" s="144"/>
      <c r="Q933" s="145"/>
      <c r="R933" s="145"/>
      <c r="S933" s="100"/>
      <c r="T933" s="108"/>
      <c r="U933" s="102"/>
      <c r="V933" s="100"/>
      <c r="W933" s="100"/>
      <c r="X933" s="146"/>
      <c r="Y933" s="18"/>
      <c r="Z933" s="147"/>
      <c r="AA933" s="100"/>
      <c r="AB933" s="100"/>
      <c r="AC933" s="100"/>
      <c r="AD933" s="108"/>
      <c r="AE933" s="18"/>
      <c r="AF933" s="109"/>
      <c r="AG933" s="108"/>
      <c r="AH933" s="148"/>
      <c r="AI933" s="100"/>
      <c r="AJ933" s="100"/>
      <c r="AK933" s="100"/>
      <c r="AL933" s="108"/>
      <c r="AM933" s="18"/>
      <c r="AN933" s="111"/>
      <c r="AO933" s="18"/>
      <c r="AP933" s="149"/>
      <c r="AQ933" s="82"/>
      <c r="AR933" s="66"/>
      <c r="AS933" s="97"/>
    </row>
    <row r="934" spans="1:45" ht="12.75" customHeight="1">
      <c r="A934" s="66"/>
      <c r="B934" s="98"/>
      <c r="C934" s="99"/>
      <c r="D934" s="99"/>
      <c r="E934" s="100"/>
      <c r="F934" s="100"/>
      <c r="G934" s="100"/>
      <c r="H934" s="98"/>
      <c r="I934" s="143"/>
      <c r="J934" s="100"/>
      <c r="K934" s="102"/>
      <c r="L934" s="100"/>
      <c r="M934" s="100"/>
      <c r="N934" s="100"/>
      <c r="O934" s="108"/>
      <c r="P934" s="144"/>
      <c r="Q934" s="145"/>
      <c r="R934" s="145"/>
      <c r="S934" s="100"/>
      <c r="T934" s="108"/>
      <c r="U934" s="102"/>
      <c r="V934" s="100"/>
      <c r="W934" s="100"/>
      <c r="X934" s="146"/>
      <c r="Y934" s="18"/>
      <c r="Z934" s="147"/>
      <c r="AA934" s="100"/>
      <c r="AB934" s="100"/>
      <c r="AC934" s="100"/>
      <c r="AD934" s="108"/>
      <c r="AE934" s="18"/>
      <c r="AF934" s="109"/>
      <c r="AG934" s="108"/>
      <c r="AH934" s="148"/>
      <c r="AI934" s="100"/>
      <c r="AJ934" s="100"/>
      <c r="AK934" s="100"/>
      <c r="AL934" s="108"/>
      <c r="AM934" s="18"/>
      <c r="AN934" s="111"/>
      <c r="AO934" s="18"/>
      <c r="AP934" s="149"/>
      <c r="AQ934" s="82"/>
      <c r="AR934" s="66"/>
      <c r="AS934" s="97"/>
    </row>
    <row r="935" spans="1:45" ht="12.75" customHeight="1">
      <c r="A935" s="66"/>
      <c r="B935" s="98"/>
      <c r="C935" s="99"/>
      <c r="D935" s="99"/>
      <c r="E935" s="100"/>
      <c r="F935" s="100"/>
      <c r="G935" s="100"/>
      <c r="H935" s="98"/>
      <c r="I935" s="143"/>
      <c r="J935" s="100"/>
      <c r="K935" s="102"/>
      <c r="L935" s="100"/>
      <c r="M935" s="100"/>
      <c r="N935" s="100"/>
      <c r="O935" s="108"/>
      <c r="P935" s="144"/>
      <c r="Q935" s="145"/>
      <c r="R935" s="145"/>
      <c r="S935" s="100"/>
      <c r="T935" s="108"/>
      <c r="U935" s="102"/>
      <c r="V935" s="100"/>
      <c r="W935" s="100"/>
      <c r="X935" s="146"/>
      <c r="Y935" s="18"/>
      <c r="Z935" s="147"/>
      <c r="AA935" s="100"/>
      <c r="AB935" s="100"/>
      <c r="AC935" s="100"/>
      <c r="AD935" s="108"/>
      <c r="AE935" s="18"/>
      <c r="AF935" s="109"/>
      <c r="AG935" s="108"/>
      <c r="AH935" s="148"/>
      <c r="AI935" s="100"/>
      <c r="AJ935" s="100"/>
      <c r="AK935" s="100"/>
      <c r="AL935" s="108"/>
      <c r="AM935" s="18"/>
      <c r="AN935" s="111"/>
      <c r="AO935" s="18"/>
      <c r="AP935" s="149"/>
      <c r="AQ935" s="82"/>
      <c r="AR935" s="66"/>
      <c r="AS935" s="97"/>
    </row>
    <row r="936" spans="1:45" ht="12.75" customHeight="1">
      <c r="A936" s="66"/>
      <c r="B936" s="98"/>
      <c r="C936" s="99"/>
      <c r="D936" s="99"/>
      <c r="E936" s="100"/>
      <c r="F936" s="100"/>
      <c r="G936" s="100"/>
      <c r="H936" s="98"/>
      <c r="I936" s="143"/>
      <c r="J936" s="100"/>
      <c r="K936" s="102"/>
      <c r="L936" s="100"/>
      <c r="M936" s="100"/>
      <c r="N936" s="100"/>
      <c r="O936" s="108"/>
      <c r="P936" s="144"/>
      <c r="Q936" s="145"/>
      <c r="R936" s="145"/>
      <c r="S936" s="100"/>
      <c r="T936" s="108"/>
      <c r="U936" s="102"/>
      <c r="V936" s="100"/>
      <c r="W936" s="100"/>
      <c r="X936" s="146"/>
      <c r="Y936" s="18"/>
      <c r="Z936" s="147"/>
      <c r="AA936" s="100"/>
      <c r="AB936" s="100"/>
      <c r="AC936" s="100"/>
      <c r="AD936" s="108"/>
      <c r="AE936" s="18"/>
      <c r="AF936" s="109"/>
      <c r="AG936" s="108"/>
      <c r="AH936" s="148"/>
      <c r="AI936" s="100"/>
      <c r="AJ936" s="100"/>
      <c r="AK936" s="100"/>
      <c r="AL936" s="108"/>
      <c r="AM936" s="18"/>
      <c r="AN936" s="111"/>
      <c r="AO936" s="18"/>
      <c r="AP936" s="149"/>
      <c r="AQ936" s="82"/>
      <c r="AR936" s="66"/>
      <c r="AS936" s="97"/>
    </row>
    <row r="937" spans="1:45" ht="12.75" customHeight="1">
      <c r="A937" s="66"/>
      <c r="B937" s="98"/>
      <c r="C937" s="99"/>
      <c r="D937" s="99"/>
      <c r="E937" s="100"/>
      <c r="F937" s="100"/>
      <c r="G937" s="100"/>
      <c r="H937" s="98"/>
      <c r="I937" s="143"/>
      <c r="J937" s="100"/>
      <c r="K937" s="102"/>
      <c r="L937" s="100"/>
      <c r="M937" s="100"/>
      <c r="N937" s="100"/>
      <c r="O937" s="108"/>
      <c r="P937" s="144"/>
      <c r="Q937" s="145"/>
      <c r="R937" s="145"/>
      <c r="S937" s="100"/>
      <c r="T937" s="108"/>
      <c r="U937" s="102"/>
      <c r="V937" s="100"/>
      <c r="W937" s="100"/>
      <c r="X937" s="146"/>
      <c r="Y937" s="18"/>
      <c r="Z937" s="147"/>
      <c r="AA937" s="100"/>
      <c r="AB937" s="100"/>
      <c r="AC937" s="100"/>
      <c r="AD937" s="108"/>
      <c r="AE937" s="18"/>
      <c r="AF937" s="109"/>
      <c r="AG937" s="108"/>
      <c r="AH937" s="148"/>
      <c r="AI937" s="100"/>
      <c r="AJ937" s="100"/>
      <c r="AK937" s="100"/>
      <c r="AL937" s="108"/>
      <c r="AM937" s="18"/>
      <c r="AN937" s="111"/>
      <c r="AO937" s="18"/>
      <c r="AP937" s="149"/>
      <c r="AQ937" s="82"/>
      <c r="AR937" s="66"/>
      <c r="AS937" s="97"/>
    </row>
    <row r="938" spans="1:45" ht="12.75" customHeight="1">
      <c r="A938" s="66"/>
      <c r="B938" s="98"/>
      <c r="C938" s="99"/>
      <c r="D938" s="99"/>
      <c r="E938" s="100"/>
      <c r="F938" s="100"/>
      <c r="G938" s="100"/>
      <c r="H938" s="98"/>
      <c r="I938" s="143"/>
      <c r="J938" s="100"/>
      <c r="K938" s="102"/>
      <c r="L938" s="100"/>
      <c r="M938" s="100"/>
      <c r="N938" s="100"/>
      <c r="O938" s="108"/>
      <c r="P938" s="144"/>
      <c r="Q938" s="145"/>
      <c r="R938" s="145"/>
      <c r="S938" s="100"/>
      <c r="T938" s="108"/>
      <c r="U938" s="102"/>
      <c r="V938" s="100"/>
      <c r="W938" s="100"/>
      <c r="X938" s="146"/>
      <c r="Y938" s="18"/>
      <c r="Z938" s="147"/>
      <c r="AA938" s="100"/>
      <c r="AB938" s="100"/>
      <c r="AC938" s="100"/>
      <c r="AD938" s="108"/>
      <c r="AE938" s="18"/>
      <c r="AF938" s="109"/>
      <c r="AG938" s="108"/>
      <c r="AH938" s="148"/>
      <c r="AI938" s="100"/>
      <c r="AJ938" s="100"/>
      <c r="AK938" s="100"/>
      <c r="AL938" s="108"/>
      <c r="AM938" s="18"/>
      <c r="AN938" s="111"/>
      <c r="AO938" s="18"/>
      <c r="AP938" s="149"/>
      <c r="AQ938" s="82"/>
      <c r="AR938" s="66"/>
      <c r="AS938" s="97"/>
    </row>
    <row r="939" spans="1:45" ht="12.75" customHeight="1">
      <c r="A939" s="66"/>
      <c r="B939" s="98"/>
      <c r="C939" s="99"/>
      <c r="D939" s="99"/>
      <c r="E939" s="100"/>
      <c r="F939" s="100"/>
      <c r="G939" s="100"/>
      <c r="H939" s="98"/>
      <c r="I939" s="143"/>
      <c r="J939" s="100"/>
      <c r="K939" s="102"/>
      <c r="L939" s="100"/>
      <c r="M939" s="100"/>
      <c r="N939" s="100"/>
      <c r="O939" s="108"/>
      <c r="P939" s="144"/>
      <c r="Q939" s="145"/>
      <c r="R939" s="145"/>
      <c r="S939" s="100"/>
      <c r="T939" s="108"/>
      <c r="U939" s="102"/>
      <c r="V939" s="100"/>
      <c r="W939" s="100"/>
      <c r="X939" s="146"/>
      <c r="Y939" s="18"/>
      <c r="Z939" s="147"/>
      <c r="AA939" s="100"/>
      <c r="AB939" s="100"/>
      <c r="AC939" s="100"/>
      <c r="AD939" s="108"/>
      <c r="AE939" s="18"/>
      <c r="AF939" s="109"/>
      <c r="AG939" s="108"/>
      <c r="AH939" s="148"/>
      <c r="AI939" s="100"/>
      <c r="AJ939" s="100"/>
      <c r="AK939" s="100"/>
      <c r="AL939" s="108"/>
      <c r="AM939" s="18"/>
      <c r="AN939" s="111"/>
      <c r="AO939" s="18"/>
      <c r="AP939" s="149"/>
      <c r="AQ939" s="82"/>
      <c r="AR939" s="66"/>
      <c r="AS939" s="97"/>
    </row>
    <row r="940" spans="1:45" ht="12.75" customHeight="1">
      <c r="A940" s="66"/>
      <c r="B940" s="98"/>
      <c r="C940" s="99"/>
      <c r="D940" s="99"/>
      <c r="E940" s="100"/>
      <c r="F940" s="100"/>
      <c r="G940" s="100"/>
      <c r="H940" s="98"/>
      <c r="I940" s="143"/>
      <c r="J940" s="100"/>
      <c r="K940" s="102"/>
      <c r="L940" s="100"/>
      <c r="M940" s="100"/>
      <c r="N940" s="100"/>
      <c r="O940" s="108"/>
      <c r="P940" s="144"/>
      <c r="Q940" s="145"/>
      <c r="R940" s="145"/>
      <c r="S940" s="100"/>
      <c r="T940" s="108"/>
      <c r="U940" s="102"/>
      <c r="V940" s="100"/>
      <c r="W940" s="100"/>
      <c r="X940" s="146"/>
      <c r="Y940" s="18"/>
      <c r="Z940" s="147"/>
      <c r="AA940" s="100"/>
      <c r="AB940" s="100"/>
      <c r="AC940" s="100"/>
      <c r="AD940" s="108"/>
      <c r="AE940" s="18"/>
      <c r="AF940" s="109"/>
      <c r="AG940" s="108"/>
      <c r="AH940" s="148"/>
      <c r="AI940" s="100"/>
      <c r="AJ940" s="100"/>
      <c r="AK940" s="100"/>
      <c r="AL940" s="108"/>
      <c r="AM940" s="18"/>
      <c r="AN940" s="111"/>
      <c r="AO940" s="18"/>
      <c r="AP940" s="149"/>
      <c r="AQ940" s="82"/>
      <c r="AR940" s="66"/>
      <c r="AS940" s="97"/>
    </row>
    <row r="941" spans="1:45" ht="12.75" customHeight="1">
      <c r="A941" s="66"/>
      <c r="B941" s="98"/>
      <c r="C941" s="99"/>
      <c r="D941" s="99"/>
      <c r="E941" s="100"/>
      <c r="F941" s="100"/>
      <c r="G941" s="100"/>
      <c r="H941" s="98"/>
      <c r="I941" s="143"/>
      <c r="J941" s="100"/>
      <c r="K941" s="102"/>
      <c r="L941" s="100"/>
      <c r="M941" s="100"/>
      <c r="N941" s="100"/>
      <c r="O941" s="108"/>
      <c r="P941" s="144"/>
      <c r="Q941" s="145"/>
      <c r="R941" s="145"/>
      <c r="S941" s="100"/>
      <c r="T941" s="108"/>
      <c r="U941" s="102"/>
      <c r="V941" s="100"/>
      <c r="W941" s="100"/>
      <c r="X941" s="146"/>
      <c r="Y941" s="18"/>
      <c r="Z941" s="147"/>
      <c r="AA941" s="100"/>
      <c r="AB941" s="100"/>
      <c r="AC941" s="100"/>
      <c r="AD941" s="108"/>
      <c r="AE941" s="18"/>
      <c r="AF941" s="109"/>
      <c r="AG941" s="108"/>
      <c r="AH941" s="148"/>
      <c r="AI941" s="100"/>
      <c r="AJ941" s="100"/>
      <c r="AK941" s="100"/>
      <c r="AL941" s="108"/>
      <c r="AM941" s="18"/>
      <c r="AN941" s="111"/>
      <c r="AO941" s="18"/>
      <c r="AP941" s="149"/>
      <c r="AQ941" s="82"/>
      <c r="AR941" s="66"/>
      <c r="AS941" s="97"/>
    </row>
    <row r="942" spans="1:45" ht="12.75" customHeight="1">
      <c r="A942" s="66"/>
      <c r="B942" s="98"/>
      <c r="C942" s="99"/>
      <c r="D942" s="99"/>
      <c r="E942" s="100"/>
      <c r="F942" s="100"/>
      <c r="G942" s="100"/>
      <c r="H942" s="98"/>
      <c r="I942" s="143"/>
      <c r="J942" s="100"/>
      <c r="K942" s="102"/>
      <c r="L942" s="100"/>
      <c r="M942" s="100"/>
      <c r="N942" s="100"/>
      <c r="O942" s="108"/>
      <c r="P942" s="144"/>
      <c r="Q942" s="145"/>
      <c r="R942" s="145"/>
      <c r="S942" s="100"/>
      <c r="T942" s="108"/>
      <c r="U942" s="102"/>
      <c r="V942" s="100"/>
      <c r="W942" s="100"/>
      <c r="X942" s="146"/>
      <c r="Y942" s="18"/>
      <c r="Z942" s="147"/>
      <c r="AA942" s="100"/>
      <c r="AB942" s="100"/>
      <c r="AC942" s="100"/>
      <c r="AD942" s="108"/>
      <c r="AE942" s="18"/>
      <c r="AF942" s="109"/>
      <c r="AG942" s="108"/>
      <c r="AH942" s="148"/>
      <c r="AI942" s="100"/>
      <c r="AJ942" s="100"/>
      <c r="AK942" s="100"/>
      <c r="AL942" s="108"/>
      <c r="AM942" s="18"/>
      <c r="AN942" s="111"/>
      <c r="AO942" s="18"/>
      <c r="AP942" s="149"/>
      <c r="AQ942" s="82"/>
      <c r="AR942" s="66"/>
      <c r="AS942" s="97"/>
    </row>
    <row r="943" spans="1:45" ht="12.75" customHeight="1">
      <c r="A943" s="66"/>
      <c r="B943" s="98"/>
      <c r="C943" s="99"/>
      <c r="D943" s="99"/>
      <c r="E943" s="100"/>
      <c r="F943" s="100"/>
      <c r="G943" s="100"/>
      <c r="H943" s="98"/>
      <c r="I943" s="143"/>
      <c r="J943" s="100"/>
      <c r="K943" s="102"/>
      <c r="L943" s="100"/>
      <c r="M943" s="100"/>
      <c r="N943" s="100"/>
      <c r="O943" s="108"/>
      <c r="P943" s="144"/>
      <c r="Q943" s="145"/>
      <c r="R943" s="145"/>
      <c r="S943" s="100"/>
      <c r="T943" s="108"/>
      <c r="U943" s="102"/>
      <c r="V943" s="100"/>
      <c r="W943" s="100"/>
      <c r="X943" s="146"/>
      <c r="Y943" s="18"/>
      <c r="Z943" s="147"/>
      <c r="AA943" s="100"/>
      <c r="AB943" s="100"/>
      <c r="AC943" s="100"/>
      <c r="AD943" s="108"/>
      <c r="AE943" s="18"/>
      <c r="AF943" s="109"/>
      <c r="AG943" s="108"/>
      <c r="AH943" s="148"/>
      <c r="AI943" s="100"/>
      <c r="AJ943" s="100"/>
      <c r="AK943" s="100"/>
      <c r="AL943" s="108"/>
      <c r="AM943" s="18"/>
      <c r="AN943" s="111"/>
      <c r="AO943" s="18"/>
      <c r="AP943" s="149"/>
      <c r="AQ943" s="82"/>
      <c r="AR943" s="66"/>
      <c r="AS943" s="97"/>
    </row>
    <row r="944" spans="1:45" ht="12.75" customHeight="1">
      <c r="A944" s="66"/>
      <c r="B944" s="98"/>
      <c r="C944" s="99"/>
      <c r="D944" s="99"/>
      <c r="E944" s="100"/>
      <c r="F944" s="100"/>
      <c r="G944" s="100"/>
      <c r="H944" s="98"/>
      <c r="I944" s="143"/>
      <c r="J944" s="100"/>
      <c r="K944" s="102"/>
      <c r="L944" s="100"/>
      <c r="M944" s="100"/>
      <c r="N944" s="100"/>
      <c r="O944" s="108"/>
      <c r="P944" s="144"/>
      <c r="Q944" s="145"/>
      <c r="R944" s="145"/>
      <c r="S944" s="100"/>
      <c r="T944" s="108"/>
      <c r="U944" s="102"/>
      <c r="V944" s="100"/>
      <c r="W944" s="100"/>
      <c r="X944" s="146"/>
      <c r="Y944" s="18"/>
      <c r="Z944" s="147"/>
      <c r="AA944" s="100"/>
      <c r="AB944" s="100"/>
      <c r="AC944" s="100"/>
      <c r="AD944" s="108"/>
      <c r="AE944" s="18"/>
      <c r="AF944" s="109"/>
      <c r="AG944" s="108"/>
      <c r="AH944" s="148"/>
      <c r="AI944" s="100"/>
      <c r="AJ944" s="100"/>
      <c r="AK944" s="100"/>
      <c r="AL944" s="108"/>
      <c r="AM944" s="18"/>
      <c r="AN944" s="111"/>
      <c r="AO944" s="18"/>
      <c r="AP944" s="149"/>
      <c r="AQ944" s="82"/>
      <c r="AR944" s="66"/>
      <c r="AS944" s="97"/>
    </row>
    <row r="945" spans="1:45" ht="12.75" customHeight="1">
      <c r="A945" s="66"/>
      <c r="B945" s="98"/>
      <c r="C945" s="99"/>
      <c r="D945" s="99"/>
      <c r="E945" s="100"/>
      <c r="F945" s="100"/>
      <c r="G945" s="100"/>
      <c r="H945" s="98"/>
      <c r="I945" s="143"/>
      <c r="J945" s="100"/>
      <c r="K945" s="102"/>
      <c r="L945" s="100"/>
      <c r="M945" s="100"/>
      <c r="N945" s="100"/>
      <c r="O945" s="108"/>
      <c r="P945" s="144"/>
      <c r="Q945" s="145"/>
      <c r="R945" s="145"/>
      <c r="S945" s="100"/>
      <c r="T945" s="108"/>
      <c r="U945" s="102"/>
      <c r="V945" s="100"/>
      <c r="W945" s="100"/>
      <c r="X945" s="146"/>
      <c r="Y945" s="18"/>
      <c r="Z945" s="147"/>
      <c r="AA945" s="100"/>
      <c r="AB945" s="100"/>
      <c r="AC945" s="100"/>
      <c r="AD945" s="108"/>
      <c r="AE945" s="18"/>
      <c r="AF945" s="109"/>
      <c r="AG945" s="108"/>
      <c r="AH945" s="148"/>
      <c r="AI945" s="100"/>
      <c r="AJ945" s="100"/>
      <c r="AK945" s="100"/>
      <c r="AL945" s="108"/>
      <c r="AM945" s="18"/>
      <c r="AN945" s="111"/>
      <c r="AO945" s="18"/>
      <c r="AP945" s="149"/>
      <c r="AQ945" s="82"/>
      <c r="AR945" s="66"/>
      <c r="AS945" s="97"/>
    </row>
    <row r="946" spans="1:45" ht="12.75" customHeight="1">
      <c r="A946" s="66"/>
      <c r="B946" s="98"/>
      <c r="C946" s="99"/>
      <c r="D946" s="99"/>
      <c r="E946" s="100"/>
      <c r="F946" s="100"/>
      <c r="G946" s="100"/>
      <c r="H946" s="98"/>
      <c r="I946" s="143"/>
      <c r="J946" s="100"/>
      <c r="K946" s="102"/>
      <c r="L946" s="100"/>
      <c r="M946" s="100"/>
      <c r="N946" s="100"/>
      <c r="O946" s="108"/>
      <c r="P946" s="144"/>
      <c r="Q946" s="145"/>
      <c r="R946" s="145"/>
      <c r="S946" s="100"/>
      <c r="T946" s="108"/>
      <c r="U946" s="102"/>
      <c r="V946" s="100"/>
      <c r="W946" s="100"/>
      <c r="X946" s="146"/>
      <c r="Y946" s="18"/>
      <c r="Z946" s="147"/>
      <c r="AA946" s="100"/>
      <c r="AB946" s="100"/>
      <c r="AC946" s="100"/>
      <c r="AD946" s="108"/>
      <c r="AE946" s="18"/>
      <c r="AF946" s="109"/>
      <c r="AG946" s="108"/>
      <c r="AH946" s="148"/>
      <c r="AI946" s="100"/>
      <c r="AJ946" s="100"/>
      <c r="AK946" s="100"/>
      <c r="AL946" s="108"/>
      <c r="AM946" s="18"/>
      <c r="AN946" s="111"/>
      <c r="AO946" s="18"/>
      <c r="AP946" s="149"/>
      <c r="AQ946" s="82"/>
      <c r="AR946" s="66"/>
      <c r="AS946" s="97"/>
    </row>
    <row r="947" spans="1:45" ht="12.75" customHeight="1">
      <c r="A947" s="66"/>
      <c r="B947" s="98"/>
      <c r="C947" s="99"/>
      <c r="D947" s="99"/>
      <c r="E947" s="100"/>
      <c r="F947" s="100"/>
      <c r="G947" s="100"/>
      <c r="H947" s="98"/>
      <c r="I947" s="143"/>
      <c r="J947" s="100"/>
      <c r="K947" s="102"/>
      <c r="L947" s="100"/>
      <c r="M947" s="100"/>
      <c r="N947" s="100"/>
      <c r="O947" s="108"/>
      <c r="P947" s="144"/>
      <c r="Q947" s="145"/>
      <c r="R947" s="145"/>
      <c r="S947" s="100"/>
      <c r="T947" s="108"/>
      <c r="U947" s="102"/>
      <c r="V947" s="100"/>
      <c r="W947" s="100"/>
      <c r="X947" s="146"/>
      <c r="Y947" s="18"/>
      <c r="Z947" s="147"/>
      <c r="AA947" s="100"/>
      <c r="AB947" s="100"/>
      <c r="AC947" s="100"/>
      <c r="AD947" s="108"/>
      <c r="AE947" s="18"/>
      <c r="AF947" s="109"/>
      <c r="AG947" s="108"/>
      <c r="AH947" s="148"/>
      <c r="AI947" s="100"/>
      <c r="AJ947" s="100"/>
      <c r="AK947" s="100"/>
      <c r="AL947" s="108"/>
      <c r="AM947" s="18"/>
      <c r="AN947" s="111"/>
      <c r="AO947" s="18"/>
      <c r="AP947" s="149"/>
      <c r="AQ947" s="82"/>
      <c r="AR947" s="66"/>
      <c r="AS947" s="97"/>
    </row>
    <row r="948" spans="1:45" ht="12.75" customHeight="1">
      <c r="A948" s="66"/>
      <c r="B948" s="98"/>
      <c r="C948" s="99"/>
      <c r="D948" s="99"/>
      <c r="E948" s="100"/>
      <c r="F948" s="100"/>
      <c r="G948" s="100"/>
      <c r="H948" s="98"/>
      <c r="I948" s="143"/>
      <c r="J948" s="100"/>
      <c r="K948" s="102"/>
      <c r="L948" s="100"/>
      <c r="M948" s="100"/>
      <c r="N948" s="100"/>
      <c r="O948" s="108"/>
      <c r="P948" s="144"/>
      <c r="Q948" s="145"/>
      <c r="R948" s="145"/>
      <c r="S948" s="100"/>
      <c r="T948" s="108"/>
      <c r="U948" s="102"/>
      <c r="V948" s="100"/>
      <c r="W948" s="100"/>
      <c r="X948" s="146"/>
      <c r="Y948" s="18"/>
      <c r="Z948" s="147"/>
      <c r="AA948" s="100"/>
      <c r="AB948" s="100"/>
      <c r="AC948" s="100"/>
      <c r="AD948" s="108"/>
      <c r="AE948" s="18"/>
      <c r="AF948" s="109"/>
      <c r="AG948" s="108"/>
      <c r="AH948" s="148"/>
      <c r="AI948" s="100"/>
      <c r="AJ948" s="100"/>
      <c r="AK948" s="100"/>
      <c r="AL948" s="108"/>
      <c r="AM948" s="18"/>
      <c r="AN948" s="111"/>
      <c r="AO948" s="18"/>
      <c r="AP948" s="149"/>
      <c r="AQ948" s="82"/>
      <c r="AR948" s="66"/>
      <c r="AS948" s="97"/>
    </row>
    <row r="949" spans="1:45" ht="12.75" customHeight="1">
      <c r="A949" s="66"/>
      <c r="B949" s="98"/>
      <c r="C949" s="99"/>
      <c r="D949" s="99"/>
      <c r="E949" s="100"/>
      <c r="F949" s="100"/>
      <c r="G949" s="100"/>
      <c r="H949" s="98"/>
      <c r="I949" s="143"/>
      <c r="J949" s="100"/>
      <c r="K949" s="102"/>
      <c r="L949" s="100"/>
      <c r="M949" s="100"/>
      <c r="N949" s="100"/>
      <c r="O949" s="108"/>
      <c r="P949" s="144"/>
      <c r="Q949" s="145"/>
      <c r="R949" s="145"/>
      <c r="S949" s="100"/>
      <c r="T949" s="108"/>
      <c r="U949" s="102"/>
      <c r="V949" s="100"/>
      <c r="W949" s="100"/>
      <c r="X949" s="146"/>
      <c r="Y949" s="18"/>
      <c r="Z949" s="147"/>
      <c r="AA949" s="100"/>
      <c r="AB949" s="100"/>
      <c r="AC949" s="100"/>
      <c r="AD949" s="108"/>
      <c r="AE949" s="18"/>
      <c r="AF949" s="109"/>
      <c r="AG949" s="108"/>
      <c r="AH949" s="148"/>
      <c r="AI949" s="100"/>
      <c r="AJ949" s="100"/>
      <c r="AK949" s="100"/>
      <c r="AL949" s="108"/>
      <c r="AM949" s="18"/>
      <c r="AN949" s="111"/>
      <c r="AO949" s="18"/>
      <c r="AP949" s="149"/>
      <c r="AQ949" s="82"/>
      <c r="AR949" s="66"/>
      <c r="AS949" s="97"/>
    </row>
    <row r="950" spans="1:45" ht="12.75" customHeight="1">
      <c r="A950" s="66"/>
      <c r="B950" s="98"/>
      <c r="C950" s="99"/>
      <c r="D950" s="99"/>
      <c r="E950" s="100"/>
      <c r="F950" s="100"/>
      <c r="G950" s="100"/>
      <c r="H950" s="98"/>
      <c r="I950" s="143"/>
      <c r="J950" s="100"/>
      <c r="K950" s="102"/>
      <c r="L950" s="100"/>
      <c r="M950" s="100"/>
      <c r="N950" s="100"/>
      <c r="O950" s="108"/>
      <c r="P950" s="144"/>
      <c r="Q950" s="145"/>
      <c r="R950" s="145"/>
      <c r="S950" s="100"/>
      <c r="T950" s="108"/>
      <c r="U950" s="102"/>
      <c r="V950" s="100"/>
      <c r="W950" s="100"/>
      <c r="X950" s="146"/>
      <c r="Y950" s="18"/>
      <c r="Z950" s="147"/>
      <c r="AA950" s="100"/>
      <c r="AB950" s="100"/>
      <c r="AC950" s="100"/>
      <c r="AD950" s="108"/>
      <c r="AE950" s="18"/>
      <c r="AF950" s="109"/>
      <c r="AG950" s="108"/>
      <c r="AH950" s="148"/>
      <c r="AI950" s="100"/>
      <c r="AJ950" s="100"/>
      <c r="AK950" s="100"/>
      <c r="AL950" s="108"/>
      <c r="AM950" s="18"/>
      <c r="AN950" s="111"/>
      <c r="AO950" s="18"/>
      <c r="AP950" s="149"/>
      <c r="AQ950" s="82"/>
      <c r="AR950" s="66"/>
      <c r="AS950" s="97"/>
    </row>
    <row r="951" spans="1:45" ht="12.75" customHeight="1">
      <c r="A951" s="66"/>
      <c r="B951" s="98"/>
      <c r="C951" s="99"/>
      <c r="D951" s="99"/>
      <c r="E951" s="100"/>
      <c r="F951" s="100"/>
      <c r="G951" s="100"/>
      <c r="H951" s="98"/>
      <c r="I951" s="143"/>
      <c r="J951" s="100"/>
      <c r="K951" s="102"/>
      <c r="L951" s="100"/>
      <c r="M951" s="100"/>
      <c r="N951" s="100"/>
      <c r="O951" s="108"/>
      <c r="P951" s="144"/>
      <c r="Q951" s="145"/>
      <c r="R951" s="145"/>
      <c r="S951" s="100"/>
      <c r="T951" s="108"/>
      <c r="U951" s="102"/>
      <c r="V951" s="100"/>
      <c r="W951" s="100"/>
      <c r="X951" s="146"/>
      <c r="Y951" s="18"/>
      <c r="Z951" s="147"/>
      <c r="AA951" s="100"/>
      <c r="AB951" s="100"/>
      <c r="AC951" s="100"/>
      <c r="AD951" s="108"/>
      <c r="AE951" s="18"/>
      <c r="AF951" s="109"/>
      <c r="AG951" s="108"/>
      <c r="AH951" s="148"/>
      <c r="AI951" s="100"/>
      <c r="AJ951" s="100"/>
      <c r="AK951" s="100"/>
      <c r="AL951" s="108"/>
      <c r="AM951" s="18"/>
      <c r="AN951" s="111"/>
      <c r="AO951" s="18"/>
      <c r="AP951" s="149"/>
      <c r="AQ951" s="82"/>
      <c r="AR951" s="66"/>
      <c r="AS951" s="97"/>
    </row>
    <row r="952" spans="1:45" ht="12.75" customHeight="1">
      <c r="A952" s="66"/>
      <c r="B952" s="98"/>
      <c r="C952" s="99"/>
      <c r="D952" s="99"/>
      <c r="E952" s="100"/>
      <c r="F952" s="100"/>
      <c r="G952" s="100"/>
      <c r="H952" s="98"/>
      <c r="I952" s="143"/>
      <c r="J952" s="100"/>
      <c r="K952" s="102"/>
      <c r="L952" s="100"/>
      <c r="M952" s="100"/>
      <c r="N952" s="100"/>
      <c r="O952" s="108"/>
      <c r="P952" s="144"/>
      <c r="Q952" s="145"/>
      <c r="R952" s="145"/>
      <c r="S952" s="100"/>
      <c r="T952" s="108"/>
      <c r="U952" s="102"/>
      <c r="V952" s="100"/>
      <c r="W952" s="100"/>
      <c r="X952" s="146"/>
      <c r="Y952" s="18"/>
      <c r="Z952" s="147"/>
      <c r="AA952" s="100"/>
      <c r="AB952" s="100"/>
      <c r="AC952" s="100"/>
      <c r="AD952" s="108"/>
      <c r="AE952" s="18"/>
      <c r="AF952" s="109"/>
      <c r="AG952" s="108"/>
      <c r="AH952" s="148"/>
      <c r="AI952" s="100"/>
      <c r="AJ952" s="100"/>
      <c r="AK952" s="100"/>
      <c r="AL952" s="108"/>
      <c r="AM952" s="18"/>
      <c r="AN952" s="111"/>
      <c r="AO952" s="18"/>
      <c r="AP952" s="149"/>
      <c r="AQ952" s="82"/>
      <c r="AR952" s="66"/>
      <c r="AS952" s="97"/>
    </row>
    <row r="953" spans="1:45" ht="12.75" customHeight="1">
      <c r="A953" s="66"/>
      <c r="B953" s="98"/>
      <c r="C953" s="99"/>
      <c r="D953" s="99"/>
      <c r="E953" s="100"/>
      <c r="F953" s="100"/>
      <c r="G953" s="100"/>
      <c r="H953" s="98"/>
      <c r="I953" s="143"/>
      <c r="J953" s="100"/>
      <c r="K953" s="102"/>
      <c r="L953" s="100"/>
      <c r="M953" s="100"/>
      <c r="N953" s="100"/>
      <c r="O953" s="108"/>
      <c r="P953" s="144"/>
      <c r="Q953" s="145"/>
      <c r="R953" s="145"/>
      <c r="S953" s="100"/>
      <c r="T953" s="108"/>
      <c r="U953" s="102"/>
      <c r="V953" s="100"/>
      <c r="W953" s="100"/>
      <c r="X953" s="146"/>
      <c r="Y953" s="18"/>
      <c r="Z953" s="147"/>
      <c r="AA953" s="100"/>
      <c r="AB953" s="100"/>
      <c r="AC953" s="100"/>
      <c r="AD953" s="108"/>
      <c r="AE953" s="18"/>
      <c r="AF953" s="109"/>
      <c r="AG953" s="108"/>
      <c r="AH953" s="148"/>
      <c r="AI953" s="100"/>
      <c r="AJ953" s="100"/>
      <c r="AK953" s="100"/>
      <c r="AL953" s="108"/>
      <c r="AM953" s="18"/>
      <c r="AN953" s="111"/>
      <c r="AO953" s="18"/>
      <c r="AP953" s="149"/>
      <c r="AQ953" s="82"/>
      <c r="AR953" s="66"/>
      <c r="AS953" s="97"/>
    </row>
    <row r="954" spans="1:45" ht="12.75" customHeight="1">
      <c r="A954" s="66"/>
      <c r="B954" s="98"/>
      <c r="C954" s="99"/>
      <c r="D954" s="99"/>
      <c r="E954" s="100"/>
      <c r="F954" s="100"/>
      <c r="G954" s="100"/>
      <c r="H954" s="98"/>
      <c r="I954" s="143"/>
      <c r="J954" s="100"/>
      <c r="K954" s="102"/>
      <c r="L954" s="100"/>
      <c r="M954" s="100"/>
      <c r="N954" s="100"/>
      <c r="O954" s="108"/>
      <c r="P954" s="144"/>
      <c r="Q954" s="145"/>
      <c r="R954" s="145"/>
      <c r="S954" s="100"/>
      <c r="T954" s="108"/>
      <c r="U954" s="102"/>
      <c r="V954" s="100"/>
      <c r="W954" s="100"/>
      <c r="X954" s="146"/>
      <c r="Y954" s="18"/>
      <c r="Z954" s="147"/>
      <c r="AA954" s="100"/>
      <c r="AB954" s="100"/>
      <c r="AC954" s="100"/>
      <c r="AD954" s="108"/>
      <c r="AE954" s="18"/>
      <c r="AF954" s="109"/>
      <c r="AG954" s="108"/>
      <c r="AH954" s="148"/>
      <c r="AI954" s="100"/>
      <c r="AJ954" s="100"/>
      <c r="AK954" s="100"/>
      <c r="AL954" s="108"/>
      <c r="AM954" s="18"/>
      <c r="AN954" s="111"/>
      <c r="AO954" s="18"/>
      <c r="AP954" s="149"/>
      <c r="AQ954" s="82"/>
      <c r="AR954" s="66"/>
      <c r="AS954" s="97"/>
    </row>
    <row r="955" spans="1:45" ht="12.75" customHeight="1">
      <c r="A955" s="66"/>
      <c r="B955" s="98"/>
      <c r="C955" s="99"/>
      <c r="D955" s="99"/>
      <c r="E955" s="100"/>
      <c r="F955" s="100"/>
      <c r="G955" s="100"/>
      <c r="H955" s="98"/>
      <c r="I955" s="143"/>
      <c r="J955" s="100"/>
      <c r="K955" s="102"/>
      <c r="L955" s="100"/>
      <c r="M955" s="100"/>
      <c r="N955" s="100"/>
      <c r="O955" s="108"/>
      <c r="P955" s="144"/>
      <c r="Q955" s="145"/>
      <c r="R955" s="145"/>
      <c r="S955" s="100"/>
      <c r="T955" s="108"/>
      <c r="U955" s="102"/>
      <c r="V955" s="100"/>
      <c r="W955" s="100"/>
      <c r="X955" s="146"/>
      <c r="Y955" s="18"/>
      <c r="Z955" s="147"/>
      <c r="AA955" s="100"/>
      <c r="AB955" s="100"/>
      <c r="AC955" s="100"/>
      <c r="AD955" s="108"/>
      <c r="AE955" s="18"/>
      <c r="AF955" s="109"/>
      <c r="AG955" s="108"/>
      <c r="AH955" s="148"/>
      <c r="AI955" s="100"/>
      <c r="AJ955" s="100"/>
      <c r="AK955" s="100"/>
      <c r="AL955" s="108"/>
      <c r="AM955" s="18"/>
      <c r="AN955" s="111"/>
      <c r="AO955" s="18"/>
      <c r="AP955" s="149"/>
      <c r="AQ955" s="82"/>
      <c r="AR955" s="66"/>
      <c r="AS955" s="97"/>
    </row>
    <row r="956" spans="1:45" ht="12.75" customHeight="1">
      <c r="A956" s="66"/>
      <c r="B956" s="98"/>
      <c r="C956" s="99"/>
      <c r="D956" s="99"/>
      <c r="E956" s="100"/>
      <c r="F956" s="100"/>
      <c r="G956" s="100"/>
      <c r="H956" s="98"/>
      <c r="I956" s="143"/>
      <c r="J956" s="100"/>
      <c r="K956" s="102"/>
      <c r="L956" s="100"/>
      <c r="M956" s="100"/>
      <c r="N956" s="100"/>
      <c r="O956" s="108"/>
      <c r="P956" s="144"/>
      <c r="Q956" s="145"/>
      <c r="R956" s="145"/>
      <c r="S956" s="100"/>
      <c r="T956" s="108"/>
      <c r="U956" s="102"/>
      <c r="V956" s="100"/>
      <c r="W956" s="100"/>
      <c r="X956" s="146"/>
      <c r="Y956" s="18"/>
      <c r="Z956" s="147"/>
      <c r="AA956" s="100"/>
      <c r="AB956" s="100"/>
      <c r="AC956" s="100"/>
      <c r="AD956" s="108"/>
      <c r="AE956" s="18"/>
      <c r="AF956" s="109"/>
      <c r="AG956" s="108"/>
      <c r="AH956" s="148"/>
      <c r="AI956" s="100"/>
      <c r="AJ956" s="100"/>
      <c r="AK956" s="100"/>
      <c r="AL956" s="108"/>
      <c r="AM956" s="18"/>
      <c r="AN956" s="111"/>
      <c r="AO956" s="18"/>
      <c r="AP956" s="149"/>
      <c r="AQ956" s="82"/>
      <c r="AR956" s="66"/>
      <c r="AS956" s="97"/>
    </row>
    <row r="957" spans="1:45" ht="12.75" customHeight="1">
      <c r="A957" s="66"/>
      <c r="B957" s="98"/>
      <c r="C957" s="99"/>
      <c r="D957" s="99"/>
      <c r="E957" s="100"/>
      <c r="F957" s="100"/>
      <c r="G957" s="100"/>
      <c r="H957" s="98"/>
      <c r="I957" s="143"/>
      <c r="J957" s="100"/>
      <c r="K957" s="102"/>
      <c r="L957" s="100"/>
      <c r="M957" s="100"/>
      <c r="N957" s="100"/>
      <c r="O957" s="108"/>
      <c r="P957" s="144"/>
      <c r="Q957" s="145"/>
      <c r="R957" s="145"/>
      <c r="S957" s="100"/>
      <c r="T957" s="108"/>
      <c r="U957" s="102"/>
      <c r="V957" s="100"/>
      <c r="W957" s="100"/>
      <c r="X957" s="146"/>
      <c r="Y957" s="18"/>
      <c r="Z957" s="147"/>
      <c r="AA957" s="100"/>
      <c r="AB957" s="100"/>
      <c r="AC957" s="100"/>
      <c r="AD957" s="108"/>
      <c r="AE957" s="18"/>
      <c r="AF957" s="109"/>
      <c r="AG957" s="108"/>
      <c r="AH957" s="148"/>
      <c r="AI957" s="100"/>
      <c r="AJ957" s="100"/>
      <c r="AK957" s="100"/>
      <c r="AL957" s="108"/>
      <c r="AM957" s="18"/>
      <c r="AN957" s="111"/>
      <c r="AO957" s="18"/>
      <c r="AP957" s="149"/>
      <c r="AQ957" s="82"/>
      <c r="AR957" s="66"/>
      <c r="AS957" s="97"/>
    </row>
    <row r="958" spans="1:45" ht="12.75" customHeight="1">
      <c r="A958" s="66"/>
      <c r="B958" s="98"/>
      <c r="C958" s="99"/>
      <c r="D958" s="99"/>
      <c r="E958" s="100"/>
      <c r="F958" s="100"/>
      <c r="G958" s="100"/>
      <c r="H958" s="98"/>
      <c r="I958" s="143"/>
      <c r="J958" s="100"/>
      <c r="K958" s="102"/>
      <c r="L958" s="100"/>
      <c r="M958" s="100"/>
      <c r="N958" s="100"/>
      <c r="O958" s="108"/>
      <c r="P958" s="144"/>
      <c r="Q958" s="145"/>
      <c r="R958" s="145"/>
      <c r="S958" s="100"/>
      <c r="T958" s="108"/>
      <c r="U958" s="102"/>
      <c r="V958" s="100"/>
      <c r="W958" s="100"/>
      <c r="X958" s="146"/>
      <c r="Y958" s="18"/>
      <c r="Z958" s="147"/>
      <c r="AA958" s="100"/>
      <c r="AB958" s="100"/>
      <c r="AC958" s="100"/>
      <c r="AD958" s="108"/>
      <c r="AE958" s="18"/>
      <c r="AF958" s="109"/>
      <c r="AG958" s="108"/>
      <c r="AH958" s="148"/>
      <c r="AI958" s="100"/>
      <c r="AJ958" s="100"/>
      <c r="AK958" s="100"/>
      <c r="AL958" s="108"/>
      <c r="AM958" s="18"/>
      <c r="AN958" s="111"/>
      <c r="AO958" s="18"/>
      <c r="AP958" s="149"/>
      <c r="AQ958" s="82"/>
      <c r="AR958" s="66"/>
      <c r="AS958" s="97"/>
    </row>
    <row r="959" spans="1:45" ht="12.75" customHeight="1">
      <c r="A959" s="66"/>
      <c r="B959" s="98"/>
      <c r="C959" s="99"/>
      <c r="D959" s="99"/>
      <c r="E959" s="100"/>
      <c r="F959" s="100"/>
      <c r="G959" s="100"/>
      <c r="H959" s="98"/>
      <c r="I959" s="143"/>
      <c r="J959" s="100"/>
      <c r="K959" s="102"/>
      <c r="L959" s="100"/>
      <c r="M959" s="100"/>
      <c r="N959" s="100"/>
      <c r="O959" s="108"/>
      <c r="P959" s="144"/>
      <c r="Q959" s="145"/>
      <c r="R959" s="145"/>
      <c r="S959" s="100"/>
      <c r="T959" s="108"/>
      <c r="U959" s="102"/>
      <c r="V959" s="100"/>
      <c r="W959" s="100"/>
      <c r="X959" s="146"/>
      <c r="Y959" s="18"/>
      <c r="Z959" s="147"/>
      <c r="AA959" s="100"/>
      <c r="AB959" s="100"/>
      <c r="AC959" s="100"/>
      <c r="AD959" s="108"/>
      <c r="AE959" s="18"/>
      <c r="AF959" s="109"/>
      <c r="AG959" s="108"/>
      <c r="AH959" s="148"/>
      <c r="AI959" s="100"/>
      <c r="AJ959" s="100"/>
      <c r="AK959" s="100"/>
      <c r="AL959" s="108"/>
      <c r="AM959" s="18"/>
      <c r="AN959" s="111"/>
      <c r="AO959" s="18"/>
      <c r="AP959" s="149"/>
      <c r="AQ959" s="82"/>
      <c r="AR959" s="66"/>
      <c r="AS959" s="97"/>
    </row>
    <row r="960" spans="1:45" ht="12.75" customHeight="1">
      <c r="A960" s="66"/>
      <c r="B960" s="98"/>
      <c r="C960" s="99"/>
      <c r="D960" s="99"/>
      <c r="E960" s="100"/>
      <c r="F960" s="100"/>
      <c r="G960" s="100"/>
      <c r="H960" s="98"/>
      <c r="I960" s="143"/>
      <c r="J960" s="100"/>
      <c r="K960" s="102"/>
      <c r="L960" s="100"/>
      <c r="M960" s="100"/>
      <c r="N960" s="100"/>
      <c r="O960" s="108"/>
      <c r="P960" s="144"/>
      <c r="Q960" s="145"/>
      <c r="R960" s="145"/>
      <c r="S960" s="100"/>
      <c r="T960" s="108"/>
      <c r="U960" s="102"/>
      <c r="V960" s="100"/>
      <c r="W960" s="100"/>
      <c r="X960" s="146"/>
      <c r="Y960" s="18"/>
      <c r="Z960" s="147"/>
      <c r="AA960" s="100"/>
      <c r="AB960" s="100"/>
      <c r="AC960" s="100"/>
      <c r="AD960" s="108"/>
      <c r="AE960" s="18"/>
      <c r="AF960" s="109"/>
      <c r="AG960" s="108"/>
      <c r="AH960" s="148"/>
      <c r="AI960" s="100"/>
      <c r="AJ960" s="100"/>
      <c r="AK960" s="100"/>
      <c r="AL960" s="108"/>
      <c r="AM960" s="18"/>
      <c r="AN960" s="111"/>
      <c r="AO960" s="18"/>
      <c r="AP960" s="149"/>
      <c r="AQ960" s="82"/>
      <c r="AR960" s="66"/>
      <c r="AS960" s="97"/>
    </row>
    <row r="961" spans="1:45" ht="12.75" customHeight="1">
      <c r="A961" s="66"/>
      <c r="B961" s="98"/>
      <c r="C961" s="99"/>
      <c r="D961" s="99"/>
      <c r="E961" s="100"/>
      <c r="F961" s="100"/>
      <c r="G961" s="100"/>
      <c r="H961" s="98"/>
      <c r="I961" s="143"/>
      <c r="J961" s="100"/>
      <c r="K961" s="102"/>
      <c r="L961" s="100"/>
      <c r="M961" s="100"/>
      <c r="N961" s="100"/>
      <c r="O961" s="108"/>
      <c r="P961" s="144"/>
      <c r="Q961" s="145"/>
      <c r="R961" s="145"/>
      <c r="S961" s="100"/>
      <c r="T961" s="108"/>
      <c r="U961" s="102"/>
      <c r="V961" s="100"/>
      <c r="W961" s="100"/>
      <c r="X961" s="146"/>
      <c r="Y961" s="18"/>
      <c r="Z961" s="147"/>
      <c r="AA961" s="100"/>
      <c r="AB961" s="100"/>
      <c r="AC961" s="100"/>
      <c r="AD961" s="108"/>
      <c r="AE961" s="18"/>
      <c r="AF961" s="109"/>
      <c r="AG961" s="108"/>
      <c r="AH961" s="148"/>
      <c r="AI961" s="100"/>
      <c r="AJ961" s="100"/>
      <c r="AK961" s="100"/>
      <c r="AL961" s="108"/>
      <c r="AM961" s="18"/>
      <c r="AN961" s="111"/>
      <c r="AO961" s="18"/>
      <c r="AP961" s="149"/>
      <c r="AQ961" s="82"/>
      <c r="AR961" s="66"/>
      <c r="AS961" s="97"/>
    </row>
    <row r="962" spans="1:45" ht="12.75" customHeight="1">
      <c r="A962" s="66"/>
      <c r="B962" s="98"/>
      <c r="C962" s="99"/>
      <c r="D962" s="99"/>
      <c r="E962" s="100"/>
      <c r="F962" s="100"/>
      <c r="G962" s="100"/>
      <c r="H962" s="98"/>
      <c r="I962" s="143"/>
      <c r="J962" s="100"/>
      <c r="K962" s="102"/>
      <c r="L962" s="100"/>
      <c r="M962" s="100"/>
      <c r="N962" s="100"/>
      <c r="O962" s="108"/>
      <c r="P962" s="144"/>
      <c r="Q962" s="145"/>
      <c r="R962" s="145"/>
      <c r="S962" s="100"/>
      <c r="T962" s="108"/>
      <c r="U962" s="102"/>
      <c r="V962" s="100"/>
      <c r="W962" s="100"/>
      <c r="X962" s="146"/>
      <c r="Y962" s="18"/>
      <c r="Z962" s="147"/>
      <c r="AA962" s="100"/>
      <c r="AB962" s="100"/>
      <c r="AC962" s="100"/>
      <c r="AD962" s="108"/>
      <c r="AE962" s="18"/>
      <c r="AF962" s="109"/>
      <c r="AG962" s="108"/>
      <c r="AH962" s="148"/>
      <c r="AI962" s="100"/>
      <c r="AJ962" s="100"/>
      <c r="AK962" s="100"/>
      <c r="AL962" s="108"/>
      <c r="AM962" s="18"/>
      <c r="AN962" s="111"/>
      <c r="AO962" s="18"/>
      <c r="AP962" s="149"/>
      <c r="AQ962" s="82"/>
      <c r="AR962" s="66"/>
      <c r="AS962" s="97"/>
    </row>
    <row r="963" spans="1:45" ht="12.75" customHeight="1">
      <c r="A963" s="66"/>
      <c r="B963" s="98"/>
      <c r="C963" s="99"/>
      <c r="D963" s="99"/>
      <c r="E963" s="100"/>
      <c r="F963" s="100"/>
      <c r="G963" s="100"/>
      <c r="H963" s="98"/>
      <c r="I963" s="143"/>
      <c r="J963" s="100"/>
      <c r="K963" s="102"/>
      <c r="L963" s="100"/>
      <c r="M963" s="100"/>
      <c r="N963" s="100"/>
      <c r="O963" s="108"/>
      <c r="P963" s="144"/>
      <c r="Q963" s="145"/>
      <c r="R963" s="145"/>
      <c r="S963" s="100"/>
      <c r="T963" s="108"/>
      <c r="U963" s="102"/>
      <c r="V963" s="100"/>
      <c r="W963" s="100"/>
      <c r="X963" s="146"/>
      <c r="Y963" s="18"/>
      <c r="Z963" s="147"/>
      <c r="AA963" s="100"/>
      <c r="AB963" s="100"/>
      <c r="AC963" s="100"/>
      <c r="AD963" s="108"/>
      <c r="AE963" s="18"/>
      <c r="AF963" s="109"/>
      <c r="AG963" s="108"/>
      <c r="AH963" s="148"/>
      <c r="AI963" s="100"/>
      <c r="AJ963" s="100"/>
      <c r="AK963" s="100"/>
      <c r="AL963" s="108"/>
      <c r="AM963" s="18"/>
      <c r="AN963" s="111"/>
      <c r="AO963" s="18"/>
      <c r="AP963" s="149"/>
      <c r="AQ963" s="82"/>
      <c r="AR963" s="66"/>
      <c r="AS963" s="97"/>
    </row>
    <row r="964" spans="1:45" ht="12.75" customHeight="1">
      <c r="A964" s="66"/>
      <c r="B964" s="98"/>
      <c r="C964" s="99"/>
      <c r="D964" s="99"/>
      <c r="E964" s="100"/>
      <c r="F964" s="100"/>
      <c r="G964" s="100"/>
      <c r="H964" s="98"/>
      <c r="I964" s="143"/>
      <c r="J964" s="100"/>
      <c r="K964" s="102"/>
      <c r="L964" s="100"/>
      <c r="M964" s="100"/>
      <c r="N964" s="100"/>
      <c r="O964" s="108"/>
      <c r="P964" s="144"/>
      <c r="Q964" s="145"/>
      <c r="R964" s="145"/>
      <c r="S964" s="100"/>
      <c r="T964" s="108"/>
      <c r="U964" s="102"/>
      <c r="V964" s="100"/>
      <c r="W964" s="100"/>
      <c r="X964" s="146"/>
      <c r="Y964" s="18"/>
      <c r="Z964" s="147"/>
      <c r="AA964" s="100"/>
      <c r="AB964" s="100"/>
      <c r="AC964" s="100"/>
      <c r="AD964" s="108"/>
      <c r="AE964" s="18"/>
      <c r="AF964" s="109"/>
      <c r="AG964" s="108"/>
      <c r="AH964" s="148"/>
      <c r="AI964" s="100"/>
      <c r="AJ964" s="100"/>
      <c r="AK964" s="100"/>
      <c r="AL964" s="108"/>
      <c r="AM964" s="18"/>
      <c r="AN964" s="111"/>
      <c r="AO964" s="18"/>
      <c r="AP964" s="149"/>
      <c r="AQ964" s="82"/>
      <c r="AR964" s="66"/>
      <c r="AS964" s="97"/>
    </row>
    <row r="965" spans="1:45" ht="12.75" customHeight="1">
      <c r="A965" s="66"/>
      <c r="B965" s="98"/>
      <c r="C965" s="99"/>
      <c r="D965" s="99"/>
      <c r="E965" s="100"/>
      <c r="F965" s="100"/>
      <c r="G965" s="100"/>
      <c r="H965" s="98"/>
      <c r="I965" s="143"/>
      <c r="J965" s="100"/>
      <c r="K965" s="102"/>
      <c r="L965" s="100"/>
      <c r="M965" s="100"/>
      <c r="N965" s="100"/>
      <c r="O965" s="108"/>
      <c r="P965" s="144"/>
      <c r="Q965" s="145"/>
      <c r="R965" s="145"/>
      <c r="S965" s="100"/>
      <c r="T965" s="108"/>
      <c r="U965" s="102"/>
      <c r="V965" s="100"/>
      <c r="W965" s="100"/>
      <c r="X965" s="146"/>
      <c r="Y965" s="18"/>
      <c r="Z965" s="147"/>
      <c r="AA965" s="100"/>
      <c r="AB965" s="100"/>
      <c r="AC965" s="100"/>
      <c r="AD965" s="108"/>
      <c r="AE965" s="18"/>
      <c r="AF965" s="109"/>
      <c r="AG965" s="108"/>
      <c r="AH965" s="148"/>
      <c r="AI965" s="100"/>
      <c r="AJ965" s="100"/>
      <c r="AK965" s="100"/>
      <c r="AL965" s="108"/>
      <c r="AM965" s="18"/>
      <c r="AN965" s="111"/>
      <c r="AO965" s="18"/>
      <c r="AP965" s="149"/>
      <c r="AQ965" s="82"/>
      <c r="AR965" s="66"/>
      <c r="AS965" s="97"/>
    </row>
    <row r="966" spans="1:45" ht="12.75" customHeight="1">
      <c r="A966" s="66"/>
      <c r="B966" s="98"/>
      <c r="C966" s="99"/>
      <c r="D966" s="99"/>
      <c r="E966" s="100"/>
      <c r="F966" s="100"/>
      <c r="G966" s="100"/>
      <c r="H966" s="98"/>
      <c r="I966" s="143"/>
      <c r="J966" s="100"/>
      <c r="K966" s="102"/>
      <c r="L966" s="100"/>
      <c r="M966" s="100"/>
      <c r="N966" s="100"/>
      <c r="O966" s="108"/>
      <c r="P966" s="144"/>
      <c r="Q966" s="145"/>
      <c r="R966" s="145"/>
      <c r="S966" s="100"/>
      <c r="T966" s="108"/>
      <c r="U966" s="102"/>
      <c r="V966" s="100"/>
      <c r="W966" s="100"/>
      <c r="X966" s="146"/>
      <c r="Y966" s="18"/>
      <c r="Z966" s="147"/>
      <c r="AA966" s="100"/>
      <c r="AB966" s="100"/>
      <c r="AC966" s="100"/>
      <c r="AD966" s="108"/>
      <c r="AE966" s="18"/>
      <c r="AF966" s="109"/>
      <c r="AG966" s="108"/>
      <c r="AH966" s="148"/>
      <c r="AI966" s="100"/>
      <c r="AJ966" s="100"/>
      <c r="AK966" s="100"/>
      <c r="AL966" s="108"/>
      <c r="AM966" s="18"/>
      <c r="AN966" s="111"/>
      <c r="AO966" s="18"/>
      <c r="AP966" s="149"/>
      <c r="AQ966" s="82"/>
      <c r="AR966" s="66"/>
      <c r="AS966" s="97"/>
    </row>
    <row r="967" spans="1:45" ht="12.75" customHeight="1">
      <c r="A967" s="66"/>
      <c r="B967" s="98"/>
      <c r="C967" s="99"/>
      <c r="D967" s="99"/>
      <c r="E967" s="100"/>
      <c r="F967" s="100"/>
      <c r="G967" s="100"/>
      <c r="H967" s="98"/>
      <c r="I967" s="143"/>
      <c r="J967" s="100"/>
      <c r="K967" s="102"/>
      <c r="L967" s="100"/>
      <c r="M967" s="100"/>
      <c r="N967" s="100"/>
      <c r="O967" s="108"/>
      <c r="P967" s="144"/>
      <c r="Q967" s="145"/>
      <c r="R967" s="145"/>
      <c r="S967" s="100"/>
      <c r="T967" s="108"/>
      <c r="U967" s="102"/>
      <c r="V967" s="100"/>
      <c r="W967" s="100"/>
      <c r="X967" s="146"/>
      <c r="Y967" s="18"/>
      <c r="Z967" s="147"/>
      <c r="AA967" s="100"/>
      <c r="AB967" s="100"/>
      <c r="AC967" s="100"/>
      <c r="AD967" s="108"/>
      <c r="AE967" s="18"/>
      <c r="AF967" s="109"/>
      <c r="AG967" s="108"/>
      <c r="AH967" s="148"/>
      <c r="AI967" s="100"/>
      <c r="AJ967" s="100"/>
      <c r="AK967" s="100"/>
      <c r="AL967" s="108"/>
      <c r="AM967" s="18"/>
      <c r="AN967" s="111"/>
      <c r="AO967" s="18"/>
      <c r="AP967" s="149"/>
      <c r="AQ967" s="82"/>
      <c r="AR967" s="66"/>
      <c r="AS967" s="97"/>
    </row>
    <row r="968" spans="1:45" ht="12.75" customHeight="1">
      <c r="A968" s="66"/>
      <c r="B968" s="98"/>
      <c r="C968" s="99"/>
      <c r="D968" s="99"/>
      <c r="E968" s="100"/>
      <c r="F968" s="100"/>
      <c r="G968" s="100"/>
      <c r="H968" s="98"/>
      <c r="I968" s="143"/>
      <c r="J968" s="100"/>
      <c r="K968" s="102"/>
      <c r="L968" s="100"/>
      <c r="M968" s="100"/>
      <c r="N968" s="100"/>
      <c r="O968" s="108"/>
      <c r="P968" s="144"/>
      <c r="Q968" s="145"/>
      <c r="R968" s="145"/>
      <c r="S968" s="100"/>
      <c r="T968" s="108"/>
      <c r="U968" s="102"/>
      <c r="V968" s="100"/>
      <c r="W968" s="100"/>
      <c r="X968" s="146"/>
      <c r="Y968" s="18"/>
      <c r="Z968" s="147"/>
      <c r="AA968" s="100"/>
      <c r="AB968" s="100"/>
      <c r="AC968" s="100"/>
      <c r="AD968" s="108"/>
      <c r="AE968" s="18"/>
      <c r="AF968" s="109"/>
      <c r="AG968" s="108"/>
      <c r="AH968" s="148"/>
      <c r="AI968" s="100"/>
      <c r="AJ968" s="100"/>
      <c r="AK968" s="100"/>
      <c r="AL968" s="108"/>
      <c r="AM968" s="18"/>
      <c r="AN968" s="111"/>
      <c r="AO968" s="18"/>
      <c r="AP968" s="149"/>
      <c r="AQ968" s="82"/>
      <c r="AR968" s="66"/>
      <c r="AS968" s="97"/>
    </row>
    <row r="969" spans="1:45" ht="12.75" customHeight="1">
      <c r="A969" s="66"/>
      <c r="B969" s="98"/>
      <c r="C969" s="99"/>
      <c r="D969" s="99"/>
      <c r="E969" s="100"/>
      <c r="F969" s="100"/>
      <c r="G969" s="100"/>
      <c r="H969" s="98"/>
      <c r="I969" s="143"/>
      <c r="J969" s="100"/>
      <c r="K969" s="102"/>
      <c r="L969" s="100"/>
      <c r="M969" s="100"/>
      <c r="N969" s="100"/>
      <c r="O969" s="108"/>
      <c r="P969" s="144"/>
      <c r="Q969" s="145"/>
      <c r="R969" s="145"/>
      <c r="S969" s="100"/>
      <c r="T969" s="108"/>
      <c r="U969" s="102"/>
      <c r="V969" s="100"/>
      <c r="W969" s="100"/>
      <c r="X969" s="146"/>
      <c r="Y969" s="18"/>
      <c r="Z969" s="147"/>
      <c r="AA969" s="100"/>
      <c r="AB969" s="100"/>
      <c r="AC969" s="100"/>
      <c r="AD969" s="108"/>
      <c r="AE969" s="18"/>
      <c r="AF969" s="109"/>
      <c r="AG969" s="108"/>
      <c r="AH969" s="148"/>
      <c r="AI969" s="100"/>
      <c r="AJ969" s="100"/>
      <c r="AK969" s="100"/>
      <c r="AL969" s="108"/>
      <c r="AM969" s="18"/>
      <c r="AN969" s="111"/>
      <c r="AO969" s="18"/>
      <c r="AP969" s="149"/>
      <c r="AQ969" s="82"/>
      <c r="AR969" s="66"/>
      <c r="AS969" s="97"/>
    </row>
    <row r="970" spans="1:45" ht="12.75" customHeight="1">
      <c r="A970" s="66"/>
      <c r="B970" s="98"/>
      <c r="C970" s="99"/>
      <c r="D970" s="99"/>
      <c r="E970" s="100"/>
      <c r="F970" s="100"/>
      <c r="G970" s="100"/>
      <c r="H970" s="98"/>
      <c r="I970" s="143"/>
      <c r="J970" s="100"/>
      <c r="K970" s="102"/>
      <c r="L970" s="100"/>
      <c r="M970" s="100"/>
      <c r="N970" s="100"/>
      <c r="O970" s="108"/>
      <c r="P970" s="144"/>
      <c r="Q970" s="145"/>
      <c r="R970" s="145"/>
      <c r="S970" s="100"/>
      <c r="T970" s="108"/>
      <c r="U970" s="102"/>
      <c r="V970" s="100"/>
      <c r="W970" s="100"/>
      <c r="X970" s="146"/>
      <c r="Y970" s="18"/>
      <c r="Z970" s="147"/>
      <c r="AA970" s="100"/>
      <c r="AB970" s="100"/>
      <c r="AC970" s="100"/>
      <c r="AD970" s="108"/>
      <c r="AE970" s="18"/>
      <c r="AF970" s="109"/>
      <c r="AG970" s="108"/>
      <c r="AH970" s="148"/>
      <c r="AI970" s="100"/>
      <c r="AJ970" s="100"/>
      <c r="AK970" s="100"/>
      <c r="AL970" s="108"/>
      <c r="AM970" s="18"/>
      <c r="AN970" s="111"/>
      <c r="AO970" s="18"/>
      <c r="AP970" s="149"/>
      <c r="AQ970" s="82"/>
      <c r="AR970" s="66"/>
      <c r="AS970" s="97"/>
    </row>
    <row r="971" spans="1:45" ht="12.75" customHeight="1">
      <c r="A971" s="66"/>
      <c r="B971" s="98"/>
      <c r="C971" s="99"/>
      <c r="D971" s="99"/>
      <c r="E971" s="100"/>
      <c r="F971" s="100"/>
      <c r="G971" s="100"/>
      <c r="H971" s="98"/>
      <c r="I971" s="143"/>
      <c r="J971" s="100"/>
      <c r="K971" s="102"/>
      <c r="L971" s="100"/>
      <c r="M971" s="100"/>
      <c r="N971" s="100"/>
      <c r="O971" s="108"/>
      <c r="P971" s="144"/>
      <c r="Q971" s="145"/>
      <c r="R971" s="145"/>
      <c r="S971" s="100"/>
      <c r="T971" s="108"/>
      <c r="U971" s="102"/>
      <c r="V971" s="100"/>
      <c r="W971" s="100"/>
      <c r="X971" s="146"/>
      <c r="Y971" s="18"/>
      <c r="Z971" s="147"/>
      <c r="AA971" s="100"/>
      <c r="AB971" s="100"/>
      <c r="AC971" s="100"/>
      <c r="AD971" s="108"/>
      <c r="AE971" s="18"/>
      <c r="AF971" s="109"/>
      <c r="AG971" s="108"/>
      <c r="AH971" s="148"/>
      <c r="AI971" s="100"/>
      <c r="AJ971" s="100"/>
      <c r="AK971" s="100"/>
      <c r="AL971" s="108"/>
      <c r="AM971" s="18"/>
      <c r="AN971" s="111"/>
      <c r="AO971" s="18"/>
      <c r="AP971" s="149"/>
      <c r="AQ971" s="82"/>
      <c r="AR971" s="66"/>
      <c r="AS971" s="97"/>
    </row>
    <row r="972" spans="1:45" ht="12.75" customHeight="1">
      <c r="A972" s="66"/>
      <c r="B972" s="98"/>
      <c r="C972" s="99"/>
      <c r="D972" s="99"/>
      <c r="E972" s="100"/>
      <c r="F972" s="100"/>
      <c r="G972" s="100"/>
      <c r="H972" s="98"/>
      <c r="I972" s="143"/>
      <c r="J972" s="100"/>
      <c r="K972" s="102"/>
      <c r="L972" s="100"/>
      <c r="M972" s="100"/>
      <c r="N972" s="100"/>
      <c r="O972" s="108"/>
      <c r="P972" s="144"/>
      <c r="Q972" s="145"/>
      <c r="R972" s="145"/>
      <c r="S972" s="100"/>
      <c r="T972" s="108"/>
      <c r="U972" s="102"/>
      <c r="V972" s="100"/>
      <c r="W972" s="100"/>
      <c r="X972" s="146"/>
      <c r="Y972" s="18"/>
      <c r="Z972" s="147"/>
      <c r="AA972" s="100"/>
      <c r="AB972" s="100"/>
      <c r="AC972" s="100"/>
      <c r="AD972" s="108"/>
      <c r="AE972" s="18"/>
      <c r="AF972" s="109"/>
      <c r="AG972" s="108"/>
      <c r="AH972" s="148"/>
      <c r="AI972" s="100"/>
      <c r="AJ972" s="100"/>
      <c r="AK972" s="100"/>
      <c r="AL972" s="108"/>
      <c r="AM972" s="18"/>
      <c r="AN972" s="111"/>
      <c r="AO972" s="18"/>
      <c r="AP972" s="149"/>
      <c r="AQ972" s="82"/>
      <c r="AR972" s="66"/>
      <c r="AS972" s="97"/>
    </row>
    <row r="973" spans="1:45" ht="12.75" customHeight="1">
      <c r="A973" s="66"/>
      <c r="B973" s="98"/>
      <c r="C973" s="99"/>
      <c r="D973" s="99"/>
      <c r="E973" s="100"/>
      <c r="F973" s="100"/>
      <c r="G973" s="100"/>
      <c r="H973" s="98"/>
      <c r="I973" s="143"/>
      <c r="J973" s="100"/>
      <c r="K973" s="102"/>
      <c r="L973" s="100"/>
      <c r="M973" s="100"/>
      <c r="N973" s="100"/>
      <c r="O973" s="108"/>
      <c r="P973" s="144"/>
      <c r="Q973" s="145"/>
      <c r="R973" s="145"/>
      <c r="S973" s="100"/>
      <c r="T973" s="108"/>
      <c r="U973" s="102"/>
      <c r="V973" s="100"/>
      <c r="W973" s="100"/>
      <c r="X973" s="146"/>
      <c r="Y973" s="18"/>
      <c r="Z973" s="147"/>
      <c r="AA973" s="100"/>
      <c r="AB973" s="100"/>
      <c r="AC973" s="100"/>
      <c r="AD973" s="108"/>
      <c r="AE973" s="18"/>
      <c r="AF973" s="109"/>
      <c r="AG973" s="108"/>
      <c r="AH973" s="148"/>
      <c r="AI973" s="100"/>
      <c r="AJ973" s="100"/>
      <c r="AK973" s="100"/>
      <c r="AL973" s="108"/>
      <c r="AM973" s="18"/>
      <c r="AN973" s="111"/>
      <c r="AO973" s="18"/>
      <c r="AP973" s="149"/>
      <c r="AQ973" s="82"/>
      <c r="AR973" s="66"/>
      <c r="AS973" s="97"/>
    </row>
    <row r="974" spans="1:45" ht="12.75" customHeight="1">
      <c r="A974" s="66"/>
      <c r="B974" s="98"/>
      <c r="C974" s="99"/>
      <c r="D974" s="99"/>
      <c r="E974" s="100"/>
      <c r="F974" s="100"/>
      <c r="G974" s="100"/>
      <c r="H974" s="98"/>
      <c r="I974" s="143"/>
      <c r="J974" s="100"/>
      <c r="K974" s="102"/>
      <c r="L974" s="100"/>
      <c r="M974" s="100"/>
      <c r="N974" s="100"/>
      <c r="O974" s="108"/>
      <c r="P974" s="144"/>
      <c r="Q974" s="145"/>
      <c r="R974" s="145"/>
      <c r="S974" s="100"/>
      <c r="T974" s="108"/>
      <c r="U974" s="102"/>
      <c r="V974" s="100"/>
      <c r="W974" s="100"/>
      <c r="X974" s="146"/>
      <c r="Y974" s="18"/>
      <c r="Z974" s="147"/>
      <c r="AA974" s="100"/>
      <c r="AB974" s="100"/>
      <c r="AC974" s="100"/>
      <c r="AD974" s="108"/>
      <c r="AE974" s="18"/>
      <c r="AF974" s="109"/>
      <c r="AG974" s="108"/>
      <c r="AH974" s="148"/>
      <c r="AI974" s="100"/>
      <c r="AJ974" s="100"/>
      <c r="AK974" s="100"/>
      <c r="AL974" s="108"/>
      <c r="AM974" s="18"/>
      <c r="AN974" s="111"/>
      <c r="AO974" s="18"/>
      <c r="AP974" s="149"/>
      <c r="AQ974" s="82"/>
      <c r="AR974" s="66"/>
      <c r="AS974" s="97"/>
    </row>
    <row r="975" spans="1:45" ht="12.75" customHeight="1">
      <c r="A975" s="66"/>
      <c r="B975" s="98"/>
      <c r="C975" s="99"/>
      <c r="D975" s="99"/>
      <c r="E975" s="100"/>
      <c r="F975" s="100"/>
      <c r="G975" s="100"/>
      <c r="H975" s="98"/>
      <c r="I975" s="143"/>
      <c r="J975" s="100"/>
      <c r="K975" s="102"/>
      <c r="L975" s="100"/>
      <c r="M975" s="100"/>
      <c r="N975" s="100"/>
      <c r="O975" s="108"/>
      <c r="P975" s="144"/>
      <c r="Q975" s="145"/>
      <c r="R975" s="145"/>
      <c r="S975" s="100"/>
      <c r="T975" s="108"/>
      <c r="U975" s="102"/>
      <c r="V975" s="100"/>
      <c r="W975" s="100"/>
      <c r="X975" s="146"/>
      <c r="Y975" s="18"/>
      <c r="Z975" s="147"/>
      <c r="AA975" s="100"/>
      <c r="AB975" s="100"/>
      <c r="AC975" s="100"/>
      <c r="AD975" s="108"/>
      <c r="AE975" s="18"/>
      <c r="AF975" s="109"/>
      <c r="AG975" s="108"/>
      <c r="AH975" s="148"/>
      <c r="AI975" s="100"/>
      <c r="AJ975" s="100"/>
      <c r="AK975" s="100"/>
      <c r="AL975" s="108"/>
      <c r="AM975" s="18"/>
      <c r="AN975" s="111"/>
      <c r="AO975" s="18"/>
      <c r="AP975" s="149"/>
      <c r="AQ975" s="82"/>
      <c r="AR975" s="66"/>
      <c r="AS975" s="97"/>
    </row>
    <row r="976" spans="1:45" ht="12.75" customHeight="1">
      <c r="A976" s="66"/>
      <c r="B976" s="98"/>
      <c r="C976" s="99"/>
      <c r="D976" s="99"/>
      <c r="E976" s="100"/>
      <c r="F976" s="100"/>
      <c r="G976" s="100"/>
      <c r="H976" s="98"/>
      <c r="I976" s="143"/>
      <c r="J976" s="100"/>
      <c r="K976" s="102"/>
      <c r="L976" s="100"/>
      <c r="M976" s="100"/>
      <c r="N976" s="100"/>
      <c r="O976" s="108"/>
      <c r="P976" s="144"/>
      <c r="Q976" s="145"/>
      <c r="R976" s="145"/>
      <c r="S976" s="100"/>
      <c r="T976" s="108"/>
      <c r="U976" s="102"/>
      <c r="V976" s="100"/>
      <c r="W976" s="100"/>
      <c r="X976" s="146"/>
      <c r="Y976" s="18"/>
      <c r="Z976" s="147"/>
      <c r="AA976" s="100"/>
      <c r="AB976" s="100"/>
      <c r="AC976" s="100"/>
      <c r="AD976" s="108"/>
      <c r="AE976" s="18"/>
      <c r="AF976" s="109"/>
      <c r="AG976" s="108"/>
      <c r="AH976" s="148"/>
      <c r="AI976" s="100"/>
      <c r="AJ976" s="100"/>
      <c r="AK976" s="100"/>
      <c r="AL976" s="108"/>
      <c r="AM976" s="18"/>
      <c r="AN976" s="111"/>
      <c r="AO976" s="18"/>
      <c r="AP976" s="149"/>
      <c r="AQ976" s="82"/>
      <c r="AR976" s="66"/>
      <c r="AS976" s="97"/>
    </row>
    <row r="977" spans="1:45" ht="12.75" customHeight="1">
      <c r="A977" s="66"/>
      <c r="B977" s="98"/>
      <c r="C977" s="99"/>
      <c r="D977" s="99"/>
      <c r="E977" s="100"/>
      <c r="F977" s="100"/>
      <c r="G977" s="100"/>
      <c r="H977" s="98"/>
      <c r="I977" s="143"/>
      <c r="J977" s="100"/>
      <c r="K977" s="102"/>
      <c r="L977" s="100"/>
      <c r="M977" s="100"/>
      <c r="N977" s="100"/>
      <c r="O977" s="108"/>
      <c r="P977" s="144"/>
      <c r="Q977" s="145"/>
      <c r="R977" s="145"/>
      <c r="S977" s="100"/>
      <c r="T977" s="108"/>
      <c r="U977" s="102"/>
      <c r="V977" s="100"/>
      <c r="W977" s="100"/>
      <c r="X977" s="146"/>
      <c r="Y977" s="18"/>
      <c r="Z977" s="147"/>
      <c r="AA977" s="100"/>
      <c r="AB977" s="100"/>
      <c r="AC977" s="100"/>
      <c r="AD977" s="108"/>
      <c r="AE977" s="18"/>
      <c r="AF977" s="109"/>
      <c r="AG977" s="108"/>
      <c r="AH977" s="148"/>
      <c r="AI977" s="100"/>
      <c r="AJ977" s="100"/>
      <c r="AK977" s="100"/>
      <c r="AL977" s="108"/>
      <c r="AM977" s="18"/>
      <c r="AN977" s="111"/>
      <c r="AO977" s="18"/>
      <c r="AP977" s="149"/>
      <c r="AQ977" s="82"/>
      <c r="AR977" s="66"/>
      <c r="AS977" s="97"/>
    </row>
    <row r="978" spans="1:45" ht="12.75" customHeight="1">
      <c r="A978" s="66"/>
      <c r="B978" s="98"/>
      <c r="C978" s="99"/>
      <c r="D978" s="99"/>
      <c r="E978" s="100"/>
      <c r="F978" s="100"/>
      <c r="G978" s="100"/>
      <c r="H978" s="98"/>
      <c r="I978" s="143"/>
      <c r="J978" s="100"/>
      <c r="K978" s="102"/>
      <c r="L978" s="100"/>
      <c r="M978" s="100"/>
      <c r="N978" s="100"/>
      <c r="O978" s="108"/>
      <c r="P978" s="144"/>
      <c r="Q978" s="145"/>
      <c r="R978" s="145"/>
      <c r="S978" s="100"/>
      <c r="T978" s="108"/>
      <c r="U978" s="102"/>
      <c r="V978" s="100"/>
      <c r="W978" s="100"/>
      <c r="X978" s="146"/>
      <c r="Y978" s="18"/>
      <c r="Z978" s="147"/>
      <c r="AA978" s="100"/>
      <c r="AB978" s="100"/>
      <c r="AC978" s="100"/>
      <c r="AD978" s="108"/>
      <c r="AE978" s="18"/>
      <c r="AF978" s="109"/>
      <c r="AG978" s="108"/>
      <c r="AH978" s="148"/>
      <c r="AI978" s="100"/>
      <c r="AJ978" s="100"/>
      <c r="AK978" s="100"/>
      <c r="AL978" s="108"/>
      <c r="AM978" s="18"/>
      <c r="AN978" s="111"/>
      <c r="AO978" s="18"/>
      <c r="AP978" s="149"/>
      <c r="AQ978" s="82"/>
      <c r="AR978" s="66"/>
      <c r="AS978" s="97"/>
    </row>
    <row r="979" spans="1:45" ht="12.75" customHeight="1">
      <c r="A979" s="66"/>
      <c r="B979" s="98"/>
      <c r="C979" s="99"/>
      <c r="D979" s="99"/>
      <c r="E979" s="100"/>
      <c r="F979" s="100"/>
      <c r="G979" s="100"/>
      <c r="H979" s="98"/>
      <c r="I979" s="143"/>
      <c r="J979" s="100"/>
      <c r="K979" s="102"/>
      <c r="L979" s="100"/>
      <c r="M979" s="100"/>
      <c r="N979" s="100"/>
      <c r="O979" s="108"/>
      <c r="P979" s="144"/>
      <c r="Q979" s="145"/>
      <c r="R979" s="145"/>
      <c r="S979" s="100"/>
      <c r="T979" s="108"/>
      <c r="U979" s="102"/>
      <c r="V979" s="100"/>
      <c r="W979" s="100"/>
      <c r="X979" s="146"/>
      <c r="Y979" s="18"/>
      <c r="Z979" s="147"/>
      <c r="AA979" s="100"/>
      <c r="AB979" s="100"/>
      <c r="AC979" s="100"/>
      <c r="AD979" s="108"/>
      <c r="AE979" s="18"/>
      <c r="AF979" s="109"/>
      <c r="AG979" s="108"/>
      <c r="AH979" s="148"/>
      <c r="AI979" s="100"/>
      <c r="AJ979" s="100"/>
      <c r="AK979" s="100"/>
      <c r="AL979" s="108"/>
      <c r="AM979" s="18"/>
      <c r="AN979" s="111"/>
      <c r="AO979" s="18"/>
      <c r="AP979" s="149"/>
      <c r="AQ979" s="82"/>
      <c r="AR979" s="66"/>
      <c r="AS979" s="97"/>
    </row>
    <row r="980" spans="1:45" ht="12.75" customHeight="1">
      <c r="A980" s="66"/>
      <c r="B980" s="98"/>
      <c r="C980" s="99"/>
      <c r="D980" s="99"/>
      <c r="E980" s="100"/>
      <c r="F980" s="100"/>
      <c r="G980" s="100"/>
      <c r="H980" s="98"/>
      <c r="I980" s="143"/>
      <c r="J980" s="100"/>
      <c r="K980" s="102"/>
      <c r="L980" s="100"/>
      <c r="M980" s="100"/>
      <c r="N980" s="100"/>
      <c r="O980" s="108"/>
      <c r="P980" s="144"/>
      <c r="Q980" s="145"/>
      <c r="R980" s="145"/>
      <c r="S980" s="100"/>
      <c r="T980" s="108"/>
      <c r="U980" s="102"/>
      <c r="V980" s="100"/>
      <c r="W980" s="100"/>
      <c r="X980" s="146"/>
      <c r="Y980" s="18"/>
      <c r="Z980" s="147"/>
      <c r="AA980" s="100"/>
      <c r="AB980" s="100"/>
      <c r="AC980" s="100"/>
      <c r="AD980" s="108"/>
      <c r="AE980" s="18"/>
      <c r="AF980" s="109"/>
      <c r="AG980" s="108"/>
      <c r="AH980" s="148"/>
      <c r="AI980" s="100"/>
      <c r="AJ980" s="100"/>
      <c r="AK980" s="100"/>
      <c r="AL980" s="108"/>
      <c r="AM980" s="18"/>
      <c r="AN980" s="111"/>
      <c r="AO980" s="18"/>
      <c r="AP980" s="149"/>
      <c r="AQ980" s="82"/>
      <c r="AR980" s="66"/>
      <c r="AS980" s="97"/>
    </row>
    <row r="981" spans="1:45" ht="12.75" customHeight="1">
      <c r="A981" s="66"/>
      <c r="B981" s="98"/>
      <c r="C981" s="99"/>
      <c r="D981" s="99"/>
      <c r="E981" s="100"/>
      <c r="F981" s="100"/>
      <c r="G981" s="100"/>
      <c r="H981" s="98"/>
      <c r="I981" s="143"/>
      <c r="J981" s="100"/>
      <c r="K981" s="102"/>
      <c r="L981" s="100"/>
      <c r="M981" s="100"/>
      <c r="N981" s="100"/>
      <c r="O981" s="108"/>
      <c r="P981" s="144"/>
      <c r="Q981" s="145"/>
      <c r="R981" s="145"/>
      <c r="S981" s="100"/>
      <c r="T981" s="108"/>
      <c r="U981" s="102"/>
      <c r="V981" s="100"/>
      <c r="W981" s="100"/>
      <c r="X981" s="146"/>
      <c r="Y981" s="18"/>
      <c r="Z981" s="147"/>
      <c r="AA981" s="100"/>
      <c r="AB981" s="100"/>
      <c r="AC981" s="100"/>
      <c r="AD981" s="108"/>
      <c r="AE981" s="18"/>
      <c r="AF981" s="109"/>
      <c r="AG981" s="108"/>
      <c r="AH981" s="148"/>
      <c r="AI981" s="100"/>
      <c r="AJ981" s="100"/>
      <c r="AK981" s="100"/>
      <c r="AL981" s="108"/>
      <c r="AM981" s="18"/>
      <c r="AN981" s="111"/>
      <c r="AO981" s="18"/>
      <c r="AP981" s="149"/>
      <c r="AQ981" s="82"/>
      <c r="AR981" s="66"/>
      <c r="AS981" s="97"/>
    </row>
    <row r="982" spans="1:45" ht="12.75" customHeight="1">
      <c r="A982" s="66"/>
      <c r="B982" s="98"/>
      <c r="C982" s="99"/>
      <c r="D982" s="99"/>
      <c r="E982" s="100"/>
      <c r="F982" s="100"/>
      <c r="G982" s="100"/>
      <c r="H982" s="98"/>
      <c r="I982" s="143"/>
      <c r="J982" s="100"/>
      <c r="K982" s="102"/>
      <c r="L982" s="100"/>
      <c r="M982" s="100"/>
      <c r="N982" s="100"/>
      <c r="O982" s="108"/>
      <c r="P982" s="144"/>
      <c r="Q982" s="145"/>
      <c r="R982" s="145"/>
      <c r="S982" s="100"/>
      <c r="T982" s="108"/>
      <c r="U982" s="102"/>
      <c r="V982" s="100"/>
      <c r="W982" s="100"/>
      <c r="X982" s="146"/>
      <c r="Y982" s="18"/>
      <c r="Z982" s="147"/>
      <c r="AA982" s="100"/>
      <c r="AB982" s="100"/>
      <c r="AC982" s="100"/>
      <c r="AD982" s="108"/>
      <c r="AE982" s="18"/>
      <c r="AF982" s="109"/>
      <c r="AG982" s="108"/>
      <c r="AH982" s="148"/>
      <c r="AI982" s="100"/>
      <c r="AJ982" s="100"/>
      <c r="AK982" s="100"/>
      <c r="AL982" s="108"/>
      <c r="AM982" s="18"/>
      <c r="AN982" s="111"/>
      <c r="AO982" s="18"/>
      <c r="AP982" s="149"/>
      <c r="AQ982" s="82"/>
      <c r="AR982" s="66"/>
      <c r="AS982" s="97"/>
    </row>
    <row r="983" spans="1:45" ht="12.75" customHeight="1">
      <c r="A983" s="66"/>
      <c r="B983" s="98"/>
      <c r="C983" s="99"/>
      <c r="D983" s="99"/>
      <c r="E983" s="100"/>
      <c r="F983" s="100"/>
      <c r="G983" s="100"/>
      <c r="H983" s="98"/>
      <c r="I983" s="143"/>
      <c r="J983" s="100"/>
      <c r="K983" s="102"/>
      <c r="L983" s="100"/>
      <c r="M983" s="100"/>
      <c r="N983" s="100"/>
      <c r="O983" s="108"/>
      <c r="P983" s="144"/>
      <c r="Q983" s="145"/>
      <c r="R983" s="145"/>
      <c r="S983" s="100"/>
      <c r="T983" s="108"/>
      <c r="U983" s="102"/>
      <c r="V983" s="100"/>
      <c r="W983" s="100"/>
      <c r="X983" s="146"/>
      <c r="Y983" s="18"/>
      <c r="Z983" s="147"/>
      <c r="AA983" s="100"/>
      <c r="AB983" s="100"/>
      <c r="AC983" s="100"/>
      <c r="AD983" s="108"/>
      <c r="AE983" s="18"/>
      <c r="AF983" s="109"/>
      <c r="AG983" s="108"/>
      <c r="AH983" s="148"/>
      <c r="AI983" s="100"/>
      <c r="AJ983" s="100"/>
      <c r="AK983" s="100"/>
      <c r="AL983" s="108"/>
      <c r="AM983" s="18"/>
      <c r="AN983" s="111"/>
      <c r="AO983" s="18"/>
      <c r="AP983" s="149"/>
      <c r="AQ983" s="82"/>
      <c r="AR983" s="66"/>
      <c r="AS983" s="97"/>
    </row>
    <row r="984" spans="1:45" ht="12.75" customHeight="1">
      <c r="A984" s="66"/>
      <c r="B984" s="98"/>
      <c r="C984" s="99"/>
      <c r="D984" s="99"/>
      <c r="E984" s="100"/>
      <c r="F984" s="100"/>
      <c r="G984" s="100"/>
      <c r="H984" s="98"/>
      <c r="I984" s="143"/>
      <c r="J984" s="100"/>
      <c r="K984" s="102"/>
      <c r="L984" s="100"/>
      <c r="M984" s="100"/>
      <c r="N984" s="100"/>
      <c r="O984" s="108"/>
      <c r="P984" s="144"/>
      <c r="Q984" s="145"/>
      <c r="R984" s="145"/>
      <c r="S984" s="100"/>
      <c r="T984" s="108"/>
      <c r="U984" s="102"/>
      <c r="V984" s="100"/>
      <c r="W984" s="100"/>
      <c r="X984" s="146"/>
      <c r="Y984" s="18"/>
      <c r="Z984" s="147"/>
      <c r="AA984" s="100"/>
      <c r="AB984" s="100"/>
      <c r="AC984" s="100"/>
      <c r="AD984" s="108"/>
      <c r="AE984" s="18"/>
      <c r="AF984" s="109"/>
      <c r="AG984" s="108"/>
      <c r="AH984" s="148"/>
      <c r="AI984" s="100"/>
      <c r="AJ984" s="100"/>
      <c r="AK984" s="100"/>
      <c r="AL984" s="108"/>
      <c r="AM984" s="18"/>
      <c r="AN984" s="111"/>
      <c r="AO984" s="18"/>
      <c r="AP984" s="149"/>
      <c r="AQ984" s="82"/>
      <c r="AR984" s="66"/>
      <c r="AS984" s="97"/>
    </row>
    <row r="985" spans="1:45" ht="12.75" customHeight="1">
      <c r="A985" s="66"/>
      <c r="B985" s="98"/>
      <c r="C985" s="99"/>
      <c r="D985" s="99"/>
      <c r="E985" s="100"/>
      <c r="F985" s="100"/>
      <c r="G985" s="100"/>
      <c r="H985" s="98"/>
      <c r="I985" s="143"/>
      <c r="J985" s="100"/>
      <c r="K985" s="102"/>
      <c r="L985" s="100"/>
      <c r="M985" s="100"/>
      <c r="N985" s="100"/>
      <c r="O985" s="108"/>
      <c r="P985" s="144"/>
      <c r="Q985" s="145"/>
      <c r="R985" s="145"/>
      <c r="S985" s="100"/>
      <c r="T985" s="108"/>
      <c r="U985" s="102"/>
      <c r="V985" s="100"/>
      <c r="W985" s="100"/>
      <c r="X985" s="146"/>
      <c r="Y985" s="18"/>
      <c r="Z985" s="147"/>
      <c r="AA985" s="100"/>
      <c r="AB985" s="100"/>
      <c r="AC985" s="100"/>
      <c r="AD985" s="108"/>
      <c r="AE985" s="18"/>
      <c r="AF985" s="109"/>
      <c r="AG985" s="108"/>
      <c r="AH985" s="148"/>
      <c r="AI985" s="100"/>
      <c r="AJ985" s="100"/>
      <c r="AK985" s="100"/>
      <c r="AL985" s="108"/>
      <c r="AM985" s="18"/>
      <c r="AN985" s="111"/>
      <c r="AO985" s="18"/>
      <c r="AP985" s="149"/>
      <c r="AQ985" s="82"/>
      <c r="AR985" s="66"/>
      <c r="AS985" s="97"/>
    </row>
    <row r="986" spans="1:45" ht="12.75" customHeight="1">
      <c r="A986" s="66"/>
      <c r="B986" s="98"/>
      <c r="C986" s="99"/>
      <c r="D986" s="99"/>
      <c r="E986" s="100"/>
      <c r="F986" s="100"/>
      <c r="G986" s="100"/>
      <c r="H986" s="98"/>
      <c r="I986" s="143"/>
      <c r="J986" s="100"/>
      <c r="K986" s="102"/>
      <c r="L986" s="100"/>
      <c r="M986" s="100"/>
      <c r="N986" s="100"/>
      <c r="O986" s="108"/>
      <c r="P986" s="144"/>
      <c r="Q986" s="145"/>
      <c r="R986" s="145"/>
      <c r="S986" s="100"/>
      <c r="T986" s="108"/>
      <c r="U986" s="102"/>
      <c r="V986" s="100"/>
      <c r="W986" s="100"/>
      <c r="X986" s="146"/>
      <c r="Y986" s="18"/>
      <c r="Z986" s="147"/>
      <c r="AA986" s="100"/>
      <c r="AB986" s="100"/>
      <c r="AC986" s="100"/>
      <c r="AD986" s="108"/>
      <c r="AE986" s="18"/>
      <c r="AF986" s="109"/>
      <c r="AG986" s="108"/>
      <c r="AH986" s="148"/>
      <c r="AI986" s="100"/>
      <c r="AJ986" s="100"/>
      <c r="AK986" s="100"/>
      <c r="AL986" s="108"/>
      <c r="AM986" s="18"/>
      <c r="AN986" s="111"/>
      <c r="AO986" s="18"/>
      <c r="AP986" s="149"/>
      <c r="AQ986" s="82"/>
      <c r="AR986" s="66"/>
      <c r="AS986" s="97"/>
    </row>
    <row r="987" spans="1:45" ht="12.75" customHeight="1">
      <c r="A987" s="66"/>
      <c r="B987" s="98"/>
      <c r="C987" s="99"/>
      <c r="D987" s="99"/>
      <c r="E987" s="100"/>
      <c r="F987" s="100"/>
      <c r="G987" s="100"/>
      <c r="H987" s="98"/>
      <c r="I987" s="143"/>
      <c r="J987" s="100"/>
      <c r="K987" s="102"/>
      <c r="L987" s="100"/>
      <c r="M987" s="100"/>
      <c r="N987" s="100"/>
      <c r="O987" s="108"/>
      <c r="P987" s="144"/>
      <c r="Q987" s="145"/>
      <c r="R987" s="145"/>
      <c r="S987" s="100"/>
      <c r="T987" s="108"/>
      <c r="U987" s="102"/>
      <c r="V987" s="100"/>
      <c r="W987" s="100"/>
      <c r="X987" s="146"/>
      <c r="Y987" s="18"/>
      <c r="Z987" s="147"/>
      <c r="AA987" s="100"/>
      <c r="AB987" s="100"/>
      <c r="AC987" s="100"/>
      <c r="AD987" s="108"/>
      <c r="AE987" s="18"/>
      <c r="AF987" s="109"/>
      <c r="AG987" s="108"/>
      <c r="AH987" s="148"/>
      <c r="AI987" s="100"/>
      <c r="AJ987" s="100"/>
      <c r="AK987" s="100"/>
      <c r="AL987" s="108"/>
      <c r="AM987" s="18"/>
      <c r="AN987" s="111"/>
      <c r="AO987" s="18"/>
      <c r="AP987" s="149"/>
      <c r="AQ987" s="82"/>
      <c r="AR987" s="66"/>
      <c r="AS987" s="97"/>
    </row>
    <row r="988" spans="1:45" ht="12.75" customHeight="1">
      <c r="A988" s="66"/>
      <c r="B988" s="98"/>
      <c r="C988" s="99"/>
      <c r="D988" s="99"/>
      <c r="E988" s="100"/>
      <c r="F988" s="100"/>
      <c r="G988" s="100"/>
      <c r="H988" s="98"/>
      <c r="I988" s="143"/>
      <c r="J988" s="100"/>
      <c r="K988" s="102"/>
      <c r="L988" s="100"/>
      <c r="M988" s="100"/>
      <c r="N988" s="100"/>
      <c r="O988" s="108"/>
      <c r="P988" s="144"/>
      <c r="Q988" s="145"/>
      <c r="R988" s="145"/>
      <c r="S988" s="100"/>
      <c r="T988" s="108"/>
      <c r="U988" s="102"/>
      <c r="V988" s="100"/>
      <c r="W988" s="100"/>
      <c r="X988" s="146"/>
      <c r="Y988" s="18"/>
      <c r="Z988" s="147"/>
      <c r="AA988" s="100"/>
      <c r="AB988" s="100"/>
      <c r="AC988" s="100"/>
      <c r="AD988" s="108"/>
      <c r="AE988" s="18"/>
      <c r="AF988" s="109"/>
      <c r="AG988" s="108"/>
      <c r="AH988" s="148"/>
      <c r="AI988" s="100"/>
      <c r="AJ988" s="100"/>
      <c r="AK988" s="100"/>
      <c r="AL988" s="108"/>
      <c r="AM988" s="18"/>
      <c r="AN988" s="111"/>
      <c r="AO988" s="18"/>
      <c r="AP988" s="149"/>
      <c r="AQ988" s="82"/>
      <c r="AR988" s="66"/>
      <c r="AS988" s="97"/>
    </row>
    <row r="989" spans="1:45" ht="12.75" customHeight="1">
      <c r="A989" s="66"/>
      <c r="B989" s="98"/>
      <c r="C989" s="99"/>
      <c r="D989" s="99"/>
      <c r="E989" s="100"/>
      <c r="F989" s="100"/>
      <c r="G989" s="100"/>
      <c r="H989" s="98"/>
      <c r="I989" s="143"/>
      <c r="J989" s="100"/>
      <c r="K989" s="102"/>
      <c r="L989" s="100"/>
      <c r="M989" s="100"/>
      <c r="N989" s="100"/>
      <c r="O989" s="108"/>
      <c r="P989" s="144"/>
      <c r="Q989" s="145"/>
      <c r="R989" s="145"/>
      <c r="S989" s="100"/>
      <c r="T989" s="108"/>
      <c r="U989" s="102"/>
      <c r="V989" s="100"/>
      <c r="W989" s="100"/>
      <c r="X989" s="146"/>
      <c r="Y989" s="18"/>
      <c r="Z989" s="147"/>
      <c r="AA989" s="100"/>
      <c r="AB989" s="100"/>
      <c r="AC989" s="100"/>
      <c r="AD989" s="108"/>
      <c r="AE989" s="18"/>
      <c r="AF989" s="109"/>
      <c r="AG989" s="108"/>
      <c r="AH989" s="148"/>
      <c r="AI989" s="100"/>
      <c r="AJ989" s="100"/>
      <c r="AK989" s="100"/>
      <c r="AL989" s="108"/>
      <c r="AM989" s="18"/>
      <c r="AN989" s="111"/>
      <c r="AO989" s="18"/>
      <c r="AP989" s="149"/>
      <c r="AQ989" s="82"/>
      <c r="AR989" s="66"/>
      <c r="AS989" s="97"/>
    </row>
    <row r="990" spans="1:45" ht="12.75" customHeight="1">
      <c r="A990" s="66"/>
      <c r="B990" s="98"/>
      <c r="C990" s="99"/>
      <c r="D990" s="99"/>
      <c r="E990" s="100"/>
      <c r="F990" s="100"/>
      <c r="G990" s="100"/>
      <c r="H990" s="98"/>
      <c r="I990" s="143"/>
      <c r="J990" s="100"/>
      <c r="K990" s="102"/>
      <c r="L990" s="100"/>
      <c r="M990" s="100"/>
      <c r="N990" s="100"/>
      <c r="O990" s="108"/>
      <c r="P990" s="144"/>
      <c r="Q990" s="145"/>
      <c r="R990" s="145"/>
      <c r="S990" s="100"/>
      <c r="T990" s="108"/>
      <c r="U990" s="102"/>
      <c r="V990" s="100"/>
      <c r="W990" s="100"/>
      <c r="X990" s="146"/>
      <c r="Y990" s="18"/>
      <c r="Z990" s="147"/>
      <c r="AA990" s="100"/>
      <c r="AB990" s="100"/>
      <c r="AC990" s="100"/>
      <c r="AD990" s="108"/>
      <c r="AE990" s="18"/>
      <c r="AF990" s="109"/>
      <c r="AG990" s="108"/>
      <c r="AH990" s="148"/>
      <c r="AI990" s="100"/>
      <c r="AJ990" s="100"/>
      <c r="AK990" s="100"/>
      <c r="AL990" s="108"/>
      <c r="AM990" s="18"/>
      <c r="AN990" s="111"/>
      <c r="AO990" s="18"/>
      <c r="AP990" s="149"/>
      <c r="AQ990" s="82"/>
      <c r="AR990" s="66"/>
      <c r="AS990" s="97"/>
    </row>
    <row r="991" spans="1:45" ht="12.75" customHeight="1">
      <c r="A991" s="66"/>
      <c r="B991" s="98"/>
      <c r="C991" s="99"/>
      <c r="D991" s="99"/>
      <c r="E991" s="100"/>
      <c r="F991" s="100"/>
      <c r="G991" s="100"/>
      <c r="H991" s="98"/>
      <c r="I991" s="143"/>
      <c r="J991" s="100"/>
      <c r="K991" s="102"/>
      <c r="L991" s="100"/>
      <c r="M991" s="100"/>
      <c r="N991" s="100"/>
      <c r="O991" s="108"/>
      <c r="P991" s="144"/>
      <c r="Q991" s="145"/>
      <c r="R991" s="145"/>
      <c r="S991" s="100"/>
      <c r="T991" s="108"/>
      <c r="U991" s="102"/>
      <c r="V991" s="100"/>
      <c r="W991" s="100"/>
      <c r="X991" s="146"/>
      <c r="Y991" s="18"/>
      <c r="Z991" s="147"/>
      <c r="AA991" s="100"/>
      <c r="AB991" s="100"/>
      <c r="AC991" s="100"/>
      <c r="AD991" s="108"/>
      <c r="AE991" s="18"/>
      <c r="AF991" s="109"/>
      <c r="AG991" s="108"/>
      <c r="AH991" s="148"/>
      <c r="AI991" s="100"/>
      <c r="AJ991" s="100"/>
      <c r="AK991" s="100"/>
      <c r="AL991" s="108"/>
      <c r="AM991" s="18"/>
      <c r="AN991" s="111"/>
      <c r="AO991" s="18"/>
      <c r="AP991" s="149"/>
      <c r="AQ991" s="82"/>
      <c r="AR991" s="66"/>
      <c r="AS991" s="97"/>
    </row>
    <row r="992" spans="1:45" ht="12.75" customHeight="1">
      <c r="A992" s="66"/>
      <c r="B992" s="98"/>
      <c r="C992" s="99"/>
      <c r="D992" s="99"/>
      <c r="E992" s="100"/>
      <c r="F992" s="100"/>
      <c r="G992" s="100"/>
      <c r="H992" s="98"/>
      <c r="I992" s="143"/>
      <c r="J992" s="100"/>
      <c r="K992" s="102"/>
      <c r="L992" s="100"/>
      <c r="M992" s="100"/>
      <c r="N992" s="100"/>
      <c r="O992" s="108"/>
      <c r="P992" s="144"/>
      <c r="Q992" s="145"/>
      <c r="R992" s="145"/>
      <c r="S992" s="100"/>
      <c r="T992" s="108"/>
      <c r="U992" s="102"/>
      <c r="V992" s="100"/>
      <c r="W992" s="100"/>
      <c r="X992" s="146"/>
      <c r="Y992" s="18"/>
      <c r="Z992" s="147"/>
      <c r="AA992" s="100"/>
      <c r="AB992" s="100"/>
      <c r="AC992" s="100"/>
      <c r="AD992" s="108"/>
      <c r="AE992" s="18"/>
      <c r="AF992" s="109"/>
      <c r="AG992" s="108"/>
      <c r="AH992" s="148"/>
      <c r="AI992" s="100"/>
      <c r="AJ992" s="100"/>
      <c r="AK992" s="100"/>
      <c r="AL992" s="108"/>
      <c r="AM992" s="18"/>
      <c r="AN992" s="111"/>
      <c r="AO992" s="18"/>
      <c r="AP992" s="149"/>
      <c r="AQ992" s="82"/>
      <c r="AR992" s="66"/>
      <c r="AS992" s="97"/>
    </row>
    <row r="993" spans="1:45" ht="12.75" customHeight="1">
      <c r="A993" s="66"/>
      <c r="B993" s="98"/>
      <c r="C993" s="99"/>
      <c r="D993" s="99"/>
      <c r="E993" s="100"/>
      <c r="F993" s="100"/>
      <c r="G993" s="100"/>
      <c r="H993" s="98"/>
      <c r="I993" s="143"/>
      <c r="J993" s="100"/>
      <c r="K993" s="102"/>
      <c r="L993" s="100"/>
      <c r="M993" s="100"/>
      <c r="N993" s="100"/>
      <c r="O993" s="108"/>
      <c r="P993" s="144"/>
      <c r="Q993" s="145"/>
      <c r="R993" s="145"/>
      <c r="S993" s="100"/>
      <c r="T993" s="108"/>
      <c r="U993" s="102"/>
      <c r="V993" s="100"/>
      <c r="W993" s="100"/>
      <c r="X993" s="146"/>
      <c r="Y993" s="18"/>
      <c r="Z993" s="147"/>
      <c r="AA993" s="100"/>
      <c r="AB993" s="100"/>
      <c r="AC993" s="100"/>
      <c r="AD993" s="108"/>
      <c r="AE993" s="18"/>
      <c r="AF993" s="109"/>
      <c r="AG993" s="108"/>
      <c r="AH993" s="148"/>
      <c r="AI993" s="100"/>
      <c r="AJ993" s="100"/>
      <c r="AK993" s="100"/>
      <c r="AL993" s="108"/>
      <c r="AM993" s="18"/>
      <c r="AN993" s="111"/>
      <c r="AO993" s="18"/>
      <c r="AP993" s="149"/>
      <c r="AQ993" s="82"/>
      <c r="AR993" s="66"/>
      <c r="AS993" s="97"/>
    </row>
    <row r="994" spans="1:45" ht="12.75" customHeight="1">
      <c r="A994" s="66"/>
      <c r="B994" s="98"/>
      <c r="C994" s="99"/>
      <c r="D994" s="99"/>
      <c r="E994" s="100"/>
      <c r="F994" s="100"/>
      <c r="G994" s="100"/>
      <c r="H994" s="98"/>
      <c r="I994" s="143"/>
      <c r="J994" s="100"/>
      <c r="K994" s="102"/>
      <c r="L994" s="100"/>
      <c r="M994" s="100"/>
      <c r="N994" s="100"/>
      <c r="O994" s="108"/>
      <c r="P994" s="144"/>
      <c r="Q994" s="145"/>
      <c r="R994" s="145"/>
      <c r="S994" s="100"/>
      <c r="T994" s="108"/>
      <c r="U994" s="102"/>
      <c r="V994" s="100"/>
      <c r="W994" s="100"/>
      <c r="X994" s="146"/>
      <c r="Y994" s="18"/>
      <c r="Z994" s="147"/>
      <c r="AA994" s="100"/>
      <c r="AB994" s="100"/>
      <c r="AC994" s="100"/>
      <c r="AD994" s="108"/>
      <c r="AE994" s="18"/>
      <c r="AF994" s="109"/>
      <c r="AG994" s="108"/>
      <c r="AH994" s="148"/>
      <c r="AI994" s="100"/>
      <c r="AJ994" s="100"/>
      <c r="AK994" s="100"/>
      <c r="AL994" s="108"/>
      <c r="AM994" s="18"/>
      <c r="AN994" s="111"/>
      <c r="AO994" s="18"/>
      <c r="AP994" s="149"/>
      <c r="AQ994" s="82"/>
      <c r="AR994" s="66"/>
      <c r="AS994" s="97"/>
    </row>
    <row r="995" spans="1:45" ht="12.75" customHeight="1">
      <c r="A995" s="66"/>
      <c r="B995" s="98"/>
      <c r="C995" s="99"/>
      <c r="D995" s="99"/>
      <c r="E995" s="100"/>
      <c r="F995" s="100"/>
      <c r="G995" s="100"/>
      <c r="H995" s="98"/>
      <c r="I995" s="143"/>
      <c r="J995" s="100"/>
      <c r="K995" s="102"/>
      <c r="L995" s="100"/>
      <c r="M995" s="100"/>
      <c r="N995" s="100"/>
      <c r="O995" s="108"/>
      <c r="P995" s="144"/>
      <c r="Q995" s="145"/>
      <c r="R995" s="145"/>
      <c r="S995" s="100"/>
      <c r="T995" s="108"/>
      <c r="U995" s="102"/>
      <c r="V995" s="100"/>
      <c r="W995" s="100"/>
      <c r="X995" s="146"/>
      <c r="Y995" s="18"/>
      <c r="Z995" s="147"/>
      <c r="AA995" s="100"/>
      <c r="AB995" s="100"/>
      <c r="AC995" s="100"/>
      <c r="AD995" s="108"/>
      <c r="AE995" s="18"/>
      <c r="AF995" s="109"/>
      <c r="AG995" s="108"/>
      <c r="AH995" s="148"/>
      <c r="AI995" s="100"/>
      <c r="AJ995" s="100"/>
      <c r="AK995" s="100"/>
      <c r="AL995" s="108"/>
      <c r="AM995" s="18"/>
      <c r="AN995" s="111"/>
      <c r="AO995" s="18"/>
      <c r="AP995" s="149"/>
      <c r="AQ995" s="82"/>
      <c r="AR995" s="66"/>
      <c r="AS995" s="97"/>
    </row>
    <row r="996" spans="1:45" ht="12.75" customHeight="1">
      <c r="A996" s="66"/>
      <c r="B996" s="98"/>
      <c r="C996" s="99"/>
      <c r="D996" s="99"/>
      <c r="E996" s="100"/>
      <c r="F996" s="100"/>
      <c r="G996" s="100"/>
      <c r="H996" s="98"/>
      <c r="I996" s="143"/>
      <c r="J996" s="100"/>
      <c r="K996" s="102"/>
      <c r="L996" s="100"/>
      <c r="M996" s="100"/>
      <c r="N996" s="100"/>
      <c r="O996" s="108"/>
      <c r="P996" s="144"/>
      <c r="Q996" s="145"/>
      <c r="R996" s="145"/>
      <c r="S996" s="100"/>
      <c r="T996" s="108"/>
      <c r="U996" s="102"/>
      <c r="V996" s="100"/>
      <c r="W996" s="100"/>
      <c r="X996" s="146"/>
      <c r="Y996" s="18"/>
      <c r="Z996" s="147"/>
      <c r="AA996" s="100"/>
      <c r="AB996" s="100"/>
      <c r="AC996" s="100"/>
      <c r="AD996" s="108"/>
      <c r="AE996" s="18"/>
      <c r="AF996" s="109"/>
      <c r="AG996" s="108"/>
      <c r="AH996" s="148"/>
      <c r="AI996" s="100"/>
      <c r="AJ996" s="100"/>
      <c r="AK996" s="100"/>
      <c r="AL996" s="108"/>
      <c r="AM996" s="18"/>
      <c r="AN996" s="111"/>
      <c r="AO996" s="18"/>
      <c r="AP996" s="149"/>
      <c r="AQ996" s="82"/>
      <c r="AR996" s="66"/>
      <c r="AS996" s="97"/>
    </row>
    <row r="997" spans="1:45" ht="12.75" customHeight="1">
      <c r="A997" s="66"/>
      <c r="B997" s="98"/>
      <c r="C997" s="99"/>
      <c r="D997" s="99"/>
      <c r="E997" s="100"/>
      <c r="F997" s="100"/>
      <c r="G997" s="100"/>
      <c r="H997" s="98"/>
      <c r="I997" s="143"/>
      <c r="J997" s="100"/>
      <c r="K997" s="102"/>
      <c r="L997" s="100"/>
      <c r="M997" s="100"/>
      <c r="N997" s="100"/>
      <c r="O997" s="108"/>
      <c r="P997" s="144"/>
      <c r="Q997" s="145"/>
      <c r="R997" s="145"/>
      <c r="S997" s="100"/>
      <c r="T997" s="108"/>
      <c r="U997" s="102"/>
      <c r="V997" s="100"/>
      <c r="W997" s="100"/>
      <c r="X997" s="146"/>
      <c r="Y997" s="18"/>
      <c r="Z997" s="147"/>
      <c r="AA997" s="100"/>
      <c r="AB997" s="100"/>
      <c r="AC997" s="100"/>
      <c r="AD997" s="108"/>
      <c r="AE997" s="18"/>
      <c r="AF997" s="109"/>
      <c r="AG997" s="108"/>
      <c r="AH997" s="148"/>
      <c r="AI997" s="100"/>
      <c r="AJ997" s="100"/>
      <c r="AK997" s="100"/>
      <c r="AL997" s="108"/>
      <c r="AM997" s="18"/>
      <c r="AN997" s="111"/>
      <c r="AO997" s="18"/>
      <c r="AP997" s="149"/>
      <c r="AQ997" s="82"/>
      <c r="AR997" s="66"/>
      <c r="AS997" s="97"/>
    </row>
    <row r="998" spans="1:45" ht="12.75" customHeight="1">
      <c r="A998" s="66"/>
      <c r="B998" s="98"/>
      <c r="C998" s="99"/>
      <c r="D998" s="99"/>
      <c r="E998" s="100"/>
      <c r="F998" s="100"/>
      <c r="G998" s="100"/>
      <c r="H998" s="98"/>
      <c r="I998" s="143"/>
      <c r="J998" s="100"/>
      <c r="K998" s="102"/>
      <c r="L998" s="100"/>
      <c r="M998" s="100"/>
      <c r="N998" s="100"/>
      <c r="O998" s="108"/>
      <c r="P998" s="144"/>
      <c r="Q998" s="145"/>
      <c r="R998" s="145"/>
      <c r="S998" s="100"/>
      <c r="T998" s="108"/>
      <c r="U998" s="102"/>
      <c r="V998" s="100"/>
      <c r="W998" s="100"/>
      <c r="X998" s="146"/>
      <c r="Y998" s="18"/>
      <c r="Z998" s="147"/>
      <c r="AA998" s="100"/>
      <c r="AB998" s="100"/>
      <c r="AC998" s="100"/>
      <c r="AD998" s="108"/>
      <c r="AE998" s="18"/>
      <c r="AF998" s="109"/>
      <c r="AG998" s="108"/>
      <c r="AH998" s="148"/>
      <c r="AI998" s="100"/>
      <c r="AJ998" s="100"/>
      <c r="AK998" s="100"/>
      <c r="AL998" s="108"/>
      <c r="AM998" s="18"/>
      <c r="AN998" s="111"/>
      <c r="AO998" s="18"/>
      <c r="AP998" s="149"/>
      <c r="AQ998" s="82"/>
      <c r="AR998" s="66"/>
      <c r="AS998" s="97"/>
    </row>
    <row r="999" spans="1:45" ht="12.75" customHeight="1">
      <c r="A999" s="66"/>
      <c r="B999" s="98"/>
      <c r="C999" s="99"/>
      <c r="D999" s="99"/>
      <c r="E999" s="100"/>
      <c r="F999" s="100"/>
      <c r="G999" s="100"/>
      <c r="H999" s="98"/>
      <c r="I999" s="143"/>
      <c r="J999" s="100"/>
      <c r="K999" s="102"/>
      <c r="L999" s="100"/>
      <c r="M999" s="100"/>
      <c r="N999" s="100"/>
      <c r="O999" s="108"/>
      <c r="P999" s="144"/>
      <c r="Q999" s="145"/>
      <c r="R999" s="145"/>
      <c r="S999" s="100"/>
      <c r="T999" s="108"/>
      <c r="U999" s="102"/>
      <c r="V999" s="100"/>
      <c r="W999" s="100"/>
      <c r="X999" s="146"/>
      <c r="Y999" s="18"/>
      <c r="Z999" s="147"/>
      <c r="AA999" s="100"/>
      <c r="AB999" s="100"/>
      <c r="AC999" s="100"/>
      <c r="AD999" s="108"/>
      <c r="AE999" s="18"/>
      <c r="AF999" s="109"/>
      <c r="AG999" s="108"/>
      <c r="AH999" s="148"/>
      <c r="AI999" s="100"/>
      <c r="AJ999" s="100"/>
      <c r="AK999" s="100"/>
      <c r="AL999" s="108"/>
      <c r="AM999" s="18"/>
      <c r="AN999" s="111"/>
      <c r="AO999" s="18"/>
      <c r="AP999" s="149"/>
      <c r="AQ999" s="82"/>
      <c r="AR999" s="66"/>
      <c r="AS999" s="97"/>
    </row>
    <row r="1000" spans="1:45" ht="12.75" customHeight="1">
      <c r="A1000" s="66"/>
      <c r="B1000" s="98"/>
      <c r="C1000" s="99"/>
      <c r="D1000" s="99"/>
      <c r="E1000" s="100"/>
      <c r="F1000" s="100"/>
      <c r="G1000" s="100"/>
      <c r="H1000" s="98"/>
      <c r="I1000" s="143"/>
      <c r="J1000" s="100"/>
      <c r="K1000" s="102"/>
      <c r="L1000" s="100"/>
      <c r="M1000" s="100"/>
      <c r="N1000" s="100"/>
      <c r="O1000" s="108"/>
      <c r="P1000" s="144"/>
      <c r="Q1000" s="145"/>
      <c r="R1000" s="145"/>
      <c r="S1000" s="100"/>
      <c r="T1000" s="108"/>
      <c r="U1000" s="102"/>
      <c r="V1000" s="100"/>
      <c r="W1000" s="100"/>
      <c r="X1000" s="146"/>
      <c r="Y1000" s="18"/>
      <c r="Z1000" s="147"/>
      <c r="AA1000" s="100"/>
      <c r="AB1000" s="100"/>
      <c r="AC1000" s="100"/>
      <c r="AD1000" s="108"/>
      <c r="AE1000" s="18"/>
      <c r="AF1000" s="109"/>
      <c r="AG1000" s="108"/>
      <c r="AH1000" s="148"/>
      <c r="AI1000" s="100"/>
      <c r="AJ1000" s="100"/>
      <c r="AK1000" s="100"/>
      <c r="AL1000" s="108"/>
      <c r="AM1000" s="18"/>
      <c r="AN1000" s="111"/>
      <c r="AO1000" s="18"/>
      <c r="AP1000" s="149"/>
      <c r="AQ1000" s="82"/>
      <c r="AR1000" s="66"/>
      <c r="AS1000" s="97"/>
    </row>
  </sheetData>
  <pageMargins left="0.51181102362204722" right="0.51181102362204722" top="0.23622047244094491" bottom="0.31496062992125984" header="0" footer="0"/>
  <pageSetup paperSize="3"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000"/>
  <sheetViews>
    <sheetView workbookViewId="0"/>
  </sheetViews>
  <sheetFormatPr defaultColWidth="14.42578125" defaultRowHeight="15" customHeight="1"/>
  <cols>
    <col min="1" max="1" width="10.42578125" customWidth="1"/>
    <col min="2" max="2" width="12.85546875" customWidth="1"/>
    <col min="3" max="3" width="8.7109375" customWidth="1"/>
    <col min="4" max="5" width="8.42578125" customWidth="1"/>
    <col min="6" max="10" width="8.7109375" customWidth="1"/>
    <col min="11" max="11" width="6.140625" customWidth="1"/>
    <col min="12" max="12" width="7.28515625" customWidth="1"/>
    <col min="13" max="14" width="7.140625" customWidth="1"/>
    <col min="15" max="26" width="8.7109375" customWidth="1"/>
  </cols>
  <sheetData>
    <row r="1" spans="1:14" ht="90">
      <c r="B1" s="187" t="s">
        <v>423</v>
      </c>
      <c r="C1" s="187" t="s">
        <v>424</v>
      </c>
      <c r="D1" s="187" t="s">
        <v>425</v>
      </c>
      <c r="E1" s="187" t="s">
        <v>426</v>
      </c>
      <c r="F1" s="187" t="s">
        <v>427</v>
      </c>
      <c r="G1" s="187" t="s">
        <v>428</v>
      </c>
      <c r="H1" s="187" t="s">
        <v>429</v>
      </c>
      <c r="I1" s="187" t="s">
        <v>430</v>
      </c>
      <c r="J1" s="187" t="s">
        <v>431</v>
      </c>
      <c r="K1" s="187" t="s">
        <v>432</v>
      </c>
      <c r="L1" s="187" t="s">
        <v>433</v>
      </c>
      <c r="M1" s="187" t="s">
        <v>434</v>
      </c>
      <c r="N1" s="187" t="s">
        <v>435</v>
      </c>
    </row>
    <row r="2" spans="1:14">
      <c r="A2" s="187" t="s">
        <v>37</v>
      </c>
      <c r="B2" s="188">
        <v>1481806</v>
      </c>
      <c r="C2" s="189">
        <v>1392609</v>
      </c>
      <c r="D2" s="189">
        <v>594513</v>
      </c>
      <c r="E2" s="189">
        <v>563440</v>
      </c>
      <c r="F2" s="189">
        <v>290.60000000000002</v>
      </c>
      <c r="G2" s="189">
        <v>5098.68</v>
      </c>
      <c r="H2" s="189">
        <v>517950</v>
      </c>
      <c r="I2" s="189">
        <v>406920</v>
      </c>
      <c r="J2" s="189">
        <v>30050</v>
      </c>
      <c r="K2" s="189">
        <v>40670</v>
      </c>
      <c r="L2" s="189">
        <v>20955</v>
      </c>
      <c r="M2" s="189">
        <v>4210</v>
      </c>
      <c r="N2" s="189">
        <v>15155</v>
      </c>
    </row>
    <row r="3" spans="1:14">
      <c r="A3" s="190">
        <v>8250001.0099999998</v>
      </c>
      <c r="B3" s="189">
        <v>5001</v>
      </c>
      <c r="C3" s="189">
        <v>5232</v>
      </c>
      <c r="D3" s="189">
        <v>2159</v>
      </c>
      <c r="E3" s="189">
        <v>2081</v>
      </c>
      <c r="F3" s="189">
        <v>2936.2</v>
      </c>
      <c r="G3" s="189">
        <v>1.7</v>
      </c>
      <c r="H3" s="189">
        <v>1935</v>
      </c>
      <c r="I3" s="189">
        <v>1465</v>
      </c>
      <c r="J3" s="189">
        <v>110</v>
      </c>
      <c r="K3" s="189">
        <v>225</v>
      </c>
      <c r="L3" s="189">
        <v>60</v>
      </c>
      <c r="M3" s="189">
        <v>10</v>
      </c>
      <c r="N3" s="189">
        <v>70</v>
      </c>
    </row>
    <row r="4" spans="1:14">
      <c r="A4" s="190">
        <v>8250001.0199999996</v>
      </c>
      <c r="B4" s="189">
        <v>6257</v>
      </c>
      <c r="C4" s="189">
        <v>6517</v>
      </c>
      <c r="D4" s="189">
        <v>2635</v>
      </c>
      <c r="E4" s="189">
        <v>2546</v>
      </c>
      <c r="F4" s="189">
        <v>1708.4</v>
      </c>
      <c r="G4" s="189">
        <v>3.66</v>
      </c>
      <c r="H4" s="189">
        <v>1680</v>
      </c>
      <c r="I4" s="189">
        <v>1410</v>
      </c>
      <c r="J4" s="189">
        <v>75</v>
      </c>
      <c r="K4" s="189">
        <v>55</v>
      </c>
      <c r="L4" s="189">
        <v>65</v>
      </c>
      <c r="M4" s="189">
        <v>35</v>
      </c>
      <c r="N4" s="189">
        <v>40</v>
      </c>
    </row>
    <row r="5" spans="1:14">
      <c r="A5" s="190">
        <v>8250001.0300000003</v>
      </c>
      <c r="B5" s="189">
        <v>2043</v>
      </c>
      <c r="C5" s="189">
        <v>2205</v>
      </c>
      <c r="D5" s="189">
        <v>822</v>
      </c>
      <c r="E5" s="189">
        <v>796</v>
      </c>
      <c r="F5" s="189">
        <v>1947.9</v>
      </c>
      <c r="G5" s="189">
        <v>1.05</v>
      </c>
      <c r="H5" s="189">
        <v>655</v>
      </c>
      <c r="I5" s="189">
        <v>565</v>
      </c>
      <c r="J5" s="189">
        <v>20</v>
      </c>
      <c r="K5" s="189">
        <v>25</v>
      </c>
      <c r="L5" s="189">
        <v>15</v>
      </c>
      <c r="M5" s="189">
        <v>10</v>
      </c>
      <c r="N5" s="189">
        <v>15</v>
      </c>
    </row>
    <row r="6" spans="1:14">
      <c r="A6" s="190">
        <v>8250001.04</v>
      </c>
      <c r="B6" s="189">
        <v>5549</v>
      </c>
      <c r="C6" s="189">
        <v>5942</v>
      </c>
      <c r="D6" s="189">
        <v>2312</v>
      </c>
      <c r="E6" s="189">
        <v>2244</v>
      </c>
      <c r="F6" s="189">
        <v>2192.9</v>
      </c>
      <c r="G6" s="189">
        <v>2.5299999999999998</v>
      </c>
      <c r="H6" s="189">
        <v>2135</v>
      </c>
      <c r="I6" s="189">
        <v>1740</v>
      </c>
      <c r="J6" s="189">
        <v>135</v>
      </c>
      <c r="K6" s="189">
        <v>135</v>
      </c>
      <c r="L6" s="189">
        <v>60</v>
      </c>
      <c r="M6" s="189">
        <v>0</v>
      </c>
      <c r="N6" s="189">
        <v>65</v>
      </c>
    </row>
    <row r="7" spans="1:14">
      <c r="A7" s="190">
        <v>8250001.0499999998</v>
      </c>
      <c r="B7" s="189">
        <v>2854</v>
      </c>
      <c r="C7" s="189">
        <v>2905</v>
      </c>
      <c r="D7" s="189">
        <v>1043</v>
      </c>
      <c r="E7" s="189">
        <v>1027</v>
      </c>
      <c r="F7" s="189">
        <v>2479.4</v>
      </c>
      <c r="G7" s="189">
        <v>1.1499999999999999</v>
      </c>
      <c r="H7" s="189">
        <v>830</v>
      </c>
      <c r="I7" s="189">
        <v>690</v>
      </c>
      <c r="J7" s="189">
        <v>35</v>
      </c>
      <c r="K7" s="189">
        <v>20</v>
      </c>
      <c r="L7" s="189">
        <v>30</v>
      </c>
      <c r="M7" s="189">
        <v>10</v>
      </c>
      <c r="N7" s="189">
        <v>40</v>
      </c>
    </row>
    <row r="8" spans="1:14">
      <c r="A8" s="190">
        <v>8250001.0599999996</v>
      </c>
      <c r="B8" s="189">
        <v>3652</v>
      </c>
      <c r="C8" s="189">
        <v>3793</v>
      </c>
      <c r="D8" s="189">
        <v>1446</v>
      </c>
      <c r="E8" s="189">
        <v>1426</v>
      </c>
      <c r="F8" s="189">
        <v>1078.5</v>
      </c>
      <c r="G8" s="189">
        <v>3.39</v>
      </c>
      <c r="H8" s="189">
        <v>915</v>
      </c>
      <c r="I8" s="189">
        <v>815</v>
      </c>
      <c r="J8" s="189">
        <v>30</v>
      </c>
      <c r="K8" s="189">
        <v>15</v>
      </c>
      <c r="L8" s="189">
        <v>20</v>
      </c>
      <c r="M8" s="189">
        <v>10</v>
      </c>
      <c r="N8" s="189">
        <v>25</v>
      </c>
    </row>
    <row r="9" spans="1:14">
      <c r="A9" s="190">
        <v>8250001.0700000003</v>
      </c>
      <c r="B9" s="189">
        <v>5895</v>
      </c>
      <c r="C9" s="189">
        <v>6123</v>
      </c>
      <c r="D9" s="189">
        <v>2414</v>
      </c>
      <c r="E9" s="189">
        <v>2336</v>
      </c>
      <c r="F9" s="189">
        <v>2013.9</v>
      </c>
      <c r="G9" s="189">
        <v>2.93</v>
      </c>
      <c r="H9" s="189">
        <v>2050</v>
      </c>
      <c r="I9" s="189">
        <v>1645</v>
      </c>
      <c r="J9" s="189">
        <v>155</v>
      </c>
      <c r="K9" s="189">
        <v>115</v>
      </c>
      <c r="L9" s="189">
        <v>50</v>
      </c>
      <c r="M9" s="189">
        <v>0</v>
      </c>
      <c r="N9" s="189">
        <v>70</v>
      </c>
    </row>
    <row r="10" spans="1:14">
      <c r="A10" s="190">
        <v>8250001.0800000001</v>
      </c>
      <c r="B10" s="189">
        <v>5134</v>
      </c>
      <c r="C10" s="189">
        <v>5132</v>
      </c>
      <c r="D10" s="189">
        <v>2107</v>
      </c>
      <c r="E10" s="189">
        <v>2041</v>
      </c>
      <c r="F10" s="189">
        <v>1414.8</v>
      </c>
      <c r="G10" s="189">
        <v>3.63</v>
      </c>
      <c r="H10" s="189">
        <v>1785</v>
      </c>
      <c r="I10" s="189">
        <v>1450</v>
      </c>
      <c r="J10" s="189">
        <v>115</v>
      </c>
      <c r="K10" s="189">
        <v>105</v>
      </c>
      <c r="L10" s="189">
        <v>60</v>
      </c>
      <c r="M10" s="189">
        <v>10</v>
      </c>
      <c r="N10" s="189">
        <v>45</v>
      </c>
    </row>
    <row r="11" spans="1:14">
      <c r="A11" s="190">
        <v>8250001.0899999999</v>
      </c>
      <c r="B11" s="189">
        <v>5895</v>
      </c>
      <c r="C11" s="189">
        <v>6218</v>
      </c>
      <c r="D11" s="189">
        <v>2411</v>
      </c>
      <c r="E11" s="189">
        <v>2342</v>
      </c>
      <c r="F11" s="189">
        <v>1696.4</v>
      </c>
      <c r="G11" s="189">
        <v>3.48</v>
      </c>
      <c r="H11" s="189">
        <v>1760</v>
      </c>
      <c r="I11" s="189">
        <v>1400</v>
      </c>
      <c r="J11" s="189">
        <v>115</v>
      </c>
      <c r="K11" s="189">
        <v>135</v>
      </c>
      <c r="L11" s="189">
        <v>40</v>
      </c>
      <c r="M11" s="189">
        <v>10</v>
      </c>
      <c r="N11" s="189">
        <v>60</v>
      </c>
    </row>
    <row r="12" spans="1:14">
      <c r="A12" s="190">
        <v>8250001.0999999996</v>
      </c>
      <c r="B12" s="189">
        <v>2669</v>
      </c>
      <c r="C12" s="189">
        <v>2837</v>
      </c>
      <c r="D12" s="189">
        <v>1064</v>
      </c>
      <c r="E12" s="189">
        <v>1052</v>
      </c>
      <c r="F12" s="189">
        <v>996</v>
      </c>
      <c r="G12" s="189">
        <v>2.68</v>
      </c>
      <c r="H12" s="189">
        <v>845</v>
      </c>
      <c r="I12" s="189">
        <v>745</v>
      </c>
      <c r="J12" s="189">
        <v>15</v>
      </c>
      <c r="K12" s="189">
        <v>35</v>
      </c>
      <c r="L12" s="189">
        <v>25</v>
      </c>
      <c r="M12" s="189">
        <v>0</v>
      </c>
      <c r="N12" s="189">
        <v>25</v>
      </c>
    </row>
    <row r="13" spans="1:14">
      <c r="A13" s="190">
        <v>8250001.1100000003</v>
      </c>
      <c r="B13" s="189">
        <v>4864</v>
      </c>
      <c r="C13" s="189">
        <v>5192</v>
      </c>
      <c r="D13" s="189">
        <v>1925</v>
      </c>
      <c r="E13" s="189">
        <v>1814</v>
      </c>
      <c r="F13" s="189">
        <v>614.1</v>
      </c>
      <c r="G13" s="189">
        <v>7.92</v>
      </c>
      <c r="H13" s="189">
        <v>1660</v>
      </c>
      <c r="I13" s="189">
        <v>1275</v>
      </c>
      <c r="J13" s="189">
        <v>80</v>
      </c>
      <c r="K13" s="189">
        <v>145</v>
      </c>
      <c r="L13" s="189">
        <v>100</v>
      </c>
      <c r="M13" s="189">
        <v>0</v>
      </c>
      <c r="N13" s="189">
        <v>55</v>
      </c>
    </row>
    <row r="14" spans="1:14">
      <c r="A14" s="190">
        <v>8250001.1299999999</v>
      </c>
      <c r="B14" s="189">
        <v>4476</v>
      </c>
      <c r="C14" s="189">
        <v>4671</v>
      </c>
      <c r="D14" s="189">
        <v>1746</v>
      </c>
      <c r="E14" s="189">
        <v>1716</v>
      </c>
      <c r="F14" s="189">
        <v>3146.1</v>
      </c>
      <c r="G14" s="189">
        <v>1.42</v>
      </c>
      <c r="H14" s="189">
        <v>1525</v>
      </c>
      <c r="I14" s="189">
        <v>1305</v>
      </c>
      <c r="J14" s="189">
        <v>65</v>
      </c>
      <c r="K14" s="189">
        <v>95</v>
      </c>
      <c r="L14" s="189">
        <v>20</v>
      </c>
      <c r="M14" s="189">
        <v>0</v>
      </c>
      <c r="N14" s="189">
        <v>40</v>
      </c>
    </row>
    <row r="15" spans="1:14">
      <c r="A15" s="190">
        <v>8250001.1399999997</v>
      </c>
      <c r="B15" s="189">
        <v>2449</v>
      </c>
      <c r="C15" s="189">
        <v>2614</v>
      </c>
      <c r="D15" s="189">
        <v>1054</v>
      </c>
      <c r="E15" s="189">
        <v>1012</v>
      </c>
      <c r="F15" s="189">
        <v>1222.0999999999999</v>
      </c>
      <c r="G15" s="189">
        <v>2</v>
      </c>
      <c r="H15" s="189">
        <v>615</v>
      </c>
      <c r="I15" s="189">
        <v>510</v>
      </c>
      <c r="J15" s="189">
        <v>35</v>
      </c>
      <c r="K15" s="189">
        <v>30</v>
      </c>
      <c r="L15" s="189">
        <v>15</v>
      </c>
      <c r="M15" s="189">
        <v>0</v>
      </c>
      <c r="N15" s="189">
        <v>25</v>
      </c>
    </row>
    <row r="16" spans="1:14">
      <c r="A16" s="190">
        <v>8250001.1699999999</v>
      </c>
      <c r="B16" s="189">
        <v>4273</v>
      </c>
      <c r="C16" s="189">
        <v>4467</v>
      </c>
      <c r="D16" s="189">
        <v>1630</v>
      </c>
      <c r="E16" s="189">
        <v>1613</v>
      </c>
      <c r="F16" s="189">
        <v>1611.5</v>
      </c>
      <c r="G16" s="189">
        <v>2.65</v>
      </c>
      <c r="H16" s="189">
        <v>1080</v>
      </c>
      <c r="I16" s="189">
        <v>950</v>
      </c>
      <c r="J16" s="189">
        <v>30</v>
      </c>
      <c r="K16" s="189">
        <v>30</v>
      </c>
      <c r="L16" s="189">
        <v>30</v>
      </c>
      <c r="M16" s="189">
        <v>0</v>
      </c>
      <c r="N16" s="189">
        <v>35</v>
      </c>
    </row>
    <row r="17" spans="1:14">
      <c r="A17" s="190">
        <v>8250001.2199999997</v>
      </c>
      <c r="B17" s="189">
        <v>4076</v>
      </c>
      <c r="C17" s="189">
        <v>4314</v>
      </c>
      <c r="D17" s="189">
        <v>1432</v>
      </c>
      <c r="E17" s="189">
        <v>1419</v>
      </c>
      <c r="F17" s="189">
        <v>1244.8</v>
      </c>
      <c r="G17" s="189">
        <v>3.27</v>
      </c>
      <c r="H17" s="189">
        <v>1265</v>
      </c>
      <c r="I17" s="189">
        <v>1080</v>
      </c>
      <c r="J17" s="189">
        <v>35</v>
      </c>
      <c r="K17" s="189">
        <v>75</v>
      </c>
      <c r="L17" s="189">
        <v>30</v>
      </c>
      <c r="M17" s="189">
        <v>0</v>
      </c>
      <c r="N17" s="189">
        <v>45</v>
      </c>
    </row>
    <row r="18" spans="1:14">
      <c r="A18" s="190">
        <v>8250001.2300000004</v>
      </c>
      <c r="B18" s="189">
        <v>3083</v>
      </c>
      <c r="C18" s="189">
        <v>3263</v>
      </c>
      <c r="D18" s="189">
        <v>1035</v>
      </c>
      <c r="E18" s="189">
        <v>1021</v>
      </c>
      <c r="F18" s="189">
        <v>2732.9</v>
      </c>
      <c r="G18" s="189">
        <v>1.1299999999999999</v>
      </c>
      <c r="H18" s="189">
        <v>925</v>
      </c>
      <c r="I18" s="189">
        <v>785</v>
      </c>
      <c r="J18" s="189">
        <v>35</v>
      </c>
      <c r="K18" s="189">
        <v>40</v>
      </c>
      <c r="L18" s="189">
        <v>30</v>
      </c>
      <c r="M18" s="189">
        <v>0</v>
      </c>
      <c r="N18" s="189">
        <v>30</v>
      </c>
    </row>
    <row r="19" spans="1:14">
      <c r="A19" s="190">
        <v>8250001.25</v>
      </c>
      <c r="B19" s="189">
        <v>6754</v>
      </c>
      <c r="C19" s="189">
        <v>6905</v>
      </c>
      <c r="D19" s="189">
        <v>2648</v>
      </c>
      <c r="E19" s="189">
        <v>2562</v>
      </c>
      <c r="F19" s="189">
        <v>4100.3</v>
      </c>
      <c r="G19" s="189">
        <v>1.65</v>
      </c>
      <c r="H19" s="189">
        <v>2580</v>
      </c>
      <c r="I19" s="189">
        <v>1955</v>
      </c>
      <c r="J19" s="189">
        <v>160</v>
      </c>
      <c r="K19" s="189">
        <v>285</v>
      </c>
      <c r="L19" s="189">
        <v>60</v>
      </c>
      <c r="M19" s="189">
        <v>15</v>
      </c>
      <c r="N19" s="189">
        <v>115</v>
      </c>
    </row>
    <row r="20" spans="1:14">
      <c r="A20" s="190">
        <v>8250001.2800000003</v>
      </c>
      <c r="B20" s="189">
        <v>4153</v>
      </c>
      <c r="C20" s="189">
        <v>4375</v>
      </c>
      <c r="D20" s="189">
        <v>1487</v>
      </c>
      <c r="E20" s="189">
        <v>1445</v>
      </c>
      <c r="F20" s="189">
        <v>3554.4</v>
      </c>
      <c r="G20" s="189">
        <v>1.17</v>
      </c>
      <c r="H20" s="189">
        <v>1730</v>
      </c>
      <c r="I20" s="189">
        <v>1265</v>
      </c>
      <c r="J20" s="189">
        <v>110</v>
      </c>
      <c r="K20" s="189">
        <v>270</v>
      </c>
      <c r="L20" s="189">
        <v>45</v>
      </c>
      <c r="M20" s="189">
        <v>0</v>
      </c>
      <c r="N20" s="189">
        <v>35</v>
      </c>
    </row>
    <row r="21" spans="1:14" ht="15.75" customHeight="1">
      <c r="A21" s="190">
        <v>8250001.29</v>
      </c>
      <c r="B21" s="189">
        <v>4451</v>
      </c>
      <c r="C21" s="189">
        <v>4706</v>
      </c>
      <c r="D21" s="189">
        <v>1577</v>
      </c>
      <c r="E21" s="189">
        <v>1554</v>
      </c>
      <c r="F21" s="189">
        <v>4095.1</v>
      </c>
      <c r="G21" s="189">
        <v>1.0900000000000001</v>
      </c>
      <c r="H21" s="189">
        <v>1580</v>
      </c>
      <c r="I21" s="189">
        <v>1250</v>
      </c>
      <c r="J21" s="189">
        <v>150</v>
      </c>
      <c r="K21" s="189">
        <v>130</v>
      </c>
      <c r="L21" s="189">
        <v>30</v>
      </c>
      <c r="M21" s="189">
        <v>0</v>
      </c>
      <c r="N21" s="189">
        <v>20</v>
      </c>
    </row>
    <row r="22" spans="1:14" ht="15.75" customHeight="1">
      <c r="A22" s="190">
        <v>8250001.2999999998</v>
      </c>
      <c r="B22" s="189">
        <v>6247</v>
      </c>
      <c r="C22" s="189">
        <v>6605</v>
      </c>
      <c r="D22" s="189">
        <v>2046</v>
      </c>
      <c r="E22" s="189">
        <v>2016</v>
      </c>
      <c r="F22" s="189">
        <v>3358.6</v>
      </c>
      <c r="G22" s="189">
        <v>1.86</v>
      </c>
      <c r="H22" s="189">
        <v>2440</v>
      </c>
      <c r="I22" s="189">
        <v>1865</v>
      </c>
      <c r="J22" s="189">
        <v>230</v>
      </c>
      <c r="K22" s="189">
        <v>235</v>
      </c>
      <c r="L22" s="189">
        <v>45</v>
      </c>
      <c r="M22" s="189">
        <v>0</v>
      </c>
      <c r="N22" s="189">
        <v>60</v>
      </c>
    </row>
    <row r="23" spans="1:14" ht="15.75" customHeight="1">
      <c r="A23" s="190">
        <v>8250001.3200000003</v>
      </c>
      <c r="B23" s="189">
        <v>5582</v>
      </c>
      <c r="C23" s="189">
        <v>6020</v>
      </c>
      <c r="D23" s="189">
        <v>1861</v>
      </c>
      <c r="E23" s="189">
        <v>1838</v>
      </c>
      <c r="F23" s="189">
        <v>3109.7</v>
      </c>
      <c r="G23" s="189">
        <v>1.8</v>
      </c>
      <c r="H23" s="189">
        <v>2045</v>
      </c>
      <c r="I23" s="189">
        <v>1820</v>
      </c>
      <c r="J23" s="189">
        <v>80</v>
      </c>
      <c r="K23" s="189">
        <v>60</v>
      </c>
      <c r="L23" s="189">
        <v>20</v>
      </c>
      <c r="M23" s="189">
        <v>0</v>
      </c>
      <c r="N23" s="189">
        <v>70</v>
      </c>
    </row>
    <row r="24" spans="1:14" ht="15.75" customHeight="1">
      <c r="A24" s="190">
        <v>8250001.3300000001</v>
      </c>
      <c r="B24" s="189">
        <v>3043</v>
      </c>
      <c r="C24" s="189">
        <v>3260</v>
      </c>
      <c r="D24" s="189">
        <v>885</v>
      </c>
      <c r="E24" s="189">
        <v>880</v>
      </c>
      <c r="F24" s="189">
        <v>3029.4</v>
      </c>
      <c r="G24" s="189">
        <v>1</v>
      </c>
      <c r="H24" s="189">
        <v>1055</v>
      </c>
      <c r="I24" s="189">
        <v>905</v>
      </c>
      <c r="J24" s="189">
        <v>50</v>
      </c>
      <c r="K24" s="189">
        <v>55</v>
      </c>
      <c r="L24" s="189">
        <v>20</v>
      </c>
      <c r="M24" s="189">
        <v>0</v>
      </c>
      <c r="N24" s="189">
        <v>25</v>
      </c>
    </row>
    <row r="25" spans="1:14" ht="15.75" customHeight="1">
      <c r="A25" s="190">
        <v>8250001.3499999996</v>
      </c>
      <c r="B25" s="189">
        <v>4584</v>
      </c>
      <c r="C25" s="189">
        <v>4739</v>
      </c>
      <c r="D25" s="189">
        <v>1417</v>
      </c>
      <c r="E25" s="189">
        <v>1389</v>
      </c>
      <c r="F25" s="189">
        <v>262</v>
      </c>
      <c r="G25" s="189">
        <v>17.5</v>
      </c>
      <c r="H25" s="189">
        <v>1780</v>
      </c>
      <c r="I25" s="189">
        <v>1350</v>
      </c>
      <c r="J25" s="189">
        <v>160</v>
      </c>
      <c r="K25" s="189">
        <v>165</v>
      </c>
      <c r="L25" s="189">
        <v>30</v>
      </c>
      <c r="M25" s="189">
        <v>10</v>
      </c>
      <c r="N25" s="189">
        <v>70</v>
      </c>
    </row>
    <row r="26" spans="1:14" ht="15.75" customHeight="1">
      <c r="A26" s="190">
        <v>8250001.3700000001</v>
      </c>
      <c r="B26" s="189">
        <v>4666</v>
      </c>
      <c r="C26" s="189">
        <v>4673</v>
      </c>
      <c r="D26" s="189">
        <v>1829</v>
      </c>
      <c r="E26" s="189">
        <v>1774</v>
      </c>
      <c r="F26" s="189">
        <v>6174.4</v>
      </c>
      <c r="G26" s="189">
        <v>0.76</v>
      </c>
      <c r="H26" s="189">
        <v>1740</v>
      </c>
      <c r="I26" s="189">
        <v>1335</v>
      </c>
      <c r="J26" s="189">
        <v>165</v>
      </c>
      <c r="K26" s="189">
        <v>165</v>
      </c>
      <c r="L26" s="189">
        <v>40</v>
      </c>
      <c r="M26" s="189">
        <v>0</v>
      </c>
      <c r="N26" s="189">
        <v>35</v>
      </c>
    </row>
    <row r="27" spans="1:14" ht="15.75" customHeight="1">
      <c r="A27" s="190">
        <v>8250001.3799999999</v>
      </c>
      <c r="B27" s="189">
        <v>5637</v>
      </c>
      <c r="C27" s="189">
        <v>5855</v>
      </c>
      <c r="D27" s="189">
        <v>1869</v>
      </c>
      <c r="E27" s="189">
        <v>1825</v>
      </c>
      <c r="F27" s="189">
        <v>4456.1000000000004</v>
      </c>
      <c r="G27" s="189">
        <v>1.27</v>
      </c>
      <c r="H27" s="189">
        <v>2375</v>
      </c>
      <c r="I27" s="189">
        <v>1835</v>
      </c>
      <c r="J27" s="189">
        <v>205</v>
      </c>
      <c r="K27" s="189">
        <v>255</v>
      </c>
      <c r="L27" s="189">
        <v>40</v>
      </c>
      <c r="M27" s="189">
        <v>0</v>
      </c>
      <c r="N27" s="189">
        <v>35</v>
      </c>
    </row>
    <row r="28" spans="1:14" ht="15.75" customHeight="1">
      <c r="A28" s="190">
        <v>8250001.3899999997</v>
      </c>
      <c r="B28" s="189">
        <v>6910</v>
      </c>
      <c r="C28" s="189">
        <v>6939</v>
      </c>
      <c r="D28" s="189">
        <v>2354</v>
      </c>
      <c r="E28" s="189">
        <v>2307</v>
      </c>
      <c r="F28" s="189">
        <v>1396</v>
      </c>
      <c r="G28" s="189">
        <v>4.95</v>
      </c>
      <c r="H28" s="189">
        <v>2800</v>
      </c>
      <c r="I28" s="189">
        <v>2080</v>
      </c>
      <c r="J28" s="189">
        <v>285</v>
      </c>
      <c r="K28" s="189">
        <v>270</v>
      </c>
      <c r="L28" s="189">
        <v>55</v>
      </c>
      <c r="M28" s="189">
        <v>10</v>
      </c>
      <c r="N28" s="189">
        <v>100</v>
      </c>
    </row>
    <row r="29" spans="1:14" ht="15.75" customHeight="1">
      <c r="A29" s="190">
        <v>8250001.4000000004</v>
      </c>
      <c r="B29" s="189">
        <v>2169</v>
      </c>
      <c r="C29" s="189">
        <v>2204</v>
      </c>
      <c r="D29" s="189">
        <v>1114</v>
      </c>
      <c r="E29" s="189">
        <v>1075</v>
      </c>
      <c r="F29" s="189">
        <v>5754.8</v>
      </c>
      <c r="G29" s="189">
        <v>0.38</v>
      </c>
      <c r="H29" s="189">
        <v>770</v>
      </c>
      <c r="I29" s="189">
        <v>465</v>
      </c>
      <c r="J29" s="189">
        <v>70</v>
      </c>
      <c r="K29" s="189">
        <v>200</v>
      </c>
      <c r="L29" s="189">
        <v>25</v>
      </c>
      <c r="M29" s="189">
        <v>0</v>
      </c>
      <c r="N29" s="189">
        <v>20</v>
      </c>
    </row>
    <row r="30" spans="1:14" ht="15.75" customHeight="1">
      <c r="A30" s="190">
        <v>8250001.4100000001</v>
      </c>
      <c r="B30" s="189">
        <v>2730</v>
      </c>
      <c r="C30" s="189">
        <v>2144</v>
      </c>
      <c r="D30" s="189">
        <v>848</v>
      </c>
      <c r="E30" s="189">
        <v>819</v>
      </c>
      <c r="F30" s="189">
        <v>1858.9</v>
      </c>
      <c r="G30" s="189">
        <v>1.47</v>
      </c>
      <c r="H30" s="189">
        <v>880</v>
      </c>
      <c r="I30" s="189">
        <v>710</v>
      </c>
      <c r="J30" s="189">
        <v>55</v>
      </c>
      <c r="K30" s="189">
        <v>75</v>
      </c>
      <c r="L30" s="189">
        <v>25</v>
      </c>
      <c r="M30" s="189">
        <v>0</v>
      </c>
      <c r="N30" s="189">
        <v>15</v>
      </c>
    </row>
    <row r="31" spans="1:14" ht="15.75" customHeight="1">
      <c r="A31" s="190">
        <v>8250001.4199999999</v>
      </c>
      <c r="B31" s="189">
        <v>6933</v>
      </c>
      <c r="C31" s="189">
        <v>4866</v>
      </c>
      <c r="D31" s="189">
        <v>2436</v>
      </c>
      <c r="E31" s="189">
        <v>2348</v>
      </c>
      <c r="F31" s="189">
        <v>693.9</v>
      </c>
      <c r="G31" s="189">
        <v>9.99</v>
      </c>
      <c r="H31" s="189">
        <v>2590</v>
      </c>
      <c r="I31" s="189">
        <v>2070</v>
      </c>
      <c r="J31" s="189">
        <v>180</v>
      </c>
      <c r="K31" s="189">
        <v>240</v>
      </c>
      <c r="L31" s="189">
        <v>20</v>
      </c>
      <c r="M31" s="189">
        <v>0</v>
      </c>
      <c r="N31" s="189">
        <v>80</v>
      </c>
    </row>
    <row r="32" spans="1:14" ht="15.75" customHeight="1">
      <c r="A32" s="190">
        <v>8250001.4299999997</v>
      </c>
      <c r="B32" s="189">
        <v>5036</v>
      </c>
      <c r="C32" s="189">
        <v>5159</v>
      </c>
      <c r="D32" s="189">
        <v>1446</v>
      </c>
      <c r="E32" s="189">
        <v>1433</v>
      </c>
      <c r="F32" s="189">
        <v>4841.8</v>
      </c>
      <c r="G32" s="189">
        <v>1.04</v>
      </c>
      <c r="H32" s="189">
        <v>1595</v>
      </c>
      <c r="I32" s="189">
        <v>1270</v>
      </c>
      <c r="J32" s="189">
        <v>100</v>
      </c>
      <c r="K32" s="189">
        <v>170</v>
      </c>
      <c r="L32" s="189">
        <v>10</v>
      </c>
      <c r="M32" s="189">
        <v>0</v>
      </c>
      <c r="N32" s="189">
        <v>40</v>
      </c>
    </row>
    <row r="33" spans="1:14" ht="15.75" customHeight="1">
      <c r="A33" s="190">
        <v>8250001.4400000004</v>
      </c>
      <c r="B33" s="189">
        <v>2662</v>
      </c>
      <c r="C33" s="189">
        <v>2688</v>
      </c>
      <c r="D33" s="189">
        <v>802</v>
      </c>
      <c r="E33" s="189">
        <v>797</v>
      </c>
      <c r="F33" s="189">
        <v>4632</v>
      </c>
      <c r="G33" s="189">
        <v>0.56999999999999995</v>
      </c>
      <c r="H33" s="189">
        <v>910</v>
      </c>
      <c r="I33" s="189">
        <v>755</v>
      </c>
      <c r="J33" s="189">
        <v>65</v>
      </c>
      <c r="K33" s="189">
        <v>70</v>
      </c>
      <c r="L33" s="189">
        <v>10</v>
      </c>
      <c r="M33" s="189">
        <v>0</v>
      </c>
      <c r="N33" s="189">
        <v>10</v>
      </c>
    </row>
    <row r="34" spans="1:14" ht="15.75" customHeight="1">
      <c r="A34" s="190">
        <v>8250001.4500000002</v>
      </c>
      <c r="B34" s="189">
        <v>3897</v>
      </c>
      <c r="C34" s="189">
        <v>4111</v>
      </c>
      <c r="D34" s="189">
        <v>1444</v>
      </c>
      <c r="E34" s="189">
        <v>1424</v>
      </c>
      <c r="F34" s="189">
        <v>1257.4000000000001</v>
      </c>
      <c r="G34" s="189">
        <v>3.1</v>
      </c>
      <c r="H34" s="189">
        <v>1290</v>
      </c>
      <c r="I34" s="189">
        <v>1095</v>
      </c>
      <c r="J34" s="189">
        <v>50</v>
      </c>
      <c r="K34" s="189">
        <v>85</v>
      </c>
      <c r="L34" s="189">
        <v>25</v>
      </c>
      <c r="M34" s="189">
        <v>0</v>
      </c>
      <c r="N34" s="189">
        <v>40</v>
      </c>
    </row>
    <row r="35" spans="1:14" ht="15.75" customHeight="1">
      <c r="A35" s="190">
        <v>8250001.46</v>
      </c>
      <c r="B35" s="189">
        <v>4799</v>
      </c>
      <c r="C35" s="189">
        <v>3654</v>
      </c>
      <c r="D35" s="189">
        <v>1712</v>
      </c>
      <c r="E35" s="189">
        <v>1675</v>
      </c>
      <c r="F35" s="189">
        <v>4785.6000000000004</v>
      </c>
      <c r="G35" s="189">
        <v>1</v>
      </c>
      <c r="H35" s="189">
        <v>1805</v>
      </c>
      <c r="I35" s="189">
        <v>1510</v>
      </c>
      <c r="J35" s="189">
        <v>95</v>
      </c>
      <c r="K35" s="189">
        <v>110</v>
      </c>
      <c r="L35" s="189">
        <v>25</v>
      </c>
      <c r="M35" s="189">
        <v>0</v>
      </c>
      <c r="N35" s="189">
        <v>55</v>
      </c>
    </row>
    <row r="36" spans="1:14" ht="15.75" customHeight="1">
      <c r="A36" s="190">
        <v>8250001.4699999997</v>
      </c>
      <c r="B36" s="189">
        <v>3391</v>
      </c>
      <c r="C36" s="189">
        <v>87</v>
      </c>
      <c r="D36" s="189">
        <v>1366</v>
      </c>
      <c r="E36" s="189">
        <v>1332</v>
      </c>
      <c r="F36" s="189">
        <v>806.3</v>
      </c>
      <c r="G36" s="189">
        <v>4.21</v>
      </c>
      <c r="H36" s="189">
        <v>1430</v>
      </c>
      <c r="I36" s="189">
        <v>1160</v>
      </c>
      <c r="J36" s="189">
        <v>90</v>
      </c>
      <c r="K36" s="189">
        <v>75</v>
      </c>
      <c r="L36" s="189">
        <v>35</v>
      </c>
      <c r="M36" s="189">
        <v>10</v>
      </c>
      <c r="N36" s="189">
        <v>65</v>
      </c>
    </row>
    <row r="37" spans="1:14" ht="15.75" customHeight="1">
      <c r="A37" s="190">
        <v>8250001.4800000004</v>
      </c>
      <c r="B37" s="189">
        <v>7975</v>
      </c>
      <c r="C37" s="189">
        <v>2615</v>
      </c>
      <c r="D37" s="189">
        <v>3137</v>
      </c>
      <c r="E37" s="189">
        <v>3062</v>
      </c>
      <c r="F37" s="189">
        <v>1355.6</v>
      </c>
      <c r="G37" s="189">
        <v>5.88</v>
      </c>
      <c r="H37" s="189">
        <v>3455</v>
      </c>
      <c r="I37" s="189">
        <v>3030</v>
      </c>
      <c r="J37" s="189">
        <v>110</v>
      </c>
      <c r="K37" s="189">
        <v>185</v>
      </c>
      <c r="L37" s="189">
        <v>40</v>
      </c>
      <c r="M37" s="189">
        <v>0</v>
      </c>
      <c r="N37" s="189">
        <v>85</v>
      </c>
    </row>
    <row r="38" spans="1:14" ht="15.75" customHeight="1">
      <c r="A38" s="190">
        <v>8250001.4900000002</v>
      </c>
      <c r="B38" s="189">
        <v>4303</v>
      </c>
      <c r="C38" s="189">
        <v>4387</v>
      </c>
      <c r="D38" s="189">
        <v>1695</v>
      </c>
      <c r="E38" s="189">
        <v>1665</v>
      </c>
      <c r="F38" s="189">
        <v>1558.3</v>
      </c>
      <c r="G38" s="189">
        <v>2.76</v>
      </c>
      <c r="H38" s="189">
        <v>1175</v>
      </c>
      <c r="I38" s="189">
        <v>985</v>
      </c>
      <c r="J38" s="189">
        <v>45</v>
      </c>
      <c r="K38" s="189">
        <v>50</v>
      </c>
      <c r="L38" s="189">
        <v>45</v>
      </c>
      <c r="M38" s="189">
        <v>0</v>
      </c>
      <c r="N38" s="189">
        <v>55</v>
      </c>
    </row>
    <row r="39" spans="1:14" ht="15.75" customHeight="1">
      <c r="A39" s="190">
        <v>8250001.5</v>
      </c>
      <c r="B39" s="189">
        <v>2159</v>
      </c>
      <c r="C39" s="189">
        <v>1611</v>
      </c>
      <c r="D39" s="189">
        <v>915</v>
      </c>
      <c r="E39" s="189">
        <v>864</v>
      </c>
      <c r="F39" s="189">
        <v>1412.4</v>
      </c>
      <c r="G39" s="189">
        <v>1.53</v>
      </c>
      <c r="H39" s="189">
        <v>570</v>
      </c>
      <c r="I39" s="189">
        <v>430</v>
      </c>
      <c r="J39" s="189">
        <v>30</v>
      </c>
      <c r="K39" s="189">
        <v>80</v>
      </c>
      <c r="L39" s="189">
        <v>10</v>
      </c>
      <c r="M39" s="189">
        <v>0</v>
      </c>
      <c r="N39" s="189">
        <v>20</v>
      </c>
    </row>
    <row r="40" spans="1:14" ht="15.75" customHeight="1">
      <c r="A40" s="190">
        <v>8250002.0199999996</v>
      </c>
      <c r="B40" s="189">
        <v>7245</v>
      </c>
      <c r="C40" s="189">
        <v>7417</v>
      </c>
      <c r="D40" s="189">
        <v>2575</v>
      </c>
      <c r="E40" s="189">
        <v>2511</v>
      </c>
      <c r="F40" s="189">
        <v>235.6</v>
      </c>
      <c r="G40" s="189">
        <v>30.75</v>
      </c>
      <c r="H40" s="189">
        <v>2890</v>
      </c>
      <c r="I40" s="189">
        <v>2335</v>
      </c>
      <c r="J40" s="189">
        <v>230</v>
      </c>
      <c r="K40" s="189">
        <v>220</v>
      </c>
      <c r="L40" s="189">
        <v>40</v>
      </c>
      <c r="M40" s="189">
        <v>15</v>
      </c>
      <c r="N40" s="189">
        <v>50</v>
      </c>
    </row>
    <row r="41" spans="1:14" ht="15.75" customHeight="1">
      <c r="A41" s="190">
        <v>8250002.04</v>
      </c>
      <c r="B41" s="189">
        <v>755</v>
      </c>
      <c r="C41" s="189">
        <v>1503</v>
      </c>
      <c r="D41" s="189">
        <v>293</v>
      </c>
      <c r="E41" s="189">
        <v>281</v>
      </c>
      <c r="F41" s="189">
        <v>9.3000000000000007</v>
      </c>
      <c r="G41" s="189">
        <v>80.78</v>
      </c>
      <c r="H41" s="189">
        <v>190</v>
      </c>
      <c r="I41" s="189">
        <v>155</v>
      </c>
      <c r="J41" s="189">
        <v>10</v>
      </c>
      <c r="K41" s="189">
        <v>15</v>
      </c>
      <c r="L41" s="189">
        <v>10</v>
      </c>
      <c r="M41" s="189">
        <v>0</v>
      </c>
      <c r="N41" s="189">
        <v>0</v>
      </c>
    </row>
    <row r="42" spans="1:14" ht="15.75" customHeight="1">
      <c r="A42" s="190">
        <v>8250002.0599999996</v>
      </c>
      <c r="B42" s="189">
        <v>3830</v>
      </c>
      <c r="C42" s="189">
        <v>4080</v>
      </c>
      <c r="D42" s="189">
        <v>1447</v>
      </c>
      <c r="E42" s="189">
        <v>1433</v>
      </c>
      <c r="F42" s="189">
        <v>1795.6</v>
      </c>
      <c r="G42" s="189">
        <v>2.13</v>
      </c>
      <c r="H42" s="189">
        <v>1140</v>
      </c>
      <c r="I42" s="189">
        <v>965</v>
      </c>
      <c r="J42" s="189">
        <v>70</v>
      </c>
      <c r="K42" s="189">
        <v>25</v>
      </c>
      <c r="L42" s="189">
        <v>30</v>
      </c>
      <c r="M42" s="189">
        <v>0</v>
      </c>
      <c r="N42" s="189">
        <v>55</v>
      </c>
    </row>
    <row r="43" spans="1:14" ht="15.75" customHeight="1">
      <c r="A43" s="190">
        <v>8250002.0700000003</v>
      </c>
      <c r="B43" s="189">
        <v>4680</v>
      </c>
      <c r="C43" s="189">
        <v>4963</v>
      </c>
      <c r="D43" s="189">
        <v>1835</v>
      </c>
      <c r="E43" s="189">
        <v>1810</v>
      </c>
      <c r="F43" s="189">
        <v>2223.8000000000002</v>
      </c>
      <c r="G43" s="189">
        <v>2.1</v>
      </c>
      <c r="H43" s="189">
        <v>1715</v>
      </c>
      <c r="I43" s="189">
        <v>1430</v>
      </c>
      <c r="J43" s="189">
        <v>125</v>
      </c>
      <c r="K43" s="189">
        <v>70</v>
      </c>
      <c r="L43" s="189">
        <v>30</v>
      </c>
      <c r="M43" s="189">
        <v>0</v>
      </c>
      <c r="N43" s="189">
        <v>45</v>
      </c>
    </row>
    <row r="44" spans="1:14" ht="15.75" customHeight="1">
      <c r="A44" s="190">
        <v>8250002.0800000001</v>
      </c>
      <c r="B44" s="189">
        <v>4347</v>
      </c>
      <c r="C44" s="189">
        <v>4664</v>
      </c>
      <c r="D44" s="189">
        <v>1607</v>
      </c>
      <c r="E44" s="189">
        <v>1577</v>
      </c>
      <c r="F44" s="189">
        <v>2741.9</v>
      </c>
      <c r="G44" s="189">
        <v>1.59</v>
      </c>
      <c r="H44" s="189">
        <v>1825</v>
      </c>
      <c r="I44" s="189">
        <v>1465</v>
      </c>
      <c r="J44" s="189">
        <v>80</v>
      </c>
      <c r="K44" s="189">
        <v>115</v>
      </c>
      <c r="L44" s="189">
        <v>90</v>
      </c>
      <c r="M44" s="189">
        <v>20</v>
      </c>
      <c r="N44" s="189">
        <v>50</v>
      </c>
    </row>
    <row r="45" spans="1:14" ht="15.75" customHeight="1">
      <c r="A45" s="190">
        <v>8250002.0899999999</v>
      </c>
      <c r="B45" s="189">
        <v>3626</v>
      </c>
      <c r="C45" s="189">
        <v>3761</v>
      </c>
      <c r="D45" s="189">
        <v>1380</v>
      </c>
      <c r="E45" s="189">
        <v>1358</v>
      </c>
      <c r="F45" s="189">
        <v>3247.6</v>
      </c>
      <c r="G45" s="189">
        <v>1.1200000000000001</v>
      </c>
      <c r="H45" s="189">
        <v>1485</v>
      </c>
      <c r="I45" s="189">
        <v>1320</v>
      </c>
      <c r="J45" s="189">
        <v>75</v>
      </c>
      <c r="K45" s="189">
        <v>60</v>
      </c>
      <c r="L45" s="189">
        <v>20</v>
      </c>
      <c r="M45" s="189">
        <v>0</v>
      </c>
      <c r="N45" s="189">
        <v>15</v>
      </c>
    </row>
    <row r="46" spans="1:14" ht="15.75" customHeight="1">
      <c r="A46" s="190">
        <v>8250002.0999999996</v>
      </c>
      <c r="B46" s="189">
        <v>3999</v>
      </c>
      <c r="C46" s="189">
        <v>4104</v>
      </c>
      <c r="D46" s="189">
        <v>1354</v>
      </c>
      <c r="E46" s="189">
        <v>1337</v>
      </c>
      <c r="F46" s="189">
        <v>2187.4</v>
      </c>
      <c r="G46" s="189">
        <v>1.83</v>
      </c>
      <c r="H46" s="189">
        <v>1370</v>
      </c>
      <c r="I46" s="189">
        <v>1250</v>
      </c>
      <c r="J46" s="189">
        <v>45</v>
      </c>
      <c r="K46" s="189">
        <v>20</v>
      </c>
      <c r="L46" s="189">
        <v>15</v>
      </c>
      <c r="M46" s="189">
        <v>10</v>
      </c>
      <c r="N46" s="189">
        <v>35</v>
      </c>
    </row>
    <row r="47" spans="1:14" ht="15.75" customHeight="1">
      <c r="A47" s="190">
        <v>8250002.1100000003</v>
      </c>
      <c r="B47" s="189">
        <v>3775</v>
      </c>
      <c r="C47" s="189">
        <v>4102</v>
      </c>
      <c r="D47" s="189">
        <v>1280</v>
      </c>
      <c r="E47" s="189">
        <v>1269</v>
      </c>
      <c r="F47" s="189">
        <v>1605.8</v>
      </c>
      <c r="G47" s="189">
        <v>2.35</v>
      </c>
      <c r="H47" s="189">
        <v>1320</v>
      </c>
      <c r="I47" s="189">
        <v>1130</v>
      </c>
      <c r="J47" s="189">
        <v>55</v>
      </c>
      <c r="K47" s="189">
        <v>40</v>
      </c>
      <c r="L47" s="189">
        <v>30</v>
      </c>
      <c r="M47" s="189">
        <v>0</v>
      </c>
      <c r="N47" s="189">
        <v>55</v>
      </c>
    </row>
    <row r="48" spans="1:14" ht="15.75" customHeight="1">
      <c r="A48" s="190">
        <v>8250002.1200000001</v>
      </c>
      <c r="B48" s="189">
        <v>1890</v>
      </c>
      <c r="C48" s="189">
        <v>1978</v>
      </c>
      <c r="D48" s="189">
        <v>641</v>
      </c>
      <c r="E48" s="189">
        <v>638</v>
      </c>
      <c r="F48" s="189">
        <v>3357</v>
      </c>
      <c r="G48" s="189">
        <v>0.56000000000000005</v>
      </c>
      <c r="H48" s="189">
        <v>605</v>
      </c>
      <c r="I48" s="189">
        <v>540</v>
      </c>
      <c r="J48" s="189">
        <v>20</v>
      </c>
      <c r="K48" s="189">
        <v>20</v>
      </c>
      <c r="L48" s="189">
        <v>20</v>
      </c>
      <c r="M48" s="189">
        <v>0</v>
      </c>
      <c r="N48" s="189">
        <v>0</v>
      </c>
    </row>
    <row r="49" spans="1:14" ht="15.75" customHeight="1">
      <c r="A49" s="190">
        <v>8250002.1399999997</v>
      </c>
      <c r="B49" s="189">
        <v>4786</v>
      </c>
      <c r="C49" s="189">
        <v>4379</v>
      </c>
      <c r="D49" s="189">
        <v>2003</v>
      </c>
      <c r="E49" s="189">
        <v>1937</v>
      </c>
      <c r="F49" s="189">
        <v>2253.4</v>
      </c>
      <c r="G49" s="189">
        <v>2.12</v>
      </c>
      <c r="H49" s="189">
        <v>1830</v>
      </c>
      <c r="I49" s="189">
        <v>1540</v>
      </c>
      <c r="J49" s="189">
        <v>80</v>
      </c>
      <c r="K49" s="189">
        <v>120</v>
      </c>
      <c r="L49" s="189">
        <v>40</v>
      </c>
      <c r="M49" s="189">
        <v>0</v>
      </c>
      <c r="N49" s="189">
        <v>50</v>
      </c>
    </row>
    <row r="50" spans="1:14" ht="15.75" customHeight="1">
      <c r="A50" s="190">
        <v>8250002.1500000004</v>
      </c>
      <c r="B50" s="189">
        <v>4274</v>
      </c>
      <c r="C50" s="189">
        <v>4429</v>
      </c>
      <c r="D50" s="189">
        <v>1532</v>
      </c>
      <c r="E50" s="189">
        <v>1506</v>
      </c>
      <c r="F50" s="189">
        <v>1367.2</v>
      </c>
      <c r="G50" s="189">
        <v>3.13</v>
      </c>
      <c r="H50" s="189">
        <v>1675</v>
      </c>
      <c r="I50" s="189">
        <v>1470</v>
      </c>
      <c r="J50" s="189">
        <v>95</v>
      </c>
      <c r="K50" s="189">
        <v>50</v>
      </c>
      <c r="L50" s="189">
        <v>25</v>
      </c>
      <c r="M50" s="189">
        <v>0</v>
      </c>
      <c r="N50" s="189">
        <v>40</v>
      </c>
    </row>
    <row r="51" spans="1:14" ht="15.75" customHeight="1">
      <c r="A51" s="190">
        <v>8250002.1699999999</v>
      </c>
      <c r="B51" s="189">
        <v>2525</v>
      </c>
      <c r="C51" s="189">
        <v>2702</v>
      </c>
      <c r="D51" s="189">
        <v>1014</v>
      </c>
      <c r="E51" s="189">
        <v>985</v>
      </c>
      <c r="F51" s="189">
        <v>3195.8</v>
      </c>
      <c r="G51" s="189">
        <v>0.79</v>
      </c>
      <c r="H51" s="189">
        <v>845</v>
      </c>
      <c r="I51" s="189">
        <v>700</v>
      </c>
      <c r="J51" s="189">
        <v>25</v>
      </c>
      <c r="K51" s="189">
        <v>35</v>
      </c>
      <c r="L51" s="189">
        <v>65</v>
      </c>
      <c r="M51" s="189">
        <v>0</v>
      </c>
      <c r="N51" s="189">
        <v>10</v>
      </c>
    </row>
    <row r="52" spans="1:14" ht="15.75" customHeight="1">
      <c r="A52" s="190">
        <v>8250002.1799999997</v>
      </c>
      <c r="B52" s="189">
        <v>6690</v>
      </c>
      <c r="C52" s="189">
        <v>6742</v>
      </c>
      <c r="D52" s="189">
        <v>2642</v>
      </c>
      <c r="E52" s="189">
        <v>2572</v>
      </c>
      <c r="F52" s="189">
        <v>3921.2</v>
      </c>
      <c r="G52" s="189">
        <v>1.71</v>
      </c>
      <c r="H52" s="189">
        <v>2665</v>
      </c>
      <c r="I52" s="189">
        <v>2290</v>
      </c>
      <c r="J52" s="189">
        <v>145</v>
      </c>
      <c r="K52" s="189">
        <v>85</v>
      </c>
      <c r="L52" s="189">
        <v>70</v>
      </c>
      <c r="M52" s="189">
        <v>0</v>
      </c>
      <c r="N52" s="189">
        <v>85</v>
      </c>
    </row>
    <row r="53" spans="1:14" ht="15.75" customHeight="1">
      <c r="A53" s="190">
        <v>8250002.2199999997</v>
      </c>
      <c r="B53" s="189">
        <v>5060</v>
      </c>
      <c r="C53" s="189">
        <v>5109</v>
      </c>
      <c r="D53" s="189">
        <v>1896</v>
      </c>
      <c r="E53" s="189">
        <v>1864</v>
      </c>
      <c r="F53" s="189">
        <v>2049.6999999999998</v>
      </c>
      <c r="G53" s="189">
        <v>2.4700000000000002</v>
      </c>
      <c r="H53" s="189">
        <v>1800</v>
      </c>
      <c r="I53" s="189">
        <v>1535</v>
      </c>
      <c r="J53" s="189">
        <v>80</v>
      </c>
      <c r="K53" s="189">
        <v>105</v>
      </c>
      <c r="L53" s="189">
        <v>30</v>
      </c>
      <c r="M53" s="189">
        <v>0</v>
      </c>
      <c r="N53" s="189">
        <v>55</v>
      </c>
    </row>
    <row r="54" spans="1:14" ht="15.75" customHeight="1">
      <c r="A54" s="190">
        <v>8250002.2400000002</v>
      </c>
      <c r="B54" s="189">
        <v>3930</v>
      </c>
      <c r="C54" s="189">
        <v>3350</v>
      </c>
      <c r="D54" s="189">
        <v>1757</v>
      </c>
      <c r="E54" s="189">
        <v>1696</v>
      </c>
      <c r="F54" s="189">
        <v>4617.6000000000004</v>
      </c>
      <c r="G54" s="189">
        <v>0.85</v>
      </c>
      <c r="H54" s="189">
        <v>1885</v>
      </c>
      <c r="I54" s="189">
        <v>1475</v>
      </c>
      <c r="J54" s="189">
        <v>105</v>
      </c>
      <c r="K54" s="189">
        <v>145</v>
      </c>
      <c r="L54" s="189">
        <v>80</v>
      </c>
      <c r="M54" s="189">
        <v>0</v>
      </c>
      <c r="N54" s="189">
        <v>75</v>
      </c>
    </row>
    <row r="55" spans="1:14" ht="15.75" customHeight="1">
      <c r="A55" s="190">
        <v>8250002.25</v>
      </c>
      <c r="B55" s="189">
        <v>4612</v>
      </c>
      <c r="C55" s="189">
        <v>4768</v>
      </c>
      <c r="D55" s="189">
        <v>1729</v>
      </c>
      <c r="E55" s="189">
        <v>1700</v>
      </c>
      <c r="F55" s="189">
        <v>3920.1</v>
      </c>
      <c r="G55" s="189">
        <v>1.18</v>
      </c>
      <c r="H55" s="189">
        <v>1805</v>
      </c>
      <c r="I55" s="189">
        <v>1535</v>
      </c>
      <c r="J55" s="189">
        <v>105</v>
      </c>
      <c r="K55" s="189">
        <v>55</v>
      </c>
      <c r="L55" s="189">
        <v>40</v>
      </c>
      <c r="M55" s="189">
        <v>0</v>
      </c>
      <c r="N55" s="189">
        <v>55</v>
      </c>
    </row>
    <row r="56" spans="1:14" ht="15.75" customHeight="1">
      <c r="A56" s="190">
        <v>8250002.2599999998</v>
      </c>
      <c r="B56" s="189">
        <v>3596</v>
      </c>
      <c r="C56" s="189">
        <v>3332</v>
      </c>
      <c r="D56" s="189">
        <v>1153</v>
      </c>
      <c r="E56" s="189">
        <v>1138</v>
      </c>
      <c r="F56" s="189">
        <v>3529.3</v>
      </c>
      <c r="G56" s="189">
        <v>1.02</v>
      </c>
      <c r="H56" s="189">
        <v>1275</v>
      </c>
      <c r="I56" s="189">
        <v>1070</v>
      </c>
      <c r="J56" s="189">
        <v>40</v>
      </c>
      <c r="K56" s="189">
        <v>100</v>
      </c>
      <c r="L56" s="189">
        <v>25</v>
      </c>
      <c r="M56" s="189">
        <v>15</v>
      </c>
      <c r="N56" s="189">
        <v>30</v>
      </c>
    </row>
    <row r="57" spans="1:14" ht="15.75" customHeight="1">
      <c r="A57" s="190">
        <v>8250002.2699999996</v>
      </c>
      <c r="B57" s="189">
        <v>4219</v>
      </c>
      <c r="C57" s="189">
        <v>4171</v>
      </c>
      <c r="D57" s="189">
        <v>1258</v>
      </c>
      <c r="E57" s="189">
        <v>1241</v>
      </c>
      <c r="F57" s="189">
        <v>4898.3999999999996</v>
      </c>
      <c r="G57" s="189">
        <v>0.86</v>
      </c>
      <c r="H57" s="189">
        <v>1490</v>
      </c>
      <c r="I57" s="189">
        <v>1225</v>
      </c>
      <c r="J57" s="189">
        <v>115</v>
      </c>
      <c r="K57" s="189">
        <v>65</v>
      </c>
      <c r="L57" s="189">
        <v>35</v>
      </c>
      <c r="M57" s="189">
        <v>0</v>
      </c>
      <c r="N57" s="189">
        <v>40</v>
      </c>
    </row>
    <row r="58" spans="1:14" ht="15.75" customHeight="1">
      <c r="A58" s="190">
        <v>8250002.2800000003</v>
      </c>
      <c r="B58" s="189">
        <v>5233</v>
      </c>
      <c r="C58" s="189">
        <v>4814</v>
      </c>
      <c r="D58" s="189">
        <v>1906</v>
      </c>
      <c r="E58" s="189">
        <v>1848</v>
      </c>
      <c r="F58" s="189">
        <v>7191.2</v>
      </c>
      <c r="G58" s="189">
        <v>0.73</v>
      </c>
      <c r="H58" s="189">
        <v>2225</v>
      </c>
      <c r="I58" s="189">
        <v>1950</v>
      </c>
      <c r="J58" s="189">
        <v>110</v>
      </c>
      <c r="K58" s="189">
        <v>125</v>
      </c>
      <c r="L58" s="189">
        <v>15</v>
      </c>
      <c r="M58" s="189">
        <v>10</v>
      </c>
      <c r="N58" s="189">
        <v>25</v>
      </c>
    </row>
    <row r="59" spans="1:14" ht="15.75" customHeight="1">
      <c r="A59" s="190">
        <v>8250002.29</v>
      </c>
      <c r="B59" s="189">
        <v>4471</v>
      </c>
      <c r="C59" s="189">
        <v>4169</v>
      </c>
      <c r="D59" s="189">
        <v>1738</v>
      </c>
      <c r="E59" s="189">
        <v>1678</v>
      </c>
      <c r="F59" s="189">
        <v>3677.1</v>
      </c>
      <c r="G59" s="189">
        <v>1.22</v>
      </c>
      <c r="H59" s="189">
        <v>1925</v>
      </c>
      <c r="I59" s="189">
        <v>1645</v>
      </c>
      <c r="J59" s="189">
        <v>105</v>
      </c>
      <c r="K59" s="189">
        <v>110</v>
      </c>
      <c r="L59" s="189">
        <v>30</v>
      </c>
      <c r="M59" s="189">
        <v>0</v>
      </c>
      <c r="N59" s="189">
        <v>35</v>
      </c>
    </row>
    <row r="60" spans="1:14" ht="15.75" customHeight="1">
      <c r="A60" s="190">
        <v>8250002.2999999998</v>
      </c>
      <c r="B60" s="189">
        <v>5101</v>
      </c>
      <c r="C60" s="189">
        <v>4966</v>
      </c>
      <c r="D60" s="189">
        <v>1707</v>
      </c>
      <c r="E60" s="189">
        <v>1687</v>
      </c>
      <c r="F60" s="189">
        <v>4165.1000000000004</v>
      </c>
      <c r="G60" s="189">
        <v>1.22</v>
      </c>
      <c r="H60" s="189">
        <v>2130</v>
      </c>
      <c r="I60" s="189">
        <v>1855</v>
      </c>
      <c r="J60" s="189">
        <v>90</v>
      </c>
      <c r="K60" s="189">
        <v>75</v>
      </c>
      <c r="L60" s="189">
        <v>35</v>
      </c>
      <c r="M60" s="189">
        <v>0</v>
      </c>
      <c r="N60" s="189">
        <v>65</v>
      </c>
    </row>
    <row r="61" spans="1:14" ht="15.75" customHeight="1">
      <c r="A61" s="190">
        <v>8250002.3099999996</v>
      </c>
      <c r="B61" s="189">
        <v>4380</v>
      </c>
      <c r="C61" s="189">
        <v>3456</v>
      </c>
      <c r="D61" s="189">
        <v>1664</v>
      </c>
      <c r="E61" s="189">
        <v>1629</v>
      </c>
      <c r="F61" s="189">
        <v>2285.1999999999998</v>
      </c>
      <c r="G61" s="189">
        <v>1.92</v>
      </c>
      <c r="H61" s="189">
        <v>1760</v>
      </c>
      <c r="I61" s="189">
        <v>1510</v>
      </c>
      <c r="J61" s="189">
        <v>120</v>
      </c>
      <c r="K61" s="189">
        <v>100</v>
      </c>
      <c r="L61" s="189">
        <v>0</v>
      </c>
      <c r="M61" s="189">
        <v>0</v>
      </c>
      <c r="N61" s="189">
        <v>35</v>
      </c>
    </row>
    <row r="62" spans="1:14" ht="15.75" customHeight="1">
      <c r="A62" s="190">
        <v>8250002.3200000003</v>
      </c>
      <c r="B62" s="189">
        <v>3495</v>
      </c>
      <c r="C62" s="189">
        <v>3467</v>
      </c>
      <c r="D62" s="189">
        <v>1183</v>
      </c>
      <c r="E62" s="189">
        <v>1161</v>
      </c>
      <c r="F62" s="189">
        <v>3228.9</v>
      </c>
      <c r="G62" s="189">
        <v>1.08</v>
      </c>
      <c r="H62" s="189">
        <v>1295</v>
      </c>
      <c r="I62" s="189">
        <v>1090</v>
      </c>
      <c r="J62" s="189">
        <v>40</v>
      </c>
      <c r="K62" s="189">
        <v>55</v>
      </c>
      <c r="L62" s="189">
        <v>40</v>
      </c>
      <c r="M62" s="189">
        <v>15</v>
      </c>
      <c r="N62" s="189">
        <v>55</v>
      </c>
    </row>
    <row r="63" spans="1:14" ht="15.75" customHeight="1">
      <c r="A63" s="190">
        <v>8250002.3300000001</v>
      </c>
      <c r="B63" s="189">
        <v>2938</v>
      </c>
      <c r="C63" s="189">
        <v>2649</v>
      </c>
      <c r="D63" s="189">
        <v>876</v>
      </c>
      <c r="E63" s="189">
        <v>860</v>
      </c>
      <c r="F63" s="189">
        <v>3535.5</v>
      </c>
      <c r="G63" s="189">
        <v>0.83</v>
      </c>
      <c r="H63" s="189">
        <v>960</v>
      </c>
      <c r="I63" s="189">
        <v>800</v>
      </c>
      <c r="J63" s="189">
        <v>50</v>
      </c>
      <c r="K63" s="189">
        <v>35</v>
      </c>
      <c r="L63" s="189">
        <v>10</v>
      </c>
      <c r="M63" s="189">
        <v>15</v>
      </c>
      <c r="N63" s="189">
        <v>60</v>
      </c>
    </row>
    <row r="64" spans="1:14" ht="15.75" customHeight="1">
      <c r="A64" s="190">
        <v>8250002.3399999999</v>
      </c>
      <c r="B64" s="189">
        <v>5009</v>
      </c>
      <c r="C64" s="189">
        <v>3927</v>
      </c>
      <c r="D64" s="189">
        <v>1384</v>
      </c>
      <c r="E64" s="189">
        <v>1372</v>
      </c>
      <c r="F64" s="189">
        <v>3713.4</v>
      </c>
      <c r="G64" s="189">
        <v>1.35</v>
      </c>
      <c r="H64" s="189">
        <v>1430</v>
      </c>
      <c r="I64" s="189">
        <v>1185</v>
      </c>
      <c r="J64" s="189">
        <v>70</v>
      </c>
      <c r="K64" s="189">
        <v>50</v>
      </c>
      <c r="L64" s="189">
        <v>35</v>
      </c>
      <c r="M64" s="189">
        <v>20</v>
      </c>
      <c r="N64" s="189">
        <v>70</v>
      </c>
    </row>
    <row r="65" spans="1:14" ht="15.75" customHeight="1">
      <c r="A65" s="190">
        <v>8250002.3499999996</v>
      </c>
      <c r="B65" s="189">
        <v>3409</v>
      </c>
      <c r="C65" s="189">
        <v>1392</v>
      </c>
      <c r="D65" s="189">
        <v>1530</v>
      </c>
      <c r="E65" s="189">
        <v>1456</v>
      </c>
      <c r="F65" s="189">
        <v>5410.3</v>
      </c>
      <c r="G65" s="189">
        <v>0.63</v>
      </c>
      <c r="H65" s="189">
        <v>1415</v>
      </c>
      <c r="I65" s="189">
        <v>1165</v>
      </c>
      <c r="J65" s="189">
        <v>70</v>
      </c>
      <c r="K65" s="189">
        <v>45</v>
      </c>
      <c r="L65" s="189">
        <v>65</v>
      </c>
      <c r="M65" s="189">
        <v>0</v>
      </c>
      <c r="N65" s="189">
        <v>65</v>
      </c>
    </row>
    <row r="66" spans="1:14" ht="15.75" customHeight="1">
      <c r="A66" s="190">
        <v>8250002.3600000003</v>
      </c>
      <c r="B66" s="189">
        <v>3445</v>
      </c>
      <c r="C66" s="189">
        <v>3396</v>
      </c>
      <c r="D66" s="189">
        <v>1405</v>
      </c>
      <c r="E66" s="189">
        <v>1369</v>
      </c>
      <c r="F66" s="189">
        <v>6825.8</v>
      </c>
      <c r="G66" s="189">
        <v>0.5</v>
      </c>
      <c r="H66" s="189">
        <v>1370</v>
      </c>
      <c r="I66" s="189">
        <v>1075</v>
      </c>
      <c r="J66" s="189">
        <v>60</v>
      </c>
      <c r="K66" s="189">
        <v>65</v>
      </c>
      <c r="L66" s="189">
        <v>115</v>
      </c>
      <c r="M66" s="189">
        <v>0</v>
      </c>
      <c r="N66" s="189">
        <v>50</v>
      </c>
    </row>
    <row r="67" spans="1:14" ht="15.75" customHeight="1">
      <c r="A67" s="190">
        <v>8250002.3700000001</v>
      </c>
      <c r="B67" s="189">
        <v>3317</v>
      </c>
      <c r="C67" s="189">
        <v>3157</v>
      </c>
      <c r="D67" s="189">
        <v>1129</v>
      </c>
      <c r="E67" s="189">
        <v>1112</v>
      </c>
      <c r="F67" s="189">
        <v>2845.7</v>
      </c>
      <c r="G67" s="189">
        <v>1.17</v>
      </c>
      <c r="H67" s="189">
        <v>1130</v>
      </c>
      <c r="I67" s="189">
        <v>980</v>
      </c>
      <c r="J67" s="189">
        <v>55</v>
      </c>
      <c r="K67" s="189">
        <v>25</v>
      </c>
      <c r="L67" s="189">
        <v>20</v>
      </c>
      <c r="M67" s="189">
        <v>0</v>
      </c>
      <c r="N67" s="189">
        <v>45</v>
      </c>
    </row>
    <row r="68" spans="1:14" ht="15.75" customHeight="1">
      <c r="A68" s="190">
        <v>8250002.3799999999</v>
      </c>
      <c r="B68" s="189">
        <v>14189</v>
      </c>
      <c r="C68" s="189">
        <v>4089</v>
      </c>
      <c r="D68" s="189">
        <v>5860</v>
      </c>
      <c r="E68" s="189">
        <v>5333</v>
      </c>
      <c r="F68" s="189">
        <v>708.7</v>
      </c>
      <c r="G68" s="189">
        <v>20.02</v>
      </c>
      <c r="H68" s="189">
        <v>5210</v>
      </c>
      <c r="I68" s="189">
        <v>4430</v>
      </c>
      <c r="J68" s="189">
        <v>235</v>
      </c>
      <c r="K68" s="189">
        <v>180</v>
      </c>
      <c r="L68" s="189">
        <v>200</v>
      </c>
      <c r="M68" s="189">
        <v>15</v>
      </c>
      <c r="N68" s="189">
        <v>145</v>
      </c>
    </row>
    <row r="69" spans="1:14" ht="15.75" customHeight="1">
      <c r="A69" s="190">
        <v>8250002.3899999997</v>
      </c>
      <c r="B69" s="189">
        <v>6662</v>
      </c>
      <c r="C69" s="189">
        <v>6460</v>
      </c>
      <c r="D69" s="189">
        <v>2208</v>
      </c>
      <c r="E69" s="189">
        <v>2171</v>
      </c>
      <c r="F69" s="189">
        <v>3627.6</v>
      </c>
      <c r="G69" s="189">
        <v>1.84</v>
      </c>
      <c r="H69" s="189">
        <v>2270</v>
      </c>
      <c r="I69" s="189">
        <v>1980</v>
      </c>
      <c r="J69" s="189">
        <v>120</v>
      </c>
      <c r="K69" s="189">
        <v>80</v>
      </c>
      <c r="L69" s="189">
        <v>45</v>
      </c>
      <c r="M69" s="189">
        <v>0</v>
      </c>
      <c r="N69" s="189">
        <v>45</v>
      </c>
    </row>
    <row r="70" spans="1:14" ht="15.75" customHeight="1">
      <c r="A70" s="190">
        <v>8250002.4000000004</v>
      </c>
      <c r="B70" s="189">
        <v>9200</v>
      </c>
      <c r="C70" s="189">
        <v>6620</v>
      </c>
      <c r="D70" s="189">
        <v>3281</v>
      </c>
      <c r="E70" s="189">
        <v>3209</v>
      </c>
      <c r="F70" s="189">
        <v>2350.1</v>
      </c>
      <c r="G70" s="189">
        <v>3.91</v>
      </c>
      <c r="H70" s="189">
        <v>3250</v>
      </c>
      <c r="I70" s="189">
        <v>2865</v>
      </c>
      <c r="J70" s="189">
        <v>165</v>
      </c>
      <c r="K70" s="189">
        <v>70</v>
      </c>
      <c r="L70" s="189">
        <v>50</v>
      </c>
      <c r="M70" s="189">
        <v>20</v>
      </c>
      <c r="N70" s="189">
        <v>80</v>
      </c>
    </row>
    <row r="71" spans="1:14" ht="15.75" customHeight="1">
      <c r="A71" s="190">
        <v>8250003</v>
      </c>
      <c r="B71" s="189">
        <v>3296</v>
      </c>
      <c r="C71" s="189">
        <v>3504</v>
      </c>
      <c r="D71" s="189">
        <v>1441</v>
      </c>
      <c r="E71" s="189">
        <v>1405</v>
      </c>
      <c r="F71" s="189">
        <v>328.2</v>
      </c>
      <c r="G71" s="189">
        <v>10.039999999999999</v>
      </c>
      <c r="H71" s="189">
        <v>1105</v>
      </c>
      <c r="I71" s="189">
        <v>950</v>
      </c>
      <c r="J71" s="189">
        <v>60</v>
      </c>
      <c r="K71" s="189">
        <v>25</v>
      </c>
      <c r="L71" s="189">
        <v>40</v>
      </c>
      <c r="M71" s="189">
        <v>10</v>
      </c>
      <c r="N71" s="189">
        <v>20</v>
      </c>
    </row>
    <row r="72" spans="1:14" ht="15.75" customHeight="1">
      <c r="A72" s="190">
        <v>8250004</v>
      </c>
      <c r="B72" s="189">
        <v>3088</v>
      </c>
      <c r="C72" s="189">
        <v>3158</v>
      </c>
      <c r="D72" s="189">
        <v>1297</v>
      </c>
      <c r="E72" s="189">
        <v>1267</v>
      </c>
      <c r="F72" s="189">
        <v>1548.5</v>
      </c>
      <c r="G72" s="189">
        <v>1.99</v>
      </c>
      <c r="H72" s="189">
        <v>750</v>
      </c>
      <c r="I72" s="189">
        <v>640</v>
      </c>
      <c r="J72" s="189">
        <v>40</v>
      </c>
      <c r="K72" s="189">
        <v>35</v>
      </c>
      <c r="L72" s="189">
        <v>25</v>
      </c>
      <c r="M72" s="189">
        <v>0</v>
      </c>
      <c r="N72" s="189">
        <v>15</v>
      </c>
    </row>
    <row r="73" spans="1:14" ht="15.75" customHeight="1">
      <c r="A73" s="190">
        <v>8250005</v>
      </c>
      <c r="B73" s="189">
        <v>2104</v>
      </c>
      <c r="C73" s="189">
        <v>2273</v>
      </c>
      <c r="D73" s="189">
        <v>931</v>
      </c>
      <c r="E73" s="189">
        <v>891</v>
      </c>
      <c r="F73" s="189">
        <v>1175.7</v>
      </c>
      <c r="G73" s="189">
        <v>1.79</v>
      </c>
      <c r="H73" s="189">
        <v>670</v>
      </c>
      <c r="I73" s="189">
        <v>490</v>
      </c>
      <c r="J73" s="189">
        <v>55</v>
      </c>
      <c r="K73" s="189">
        <v>75</v>
      </c>
      <c r="L73" s="189">
        <v>45</v>
      </c>
      <c r="M73" s="189">
        <v>0</v>
      </c>
      <c r="N73" s="189">
        <v>0</v>
      </c>
    </row>
    <row r="74" spans="1:14" ht="15.75" customHeight="1">
      <c r="A74" s="190">
        <v>8250006</v>
      </c>
      <c r="B74" s="189">
        <v>6092</v>
      </c>
      <c r="C74" s="189">
        <v>6260</v>
      </c>
      <c r="D74" s="189">
        <v>2665</v>
      </c>
      <c r="E74" s="189">
        <v>2539</v>
      </c>
      <c r="F74" s="189">
        <v>2743.4</v>
      </c>
      <c r="G74" s="189">
        <v>2.2200000000000002</v>
      </c>
      <c r="H74" s="189">
        <v>2220</v>
      </c>
      <c r="I74" s="189">
        <v>1555</v>
      </c>
      <c r="J74" s="189">
        <v>130</v>
      </c>
      <c r="K74" s="189">
        <v>365</v>
      </c>
      <c r="L74" s="189">
        <v>115</v>
      </c>
      <c r="M74" s="189">
        <v>15</v>
      </c>
      <c r="N74" s="189">
        <v>35</v>
      </c>
    </row>
    <row r="75" spans="1:14" ht="15.75" customHeight="1">
      <c r="A75" s="190">
        <v>8250007.0099999998</v>
      </c>
      <c r="B75" s="189">
        <v>5706</v>
      </c>
      <c r="C75" s="189">
        <v>6067</v>
      </c>
      <c r="D75" s="189">
        <v>2549</v>
      </c>
      <c r="E75" s="189">
        <v>2477</v>
      </c>
      <c r="F75" s="189">
        <v>2915.5</v>
      </c>
      <c r="G75" s="189">
        <v>1.96</v>
      </c>
      <c r="H75" s="189">
        <v>2170</v>
      </c>
      <c r="I75" s="189">
        <v>1810</v>
      </c>
      <c r="J75" s="189">
        <v>100</v>
      </c>
      <c r="K75" s="189">
        <v>170</v>
      </c>
      <c r="L75" s="189">
        <v>40</v>
      </c>
      <c r="M75" s="189">
        <v>15</v>
      </c>
      <c r="N75" s="189">
        <v>30</v>
      </c>
    </row>
    <row r="76" spans="1:14" ht="15.75" customHeight="1">
      <c r="A76" s="190">
        <v>8250007.0199999996</v>
      </c>
      <c r="B76" s="189">
        <v>5943</v>
      </c>
      <c r="C76" s="189">
        <v>6354</v>
      </c>
      <c r="D76" s="189">
        <v>2615</v>
      </c>
      <c r="E76" s="189">
        <v>2550</v>
      </c>
      <c r="F76" s="189">
        <v>2910.5</v>
      </c>
      <c r="G76" s="189">
        <v>2.04</v>
      </c>
      <c r="H76" s="189">
        <v>2230</v>
      </c>
      <c r="I76" s="189">
        <v>1840</v>
      </c>
      <c r="J76" s="189">
        <v>155</v>
      </c>
      <c r="K76" s="189">
        <v>130</v>
      </c>
      <c r="L76" s="189">
        <v>45</v>
      </c>
      <c r="M76" s="189">
        <v>0</v>
      </c>
      <c r="N76" s="189">
        <v>55</v>
      </c>
    </row>
    <row r="77" spans="1:14" ht="15.75" customHeight="1">
      <c r="A77" s="190">
        <v>8250007.0300000003</v>
      </c>
      <c r="B77" s="189">
        <v>5623</v>
      </c>
      <c r="C77" s="189">
        <v>5809</v>
      </c>
      <c r="D77" s="189">
        <v>2295</v>
      </c>
      <c r="E77" s="189">
        <v>2254</v>
      </c>
      <c r="F77" s="189">
        <v>1126.5999999999999</v>
      </c>
      <c r="G77" s="189">
        <v>4.99</v>
      </c>
      <c r="H77" s="189">
        <v>1625</v>
      </c>
      <c r="I77" s="189">
        <v>1300</v>
      </c>
      <c r="J77" s="189">
        <v>95</v>
      </c>
      <c r="K77" s="189">
        <v>105</v>
      </c>
      <c r="L77" s="189">
        <v>40</v>
      </c>
      <c r="M77" s="189">
        <v>0</v>
      </c>
      <c r="N77" s="189">
        <v>75</v>
      </c>
    </row>
    <row r="78" spans="1:14" ht="15.75" customHeight="1">
      <c r="A78" s="190">
        <v>8250007.0499999998</v>
      </c>
      <c r="B78" s="189">
        <v>672</v>
      </c>
      <c r="C78" s="189">
        <v>681</v>
      </c>
      <c r="D78" s="189">
        <v>247</v>
      </c>
      <c r="E78" s="189">
        <v>243</v>
      </c>
      <c r="F78" s="189">
        <v>805</v>
      </c>
      <c r="G78" s="189">
        <v>0.83</v>
      </c>
      <c r="H78" s="189">
        <v>115</v>
      </c>
      <c r="I78" s="189">
        <v>80</v>
      </c>
      <c r="J78" s="189">
        <v>15</v>
      </c>
      <c r="K78" s="189">
        <v>10</v>
      </c>
      <c r="L78" s="189">
        <v>0</v>
      </c>
      <c r="M78" s="189">
        <v>0</v>
      </c>
      <c r="N78" s="189">
        <v>0</v>
      </c>
    </row>
    <row r="79" spans="1:14" ht="15.75" customHeight="1">
      <c r="A79" s="190">
        <v>8250007.0599999996</v>
      </c>
      <c r="B79" s="189">
        <v>3401</v>
      </c>
      <c r="C79" s="189">
        <v>3570</v>
      </c>
      <c r="D79" s="189">
        <v>1840</v>
      </c>
      <c r="E79" s="189">
        <v>1748</v>
      </c>
      <c r="F79" s="189">
        <v>3470.1</v>
      </c>
      <c r="G79" s="189">
        <v>0.98</v>
      </c>
      <c r="H79" s="189">
        <v>905</v>
      </c>
      <c r="I79" s="189">
        <v>715</v>
      </c>
      <c r="J79" s="189">
        <v>70</v>
      </c>
      <c r="K79" s="189">
        <v>55</v>
      </c>
      <c r="L79" s="189">
        <v>50</v>
      </c>
      <c r="M79" s="189">
        <v>0</v>
      </c>
      <c r="N79" s="189">
        <v>20</v>
      </c>
    </row>
    <row r="80" spans="1:14" ht="15.75" customHeight="1">
      <c r="A80" s="190">
        <v>8250007.0700000003</v>
      </c>
      <c r="B80" s="189">
        <v>1586</v>
      </c>
      <c r="C80" s="189">
        <v>1710</v>
      </c>
      <c r="D80" s="189">
        <v>563</v>
      </c>
      <c r="E80" s="189">
        <v>544</v>
      </c>
      <c r="F80" s="189">
        <v>1671.2</v>
      </c>
      <c r="G80" s="189">
        <v>0.95</v>
      </c>
      <c r="H80" s="189">
        <v>285</v>
      </c>
      <c r="I80" s="189">
        <v>235</v>
      </c>
      <c r="J80" s="189">
        <v>10</v>
      </c>
      <c r="K80" s="189">
        <v>20</v>
      </c>
      <c r="L80" s="189">
        <v>15</v>
      </c>
      <c r="M80" s="189">
        <v>0</v>
      </c>
      <c r="N80" s="189">
        <v>0</v>
      </c>
    </row>
    <row r="81" spans="1:14" ht="15.75" customHeight="1">
      <c r="A81" s="190">
        <v>8250008</v>
      </c>
      <c r="B81" s="189">
        <v>2849</v>
      </c>
      <c r="C81" s="189">
        <v>2909</v>
      </c>
      <c r="D81" s="189">
        <v>1180</v>
      </c>
      <c r="E81" s="189">
        <v>1141</v>
      </c>
      <c r="F81" s="189">
        <v>2351.8000000000002</v>
      </c>
      <c r="G81" s="189">
        <v>1.21</v>
      </c>
      <c r="H81" s="189">
        <v>905</v>
      </c>
      <c r="I81" s="189">
        <v>735</v>
      </c>
      <c r="J81" s="189">
        <v>30</v>
      </c>
      <c r="K81" s="189">
        <v>60</v>
      </c>
      <c r="L81" s="189">
        <v>45</v>
      </c>
      <c r="M81" s="189">
        <v>10</v>
      </c>
      <c r="N81" s="189">
        <v>30</v>
      </c>
    </row>
    <row r="82" spans="1:14" ht="15.75" customHeight="1">
      <c r="A82" s="190">
        <v>8250009</v>
      </c>
      <c r="B82" s="189">
        <v>2502</v>
      </c>
      <c r="C82" s="189">
        <v>2579</v>
      </c>
      <c r="D82" s="189">
        <v>1273</v>
      </c>
      <c r="E82" s="189">
        <v>1212</v>
      </c>
      <c r="F82" s="189">
        <v>2564.8000000000002</v>
      </c>
      <c r="G82" s="189">
        <v>0.98</v>
      </c>
      <c r="H82" s="189">
        <v>1000</v>
      </c>
      <c r="I82" s="189">
        <v>725</v>
      </c>
      <c r="J82" s="189">
        <v>40</v>
      </c>
      <c r="K82" s="189">
        <v>155</v>
      </c>
      <c r="L82" s="189">
        <v>55</v>
      </c>
      <c r="M82" s="189">
        <v>0</v>
      </c>
      <c r="N82" s="189">
        <v>20</v>
      </c>
    </row>
    <row r="83" spans="1:14" ht="15.75" customHeight="1">
      <c r="A83" s="190">
        <v>8250010</v>
      </c>
      <c r="B83" s="189">
        <v>7208</v>
      </c>
      <c r="C83" s="189">
        <v>7451</v>
      </c>
      <c r="D83" s="189">
        <v>4090</v>
      </c>
      <c r="E83" s="189">
        <v>3839</v>
      </c>
      <c r="F83" s="189">
        <v>3822.5</v>
      </c>
      <c r="G83" s="189">
        <v>1.89</v>
      </c>
      <c r="H83" s="189">
        <v>2865</v>
      </c>
      <c r="I83" s="189">
        <v>1875</v>
      </c>
      <c r="J83" s="189">
        <v>205</v>
      </c>
      <c r="K83" s="189">
        <v>405</v>
      </c>
      <c r="L83" s="189">
        <v>270</v>
      </c>
      <c r="M83" s="189">
        <v>15</v>
      </c>
      <c r="N83" s="189">
        <v>100</v>
      </c>
    </row>
    <row r="84" spans="1:14" ht="15.75" customHeight="1">
      <c r="A84" s="190">
        <v>8250011</v>
      </c>
      <c r="B84" s="189">
        <v>3182</v>
      </c>
      <c r="C84" s="189">
        <v>3404</v>
      </c>
      <c r="D84" s="189">
        <v>1395</v>
      </c>
      <c r="E84" s="189">
        <v>1349</v>
      </c>
      <c r="F84" s="189">
        <v>2367.4</v>
      </c>
      <c r="G84" s="189">
        <v>1.34</v>
      </c>
      <c r="H84" s="189">
        <v>1175</v>
      </c>
      <c r="I84" s="189">
        <v>940</v>
      </c>
      <c r="J84" s="189">
        <v>95</v>
      </c>
      <c r="K84" s="189">
        <v>80</v>
      </c>
      <c r="L84" s="189">
        <v>20</v>
      </c>
      <c r="M84" s="189">
        <v>0</v>
      </c>
      <c r="N84" s="189">
        <v>30</v>
      </c>
    </row>
    <row r="85" spans="1:14" ht="15.75" customHeight="1">
      <c r="A85" s="190">
        <v>8250012</v>
      </c>
      <c r="B85" s="189">
        <v>3909</v>
      </c>
      <c r="C85" s="189">
        <v>3905</v>
      </c>
      <c r="D85" s="189">
        <v>1799</v>
      </c>
      <c r="E85" s="189">
        <v>1709</v>
      </c>
      <c r="F85" s="189">
        <v>1812.7</v>
      </c>
      <c r="G85" s="189">
        <v>2.16</v>
      </c>
      <c r="H85" s="189">
        <v>1605</v>
      </c>
      <c r="I85" s="189">
        <v>1215</v>
      </c>
      <c r="J85" s="189">
        <v>105</v>
      </c>
      <c r="K85" s="189">
        <v>165</v>
      </c>
      <c r="L85" s="189">
        <v>55</v>
      </c>
      <c r="M85" s="189">
        <v>10</v>
      </c>
      <c r="N85" s="189">
        <v>50</v>
      </c>
    </row>
    <row r="86" spans="1:14" ht="15.75" customHeight="1">
      <c r="A86" s="190">
        <v>8250013</v>
      </c>
      <c r="B86" s="189">
        <v>4700</v>
      </c>
      <c r="C86" s="189">
        <v>4683</v>
      </c>
      <c r="D86" s="189">
        <v>2410</v>
      </c>
      <c r="E86" s="189">
        <v>2230</v>
      </c>
      <c r="F86" s="189">
        <v>3537</v>
      </c>
      <c r="G86" s="189">
        <v>1.33</v>
      </c>
      <c r="H86" s="189">
        <v>2010</v>
      </c>
      <c r="I86" s="189">
        <v>1405</v>
      </c>
      <c r="J86" s="189">
        <v>140</v>
      </c>
      <c r="K86" s="189">
        <v>245</v>
      </c>
      <c r="L86" s="189">
        <v>155</v>
      </c>
      <c r="M86" s="189">
        <v>0</v>
      </c>
      <c r="N86" s="189">
        <v>55</v>
      </c>
    </row>
    <row r="87" spans="1:14" ht="15.75" customHeight="1">
      <c r="A87" s="190">
        <v>8250014</v>
      </c>
      <c r="B87" s="189">
        <v>5008</v>
      </c>
      <c r="C87" s="189">
        <v>5463</v>
      </c>
      <c r="D87" s="189">
        <v>2011</v>
      </c>
      <c r="E87" s="189">
        <v>1901</v>
      </c>
      <c r="F87" s="189">
        <v>1339.7</v>
      </c>
      <c r="G87" s="189">
        <v>3.74</v>
      </c>
      <c r="H87" s="189">
        <v>1385</v>
      </c>
      <c r="I87" s="189">
        <v>1085</v>
      </c>
      <c r="J87" s="189">
        <v>70</v>
      </c>
      <c r="K87" s="189">
        <v>75</v>
      </c>
      <c r="L87" s="189">
        <v>100</v>
      </c>
      <c r="M87" s="189">
        <v>10</v>
      </c>
      <c r="N87" s="189">
        <v>45</v>
      </c>
    </row>
    <row r="88" spans="1:14" ht="15.75" customHeight="1">
      <c r="A88" s="190">
        <v>8250015</v>
      </c>
      <c r="B88" s="189">
        <v>3541</v>
      </c>
      <c r="C88" s="189">
        <v>3532</v>
      </c>
      <c r="D88" s="189">
        <v>1388</v>
      </c>
      <c r="E88" s="189">
        <v>1316</v>
      </c>
      <c r="F88" s="189">
        <v>876.5</v>
      </c>
      <c r="G88" s="189">
        <v>4.04</v>
      </c>
      <c r="H88" s="189">
        <v>945</v>
      </c>
      <c r="I88" s="189">
        <v>775</v>
      </c>
      <c r="J88" s="189">
        <v>25</v>
      </c>
      <c r="K88" s="189">
        <v>50</v>
      </c>
      <c r="L88" s="189">
        <v>35</v>
      </c>
      <c r="M88" s="189">
        <v>10</v>
      </c>
      <c r="N88" s="189">
        <v>60</v>
      </c>
    </row>
    <row r="89" spans="1:14" ht="15.75" customHeight="1">
      <c r="A89" s="190">
        <v>8250016</v>
      </c>
      <c r="B89" s="189">
        <v>4544</v>
      </c>
      <c r="C89" s="189">
        <v>4523</v>
      </c>
      <c r="D89" s="189">
        <v>2000</v>
      </c>
      <c r="E89" s="189">
        <v>1947</v>
      </c>
      <c r="F89" s="189">
        <v>2770.9</v>
      </c>
      <c r="G89" s="189">
        <v>1.64</v>
      </c>
      <c r="H89" s="189">
        <v>1410</v>
      </c>
      <c r="I89" s="189">
        <v>1120</v>
      </c>
      <c r="J89" s="189">
        <v>75</v>
      </c>
      <c r="K89" s="189">
        <v>55</v>
      </c>
      <c r="L89" s="189">
        <v>60</v>
      </c>
      <c r="M89" s="189">
        <v>20</v>
      </c>
      <c r="N89" s="189">
        <v>80</v>
      </c>
    </row>
    <row r="90" spans="1:14" ht="15.75" customHeight="1">
      <c r="A90" s="190">
        <v>8250017.0099999998</v>
      </c>
      <c r="B90" s="189">
        <v>5133</v>
      </c>
      <c r="C90" s="189">
        <v>5272</v>
      </c>
      <c r="D90" s="189">
        <v>2173</v>
      </c>
      <c r="E90" s="189">
        <v>2097</v>
      </c>
      <c r="F90" s="189">
        <v>2941.7</v>
      </c>
      <c r="G90" s="189">
        <v>1.74</v>
      </c>
      <c r="H90" s="189">
        <v>1705</v>
      </c>
      <c r="I90" s="189">
        <v>1255</v>
      </c>
      <c r="J90" s="189">
        <v>95</v>
      </c>
      <c r="K90" s="189">
        <v>175</v>
      </c>
      <c r="L90" s="189">
        <v>115</v>
      </c>
      <c r="M90" s="189">
        <v>30</v>
      </c>
      <c r="N90" s="189">
        <v>35</v>
      </c>
    </row>
    <row r="91" spans="1:14" ht="15.75" customHeight="1">
      <c r="A91" s="190">
        <v>8250017.0300000003</v>
      </c>
      <c r="B91" s="189">
        <v>3485</v>
      </c>
      <c r="C91" s="189">
        <v>3298</v>
      </c>
      <c r="D91" s="189">
        <v>1892</v>
      </c>
      <c r="E91" s="189">
        <v>1785</v>
      </c>
      <c r="F91" s="189">
        <v>4250</v>
      </c>
      <c r="G91" s="189">
        <v>0.82</v>
      </c>
      <c r="H91" s="189">
        <v>1395</v>
      </c>
      <c r="I91" s="189">
        <v>1125</v>
      </c>
      <c r="J91" s="189">
        <v>50</v>
      </c>
      <c r="K91" s="189">
        <v>145</v>
      </c>
      <c r="L91" s="189">
        <v>50</v>
      </c>
      <c r="M91" s="189">
        <v>0</v>
      </c>
      <c r="N91" s="189">
        <v>20</v>
      </c>
    </row>
    <row r="92" spans="1:14" ht="15.75" customHeight="1">
      <c r="A92" s="190">
        <v>8250017.04</v>
      </c>
      <c r="B92" s="189">
        <v>4512</v>
      </c>
      <c r="C92" s="189">
        <v>4681</v>
      </c>
      <c r="D92" s="189">
        <v>2007</v>
      </c>
      <c r="E92" s="189">
        <v>1944</v>
      </c>
      <c r="F92" s="189">
        <v>2160</v>
      </c>
      <c r="G92" s="189">
        <v>2.09</v>
      </c>
      <c r="H92" s="189">
        <v>1280</v>
      </c>
      <c r="I92" s="189">
        <v>1010</v>
      </c>
      <c r="J92" s="189">
        <v>65</v>
      </c>
      <c r="K92" s="189">
        <v>70</v>
      </c>
      <c r="L92" s="189">
        <v>75</v>
      </c>
      <c r="M92" s="189">
        <v>0</v>
      </c>
      <c r="N92" s="189">
        <v>55</v>
      </c>
    </row>
    <row r="93" spans="1:14" ht="15.75" customHeight="1">
      <c r="A93" s="190">
        <v>8250017.0499999998</v>
      </c>
      <c r="B93" s="189">
        <v>3541</v>
      </c>
      <c r="C93" s="189">
        <v>3747</v>
      </c>
      <c r="D93" s="189">
        <v>1374</v>
      </c>
      <c r="E93" s="189">
        <v>1347</v>
      </c>
      <c r="F93" s="189">
        <v>2057.4</v>
      </c>
      <c r="G93" s="189">
        <v>1.72</v>
      </c>
      <c r="H93" s="189">
        <v>1115</v>
      </c>
      <c r="I93" s="189">
        <v>855</v>
      </c>
      <c r="J93" s="189">
        <v>55</v>
      </c>
      <c r="K93" s="189">
        <v>130</v>
      </c>
      <c r="L93" s="189">
        <v>50</v>
      </c>
      <c r="M93" s="189">
        <v>0</v>
      </c>
      <c r="N93" s="189">
        <v>15</v>
      </c>
    </row>
    <row r="94" spans="1:14" ht="15.75" customHeight="1">
      <c r="A94" s="190">
        <v>8250017.0599999996</v>
      </c>
      <c r="B94" s="189">
        <v>5240</v>
      </c>
      <c r="C94" s="189">
        <v>5487</v>
      </c>
      <c r="D94" s="189">
        <v>1851</v>
      </c>
      <c r="E94" s="189">
        <v>1813</v>
      </c>
      <c r="F94" s="189">
        <v>3157.4</v>
      </c>
      <c r="G94" s="189">
        <v>1.66</v>
      </c>
      <c r="H94" s="189">
        <v>1380</v>
      </c>
      <c r="I94" s="189">
        <v>1080</v>
      </c>
      <c r="J94" s="189">
        <v>90</v>
      </c>
      <c r="K94" s="189">
        <v>90</v>
      </c>
      <c r="L94" s="189">
        <v>35</v>
      </c>
      <c r="M94" s="189">
        <v>20</v>
      </c>
      <c r="N94" s="189">
        <v>60</v>
      </c>
    </row>
    <row r="95" spans="1:14" ht="15.75" customHeight="1">
      <c r="A95" s="190">
        <v>8250018.0099999998</v>
      </c>
      <c r="B95" s="189">
        <v>2994</v>
      </c>
      <c r="C95" s="189">
        <v>3057</v>
      </c>
      <c r="D95" s="189">
        <v>1304</v>
      </c>
      <c r="E95" s="189">
        <v>1255</v>
      </c>
      <c r="F95" s="189">
        <v>2749.3</v>
      </c>
      <c r="G95" s="189">
        <v>1.0900000000000001</v>
      </c>
      <c r="H95" s="189">
        <v>1085</v>
      </c>
      <c r="I95" s="189">
        <v>860</v>
      </c>
      <c r="J95" s="189">
        <v>75</v>
      </c>
      <c r="K95" s="189">
        <v>75</v>
      </c>
      <c r="L95" s="189">
        <v>35</v>
      </c>
      <c r="M95" s="189">
        <v>10</v>
      </c>
      <c r="N95" s="189">
        <v>20</v>
      </c>
    </row>
    <row r="96" spans="1:14" ht="15.75" customHeight="1">
      <c r="A96" s="190">
        <v>8250018.0199999996</v>
      </c>
      <c r="B96" s="189">
        <v>2121</v>
      </c>
      <c r="C96" s="189">
        <v>2197</v>
      </c>
      <c r="D96" s="189">
        <v>915</v>
      </c>
      <c r="E96" s="189">
        <v>891</v>
      </c>
      <c r="F96" s="189">
        <v>3305.8</v>
      </c>
      <c r="G96" s="189">
        <v>0.64</v>
      </c>
      <c r="H96" s="189">
        <v>620</v>
      </c>
      <c r="I96" s="189">
        <v>490</v>
      </c>
      <c r="J96" s="189">
        <v>35</v>
      </c>
      <c r="K96" s="189">
        <v>55</v>
      </c>
      <c r="L96" s="189">
        <v>35</v>
      </c>
      <c r="M96" s="189">
        <v>0</v>
      </c>
      <c r="N96" s="189">
        <v>0</v>
      </c>
    </row>
    <row r="97" spans="1:14" ht="15.75" customHeight="1">
      <c r="A97" s="190">
        <v>8250019</v>
      </c>
      <c r="B97" s="189">
        <v>5052</v>
      </c>
      <c r="C97" s="189">
        <v>4930</v>
      </c>
      <c r="D97" s="189">
        <v>2263</v>
      </c>
      <c r="E97" s="189">
        <v>2147</v>
      </c>
      <c r="F97" s="189">
        <v>3285</v>
      </c>
      <c r="G97" s="189">
        <v>1.54</v>
      </c>
      <c r="H97" s="189">
        <v>1795</v>
      </c>
      <c r="I97" s="189">
        <v>1345</v>
      </c>
      <c r="J97" s="189">
        <v>125</v>
      </c>
      <c r="K97" s="189">
        <v>185</v>
      </c>
      <c r="L97" s="189">
        <v>50</v>
      </c>
      <c r="M97" s="189">
        <v>35</v>
      </c>
      <c r="N97" s="189">
        <v>50</v>
      </c>
    </row>
    <row r="98" spans="1:14" ht="15.75" customHeight="1">
      <c r="A98" s="190">
        <v>8250020</v>
      </c>
      <c r="B98" s="189">
        <v>5160</v>
      </c>
      <c r="C98" s="189">
        <v>4898</v>
      </c>
      <c r="D98" s="189">
        <v>2541</v>
      </c>
      <c r="E98" s="189">
        <v>2361</v>
      </c>
      <c r="F98" s="189">
        <v>4183.6000000000004</v>
      </c>
      <c r="G98" s="189">
        <v>1.23</v>
      </c>
      <c r="H98" s="189">
        <v>1885</v>
      </c>
      <c r="I98" s="189">
        <v>1365</v>
      </c>
      <c r="J98" s="189">
        <v>85</v>
      </c>
      <c r="K98" s="189">
        <v>280</v>
      </c>
      <c r="L98" s="189">
        <v>85</v>
      </c>
      <c r="M98" s="189">
        <v>25</v>
      </c>
      <c r="N98" s="189">
        <v>40</v>
      </c>
    </row>
    <row r="99" spans="1:14" ht="15.75" customHeight="1">
      <c r="A99" s="190">
        <v>8250021.0099999998</v>
      </c>
      <c r="B99" s="189">
        <v>2775</v>
      </c>
      <c r="C99" s="189">
        <v>2659</v>
      </c>
      <c r="D99" s="189">
        <v>1357</v>
      </c>
      <c r="E99" s="189">
        <v>1251</v>
      </c>
      <c r="F99" s="189">
        <v>4551.3999999999996</v>
      </c>
      <c r="G99" s="189">
        <v>0.61</v>
      </c>
      <c r="H99" s="189">
        <v>870</v>
      </c>
      <c r="I99" s="189">
        <v>610</v>
      </c>
      <c r="J99" s="189">
        <v>30</v>
      </c>
      <c r="K99" s="189">
        <v>130</v>
      </c>
      <c r="L99" s="189">
        <v>55</v>
      </c>
      <c r="M99" s="189">
        <v>25</v>
      </c>
      <c r="N99" s="189">
        <v>30</v>
      </c>
    </row>
    <row r="100" spans="1:14" ht="15.75" customHeight="1">
      <c r="A100" s="190">
        <v>8250021.0199999996</v>
      </c>
      <c r="B100" s="189">
        <v>1942</v>
      </c>
      <c r="C100" s="189">
        <v>1860</v>
      </c>
      <c r="D100" s="189">
        <v>950</v>
      </c>
      <c r="E100" s="189">
        <v>892</v>
      </c>
      <c r="F100" s="189">
        <v>3208.9</v>
      </c>
      <c r="G100" s="189">
        <v>0.61</v>
      </c>
      <c r="H100" s="189">
        <v>605</v>
      </c>
      <c r="I100" s="189">
        <v>485</v>
      </c>
      <c r="J100" s="189">
        <v>25</v>
      </c>
      <c r="K100" s="189">
        <v>65</v>
      </c>
      <c r="L100" s="189">
        <v>25</v>
      </c>
      <c r="M100" s="189">
        <v>10</v>
      </c>
      <c r="N100" s="189">
        <v>0</v>
      </c>
    </row>
    <row r="101" spans="1:14" ht="15.75" customHeight="1">
      <c r="A101" s="190">
        <v>8250022.0099999998</v>
      </c>
      <c r="B101" s="189">
        <v>5069</v>
      </c>
      <c r="C101" s="189">
        <v>4686</v>
      </c>
      <c r="D101" s="189">
        <v>2243</v>
      </c>
      <c r="E101" s="189">
        <v>2093</v>
      </c>
      <c r="F101" s="189">
        <v>2430.5</v>
      </c>
      <c r="G101" s="189">
        <v>2.09</v>
      </c>
      <c r="H101" s="189">
        <v>1175</v>
      </c>
      <c r="I101" s="189">
        <v>920</v>
      </c>
      <c r="J101" s="189">
        <v>55</v>
      </c>
      <c r="K101" s="189">
        <v>55</v>
      </c>
      <c r="L101" s="189">
        <v>60</v>
      </c>
      <c r="M101" s="189">
        <v>45</v>
      </c>
      <c r="N101" s="189">
        <v>45</v>
      </c>
    </row>
    <row r="102" spans="1:14" ht="15.75" customHeight="1">
      <c r="A102" s="190">
        <v>8250022.0199999996</v>
      </c>
      <c r="B102" s="189">
        <v>3290</v>
      </c>
      <c r="C102" s="189">
        <v>3507</v>
      </c>
      <c r="D102" s="189">
        <v>1700</v>
      </c>
      <c r="E102" s="189">
        <v>1500</v>
      </c>
      <c r="F102" s="189">
        <v>1749.7</v>
      </c>
      <c r="G102" s="189">
        <v>1.88</v>
      </c>
      <c r="H102" s="189">
        <v>975</v>
      </c>
      <c r="I102" s="189">
        <v>785</v>
      </c>
      <c r="J102" s="189">
        <v>60</v>
      </c>
      <c r="K102" s="189">
        <v>55</v>
      </c>
      <c r="L102" s="189">
        <v>40</v>
      </c>
      <c r="M102" s="189">
        <v>0</v>
      </c>
      <c r="N102" s="189">
        <v>35</v>
      </c>
    </row>
    <row r="103" spans="1:14" ht="15.75" customHeight="1">
      <c r="A103" s="190">
        <v>8250023</v>
      </c>
      <c r="B103" s="189">
        <v>5243</v>
      </c>
      <c r="C103" s="189">
        <v>4842</v>
      </c>
      <c r="D103" s="189">
        <v>1997</v>
      </c>
      <c r="E103" s="189">
        <v>1896</v>
      </c>
      <c r="F103" s="189">
        <v>2788.8</v>
      </c>
      <c r="G103" s="189">
        <v>1.88</v>
      </c>
      <c r="H103" s="189">
        <v>1420</v>
      </c>
      <c r="I103" s="189">
        <v>1140</v>
      </c>
      <c r="J103" s="189">
        <v>50</v>
      </c>
      <c r="K103" s="189">
        <v>45</v>
      </c>
      <c r="L103" s="189">
        <v>80</v>
      </c>
      <c r="M103" s="189">
        <v>35</v>
      </c>
      <c r="N103" s="189">
        <v>75</v>
      </c>
    </row>
    <row r="104" spans="1:14" ht="15.75" customHeight="1">
      <c r="A104" s="190">
        <v>8250024</v>
      </c>
      <c r="B104" s="189">
        <v>7127</v>
      </c>
      <c r="C104" s="189">
        <v>6340</v>
      </c>
      <c r="D104" s="189">
        <v>4030</v>
      </c>
      <c r="E104" s="189">
        <v>3647</v>
      </c>
      <c r="F104" s="189">
        <v>4739.3</v>
      </c>
      <c r="G104" s="189">
        <v>1.5</v>
      </c>
      <c r="H104" s="189">
        <v>2540</v>
      </c>
      <c r="I104" s="189">
        <v>1900</v>
      </c>
      <c r="J104" s="189">
        <v>130</v>
      </c>
      <c r="K104" s="189">
        <v>190</v>
      </c>
      <c r="L104" s="189">
        <v>150</v>
      </c>
      <c r="M104" s="189">
        <v>55</v>
      </c>
      <c r="N104" s="189">
        <v>110</v>
      </c>
    </row>
    <row r="105" spans="1:14" ht="15.75" customHeight="1">
      <c r="A105" s="190">
        <v>8250025</v>
      </c>
      <c r="B105" s="189">
        <v>5355</v>
      </c>
      <c r="C105" s="189">
        <v>5270</v>
      </c>
      <c r="D105" s="189">
        <v>2966</v>
      </c>
      <c r="E105" s="189">
        <v>2712</v>
      </c>
      <c r="F105" s="189">
        <v>4016.7</v>
      </c>
      <c r="G105" s="189">
        <v>1.33</v>
      </c>
      <c r="H105" s="189">
        <v>1945</v>
      </c>
      <c r="I105" s="189">
        <v>1405</v>
      </c>
      <c r="J105" s="189">
        <v>90</v>
      </c>
      <c r="K105" s="189">
        <v>165</v>
      </c>
      <c r="L105" s="189">
        <v>160</v>
      </c>
      <c r="M105" s="189">
        <v>55</v>
      </c>
      <c r="N105" s="189">
        <v>75</v>
      </c>
    </row>
    <row r="106" spans="1:14" ht="15.75" customHeight="1">
      <c r="A106" s="190">
        <v>8250026</v>
      </c>
      <c r="B106" s="189">
        <v>3396</v>
      </c>
      <c r="C106" s="189">
        <v>3365</v>
      </c>
      <c r="D106" s="189">
        <v>2328</v>
      </c>
      <c r="E106" s="189">
        <v>2097</v>
      </c>
      <c r="F106" s="189">
        <v>8541.2000000000007</v>
      </c>
      <c r="G106" s="189">
        <v>0.4</v>
      </c>
      <c r="H106" s="189">
        <v>1595</v>
      </c>
      <c r="I106" s="189">
        <v>1075</v>
      </c>
      <c r="J106" s="189">
        <v>100</v>
      </c>
      <c r="K106" s="189">
        <v>205</v>
      </c>
      <c r="L106" s="189">
        <v>140</v>
      </c>
      <c r="M106" s="189">
        <v>35</v>
      </c>
      <c r="N106" s="189">
        <v>40</v>
      </c>
    </row>
    <row r="107" spans="1:14" ht="15.75" customHeight="1">
      <c r="A107" s="190">
        <v>8250027.0099999998</v>
      </c>
      <c r="B107" s="189">
        <v>3136</v>
      </c>
      <c r="C107" s="189">
        <v>2969</v>
      </c>
      <c r="D107" s="189">
        <v>2311</v>
      </c>
      <c r="E107" s="189">
        <v>2068</v>
      </c>
      <c r="F107" s="189">
        <v>12126.8</v>
      </c>
      <c r="G107" s="189">
        <v>0.26</v>
      </c>
      <c r="H107" s="189">
        <v>1205</v>
      </c>
      <c r="I107" s="189">
        <v>740</v>
      </c>
      <c r="J107" s="189">
        <v>35</v>
      </c>
      <c r="K107" s="189">
        <v>175</v>
      </c>
      <c r="L107" s="189">
        <v>190</v>
      </c>
      <c r="M107" s="189">
        <v>45</v>
      </c>
      <c r="N107" s="189">
        <v>20</v>
      </c>
    </row>
    <row r="108" spans="1:14" ht="15.75" customHeight="1">
      <c r="A108" s="190">
        <v>8250027.0199999996</v>
      </c>
      <c r="B108" s="189">
        <v>1760</v>
      </c>
      <c r="C108" s="189">
        <v>1891</v>
      </c>
      <c r="D108" s="189">
        <v>915</v>
      </c>
      <c r="E108" s="189">
        <v>828</v>
      </c>
      <c r="F108" s="189">
        <v>2373.6</v>
      </c>
      <c r="G108" s="189">
        <v>0.74</v>
      </c>
      <c r="H108" s="189">
        <v>610</v>
      </c>
      <c r="I108" s="189">
        <v>435</v>
      </c>
      <c r="J108" s="189">
        <v>20</v>
      </c>
      <c r="K108" s="189">
        <v>20</v>
      </c>
      <c r="L108" s="189">
        <v>100</v>
      </c>
      <c r="M108" s="189">
        <v>20</v>
      </c>
      <c r="N108" s="189">
        <v>15</v>
      </c>
    </row>
    <row r="109" spans="1:14" ht="15.75" customHeight="1">
      <c r="A109" s="190">
        <v>8250027.0300000003</v>
      </c>
      <c r="B109" s="189">
        <v>1771</v>
      </c>
      <c r="C109" s="189">
        <v>1932</v>
      </c>
      <c r="D109" s="189">
        <v>1301</v>
      </c>
      <c r="E109" s="189">
        <v>1163</v>
      </c>
      <c r="F109" s="189">
        <v>5379.7</v>
      </c>
      <c r="G109" s="189">
        <v>0.33</v>
      </c>
      <c r="H109" s="189">
        <v>755</v>
      </c>
      <c r="I109" s="189">
        <v>425</v>
      </c>
      <c r="J109" s="189">
        <v>35</v>
      </c>
      <c r="K109" s="189">
        <v>55</v>
      </c>
      <c r="L109" s="189">
        <v>175</v>
      </c>
      <c r="M109" s="189">
        <v>35</v>
      </c>
      <c r="N109" s="189">
        <v>30</v>
      </c>
    </row>
    <row r="110" spans="1:14" ht="15.75" customHeight="1">
      <c r="A110" s="190">
        <v>8250028</v>
      </c>
      <c r="B110" s="189">
        <v>4039</v>
      </c>
      <c r="C110" s="189">
        <v>4133</v>
      </c>
      <c r="D110" s="189">
        <v>1596</v>
      </c>
      <c r="E110" s="189">
        <v>1527</v>
      </c>
      <c r="F110" s="189">
        <v>2106.1</v>
      </c>
      <c r="G110" s="189">
        <v>1.92</v>
      </c>
      <c r="H110" s="189">
        <v>905</v>
      </c>
      <c r="I110" s="189">
        <v>685</v>
      </c>
      <c r="J110" s="189">
        <v>60</v>
      </c>
      <c r="K110" s="189">
        <v>0</v>
      </c>
      <c r="L110" s="189">
        <v>100</v>
      </c>
      <c r="M110" s="189">
        <v>45</v>
      </c>
      <c r="N110" s="189">
        <v>15</v>
      </c>
    </row>
    <row r="111" spans="1:14" ht="15.75" customHeight="1">
      <c r="A111" s="190">
        <v>8250029</v>
      </c>
      <c r="B111" s="189">
        <v>7156</v>
      </c>
      <c r="C111" s="189">
        <v>7050</v>
      </c>
      <c r="D111" s="189">
        <v>3607</v>
      </c>
      <c r="E111" s="189">
        <v>3376</v>
      </c>
      <c r="F111" s="189">
        <v>2671.7</v>
      </c>
      <c r="G111" s="189">
        <v>2.68</v>
      </c>
      <c r="H111" s="189">
        <v>2595</v>
      </c>
      <c r="I111" s="189">
        <v>1835</v>
      </c>
      <c r="J111" s="189">
        <v>120</v>
      </c>
      <c r="K111" s="189">
        <v>245</v>
      </c>
      <c r="L111" s="189">
        <v>245</v>
      </c>
      <c r="M111" s="189">
        <v>70</v>
      </c>
      <c r="N111" s="189">
        <v>85</v>
      </c>
    </row>
    <row r="112" spans="1:14" ht="15.75" customHeight="1">
      <c r="A112" s="190">
        <v>8250030</v>
      </c>
      <c r="B112" s="189">
        <v>4869</v>
      </c>
      <c r="C112" s="189">
        <v>4594</v>
      </c>
      <c r="D112" s="189">
        <v>2835</v>
      </c>
      <c r="E112" s="189">
        <v>2489</v>
      </c>
      <c r="F112" s="189">
        <v>910.7</v>
      </c>
      <c r="G112" s="189">
        <v>5.35</v>
      </c>
      <c r="H112" s="189">
        <v>1775</v>
      </c>
      <c r="I112" s="189">
        <v>1265</v>
      </c>
      <c r="J112" s="189">
        <v>65</v>
      </c>
      <c r="K112" s="189">
        <v>195</v>
      </c>
      <c r="L112" s="189">
        <v>155</v>
      </c>
      <c r="M112" s="189">
        <v>30</v>
      </c>
      <c r="N112" s="189">
        <v>50</v>
      </c>
    </row>
    <row r="113" spans="1:14" ht="15.75" customHeight="1">
      <c r="A113" s="190">
        <v>8250031.0099999998</v>
      </c>
      <c r="B113" s="189">
        <v>5244</v>
      </c>
      <c r="C113" s="189">
        <v>4936</v>
      </c>
      <c r="D113" s="189">
        <v>3826</v>
      </c>
      <c r="E113" s="189">
        <v>3399</v>
      </c>
      <c r="F113" s="189">
        <v>6587.1</v>
      </c>
      <c r="G113" s="189">
        <v>0.8</v>
      </c>
      <c r="H113" s="189">
        <v>2015</v>
      </c>
      <c r="I113" s="189">
        <v>945</v>
      </c>
      <c r="J113" s="189">
        <v>100</v>
      </c>
      <c r="K113" s="189">
        <v>240</v>
      </c>
      <c r="L113" s="189">
        <v>580</v>
      </c>
      <c r="M113" s="189">
        <v>30</v>
      </c>
      <c r="N113" s="189">
        <v>110</v>
      </c>
    </row>
    <row r="114" spans="1:14" ht="15.75" customHeight="1">
      <c r="A114" s="190">
        <v>8250031.0199999996</v>
      </c>
      <c r="B114" s="189">
        <v>4558</v>
      </c>
      <c r="C114" s="189">
        <v>4324</v>
      </c>
      <c r="D114" s="189">
        <v>3454</v>
      </c>
      <c r="E114" s="189">
        <v>3094</v>
      </c>
      <c r="F114" s="189">
        <v>9599.7999999999993</v>
      </c>
      <c r="G114" s="189">
        <v>0.47</v>
      </c>
      <c r="H114" s="189">
        <v>1765</v>
      </c>
      <c r="I114" s="189">
        <v>1090</v>
      </c>
      <c r="J114" s="189">
        <v>50</v>
      </c>
      <c r="K114" s="189">
        <v>130</v>
      </c>
      <c r="L114" s="189">
        <v>395</v>
      </c>
      <c r="M114" s="189">
        <v>60</v>
      </c>
      <c r="N114" s="189">
        <v>40</v>
      </c>
    </row>
    <row r="115" spans="1:14" ht="15.75" customHeight="1">
      <c r="A115" s="190">
        <v>8250032</v>
      </c>
      <c r="B115" s="189">
        <v>2218</v>
      </c>
      <c r="C115" s="189">
        <v>2118</v>
      </c>
      <c r="D115" s="189">
        <v>1140</v>
      </c>
      <c r="E115" s="189">
        <v>1042</v>
      </c>
      <c r="F115" s="189">
        <v>312.60000000000002</v>
      </c>
      <c r="G115" s="189">
        <v>7.1</v>
      </c>
      <c r="H115" s="189">
        <v>770</v>
      </c>
      <c r="I115" s="189">
        <v>500</v>
      </c>
      <c r="J115" s="189">
        <v>35</v>
      </c>
      <c r="K115" s="189">
        <v>70</v>
      </c>
      <c r="L115" s="189">
        <v>95</v>
      </c>
      <c r="M115" s="189">
        <v>40</v>
      </c>
      <c r="N115" s="189">
        <v>25</v>
      </c>
    </row>
    <row r="116" spans="1:14" ht="15.75" customHeight="1">
      <c r="A116" s="190">
        <v>8250033.0099999998</v>
      </c>
      <c r="B116" s="189">
        <v>3168</v>
      </c>
      <c r="C116" s="189">
        <v>3275</v>
      </c>
      <c r="D116" s="189">
        <v>1523</v>
      </c>
      <c r="E116" s="189">
        <v>1468</v>
      </c>
      <c r="F116" s="189">
        <v>1523.1</v>
      </c>
      <c r="G116" s="189">
        <v>2.08</v>
      </c>
      <c r="H116" s="189">
        <v>1320</v>
      </c>
      <c r="I116" s="189">
        <v>1100</v>
      </c>
      <c r="J116" s="189">
        <v>65</v>
      </c>
      <c r="K116" s="189">
        <v>110</v>
      </c>
      <c r="L116" s="189">
        <v>10</v>
      </c>
      <c r="M116" s="189">
        <v>0</v>
      </c>
      <c r="N116" s="189">
        <v>40</v>
      </c>
    </row>
    <row r="117" spans="1:14" ht="15.75" customHeight="1">
      <c r="A117" s="190">
        <v>8250033.0199999996</v>
      </c>
      <c r="B117" s="189">
        <v>5316</v>
      </c>
      <c r="C117" s="189">
        <v>5442</v>
      </c>
      <c r="D117" s="189">
        <v>2405</v>
      </c>
      <c r="E117" s="189">
        <v>2278</v>
      </c>
      <c r="F117" s="189">
        <v>681.1</v>
      </c>
      <c r="G117" s="189">
        <v>7.81</v>
      </c>
      <c r="H117" s="189">
        <v>2125</v>
      </c>
      <c r="I117" s="189">
        <v>1640</v>
      </c>
      <c r="J117" s="189">
        <v>160</v>
      </c>
      <c r="K117" s="189">
        <v>175</v>
      </c>
      <c r="L117" s="189">
        <v>55</v>
      </c>
      <c r="M117" s="189">
        <v>30</v>
      </c>
      <c r="N117" s="189">
        <v>70</v>
      </c>
    </row>
    <row r="118" spans="1:14" ht="15.75" customHeight="1">
      <c r="A118" s="190">
        <v>8250034</v>
      </c>
      <c r="B118" s="189">
        <v>4380</v>
      </c>
      <c r="C118" s="189">
        <v>4078</v>
      </c>
      <c r="D118" s="189">
        <v>2491</v>
      </c>
      <c r="E118" s="189">
        <v>2280</v>
      </c>
      <c r="F118" s="189">
        <v>819.6</v>
      </c>
      <c r="G118" s="189">
        <v>5.34</v>
      </c>
      <c r="H118" s="189">
        <v>1565</v>
      </c>
      <c r="I118" s="189">
        <v>1140</v>
      </c>
      <c r="J118" s="189">
        <v>80</v>
      </c>
      <c r="K118" s="189">
        <v>65</v>
      </c>
      <c r="L118" s="189">
        <v>120</v>
      </c>
      <c r="M118" s="189">
        <v>90</v>
      </c>
      <c r="N118" s="189">
        <v>65</v>
      </c>
    </row>
    <row r="119" spans="1:14" ht="15.75" customHeight="1">
      <c r="A119" s="190">
        <v>8250035.0099999998</v>
      </c>
      <c r="B119" s="189">
        <v>6896</v>
      </c>
      <c r="C119" s="189">
        <v>7133</v>
      </c>
      <c r="D119" s="189">
        <v>3350</v>
      </c>
      <c r="E119" s="189">
        <v>3196</v>
      </c>
      <c r="F119" s="189">
        <v>2487.4</v>
      </c>
      <c r="G119" s="189">
        <v>2.77</v>
      </c>
      <c r="H119" s="189">
        <v>2575</v>
      </c>
      <c r="I119" s="189">
        <v>2055</v>
      </c>
      <c r="J119" s="189">
        <v>145</v>
      </c>
      <c r="K119" s="189">
        <v>260</v>
      </c>
      <c r="L119" s="189">
        <v>45</v>
      </c>
      <c r="M119" s="189">
        <v>35</v>
      </c>
      <c r="N119" s="189">
        <v>30</v>
      </c>
    </row>
    <row r="120" spans="1:14" ht="15.75" customHeight="1">
      <c r="A120" s="190">
        <v>8250035.0199999996</v>
      </c>
      <c r="B120" s="189">
        <v>1680</v>
      </c>
      <c r="C120" s="189">
        <v>1869</v>
      </c>
      <c r="D120" s="189">
        <v>869</v>
      </c>
      <c r="E120" s="189">
        <v>780</v>
      </c>
      <c r="F120" s="189">
        <v>1968.8</v>
      </c>
      <c r="G120" s="189">
        <v>0.85</v>
      </c>
      <c r="H120" s="189">
        <v>615</v>
      </c>
      <c r="I120" s="189">
        <v>485</v>
      </c>
      <c r="J120" s="189">
        <v>45</v>
      </c>
      <c r="K120" s="189">
        <v>55</v>
      </c>
      <c r="L120" s="189">
        <v>15</v>
      </c>
      <c r="M120" s="189">
        <v>10</v>
      </c>
      <c r="N120" s="189">
        <v>10</v>
      </c>
    </row>
    <row r="121" spans="1:14" ht="15.75" customHeight="1">
      <c r="A121" s="190">
        <v>8250036.0099999998</v>
      </c>
      <c r="B121" s="189">
        <v>3544</v>
      </c>
      <c r="C121" s="189">
        <v>3707</v>
      </c>
      <c r="D121" s="189">
        <v>1546</v>
      </c>
      <c r="E121" s="189">
        <v>1429</v>
      </c>
      <c r="F121" s="189">
        <v>3756.6</v>
      </c>
      <c r="G121" s="189">
        <v>0.94</v>
      </c>
      <c r="H121" s="189">
        <v>1360</v>
      </c>
      <c r="I121" s="189">
        <v>1010</v>
      </c>
      <c r="J121" s="189">
        <v>110</v>
      </c>
      <c r="K121" s="189">
        <v>180</v>
      </c>
      <c r="L121" s="189">
        <v>20</v>
      </c>
      <c r="M121" s="189">
        <v>0</v>
      </c>
      <c r="N121" s="189">
        <v>40</v>
      </c>
    </row>
    <row r="122" spans="1:14" ht="15.75" customHeight="1">
      <c r="A122" s="190">
        <v>8250036.0199999996</v>
      </c>
      <c r="B122" s="189">
        <v>3364</v>
      </c>
      <c r="C122" s="189">
        <v>3479</v>
      </c>
      <c r="D122" s="189">
        <v>1585</v>
      </c>
      <c r="E122" s="189">
        <v>1403</v>
      </c>
      <c r="F122" s="189">
        <v>3441.1</v>
      </c>
      <c r="G122" s="189">
        <v>0.98</v>
      </c>
      <c r="H122" s="189">
        <v>1150</v>
      </c>
      <c r="I122" s="189">
        <v>850</v>
      </c>
      <c r="J122" s="189">
        <v>95</v>
      </c>
      <c r="K122" s="189">
        <v>135</v>
      </c>
      <c r="L122" s="189">
        <v>50</v>
      </c>
      <c r="M122" s="189">
        <v>0</v>
      </c>
      <c r="N122" s="189">
        <v>15</v>
      </c>
    </row>
    <row r="123" spans="1:14" ht="15.75" customHeight="1">
      <c r="A123" s="190">
        <v>8250037</v>
      </c>
      <c r="B123" s="189">
        <v>4149</v>
      </c>
      <c r="C123" s="189">
        <v>4237</v>
      </c>
      <c r="D123" s="189">
        <v>1914</v>
      </c>
      <c r="E123" s="189">
        <v>1657</v>
      </c>
      <c r="F123" s="189">
        <v>3104.1</v>
      </c>
      <c r="G123" s="189">
        <v>1.34</v>
      </c>
      <c r="H123" s="189">
        <v>1295</v>
      </c>
      <c r="I123" s="189">
        <v>870</v>
      </c>
      <c r="J123" s="189">
        <v>75</v>
      </c>
      <c r="K123" s="189">
        <v>220</v>
      </c>
      <c r="L123" s="189">
        <v>70</v>
      </c>
      <c r="M123" s="189">
        <v>30</v>
      </c>
      <c r="N123" s="189">
        <v>25</v>
      </c>
    </row>
    <row r="124" spans="1:14" ht="15.75" customHeight="1">
      <c r="A124" s="190">
        <v>8250038.0199999996</v>
      </c>
      <c r="B124" s="189">
        <v>3818</v>
      </c>
      <c r="C124" s="189">
        <v>4137</v>
      </c>
      <c r="D124" s="189">
        <v>1415</v>
      </c>
      <c r="E124" s="189">
        <v>1330</v>
      </c>
      <c r="F124" s="189">
        <v>3439</v>
      </c>
      <c r="G124" s="189">
        <v>1.1100000000000001</v>
      </c>
      <c r="H124" s="189">
        <v>1390</v>
      </c>
      <c r="I124" s="189">
        <v>1155</v>
      </c>
      <c r="J124" s="189">
        <v>120</v>
      </c>
      <c r="K124" s="189">
        <v>50</v>
      </c>
      <c r="L124" s="189">
        <v>0</v>
      </c>
      <c r="M124" s="189">
        <v>0</v>
      </c>
      <c r="N124" s="189">
        <v>55</v>
      </c>
    </row>
    <row r="125" spans="1:14" ht="15.75" customHeight="1">
      <c r="A125" s="190">
        <v>8250038.0300000003</v>
      </c>
      <c r="B125" s="189">
        <v>4192</v>
      </c>
      <c r="C125" s="189">
        <v>4478</v>
      </c>
      <c r="D125" s="189">
        <v>1640</v>
      </c>
      <c r="E125" s="189">
        <v>1503</v>
      </c>
      <c r="F125" s="189">
        <v>3259.7</v>
      </c>
      <c r="G125" s="189">
        <v>1.29</v>
      </c>
      <c r="H125" s="189">
        <v>1415</v>
      </c>
      <c r="I125" s="189">
        <v>1020</v>
      </c>
      <c r="J125" s="189">
        <v>150</v>
      </c>
      <c r="K125" s="189">
        <v>205</v>
      </c>
      <c r="L125" s="189">
        <v>10</v>
      </c>
      <c r="M125" s="189">
        <v>0</v>
      </c>
      <c r="N125" s="189">
        <v>30</v>
      </c>
    </row>
    <row r="126" spans="1:14" ht="15.75" customHeight="1">
      <c r="A126" s="190">
        <v>8250038.04</v>
      </c>
      <c r="B126" s="189">
        <v>6120</v>
      </c>
      <c r="C126" s="189">
        <v>6527</v>
      </c>
      <c r="D126" s="189">
        <v>2239</v>
      </c>
      <c r="E126" s="189">
        <v>2098</v>
      </c>
      <c r="F126" s="189">
        <v>4016.3</v>
      </c>
      <c r="G126" s="189">
        <v>1.52</v>
      </c>
      <c r="H126" s="189">
        <v>2415</v>
      </c>
      <c r="I126" s="189">
        <v>1740</v>
      </c>
      <c r="J126" s="189">
        <v>260</v>
      </c>
      <c r="K126" s="189">
        <v>320</v>
      </c>
      <c r="L126" s="189">
        <v>40</v>
      </c>
      <c r="M126" s="189">
        <v>0</v>
      </c>
      <c r="N126" s="189">
        <v>50</v>
      </c>
    </row>
    <row r="127" spans="1:14" ht="15.75" customHeight="1">
      <c r="A127" s="190">
        <v>8250038.0499999998</v>
      </c>
      <c r="B127" s="189">
        <v>4729</v>
      </c>
      <c r="C127" s="189">
        <v>4940</v>
      </c>
      <c r="D127" s="189">
        <v>1780</v>
      </c>
      <c r="E127" s="189">
        <v>1660</v>
      </c>
      <c r="F127" s="189">
        <v>3947.4</v>
      </c>
      <c r="G127" s="189">
        <v>1.2</v>
      </c>
      <c r="H127" s="189">
        <v>1755</v>
      </c>
      <c r="I127" s="189">
        <v>1365</v>
      </c>
      <c r="J127" s="189">
        <v>175</v>
      </c>
      <c r="K127" s="189">
        <v>155</v>
      </c>
      <c r="L127" s="189">
        <v>25</v>
      </c>
      <c r="M127" s="189">
        <v>0</v>
      </c>
      <c r="N127" s="189">
        <v>30</v>
      </c>
    </row>
    <row r="128" spans="1:14" ht="15.75" customHeight="1">
      <c r="A128" s="190">
        <v>8250038.0599999996</v>
      </c>
      <c r="B128" s="189">
        <v>6561</v>
      </c>
      <c r="C128" s="189">
        <v>6759</v>
      </c>
      <c r="D128" s="189">
        <v>2373</v>
      </c>
      <c r="E128" s="189">
        <v>2289</v>
      </c>
      <c r="F128" s="189">
        <v>3006.5</v>
      </c>
      <c r="G128" s="189">
        <v>2.1800000000000002</v>
      </c>
      <c r="H128" s="189">
        <v>2580</v>
      </c>
      <c r="I128" s="189">
        <v>2000</v>
      </c>
      <c r="J128" s="189">
        <v>255</v>
      </c>
      <c r="K128" s="189">
        <v>265</v>
      </c>
      <c r="L128" s="189">
        <v>15</v>
      </c>
      <c r="M128" s="189">
        <v>0</v>
      </c>
      <c r="N128" s="189">
        <v>40</v>
      </c>
    </row>
    <row r="129" spans="1:14" ht="15.75" customHeight="1">
      <c r="A129" s="190">
        <v>8250038.0700000003</v>
      </c>
      <c r="B129" s="189">
        <v>4560</v>
      </c>
      <c r="C129" s="189">
        <v>4819</v>
      </c>
      <c r="D129" s="189">
        <v>1658</v>
      </c>
      <c r="E129" s="189">
        <v>1565</v>
      </c>
      <c r="F129" s="189">
        <v>3284.4</v>
      </c>
      <c r="G129" s="189">
        <v>1.39</v>
      </c>
      <c r="H129" s="189">
        <v>1715</v>
      </c>
      <c r="I129" s="189">
        <v>1335</v>
      </c>
      <c r="J129" s="189">
        <v>110</v>
      </c>
      <c r="K129" s="189">
        <v>210</v>
      </c>
      <c r="L129" s="189">
        <v>30</v>
      </c>
      <c r="M129" s="189">
        <v>0</v>
      </c>
      <c r="N129" s="189">
        <v>25</v>
      </c>
    </row>
    <row r="130" spans="1:14" ht="15.75" customHeight="1">
      <c r="A130" s="190">
        <v>8250038.0800000001</v>
      </c>
      <c r="B130" s="189">
        <v>4740</v>
      </c>
      <c r="C130" s="189">
        <v>4789</v>
      </c>
      <c r="D130" s="189">
        <v>1645</v>
      </c>
      <c r="E130" s="189">
        <v>1557</v>
      </c>
      <c r="F130" s="189">
        <v>3482.5</v>
      </c>
      <c r="G130" s="189">
        <v>1.36</v>
      </c>
      <c r="H130" s="189">
        <v>1855</v>
      </c>
      <c r="I130" s="189">
        <v>1320</v>
      </c>
      <c r="J130" s="189">
        <v>220</v>
      </c>
      <c r="K130" s="189">
        <v>235</v>
      </c>
      <c r="L130" s="189">
        <v>30</v>
      </c>
      <c r="M130" s="189">
        <v>15</v>
      </c>
      <c r="N130" s="189">
        <v>35</v>
      </c>
    </row>
    <row r="131" spans="1:14" ht="15.75" customHeight="1">
      <c r="A131" s="190">
        <v>8250038.0999999996</v>
      </c>
      <c r="B131" s="189">
        <v>5362</v>
      </c>
      <c r="C131" s="189">
        <v>5589</v>
      </c>
      <c r="D131" s="189">
        <v>1800</v>
      </c>
      <c r="E131" s="189">
        <v>1686</v>
      </c>
      <c r="F131" s="189">
        <v>3611.5</v>
      </c>
      <c r="G131" s="189">
        <v>1.48</v>
      </c>
      <c r="H131" s="189">
        <v>1965</v>
      </c>
      <c r="I131" s="189">
        <v>1505</v>
      </c>
      <c r="J131" s="189">
        <v>150</v>
      </c>
      <c r="K131" s="189">
        <v>205</v>
      </c>
      <c r="L131" s="189">
        <v>60</v>
      </c>
      <c r="M131" s="189">
        <v>0</v>
      </c>
      <c r="N131" s="189">
        <v>45</v>
      </c>
    </row>
    <row r="132" spans="1:14" ht="15.75" customHeight="1">
      <c r="A132" s="190">
        <v>8250038.1100000003</v>
      </c>
      <c r="B132" s="189">
        <v>5187</v>
      </c>
      <c r="C132" s="189">
        <v>5677</v>
      </c>
      <c r="D132" s="189">
        <v>1861</v>
      </c>
      <c r="E132" s="189">
        <v>1721</v>
      </c>
      <c r="F132" s="189">
        <v>4583</v>
      </c>
      <c r="G132" s="189">
        <v>1.1299999999999999</v>
      </c>
      <c r="H132" s="189">
        <v>1865</v>
      </c>
      <c r="I132" s="189">
        <v>1255</v>
      </c>
      <c r="J132" s="189">
        <v>145</v>
      </c>
      <c r="K132" s="189">
        <v>280</v>
      </c>
      <c r="L132" s="189">
        <v>115</v>
      </c>
      <c r="M132" s="189">
        <v>0</v>
      </c>
      <c r="N132" s="189">
        <v>70</v>
      </c>
    </row>
    <row r="133" spans="1:14" ht="15.75" customHeight="1">
      <c r="A133" s="190">
        <v>8250038.1200000001</v>
      </c>
      <c r="B133" s="189">
        <v>5058</v>
      </c>
      <c r="C133" s="189">
        <v>5015</v>
      </c>
      <c r="D133" s="189">
        <v>2037</v>
      </c>
      <c r="E133" s="189">
        <v>1943</v>
      </c>
      <c r="F133" s="189">
        <v>3752.8</v>
      </c>
      <c r="G133" s="189">
        <v>1.35</v>
      </c>
      <c r="H133" s="189">
        <v>2025</v>
      </c>
      <c r="I133" s="189">
        <v>1520</v>
      </c>
      <c r="J133" s="189">
        <v>180</v>
      </c>
      <c r="K133" s="189">
        <v>215</v>
      </c>
      <c r="L133" s="189">
        <v>45</v>
      </c>
      <c r="M133" s="189">
        <v>0</v>
      </c>
      <c r="N133" s="189">
        <v>60</v>
      </c>
    </row>
    <row r="134" spans="1:14" ht="15.75" customHeight="1">
      <c r="A134" s="190">
        <v>8250038.1299999999</v>
      </c>
      <c r="B134" s="189">
        <v>5252</v>
      </c>
      <c r="C134" s="189">
        <v>5655</v>
      </c>
      <c r="D134" s="189">
        <v>1772</v>
      </c>
      <c r="E134" s="189">
        <v>1618</v>
      </c>
      <c r="F134" s="189">
        <v>3917.6</v>
      </c>
      <c r="G134" s="189">
        <v>1.34</v>
      </c>
      <c r="H134" s="189">
        <v>1875</v>
      </c>
      <c r="I134" s="189">
        <v>1350</v>
      </c>
      <c r="J134" s="189">
        <v>185</v>
      </c>
      <c r="K134" s="189">
        <v>245</v>
      </c>
      <c r="L134" s="189">
        <v>50</v>
      </c>
      <c r="M134" s="189">
        <v>0</v>
      </c>
      <c r="N134" s="189">
        <v>45</v>
      </c>
    </row>
    <row r="135" spans="1:14" ht="15.75" customHeight="1">
      <c r="A135" s="190">
        <v>8250038.1399999997</v>
      </c>
      <c r="B135" s="189">
        <v>5635</v>
      </c>
      <c r="C135" s="189">
        <v>6091</v>
      </c>
      <c r="D135" s="189">
        <v>2022</v>
      </c>
      <c r="E135" s="189">
        <v>1884</v>
      </c>
      <c r="F135" s="189">
        <v>4267.3</v>
      </c>
      <c r="G135" s="189">
        <v>1.32</v>
      </c>
      <c r="H135" s="189">
        <v>2100</v>
      </c>
      <c r="I135" s="189">
        <v>1545</v>
      </c>
      <c r="J135" s="189">
        <v>210</v>
      </c>
      <c r="K135" s="189">
        <v>245</v>
      </c>
      <c r="L135" s="189">
        <v>30</v>
      </c>
      <c r="M135" s="189">
        <v>0</v>
      </c>
      <c r="N135" s="189">
        <v>70</v>
      </c>
    </row>
    <row r="136" spans="1:14" ht="15.75" customHeight="1">
      <c r="A136" s="190">
        <v>8250038.1500000004</v>
      </c>
      <c r="B136" s="189">
        <v>6021</v>
      </c>
      <c r="C136" s="189">
        <v>6668</v>
      </c>
      <c r="D136" s="189">
        <v>2096</v>
      </c>
      <c r="E136" s="189">
        <v>1845</v>
      </c>
      <c r="F136" s="189">
        <v>4656.3</v>
      </c>
      <c r="G136" s="189">
        <v>1.29</v>
      </c>
      <c r="H136" s="189">
        <v>2075</v>
      </c>
      <c r="I136" s="189">
        <v>1500</v>
      </c>
      <c r="J136" s="189">
        <v>160</v>
      </c>
      <c r="K136" s="189">
        <v>355</v>
      </c>
      <c r="L136" s="189">
        <v>40</v>
      </c>
      <c r="M136" s="189">
        <v>0</v>
      </c>
      <c r="N136" s="189">
        <v>15</v>
      </c>
    </row>
    <row r="137" spans="1:14" ht="15.75" customHeight="1">
      <c r="A137" s="190">
        <v>8250038.1699999999</v>
      </c>
      <c r="B137" s="189">
        <v>6039</v>
      </c>
      <c r="C137" s="189">
        <v>6483</v>
      </c>
      <c r="D137" s="189">
        <v>2096</v>
      </c>
      <c r="E137" s="189">
        <v>1940</v>
      </c>
      <c r="F137" s="189">
        <v>4233.7</v>
      </c>
      <c r="G137" s="189">
        <v>1.43</v>
      </c>
      <c r="H137" s="189">
        <v>2105</v>
      </c>
      <c r="I137" s="189">
        <v>1610</v>
      </c>
      <c r="J137" s="189">
        <v>185</v>
      </c>
      <c r="K137" s="189">
        <v>225</v>
      </c>
      <c r="L137" s="189">
        <v>20</v>
      </c>
      <c r="M137" s="189">
        <v>0</v>
      </c>
      <c r="N137" s="189">
        <v>55</v>
      </c>
    </row>
    <row r="138" spans="1:14" ht="15.75" customHeight="1">
      <c r="A138" s="190">
        <v>8250038.1799999997</v>
      </c>
      <c r="B138" s="189">
        <v>6127</v>
      </c>
      <c r="C138" s="189">
        <v>6464</v>
      </c>
      <c r="D138" s="189">
        <v>2004</v>
      </c>
      <c r="E138" s="189">
        <v>1879</v>
      </c>
      <c r="F138" s="189">
        <v>4970</v>
      </c>
      <c r="G138" s="189">
        <v>1.23</v>
      </c>
      <c r="H138" s="189">
        <v>2495</v>
      </c>
      <c r="I138" s="189">
        <v>1870</v>
      </c>
      <c r="J138" s="189">
        <v>175</v>
      </c>
      <c r="K138" s="189">
        <v>345</v>
      </c>
      <c r="L138" s="189">
        <v>50</v>
      </c>
      <c r="M138" s="189">
        <v>10</v>
      </c>
      <c r="N138" s="189">
        <v>40</v>
      </c>
    </row>
    <row r="139" spans="1:14" ht="15.75" customHeight="1">
      <c r="A139" s="190">
        <v>8250038.2000000002</v>
      </c>
      <c r="B139" s="189">
        <v>6835</v>
      </c>
      <c r="C139" s="189">
        <v>6841</v>
      </c>
      <c r="D139" s="189">
        <v>2424</v>
      </c>
      <c r="E139" s="189">
        <v>2296</v>
      </c>
      <c r="F139" s="189">
        <v>4319.8999999999996</v>
      </c>
      <c r="G139" s="189">
        <v>1.58</v>
      </c>
      <c r="H139" s="189">
        <v>2790</v>
      </c>
      <c r="I139" s="189">
        <v>2105</v>
      </c>
      <c r="J139" s="189">
        <v>275</v>
      </c>
      <c r="K139" s="189">
        <v>320</v>
      </c>
      <c r="L139" s="189">
        <v>35</v>
      </c>
      <c r="M139" s="189">
        <v>15</v>
      </c>
      <c r="N139" s="189">
        <v>40</v>
      </c>
    </row>
    <row r="140" spans="1:14" ht="15.75" customHeight="1">
      <c r="A140" s="190">
        <v>8250038.21</v>
      </c>
      <c r="B140" s="189">
        <v>5272</v>
      </c>
      <c r="C140" s="189">
        <v>5414</v>
      </c>
      <c r="D140" s="189">
        <v>2414</v>
      </c>
      <c r="E140" s="189">
        <v>2237</v>
      </c>
      <c r="F140" s="189">
        <v>3769.5</v>
      </c>
      <c r="G140" s="189">
        <v>1.4</v>
      </c>
      <c r="H140" s="189">
        <v>1930</v>
      </c>
      <c r="I140" s="189">
        <v>1410</v>
      </c>
      <c r="J140" s="189">
        <v>155</v>
      </c>
      <c r="K140" s="189">
        <v>270</v>
      </c>
      <c r="L140" s="189">
        <v>25</v>
      </c>
      <c r="M140" s="189">
        <v>0</v>
      </c>
      <c r="N140" s="189">
        <v>65</v>
      </c>
    </row>
    <row r="141" spans="1:14" ht="15.75" customHeight="1">
      <c r="A141" s="190">
        <v>8250038.2199999997</v>
      </c>
      <c r="B141" s="189">
        <v>4557</v>
      </c>
      <c r="C141" s="189">
        <v>4729</v>
      </c>
      <c r="D141" s="189">
        <v>1531</v>
      </c>
      <c r="E141" s="189">
        <v>1506</v>
      </c>
      <c r="F141" s="189">
        <v>1765.7</v>
      </c>
      <c r="G141" s="189">
        <v>2.58</v>
      </c>
      <c r="H141" s="189">
        <v>1720</v>
      </c>
      <c r="I141" s="189">
        <v>1385</v>
      </c>
      <c r="J141" s="189">
        <v>140</v>
      </c>
      <c r="K141" s="189">
        <v>120</v>
      </c>
      <c r="L141" s="189">
        <v>35</v>
      </c>
      <c r="M141" s="189">
        <v>0</v>
      </c>
      <c r="N141" s="189">
        <v>35</v>
      </c>
    </row>
    <row r="142" spans="1:14" ht="15.75" customHeight="1">
      <c r="A142" s="190">
        <v>8250038.2300000004</v>
      </c>
      <c r="B142" s="189">
        <v>5004</v>
      </c>
      <c r="C142" s="189">
        <v>5227</v>
      </c>
      <c r="D142" s="189">
        <v>1903</v>
      </c>
      <c r="E142" s="189">
        <v>1808</v>
      </c>
      <c r="F142" s="189">
        <v>3918.9</v>
      </c>
      <c r="G142" s="189">
        <v>1.28</v>
      </c>
      <c r="H142" s="189">
        <v>1535</v>
      </c>
      <c r="I142" s="189">
        <v>1195</v>
      </c>
      <c r="J142" s="189">
        <v>125</v>
      </c>
      <c r="K142" s="189">
        <v>140</v>
      </c>
      <c r="L142" s="189">
        <v>30</v>
      </c>
      <c r="M142" s="189">
        <v>0</v>
      </c>
      <c r="N142" s="189">
        <v>45</v>
      </c>
    </row>
    <row r="143" spans="1:14" ht="15.75" customHeight="1">
      <c r="A143" s="190">
        <v>8250038.2400000002</v>
      </c>
      <c r="B143" s="189">
        <v>5806</v>
      </c>
      <c r="C143" s="189">
        <v>6174</v>
      </c>
      <c r="D143" s="189">
        <v>1681</v>
      </c>
      <c r="E143" s="189">
        <v>1628</v>
      </c>
      <c r="F143" s="189">
        <v>2259.6</v>
      </c>
      <c r="G143" s="189">
        <v>2.57</v>
      </c>
      <c r="H143" s="189">
        <v>2370</v>
      </c>
      <c r="I143" s="189">
        <v>1910</v>
      </c>
      <c r="J143" s="189">
        <v>250</v>
      </c>
      <c r="K143" s="189">
        <v>180</v>
      </c>
      <c r="L143" s="189">
        <v>20</v>
      </c>
      <c r="M143" s="189">
        <v>0</v>
      </c>
      <c r="N143" s="189">
        <v>15</v>
      </c>
    </row>
    <row r="144" spans="1:14" ht="15.75" customHeight="1">
      <c r="A144" s="190">
        <v>8250038.25</v>
      </c>
      <c r="B144" s="189">
        <v>4910</v>
      </c>
      <c r="C144" s="189">
        <v>5408</v>
      </c>
      <c r="D144" s="189">
        <v>1694</v>
      </c>
      <c r="E144" s="189">
        <v>1560</v>
      </c>
      <c r="F144" s="189">
        <v>3724.5</v>
      </c>
      <c r="G144" s="189">
        <v>1.32</v>
      </c>
      <c r="H144" s="189">
        <v>1770</v>
      </c>
      <c r="I144" s="189">
        <v>1360</v>
      </c>
      <c r="J144" s="189">
        <v>155</v>
      </c>
      <c r="K144" s="189">
        <v>145</v>
      </c>
      <c r="L144" s="189">
        <v>40</v>
      </c>
      <c r="M144" s="189">
        <v>0</v>
      </c>
      <c r="N144" s="189">
        <v>70</v>
      </c>
    </row>
    <row r="145" spans="1:14" ht="15.75" customHeight="1">
      <c r="A145" s="190">
        <v>8250038.2699999996</v>
      </c>
      <c r="B145" s="189">
        <v>5718</v>
      </c>
      <c r="C145" s="189">
        <v>6074</v>
      </c>
      <c r="D145" s="189">
        <v>1530</v>
      </c>
      <c r="E145" s="189">
        <v>1490</v>
      </c>
      <c r="F145" s="189">
        <v>3531.4</v>
      </c>
      <c r="G145" s="189">
        <v>1.62</v>
      </c>
      <c r="H145" s="189">
        <v>2255</v>
      </c>
      <c r="I145" s="189">
        <v>1905</v>
      </c>
      <c r="J145" s="189">
        <v>150</v>
      </c>
      <c r="K145" s="189">
        <v>140</v>
      </c>
      <c r="L145" s="189">
        <v>15</v>
      </c>
      <c r="M145" s="189">
        <v>0</v>
      </c>
      <c r="N145" s="189">
        <v>40</v>
      </c>
    </row>
    <row r="146" spans="1:14" ht="15.75" customHeight="1">
      <c r="A146" s="190">
        <v>8250038.2800000003</v>
      </c>
      <c r="B146" s="189">
        <v>4179</v>
      </c>
      <c r="C146" s="189">
        <v>4435</v>
      </c>
      <c r="D146" s="189">
        <v>1403</v>
      </c>
      <c r="E146" s="189">
        <v>1297</v>
      </c>
      <c r="F146" s="189">
        <v>5925.1</v>
      </c>
      <c r="G146" s="189">
        <v>0.71</v>
      </c>
      <c r="H146" s="189">
        <v>1585</v>
      </c>
      <c r="I146" s="189">
        <v>1150</v>
      </c>
      <c r="J146" s="189">
        <v>145</v>
      </c>
      <c r="K146" s="189">
        <v>240</v>
      </c>
      <c r="L146" s="189">
        <v>20</v>
      </c>
      <c r="M146" s="189">
        <v>0</v>
      </c>
      <c r="N146" s="189">
        <v>25</v>
      </c>
    </row>
    <row r="147" spans="1:14" ht="15.75" customHeight="1">
      <c r="A147" s="190">
        <v>8250038.2999999998</v>
      </c>
      <c r="B147" s="189">
        <v>5413</v>
      </c>
      <c r="C147" s="189">
        <v>5693</v>
      </c>
      <c r="D147" s="189">
        <v>1592</v>
      </c>
      <c r="E147" s="189">
        <v>1516</v>
      </c>
      <c r="F147" s="189">
        <v>5660.4</v>
      </c>
      <c r="G147" s="189">
        <v>0.96</v>
      </c>
      <c r="H147" s="189">
        <v>2250</v>
      </c>
      <c r="I147" s="189">
        <v>1640</v>
      </c>
      <c r="J147" s="189">
        <v>190</v>
      </c>
      <c r="K147" s="189">
        <v>330</v>
      </c>
      <c r="L147" s="189">
        <v>10</v>
      </c>
      <c r="M147" s="189">
        <v>15</v>
      </c>
      <c r="N147" s="189">
        <v>70</v>
      </c>
    </row>
    <row r="148" spans="1:14" ht="15.75" customHeight="1">
      <c r="A148" s="190">
        <v>8250038.3499999996</v>
      </c>
      <c r="B148" s="189">
        <v>10067</v>
      </c>
      <c r="C148" s="189">
        <v>1676</v>
      </c>
      <c r="D148" s="189">
        <v>2685</v>
      </c>
      <c r="E148" s="189">
        <v>2590</v>
      </c>
      <c r="F148" s="189">
        <v>312.3</v>
      </c>
      <c r="G148" s="189">
        <v>32.24</v>
      </c>
      <c r="H148" s="189">
        <v>4045</v>
      </c>
      <c r="I148" s="189">
        <v>3300</v>
      </c>
      <c r="J148" s="189">
        <v>280</v>
      </c>
      <c r="K148" s="189">
        <v>365</v>
      </c>
      <c r="L148" s="189">
        <v>20</v>
      </c>
      <c r="M148" s="189">
        <v>0</v>
      </c>
      <c r="N148" s="189">
        <v>85</v>
      </c>
    </row>
    <row r="149" spans="1:14" ht="15.75" customHeight="1">
      <c r="A149" s="190">
        <v>8250038.3600000003</v>
      </c>
      <c r="B149" s="189">
        <v>13230</v>
      </c>
      <c r="C149" s="189">
        <v>2380</v>
      </c>
      <c r="D149" s="189">
        <v>3757</v>
      </c>
      <c r="E149" s="189">
        <v>3573</v>
      </c>
      <c r="F149" s="189">
        <v>1247.7</v>
      </c>
      <c r="G149" s="189">
        <v>10.6</v>
      </c>
      <c r="H149" s="189">
        <v>5565</v>
      </c>
      <c r="I149" s="189">
        <v>4590</v>
      </c>
      <c r="J149" s="189">
        <v>355</v>
      </c>
      <c r="K149" s="189">
        <v>455</v>
      </c>
      <c r="L149" s="189">
        <v>40</v>
      </c>
      <c r="M149" s="189">
        <v>0</v>
      </c>
      <c r="N149" s="189">
        <v>125</v>
      </c>
    </row>
    <row r="150" spans="1:14" ht="15.75" customHeight="1">
      <c r="A150" s="190">
        <v>8250038.3700000001</v>
      </c>
      <c r="B150" s="189">
        <v>6647</v>
      </c>
      <c r="C150" s="189">
        <v>3042</v>
      </c>
      <c r="D150" s="189">
        <v>2700</v>
      </c>
      <c r="E150" s="189">
        <v>2501</v>
      </c>
      <c r="F150" s="189">
        <v>8545.9</v>
      </c>
      <c r="G150" s="189">
        <v>0.78</v>
      </c>
      <c r="H150" s="189">
        <v>2875</v>
      </c>
      <c r="I150" s="189">
        <v>2330</v>
      </c>
      <c r="J150" s="189">
        <v>175</v>
      </c>
      <c r="K150" s="189">
        <v>230</v>
      </c>
      <c r="L150" s="189">
        <v>55</v>
      </c>
      <c r="M150" s="189">
        <v>0</v>
      </c>
      <c r="N150" s="189">
        <v>90</v>
      </c>
    </row>
    <row r="151" spans="1:14" ht="15.75" customHeight="1">
      <c r="A151" s="190">
        <v>8250038.3799999999</v>
      </c>
      <c r="B151" s="189">
        <v>7414</v>
      </c>
      <c r="C151" s="189">
        <v>5531</v>
      </c>
      <c r="D151" s="189">
        <v>2401</v>
      </c>
      <c r="E151" s="189">
        <v>2267</v>
      </c>
      <c r="F151" s="189">
        <v>8811.5</v>
      </c>
      <c r="G151" s="189">
        <v>0.84</v>
      </c>
      <c r="H151" s="189">
        <v>3160</v>
      </c>
      <c r="I151" s="189">
        <v>2595</v>
      </c>
      <c r="J151" s="189">
        <v>215</v>
      </c>
      <c r="K151" s="189">
        <v>260</v>
      </c>
      <c r="L151" s="189">
        <v>25</v>
      </c>
      <c r="M151" s="189">
        <v>0</v>
      </c>
      <c r="N151" s="189">
        <v>65</v>
      </c>
    </row>
    <row r="152" spans="1:14" ht="15.75" customHeight="1">
      <c r="A152" s="190">
        <v>8250038.3899999997</v>
      </c>
      <c r="B152" s="189">
        <v>3651</v>
      </c>
      <c r="C152" s="189">
        <v>3978</v>
      </c>
      <c r="D152" s="189">
        <v>876</v>
      </c>
      <c r="E152" s="189">
        <v>819</v>
      </c>
      <c r="F152" s="189">
        <v>7101.7</v>
      </c>
      <c r="G152" s="189">
        <v>0.51</v>
      </c>
      <c r="H152" s="189">
        <v>1530</v>
      </c>
      <c r="I152" s="189">
        <v>1230</v>
      </c>
      <c r="J152" s="189">
        <v>110</v>
      </c>
      <c r="K152" s="189">
        <v>150</v>
      </c>
      <c r="L152" s="189">
        <v>0</v>
      </c>
      <c r="M152" s="189">
        <v>0</v>
      </c>
      <c r="N152" s="189">
        <v>40</v>
      </c>
    </row>
    <row r="153" spans="1:14" ht="15.75" customHeight="1">
      <c r="A153" s="190">
        <v>8250038.4000000004</v>
      </c>
      <c r="B153" s="189">
        <v>4671</v>
      </c>
      <c r="C153" s="189">
        <v>4705</v>
      </c>
      <c r="D153" s="189">
        <v>1236</v>
      </c>
      <c r="E153" s="189">
        <v>1172</v>
      </c>
      <c r="F153" s="189">
        <v>10705.9</v>
      </c>
      <c r="G153" s="189">
        <v>0.44</v>
      </c>
      <c r="H153" s="189">
        <v>1955</v>
      </c>
      <c r="I153" s="189">
        <v>1480</v>
      </c>
      <c r="J153" s="189">
        <v>170</v>
      </c>
      <c r="K153" s="189">
        <v>250</v>
      </c>
      <c r="L153" s="189">
        <v>10</v>
      </c>
      <c r="M153" s="189">
        <v>0</v>
      </c>
      <c r="N153" s="189">
        <v>45</v>
      </c>
    </row>
    <row r="154" spans="1:14" ht="15.75" customHeight="1">
      <c r="A154" s="190">
        <v>8250038.4100000001</v>
      </c>
      <c r="B154" s="189">
        <v>3859</v>
      </c>
      <c r="C154" s="189">
        <v>2486</v>
      </c>
      <c r="D154" s="189">
        <v>1061</v>
      </c>
      <c r="E154" s="189">
        <v>993</v>
      </c>
      <c r="F154" s="189">
        <v>4346.7</v>
      </c>
      <c r="G154" s="189">
        <v>0.89</v>
      </c>
      <c r="H154" s="189">
        <v>1385</v>
      </c>
      <c r="I154" s="189">
        <v>1120</v>
      </c>
      <c r="J154" s="189">
        <v>75</v>
      </c>
      <c r="K154" s="189">
        <v>160</v>
      </c>
      <c r="L154" s="189">
        <v>10</v>
      </c>
      <c r="M154" s="189">
        <v>0</v>
      </c>
      <c r="N154" s="189">
        <v>20</v>
      </c>
    </row>
    <row r="155" spans="1:14" ht="15.75" customHeight="1">
      <c r="A155" s="190">
        <v>8250038.4199999999</v>
      </c>
      <c r="B155" s="189">
        <v>3674</v>
      </c>
      <c r="C155" s="189">
        <v>3748</v>
      </c>
      <c r="D155" s="189">
        <v>926</v>
      </c>
      <c r="E155" s="189">
        <v>889</v>
      </c>
      <c r="F155" s="189">
        <v>7113.3</v>
      </c>
      <c r="G155" s="189">
        <v>0.52</v>
      </c>
      <c r="H155" s="189">
        <v>1500</v>
      </c>
      <c r="I155" s="189">
        <v>1165</v>
      </c>
      <c r="J155" s="189">
        <v>115</v>
      </c>
      <c r="K155" s="189">
        <v>185</v>
      </c>
      <c r="L155" s="189">
        <v>0</v>
      </c>
      <c r="M155" s="189">
        <v>0</v>
      </c>
      <c r="N155" s="189">
        <v>20</v>
      </c>
    </row>
    <row r="156" spans="1:14" ht="15.75" customHeight="1">
      <c r="A156" s="190">
        <v>8250038.4299999997</v>
      </c>
      <c r="B156" s="189">
        <v>4968</v>
      </c>
      <c r="C156" s="189">
        <v>4695</v>
      </c>
      <c r="D156" s="189">
        <v>1362</v>
      </c>
      <c r="E156" s="189">
        <v>1292</v>
      </c>
      <c r="F156" s="189">
        <v>7097.1</v>
      </c>
      <c r="G156" s="189">
        <v>0.7</v>
      </c>
      <c r="H156" s="189">
        <v>2000</v>
      </c>
      <c r="I156" s="189">
        <v>1585</v>
      </c>
      <c r="J156" s="189">
        <v>135</v>
      </c>
      <c r="K156" s="189">
        <v>230</v>
      </c>
      <c r="L156" s="189">
        <v>10</v>
      </c>
      <c r="M156" s="189">
        <v>0</v>
      </c>
      <c r="N156" s="189">
        <v>35</v>
      </c>
    </row>
    <row r="157" spans="1:14" ht="15.75" customHeight="1">
      <c r="A157" s="190">
        <v>8250038.4400000004</v>
      </c>
      <c r="B157" s="189">
        <v>4273</v>
      </c>
      <c r="C157" s="189">
        <v>4632</v>
      </c>
      <c r="D157" s="189">
        <v>1109</v>
      </c>
      <c r="E157" s="189">
        <v>1054</v>
      </c>
      <c r="F157" s="189">
        <v>8383.4</v>
      </c>
      <c r="G157" s="189">
        <v>0.51</v>
      </c>
      <c r="H157" s="189">
        <v>1755</v>
      </c>
      <c r="I157" s="189">
        <v>1325</v>
      </c>
      <c r="J157" s="189">
        <v>120</v>
      </c>
      <c r="K157" s="189">
        <v>280</v>
      </c>
      <c r="L157" s="189">
        <v>15</v>
      </c>
      <c r="M157" s="189">
        <v>0</v>
      </c>
      <c r="N157" s="189">
        <v>20</v>
      </c>
    </row>
    <row r="158" spans="1:14" ht="15.75" customHeight="1">
      <c r="A158" s="190">
        <v>8250038.4500000002</v>
      </c>
      <c r="B158" s="189">
        <v>4272</v>
      </c>
      <c r="C158" s="189">
        <v>4812</v>
      </c>
      <c r="D158" s="189">
        <v>1248</v>
      </c>
      <c r="E158" s="189">
        <v>1167</v>
      </c>
      <c r="F158" s="189">
        <v>6280.5</v>
      </c>
      <c r="G158" s="189">
        <v>0.68</v>
      </c>
      <c r="H158" s="189">
        <v>1590</v>
      </c>
      <c r="I158" s="189">
        <v>1230</v>
      </c>
      <c r="J158" s="189">
        <v>165</v>
      </c>
      <c r="K158" s="189">
        <v>155</v>
      </c>
      <c r="L158" s="189">
        <v>0</v>
      </c>
      <c r="M158" s="189">
        <v>10</v>
      </c>
      <c r="N158" s="189">
        <v>25</v>
      </c>
    </row>
    <row r="159" spans="1:14" ht="15.75" customHeight="1">
      <c r="A159" s="190">
        <v>8250038.46</v>
      </c>
      <c r="B159" s="189">
        <v>4210</v>
      </c>
      <c r="C159" s="189">
        <v>4541</v>
      </c>
      <c r="D159" s="189">
        <v>1133</v>
      </c>
      <c r="E159" s="189">
        <v>1083</v>
      </c>
      <c r="F159" s="189">
        <v>7664.3</v>
      </c>
      <c r="G159" s="189">
        <v>0.55000000000000004</v>
      </c>
      <c r="H159" s="189">
        <v>1715</v>
      </c>
      <c r="I159" s="189">
        <v>1250</v>
      </c>
      <c r="J159" s="189">
        <v>130</v>
      </c>
      <c r="K159" s="189">
        <v>300</v>
      </c>
      <c r="L159" s="189">
        <v>10</v>
      </c>
      <c r="M159" s="189">
        <v>0</v>
      </c>
      <c r="N159" s="189">
        <v>25</v>
      </c>
    </row>
    <row r="160" spans="1:14" ht="15.75" customHeight="1">
      <c r="A160" s="190">
        <v>8250038.4699999997</v>
      </c>
      <c r="B160" s="189">
        <v>4980</v>
      </c>
      <c r="C160" s="189">
        <v>5410</v>
      </c>
      <c r="D160" s="189">
        <v>1238</v>
      </c>
      <c r="E160" s="189">
        <v>1189</v>
      </c>
      <c r="F160" s="189">
        <v>1850.9</v>
      </c>
      <c r="G160" s="189">
        <v>2.69</v>
      </c>
      <c r="H160" s="189">
        <v>2060</v>
      </c>
      <c r="I160" s="189">
        <v>1595</v>
      </c>
      <c r="J160" s="189">
        <v>195</v>
      </c>
      <c r="K160" s="189">
        <v>225</v>
      </c>
      <c r="L160" s="189">
        <v>0</v>
      </c>
      <c r="M160" s="189">
        <v>0</v>
      </c>
      <c r="N160" s="189">
        <v>40</v>
      </c>
    </row>
    <row r="161" spans="1:14" ht="15.75" customHeight="1">
      <c r="A161" s="190">
        <v>8250038.4800000004</v>
      </c>
      <c r="B161" s="189">
        <v>4533</v>
      </c>
      <c r="C161" s="189">
        <v>4804</v>
      </c>
      <c r="D161" s="189">
        <v>1265</v>
      </c>
      <c r="E161" s="189">
        <v>1216</v>
      </c>
      <c r="F161" s="189">
        <v>6510.1</v>
      </c>
      <c r="G161" s="189">
        <v>0.7</v>
      </c>
      <c r="H161" s="189">
        <v>1865</v>
      </c>
      <c r="I161" s="189">
        <v>1430</v>
      </c>
      <c r="J161" s="189">
        <v>180</v>
      </c>
      <c r="K161" s="189">
        <v>210</v>
      </c>
      <c r="L161" s="189">
        <v>15</v>
      </c>
      <c r="M161" s="189">
        <v>0</v>
      </c>
      <c r="N161" s="189">
        <v>35</v>
      </c>
    </row>
    <row r="162" spans="1:14" ht="15.75" customHeight="1">
      <c r="A162" s="190">
        <v>8250038.4900000002</v>
      </c>
      <c r="B162" s="189">
        <v>4521</v>
      </c>
      <c r="C162" s="189">
        <v>4534</v>
      </c>
      <c r="D162" s="189">
        <v>1309</v>
      </c>
      <c r="E162" s="189">
        <v>1184</v>
      </c>
      <c r="F162" s="189">
        <v>4672.3999999999996</v>
      </c>
      <c r="G162" s="189">
        <v>0.97</v>
      </c>
      <c r="H162" s="189">
        <v>1965</v>
      </c>
      <c r="I162" s="189">
        <v>1510</v>
      </c>
      <c r="J162" s="189">
        <v>160</v>
      </c>
      <c r="K162" s="189">
        <v>255</v>
      </c>
      <c r="L162" s="189">
        <v>0</v>
      </c>
      <c r="M162" s="189">
        <v>0</v>
      </c>
      <c r="N162" s="189">
        <v>30</v>
      </c>
    </row>
    <row r="163" spans="1:14" ht="15.75" customHeight="1">
      <c r="A163" s="190">
        <v>8250039</v>
      </c>
      <c r="B163" s="189">
        <v>6753</v>
      </c>
      <c r="C163" s="189">
        <v>6673</v>
      </c>
      <c r="D163" s="189">
        <v>3026</v>
      </c>
      <c r="E163" s="189">
        <v>2786</v>
      </c>
      <c r="F163" s="189">
        <v>1436.2</v>
      </c>
      <c r="G163" s="189">
        <v>4.7</v>
      </c>
      <c r="H163" s="189">
        <v>2425</v>
      </c>
      <c r="I163" s="189">
        <v>1650</v>
      </c>
      <c r="J163" s="189">
        <v>190</v>
      </c>
      <c r="K163" s="189">
        <v>415</v>
      </c>
      <c r="L163" s="189">
        <v>95</v>
      </c>
      <c r="M163" s="189">
        <v>50</v>
      </c>
      <c r="N163" s="189">
        <v>30</v>
      </c>
    </row>
    <row r="164" spans="1:14" ht="15.75" customHeight="1">
      <c r="A164" s="190">
        <v>8250040</v>
      </c>
      <c r="B164" s="189">
        <v>5937</v>
      </c>
      <c r="C164" s="189">
        <v>5950</v>
      </c>
      <c r="D164" s="189">
        <v>2789</v>
      </c>
      <c r="E164" s="189">
        <v>2646</v>
      </c>
      <c r="F164" s="189">
        <v>1509.5</v>
      </c>
      <c r="G164" s="189">
        <v>3.93</v>
      </c>
      <c r="H164" s="189">
        <v>2205</v>
      </c>
      <c r="I164" s="189">
        <v>1790</v>
      </c>
      <c r="J164" s="189">
        <v>115</v>
      </c>
      <c r="K164" s="189">
        <v>170</v>
      </c>
      <c r="L164" s="189">
        <v>60</v>
      </c>
      <c r="M164" s="189">
        <v>25</v>
      </c>
      <c r="N164" s="189">
        <v>50</v>
      </c>
    </row>
    <row r="165" spans="1:14" ht="15.75" customHeight="1">
      <c r="A165" s="190">
        <v>8250041</v>
      </c>
      <c r="B165" s="189">
        <v>6860</v>
      </c>
      <c r="C165" s="189">
        <v>6174</v>
      </c>
      <c r="D165" s="189">
        <v>3873</v>
      </c>
      <c r="E165" s="189">
        <v>3538</v>
      </c>
      <c r="F165" s="189">
        <v>3235.7</v>
      </c>
      <c r="G165" s="189">
        <v>2.12</v>
      </c>
      <c r="H165" s="189">
        <v>2145</v>
      </c>
      <c r="I165" s="189">
        <v>1375</v>
      </c>
      <c r="J165" s="189">
        <v>65</v>
      </c>
      <c r="K165" s="189">
        <v>270</v>
      </c>
      <c r="L165" s="189">
        <v>255</v>
      </c>
      <c r="M165" s="189">
        <v>95</v>
      </c>
      <c r="N165" s="189">
        <v>80</v>
      </c>
    </row>
    <row r="166" spans="1:14" ht="15.75" customHeight="1">
      <c r="A166" s="190">
        <v>8250042.0099999998</v>
      </c>
      <c r="B166" s="189">
        <v>5345</v>
      </c>
      <c r="C166" s="189">
        <v>4376</v>
      </c>
      <c r="D166" s="189">
        <v>3675</v>
      </c>
      <c r="E166" s="189">
        <v>3105</v>
      </c>
      <c r="F166" s="189">
        <v>6135.2</v>
      </c>
      <c r="G166" s="189">
        <v>0.87</v>
      </c>
      <c r="H166" s="189">
        <v>1265</v>
      </c>
      <c r="I166" s="189">
        <v>495</v>
      </c>
      <c r="J166" s="189">
        <v>30</v>
      </c>
      <c r="K166" s="189">
        <v>350</v>
      </c>
      <c r="L166" s="189">
        <v>330</v>
      </c>
      <c r="M166" s="189">
        <v>10</v>
      </c>
      <c r="N166" s="189">
        <v>55</v>
      </c>
    </row>
    <row r="167" spans="1:14" ht="15.75" customHeight="1">
      <c r="A167" s="190">
        <v>8250042.0199999996</v>
      </c>
      <c r="B167" s="189">
        <v>980</v>
      </c>
      <c r="C167" s="189">
        <v>584</v>
      </c>
      <c r="D167" s="189">
        <v>827</v>
      </c>
      <c r="E167" s="189">
        <v>667</v>
      </c>
      <c r="F167" s="189">
        <v>1789.6</v>
      </c>
      <c r="G167" s="189">
        <v>0.55000000000000004</v>
      </c>
      <c r="H167" s="189">
        <v>355</v>
      </c>
      <c r="I167" s="189">
        <v>190</v>
      </c>
      <c r="J167" s="189">
        <v>25</v>
      </c>
      <c r="K167" s="189">
        <v>25</v>
      </c>
      <c r="L167" s="189">
        <v>90</v>
      </c>
      <c r="M167" s="189">
        <v>10</v>
      </c>
      <c r="N167" s="189">
        <v>20</v>
      </c>
    </row>
    <row r="168" spans="1:14" ht="15.75" customHeight="1">
      <c r="A168" s="190">
        <v>8250043</v>
      </c>
      <c r="B168" s="189">
        <v>7563</v>
      </c>
      <c r="C168" s="189">
        <v>6193</v>
      </c>
      <c r="D168" s="189">
        <v>5513</v>
      </c>
      <c r="E168" s="189">
        <v>4494</v>
      </c>
      <c r="F168" s="189">
        <v>4652.3999999999996</v>
      </c>
      <c r="G168" s="189">
        <v>1.63</v>
      </c>
      <c r="H168" s="189">
        <v>2570</v>
      </c>
      <c r="I168" s="189">
        <v>905</v>
      </c>
      <c r="J168" s="189">
        <v>90</v>
      </c>
      <c r="K168" s="189">
        <v>765</v>
      </c>
      <c r="L168" s="189">
        <v>695</v>
      </c>
      <c r="M168" s="189">
        <v>15</v>
      </c>
      <c r="N168" s="189">
        <v>90</v>
      </c>
    </row>
    <row r="169" spans="1:14" ht="15.75" customHeight="1">
      <c r="A169" s="190">
        <v>8250044</v>
      </c>
      <c r="B169" s="189">
        <v>9322</v>
      </c>
      <c r="C169" s="189">
        <v>7224</v>
      </c>
      <c r="D169" s="189">
        <v>7469</v>
      </c>
      <c r="E169" s="189">
        <v>6315</v>
      </c>
      <c r="F169" s="189">
        <v>11591.6</v>
      </c>
      <c r="G169" s="189">
        <v>0.8</v>
      </c>
      <c r="H169" s="189">
        <v>4020</v>
      </c>
      <c r="I169" s="189">
        <v>1830</v>
      </c>
      <c r="J169" s="189">
        <v>155</v>
      </c>
      <c r="K169" s="189">
        <v>490</v>
      </c>
      <c r="L169" s="189">
        <v>1280</v>
      </c>
      <c r="M169" s="189">
        <v>85</v>
      </c>
      <c r="N169" s="189">
        <v>185</v>
      </c>
    </row>
    <row r="170" spans="1:14" ht="15.75" customHeight="1">
      <c r="A170" s="190">
        <v>8250045.0099999998</v>
      </c>
      <c r="B170" s="189">
        <v>3471</v>
      </c>
      <c r="C170" s="189">
        <v>3458</v>
      </c>
      <c r="D170" s="189">
        <v>2333</v>
      </c>
      <c r="E170" s="189">
        <v>2038</v>
      </c>
      <c r="F170" s="189">
        <v>17901</v>
      </c>
      <c r="G170" s="189">
        <v>0.19</v>
      </c>
      <c r="H170" s="189">
        <v>1575</v>
      </c>
      <c r="I170" s="189">
        <v>915</v>
      </c>
      <c r="J170" s="189">
        <v>55</v>
      </c>
      <c r="K170" s="189">
        <v>225</v>
      </c>
      <c r="L170" s="189">
        <v>275</v>
      </c>
      <c r="M170" s="189">
        <v>65</v>
      </c>
      <c r="N170" s="189">
        <v>40</v>
      </c>
    </row>
    <row r="171" spans="1:14" ht="15.75" customHeight="1">
      <c r="A171" s="190">
        <v>8250045.0199999996</v>
      </c>
      <c r="B171" s="189">
        <v>6252</v>
      </c>
      <c r="C171" s="189">
        <v>4651</v>
      </c>
      <c r="D171" s="189">
        <v>4424</v>
      </c>
      <c r="E171" s="189">
        <v>3984</v>
      </c>
      <c r="F171" s="189">
        <v>15912.4</v>
      </c>
      <c r="G171" s="189">
        <v>0.39</v>
      </c>
      <c r="H171" s="189">
        <v>2310</v>
      </c>
      <c r="I171" s="189">
        <v>1250</v>
      </c>
      <c r="J171" s="189">
        <v>125</v>
      </c>
      <c r="K171" s="189">
        <v>330</v>
      </c>
      <c r="L171" s="189">
        <v>470</v>
      </c>
      <c r="M171" s="189">
        <v>65</v>
      </c>
      <c r="N171" s="189">
        <v>75</v>
      </c>
    </row>
    <row r="172" spans="1:14" ht="15.75" customHeight="1">
      <c r="A172" s="190">
        <v>8250046.0099999998</v>
      </c>
      <c r="B172" s="189">
        <v>7333</v>
      </c>
      <c r="C172" s="189">
        <v>6054</v>
      </c>
      <c r="D172" s="189">
        <v>4874</v>
      </c>
      <c r="E172" s="189">
        <v>4198</v>
      </c>
      <c r="F172" s="189">
        <v>12858.1</v>
      </c>
      <c r="G172" s="189">
        <v>0.56999999999999995</v>
      </c>
      <c r="H172" s="189">
        <v>2765</v>
      </c>
      <c r="I172" s="189">
        <v>1075</v>
      </c>
      <c r="J172" s="189">
        <v>95</v>
      </c>
      <c r="K172" s="189">
        <v>815</v>
      </c>
      <c r="L172" s="189">
        <v>660</v>
      </c>
      <c r="M172" s="189">
        <v>20</v>
      </c>
      <c r="N172" s="189">
        <v>90</v>
      </c>
    </row>
    <row r="173" spans="1:14" ht="15.75" customHeight="1">
      <c r="A173" s="190">
        <v>8250046.0199999996</v>
      </c>
      <c r="B173" s="189">
        <v>4579</v>
      </c>
      <c r="C173" s="189">
        <v>4596</v>
      </c>
      <c r="D173" s="189">
        <v>2663</v>
      </c>
      <c r="E173" s="189">
        <v>2395</v>
      </c>
      <c r="F173" s="189">
        <v>2628.1</v>
      </c>
      <c r="G173" s="189">
        <v>1.74</v>
      </c>
      <c r="H173" s="189">
        <v>1745</v>
      </c>
      <c r="I173" s="189">
        <v>1055</v>
      </c>
      <c r="J173" s="189">
        <v>60</v>
      </c>
      <c r="K173" s="189">
        <v>340</v>
      </c>
      <c r="L173" s="189">
        <v>180</v>
      </c>
      <c r="M173" s="189">
        <v>60</v>
      </c>
      <c r="N173" s="189">
        <v>45</v>
      </c>
    </row>
    <row r="174" spans="1:14" ht="15.75" customHeight="1">
      <c r="A174" s="190">
        <v>8250047</v>
      </c>
      <c r="B174" s="189">
        <v>5298</v>
      </c>
      <c r="C174" s="189">
        <v>5062</v>
      </c>
      <c r="D174" s="189">
        <v>2641</v>
      </c>
      <c r="E174" s="189">
        <v>2388</v>
      </c>
      <c r="F174" s="189">
        <v>3334.6</v>
      </c>
      <c r="G174" s="189">
        <v>1.59</v>
      </c>
      <c r="H174" s="189">
        <v>2120</v>
      </c>
      <c r="I174" s="189">
        <v>1410</v>
      </c>
      <c r="J174" s="189">
        <v>125</v>
      </c>
      <c r="K174" s="189">
        <v>455</v>
      </c>
      <c r="L174" s="189">
        <v>65</v>
      </c>
      <c r="M174" s="189">
        <v>30</v>
      </c>
      <c r="N174" s="189">
        <v>40</v>
      </c>
    </row>
    <row r="175" spans="1:14" ht="15.75" customHeight="1">
      <c r="A175" s="190">
        <v>8250048</v>
      </c>
      <c r="B175" s="189">
        <v>6323</v>
      </c>
      <c r="C175" s="189">
        <v>6355</v>
      </c>
      <c r="D175" s="189">
        <v>3113</v>
      </c>
      <c r="E175" s="189">
        <v>2914</v>
      </c>
      <c r="F175" s="189">
        <v>2123.5</v>
      </c>
      <c r="G175" s="189">
        <v>2.98</v>
      </c>
      <c r="H175" s="189">
        <v>1790</v>
      </c>
      <c r="I175" s="189">
        <v>1330</v>
      </c>
      <c r="J175" s="189">
        <v>80</v>
      </c>
      <c r="K175" s="189">
        <v>195</v>
      </c>
      <c r="L175" s="189">
        <v>80</v>
      </c>
      <c r="M175" s="189">
        <v>55</v>
      </c>
      <c r="N175" s="189">
        <v>45</v>
      </c>
    </row>
    <row r="176" spans="1:14" ht="15.75" customHeight="1">
      <c r="A176" s="190">
        <v>8250049.0099999998</v>
      </c>
      <c r="B176" s="189">
        <v>4195</v>
      </c>
      <c r="C176" s="189">
        <v>4323</v>
      </c>
      <c r="D176" s="189">
        <v>1778</v>
      </c>
      <c r="E176" s="189">
        <v>1717</v>
      </c>
      <c r="F176" s="189">
        <v>1266.5</v>
      </c>
      <c r="G176" s="189">
        <v>3.31</v>
      </c>
      <c r="H176" s="189">
        <v>1410</v>
      </c>
      <c r="I176" s="189">
        <v>1085</v>
      </c>
      <c r="J176" s="189">
        <v>80</v>
      </c>
      <c r="K176" s="189">
        <v>110</v>
      </c>
      <c r="L176" s="189">
        <v>40</v>
      </c>
      <c r="M176" s="189">
        <v>40</v>
      </c>
      <c r="N176" s="189">
        <v>55</v>
      </c>
    </row>
    <row r="177" spans="1:14" ht="15.75" customHeight="1">
      <c r="A177" s="190">
        <v>8250049.04</v>
      </c>
      <c r="B177" s="189">
        <v>3383</v>
      </c>
      <c r="C177" s="189">
        <v>3444</v>
      </c>
      <c r="D177" s="189">
        <v>1534</v>
      </c>
      <c r="E177" s="189">
        <v>1479</v>
      </c>
      <c r="F177" s="189">
        <v>2752.6</v>
      </c>
      <c r="G177" s="189">
        <v>1.23</v>
      </c>
      <c r="H177" s="189">
        <v>985</v>
      </c>
      <c r="I177" s="189">
        <v>820</v>
      </c>
      <c r="J177" s="189">
        <v>35</v>
      </c>
      <c r="K177" s="189">
        <v>45</v>
      </c>
      <c r="L177" s="189">
        <v>10</v>
      </c>
      <c r="M177" s="189">
        <v>10</v>
      </c>
      <c r="N177" s="189">
        <v>60</v>
      </c>
    </row>
    <row r="178" spans="1:14" ht="15.75" customHeight="1">
      <c r="A178" s="190">
        <v>8250049.0499999998</v>
      </c>
      <c r="B178" s="189">
        <v>4169</v>
      </c>
      <c r="C178" s="189">
        <v>4325</v>
      </c>
      <c r="D178" s="189">
        <v>2152</v>
      </c>
      <c r="E178" s="189">
        <v>1982</v>
      </c>
      <c r="F178" s="189">
        <v>2004.1</v>
      </c>
      <c r="G178" s="189">
        <v>2.08</v>
      </c>
      <c r="H178" s="189">
        <v>1270</v>
      </c>
      <c r="I178" s="189">
        <v>1005</v>
      </c>
      <c r="J178" s="189">
        <v>50</v>
      </c>
      <c r="K178" s="189">
        <v>130</v>
      </c>
      <c r="L178" s="189">
        <v>25</v>
      </c>
      <c r="M178" s="189">
        <v>10</v>
      </c>
      <c r="N178" s="189">
        <v>50</v>
      </c>
    </row>
    <row r="179" spans="1:14" ht="15.75" customHeight="1">
      <c r="A179" s="190">
        <v>8250049.0599999996</v>
      </c>
      <c r="B179" s="189">
        <v>4262</v>
      </c>
      <c r="C179" s="189">
        <v>4481</v>
      </c>
      <c r="D179" s="189">
        <v>1618</v>
      </c>
      <c r="E179" s="189">
        <v>1594</v>
      </c>
      <c r="F179" s="189">
        <v>2530.1</v>
      </c>
      <c r="G179" s="189">
        <v>1.68</v>
      </c>
      <c r="H179" s="189">
        <v>1035</v>
      </c>
      <c r="I179" s="189">
        <v>800</v>
      </c>
      <c r="J179" s="189">
        <v>40</v>
      </c>
      <c r="K179" s="189">
        <v>110</v>
      </c>
      <c r="L179" s="189">
        <v>25</v>
      </c>
      <c r="M179" s="189">
        <v>20</v>
      </c>
      <c r="N179" s="189">
        <v>35</v>
      </c>
    </row>
    <row r="180" spans="1:14" ht="15.75" customHeight="1">
      <c r="A180" s="190">
        <v>8250049.0700000003</v>
      </c>
      <c r="B180" s="189">
        <v>2084</v>
      </c>
      <c r="C180" s="189">
        <v>2145</v>
      </c>
      <c r="D180" s="189">
        <v>727</v>
      </c>
      <c r="E180" s="189">
        <v>707</v>
      </c>
      <c r="F180" s="189">
        <v>2607.6</v>
      </c>
      <c r="G180" s="189">
        <v>0.8</v>
      </c>
      <c r="H180" s="189">
        <v>420</v>
      </c>
      <c r="I180" s="189">
        <v>320</v>
      </c>
      <c r="J180" s="189">
        <v>15</v>
      </c>
      <c r="K180" s="189">
        <v>50</v>
      </c>
      <c r="L180" s="189">
        <v>15</v>
      </c>
      <c r="M180" s="189">
        <v>10</v>
      </c>
      <c r="N180" s="189">
        <v>15</v>
      </c>
    </row>
    <row r="181" spans="1:14" ht="15.75" customHeight="1">
      <c r="A181" s="190">
        <v>8250050.0099999998</v>
      </c>
      <c r="B181" s="189">
        <v>3998</v>
      </c>
      <c r="C181" s="189">
        <v>4053</v>
      </c>
      <c r="D181" s="189">
        <v>1927</v>
      </c>
      <c r="E181" s="189">
        <v>1815</v>
      </c>
      <c r="F181" s="189">
        <v>2330.9</v>
      </c>
      <c r="G181" s="189">
        <v>1.72</v>
      </c>
      <c r="H181" s="189">
        <v>1450</v>
      </c>
      <c r="I181" s="189">
        <v>1115</v>
      </c>
      <c r="J181" s="189">
        <v>70</v>
      </c>
      <c r="K181" s="189">
        <v>140</v>
      </c>
      <c r="L181" s="189">
        <v>30</v>
      </c>
      <c r="M181" s="189">
        <v>20</v>
      </c>
      <c r="N181" s="189">
        <v>65</v>
      </c>
    </row>
    <row r="182" spans="1:14" ht="15.75" customHeight="1">
      <c r="A182" s="190">
        <v>8250050.0700000003</v>
      </c>
      <c r="B182" s="189">
        <v>3105</v>
      </c>
      <c r="C182" s="189">
        <v>2910</v>
      </c>
      <c r="D182" s="189">
        <v>1665</v>
      </c>
      <c r="E182" s="189">
        <v>1509</v>
      </c>
      <c r="F182" s="189">
        <v>1149.4000000000001</v>
      </c>
      <c r="G182" s="189">
        <v>2.7</v>
      </c>
      <c r="H182" s="189">
        <v>1150</v>
      </c>
      <c r="I182" s="189">
        <v>910</v>
      </c>
      <c r="J182" s="189">
        <v>55</v>
      </c>
      <c r="K182" s="189">
        <v>90</v>
      </c>
      <c r="L182" s="189">
        <v>40</v>
      </c>
      <c r="M182" s="189">
        <v>20</v>
      </c>
      <c r="N182" s="189">
        <v>35</v>
      </c>
    </row>
    <row r="183" spans="1:14" ht="15.75" customHeight="1">
      <c r="A183" s="190">
        <v>8250050.0999999996</v>
      </c>
      <c r="B183" s="189">
        <v>8059</v>
      </c>
      <c r="C183" s="189">
        <v>6744</v>
      </c>
      <c r="D183" s="189">
        <v>2851</v>
      </c>
      <c r="E183" s="189">
        <v>2673</v>
      </c>
      <c r="F183" s="189">
        <v>3297.1</v>
      </c>
      <c r="G183" s="189">
        <v>2.44</v>
      </c>
      <c r="H183" s="189">
        <v>2135</v>
      </c>
      <c r="I183" s="189">
        <v>1740</v>
      </c>
      <c r="J183" s="189">
        <v>85</v>
      </c>
      <c r="K183" s="189">
        <v>165</v>
      </c>
      <c r="L183" s="189">
        <v>40</v>
      </c>
      <c r="M183" s="189">
        <v>15</v>
      </c>
      <c r="N183" s="189">
        <v>95</v>
      </c>
    </row>
    <row r="184" spans="1:14" ht="15.75" customHeight="1">
      <c r="A184" s="190">
        <v>8250050.1200000001</v>
      </c>
      <c r="B184" s="189">
        <v>6602</v>
      </c>
      <c r="C184" s="189">
        <v>6668</v>
      </c>
      <c r="D184" s="189">
        <v>2233</v>
      </c>
      <c r="E184" s="189">
        <v>2178</v>
      </c>
      <c r="F184" s="189">
        <v>1737.8</v>
      </c>
      <c r="G184" s="189">
        <v>3.8</v>
      </c>
      <c r="H184" s="189">
        <v>1860</v>
      </c>
      <c r="I184" s="189">
        <v>1505</v>
      </c>
      <c r="J184" s="189">
        <v>100</v>
      </c>
      <c r="K184" s="189">
        <v>130</v>
      </c>
      <c r="L184" s="189">
        <v>50</v>
      </c>
      <c r="M184" s="189">
        <v>25</v>
      </c>
      <c r="N184" s="189">
        <v>50</v>
      </c>
    </row>
    <row r="185" spans="1:14" ht="15.75" customHeight="1">
      <c r="A185" s="190">
        <v>8250050.1299999999</v>
      </c>
      <c r="B185" s="189">
        <v>3311</v>
      </c>
      <c r="C185" s="189">
        <v>3237</v>
      </c>
      <c r="D185" s="189">
        <v>1134</v>
      </c>
      <c r="E185" s="189">
        <v>1104</v>
      </c>
      <c r="F185" s="189">
        <v>1114</v>
      </c>
      <c r="G185" s="189">
        <v>2.97</v>
      </c>
      <c r="H185" s="189">
        <v>935</v>
      </c>
      <c r="I185" s="189">
        <v>745</v>
      </c>
      <c r="J185" s="189">
        <v>45</v>
      </c>
      <c r="K185" s="189">
        <v>75</v>
      </c>
      <c r="L185" s="189">
        <v>20</v>
      </c>
      <c r="M185" s="189">
        <v>0</v>
      </c>
      <c r="N185" s="189">
        <v>45</v>
      </c>
    </row>
    <row r="186" spans="1:14" ht="15.75" customHeight="1">
      <c r="A186" s="190">
        <v>8250050.1399999997</v>
      </c>
      <c r="B186" s="189">
        <v>4256</v>
      </c>
      <c r="C186" s="189">
        <v>4412</v>
      </c>
      <c r="D186" s="189">
        <v>1678</v>
      </c>
      <c r="E186" s="189">
        <v>1627</v>
      </c>
      <c r="F186" s="189">
        <v>1222.2</v>
      </c>
      <c r="G186" s="189">
        <v>3.48</v>
      </c>
      <c r="H186" s="189">
        <v>1100</v>
      </c>
      <c r="I186" s="189">
        <v>925</v>
      </c>
      <c r="J186" s="189">
        <v>50</v>
      </c>
      <c r="K186" s="189">
        <v>45</v>
      </c>
      <c r="L186" s="189">
        <v>40</v>
      </c>
      <c r="M186" s="189">
        <v>0</v>
      </c>
      <c r="N186" s="189">
        <v>40</v>
      </c>
    </row>
    <row r="187" spans="1:14" ht="15.75" customHeight="1">
      <c r="A187" s="190">
        <v>8250050.1500000004</v>
      </c>
      <c r="B187" s="189">
        <v>3573</v>
      </c>
      <c r="C187" s="189">
        <v>3428</v>
      </c>
      <c r="D187" s="189">
        <v>1127</v>
      </c>
      <c r="E187" s="189">
        <v>1105</v>
      </c>
      <c r="F187" s="189">
        <v>1363.2</v>
      </c>
      <c r="G187" s="189">
        <v>2.62</v>
      </c>
      <c r="H187" s="189">
        <v>880</v>
      </c>
      <c r="I187" s="189">
        <v>740</v>
      </c>
      <c r="J187" s="189">
        <v>15</v>
      </c>
      <c r="K187" s="189">
        <v>50</v>
      </c>
      <c r="L187" s="189">
        <v>30</v>
      </c>
      <c r="M187" s="189">
        <v>10</v>
      </c>
      <c r="N187" s="189">
        <v>30</v>
      </c>
    </row>
    <row r="188" spans="1:14" ht="15.75" customHeight="1">
      <c r="A188" s="190">
        <v>8250050.1600000001</v>
      </c>
      <c r="B188" s="189">
        <v>5568</v>
      </c>
      <c r="C188" s="189">
        <v>5633</v>
      </c>
      <c r="D188" s="189">
        <v>1945</v>
      </c>
      <c r="E188" s="189">
        <v>1878</v>
      </c>
      <c r="F188" s="189">
        <v>2084.6999999999998</v>
      </c>
      <c r="G188" s="189">
        <v>2.67</v>
      </c>
      <c r="H188" s="189">
        <v>1445</v>
      </c>
      <c r="I188" s="189">
        <v>1180</v>
      </c>
      <c r="J188" s="189">
        <v>65</v>
      </c>
      <c r="K188" s="189">
        <v>70</v>
      </c>
      <c r="L188" s="189">
        <v>45</v>
      </c>
      <c r="M188" s="189">
        <v>10</v>
      </c>
      <c r="N188" s="189">
        <v>70</v>
      </c>
    </row>
    <row r="189" spans="1:14" ht="15.75" customHeight="1">
      <c r="A189" s="190">
        <v>8250050.1699999999</v>
      </c>
      <c r="B189" s="189">
        <v>5431</v>
      </c>
      <c r="C189" s="189">
        <v>5785</v>
      </c>
      <c r="D189" s="189">
        <v>1945</v>
      </c>
      <c r="E189" s="189">
        <v>1917</v>
      </c>
      <c r="F189" s="189">
        <v>1063.9000000000001</v>
      </c>
      <c r="G189" s="189">
        <v>5.0999999999999996</v>
      </c>
      <c r="H189" s="189">
        <v>1525</v>
      </c>
      <c r="I189" s="189">
        <v>1330</v>
      </c>
      <c r="J189" s="189">
        <v>85</v>
      </c>
      <c r="K189" s="189">
        <v>50</v>
      </c>
      <c r="L189" s="189">
        <v>10</v>
      </c>
      <c r="M189" s="189">
        <v>10</v>
      </c>
      <c r="N189" s="189">
        <v>40</v>
      </c>
    </row>
    <row r="190" spans="1:14" ht="15.75" customHeight="1">
      <c r="A190" s="190">
        <v>8250050.1799999997</v>
      </c>
      <c r="B190" s="189">
        <v>2351</v>
      </c>
      <c r="C190" s="189">
        <v>1500</v>
      </c>
      <c r="D190" s="189">
        <v>792</v>
      </c>
      <c r="E190" s="189">
        <v>773</v>
      </c>
      <c r="F190" s="189">
        <v>679.3</v>
      </c>
      <c r="G190" s="189">
        <v>3.46</v>
      </c>
      <c r="H190" s="189">
        <v>740</v>
      </c>
      <c r="I190" s="189">
        <v>660</v>
      </c>
      <c r="J190" s="189">
        <v>30</v>
      </c>
      <c r="K190" s="189">
        <v>20</v>
      </c>
      <c r="L190" s="189">
        <v>10</v>
      </c>
      <c r="M190" s="189">
        <v>0</v>
      </c>
      <c r="N190" s="189">
        <v>25</v>
      </c>
    </row>
    <row r="191" spans="1:14" ht="15.75" customHeight="1">
      <c r="A191" s="190">
        <v>8250050.1900000004</v>
      </c>
      <c r="B191" s="189">
        <v>7038</v>
      </c>
      <c r="C191" s="189">
        <v>7119</v>
      </c>
      <c r="D191" s="189">
        <v>2288</v>
      </c>
      <c r="E191" s="189">
        <v>2225</v>
      </c>
      <c r="F191" s="189">
        <v>1476</v>
      </c>
      <c r="G191" s="189">
        <v>4.7699999999999996</v>
      </c>
      <c r="H191" s="189">
        <v>2085</v>
      </c>
      <c r="I191" s="189">
        <v>1735</v>
      </c>
      <c r="J191" s="189">
        <v>95</v>
      </c>
      <c r="K191" s="189">
        <v>100</v>
      </c>
      <c r="L191" s="189">
        <v>30</v>
      </c>
      <c r="M191" s="189">
        <v>20</v>
      </c>
      <c r="N191" s="189">
        <v>95</v>
      </c>
    </row>
    <row r="192" spans="1:14" ht="15.75" customHeight="1">
      <c r="A192" s="190">
        <v>8250050.2000000002</v>
      </c>
      <c r="B192" s="189">
        <v>63</v>
      </c>
      <c r="C192" s="189">
        <v>5</v>
      </c>
      <c r="D192" s="189">
        <v>80</v>
      </c>
      <c r="E192" s="189">
        <v>38</v>
      </c>
      <c r="F192" s="189">
        <v>48.4</v>
      </c>
      <c r="G192" s="189">
        <v>1.3</v>
      </c>
      <c r="H192" s="189">
        <v>15</v>
      </c>
      <c r="I192" s="189">
        <v>10</v>
      </c>
      <c r="J192" s="189">
        <v>0</v>
      </c>
      <c r="K192" s="189">
        <v>0</v>
      </c>
      <c r="L192" s="189">
        <v>0</v>
      </c>
      <c r="M192" s="189">
        <v>0</v>
      </c>
      <c r="N192" s="189">
        <v>0</v>
      </c>
    </row>
    <row r="193" spans="1:14" ht="15.75" customHeight="1">
      <c r="A193" s="190">
        <v>8250050.21</v>
      </c>
      <c r="B193" s="189">
        <v>2334</v>
      </c>
      <c r="C193" s="189">
        <v>2433</v>
      </c>
      <c r="D193" s="189">
        <v>736</v>
      </c>
      <c r="E193" s="189">
        <v>723</v>
      </c>
      <c r="F193" s="189">
        <v>2620.6999999999998</v>
      </c>
      <c r="G193" s="189">
        <v>0.89</v>
      </c>
      <c r="H193" s="189">
        <v>685</v>
      </c>
      <c r="I193" s="189">
        <v>520</v>
      </c>
      <c r="J193" s="189">
        <v>30</v>
      </c>
      <c r="K193" s="189">
        <v>75</v>
      </c>
      <c r="L193" s="189">
        <v>20</v>
      </c>
      <c r="M193" s="189">
        <v>0</v>
      </c>
      <c r="N193" s="189">
        <v>35</v>
      </c>
    </row>
    <row r="194" spans="1:14" ht="15.75" customHeight="1">
      <c r="A194" s="190">
        <v>8250050.2199999997</v>
      </c>
      <c r="B194" s="189">
        <v>4038</v>
      </c>
      <c r="C194" s="189">
        <v>3310</v>
      </c>
      <c r="D194" s="189">
        <v>1164</v>
      </c>
      <c r="E194" s="189">
        <v>1138</v>
      </c>
      <c r="F194" s="189">
        <v>2104.6999999999998</v>
      </c>
      <c r="G194" s="189">
        <v>1.92</v>
      </c>
      <c r="H194" s="189">
        <v>935</v>
      </c>
      <c r="I194" s="189">
        <v>760</v>
      </c>
      <c r="J194" s="189">
        <v>45</v>
      </c>
      <c r="K194" s="189">
        <v>50</v>
      </c>
      <c r="L194" s="189">
        <v>15</v>
      </c>
      <c r="M194" s="189">
        <v>0</v>
      </c>
      <c r="N194" s="189">
        <v>75</v>
      </c>
    </row>
    <row r="195" spans="1:14" ht="15.75" customHeight="1">
      <c r="A195" s="190">
        <v>8250051</v>
      </c>
      <c r="B195" s="189">
        <v>5022</v>
      </c>
      <c r="C195" s="189">
        <v>5007</v>
      </c>
      <c r="D195" s="189">
        <v>2559</v>
      </c>
      <c r="E195" s="189">
        <v>2376</v>
      </c>
      <c r="F195" s="189">
        <v>2244.6999999999998</v>
      </c>
      <c r="G195" s="189">
        <v>2.2400000000000002</v>
      </c>
      <c r="H195" s="189">
        <v>1835</v>
      </c>
      <c r="I195" s="189">
        <v>1440</v>
      </c>
      <c r="J195" s="189">
        <v>105</v>
      </c>
      <c r="K195" s="189">
        <v>135</v>
      </c>
      <c r="L195" s="189">
        <v>85</v>
      </c>
      <c r="M195" s="189">
        <v>25</v>
      </c>
      <c r="N195" s="189">
        <v>50</v>
      </c>
    </row>
    <row r="196" spans="1:14" ht="15.75" customHeight="1">
      <c r="A196" s="190">
        <v>8250052.0099999998</v>
      </c>
      <c r="B196" s="189">
        <v>3867</v>
      </c>
      <c r="C196" s="189">
        <v>4069</v>
      </c>
      <c r="D196" s="189">
        <v>1707</v>
      </c>
      <c r="E196" s="189">
        <v>1650</v>
      </c>
      <c r="F196" s="189">
        <v>1822.8</v>
      </c>
      <c r="G196" s="189">
        <v>2.12</v>
      </c>
      <c r="H196" s="189">
        <v>1030</v>
      </c>
      <c r="I196" s="189">
        <v>810</v>
      </c>
      <c r="J196" s="189">
        <v>55</v>
      </c>
      <c r="K196" s="189">
        <v>75</v>
      </c>
      <c r="L196" s="189">
        <v>35</v>
      </c>
      <c r="M196" s="189">
        <v>10</v>
      </c>
      <c r="N196" s="189">
        <v>45</v>
      </c>
    </row>
    <row r="197" spans="1:14" ht="15.75" customHeight="1">
      <c r="A197" s="190">
        <v>8250052.0199999996</v>
      </c>
      <c r="B197" s="189">
        <v>3542</v>
      </c>
      <c r="C197" s="189">
        <v>3672</v>
      </c>
      <c r="D197" s="189">
        <v>1382</v>
      </c>
      <c r="E197" s="189">
        <v>1344</v>
      </c>
      <c r="F197" s="189">
        <v>2163.1</v>
      </c>
      <c r="G197" s="189">
        <v>1.64</v>
      </c>
      <c r="H197" s="189">
        <v>1155</v>
      </c>
      <c r="I197" s="189">
        <v>920</v>
      </c>
      <c r="J197" s="189">
        <v>60</v>
      </c>
      <c r="K197" s="189">
        <v>50</v>
      </c>
      <c r="L197" s="189">
        <v>40</v>
      </c>
      <c r="M197" s="189">
        <v>30</v>
      </c>
      <c r="N197" s="189">
        <v>55</v>
      </c>
    </row>
    <row r="198" spans="1:14" ht="15.75" customHeight="1">
      <c r="A198" s="190">
        <v>8250052.0300000003</v>
      </c>
      <c r="B198" s="189">
        <v>3626</v>
      </c>
      <c r="C198" s="189">
        <v>3657</v>
      </c>
      <c r="D198" s="189">
        <v>1470</v>
      </c>
      <c r="E198" s="189">
        <v>1439</v>
      </c>
      <c r="F198" s="189">
        <v>1058</v>
      </c>
      <c r="G198" s="189">
        <v>3.43</v>
      </c>
      <c r="H198" s="189">
        <v>830</v>
      </c>
      <c r="I198" s="189">
        <v>625</v>
      </c>
      <c r="J198" s="189">
        <v>45</v>
      </c>
      <c r="K198" s="189">
        <v>50</v>
      </c>
      <c r="L198" s="189">
        <v>40</v>
      </c>
      <c r="M198" s="189">
        <v>35</v>
      </c>
      <c r="N198" s="189">
        <v>35</v>
      </c>
    </row>
    <row r="199" spans="1:14" ht="15.75" customHeight="1">
      <c r="A199" s="190">
        <v>8250052.04</v>
      </c>
      <c r="B199" s="189">
        <v>4613</v>
      </c>
      <c r="C199" s="189">
        <v>4445</v>
      </c>
      <c r="D199" s="189">
        <v>2149</v>
      </c>
      <c r="E199" s="189">
        <v>2019</v>
      </c>
      <c r="F199" s="189">
        <v>2357.1</v>
      </c>
      <c r="G199" s="189">
        <v>1.96</v>
      </c>
      <c r="H199" s="189">
        <v>1220</v>
      </c>
      <c r="I199" s="189">
        <v>880</v>
      </c>
      <c r="J199" s="189">
        <v>55</v>
      </c>
      <c r="K199" s="189">
        <v>110</v>
      </c>
      <c r="L199" s="189">
        <v>85</v>
      </c>
      <c r="M199" s="189">
        <v>35</v>
      </c>
      <c r="N199" s="189">
        <v>50</v>
      </c>
    </row>
    <row r="200" spans="1:14" ht="15.75" customHeight="1">
      <c r="A200" s="190">
        <v>8250052.0599999996</v>
      </c>
      <c r="B200" s="189">
        <v>3938</v>
      </c>
      <c r="C200" s="189">
        <v>4221</v>
      </c>
      <c r="D200" s="189">
        <v>1491</v>
      </c>
      <c r="E200" s="189">
        <v>1472</v>
      </c>
      <c r="F200" s="189">
        <v>1526.9</v>
      </c>
      <c r="G200" s="189">
        <v>2.58</v>
      </c>
      <c r="H200" s="189">
        <v>1000</v>
      </c>
      <c r="I200" s="189">
        <v>830</v>
      </c>
      <c r="J200" s="189">
        <v>50</v>
      </c>
      <c r="K200" s="189">
        <v>60</v>
      </c>
      <c r="L200" s="189">
        <v>20</v>
      </c>
      <c r="M200" s="189">
        <v>0</v>
      </c>
      <c r="N200" s="189">
        <v>40</v>
      </c>
    </row>
    <row r="201" spans="1:14" ht="15.75" customHeight="1">
      <c r="A201" s="190">
        <v>8250052.0700000003</v>
      </c>
      <c r="B201" s="189">
        <v>4088</v>
      </c>
      <c r="C201" s="189">
        <v>4259</v>
      </c>
      <c r="D201" s="189">
        <v>1560</v>
      </c>
      <c r="E201" s="189">
        <v>1464</v>
      </c>
      <c r="F201" s="189">
        <v>2074.8000000000002</v>
      </c>
      <c r="G201" s="189">
        <v>1.97</v>
      </c>
      <c r="H201" s="189">
        <v>1190</v>
      </c>
      <c r="I201" s="189">
        <v>975</v>
      </c>
      <c r="J201" s="189">
        <v>65</v>
      </c>
      <c r="K201" s="189">
        <v>55</v>
      </c>
      <c r="L201" s="189">
        <v>50</v>
      </c>
      <c r="M201" s="189">
        <v>0</v>
      </c>
      <c r="N201" s="189">
        <v>35</v>
      </c>
    </row>
    <row r="202" spans="1:14" ht="15.75" customHeight="1">
      <c r="A202" s="190">
        <v>8250052.0899999999</v>
      </c>
      <c r="B202" s="189">
        <v>6045</v>
      </c>
      <c r="C202" s="189">
        <v>5733</v>
      </c>
      <c r="D202" s="189">
        <v>2044</v>
      </c>
      <c r="E202" s="189">
        <v>2015</v>
      </c>
      <c r="F202" s="189">
        <v>4280.6000000000004</v>
      </c>
      <c r="G202" s="189">
        <v>1.41</v>
      </c>
      <c r="H202" s="189">
        <v>1920</v>
      </c>
      <c r="I202" s="189">
        <v>1600</v>
      </c>
      <c r="J202" s="189">
        <v>55</v>
      </c>
      <c r="K202" s="189">
        <v>155</v>
      </c>
      <c r="L202" s="189">
        <v>40</v>
      </c>
      <c r="M202" s="189">
        <v>10</v>
      </c>
      <c r="N202" s="189">
        <v>55</v>
      </c>
    </row>
    <row r="203" spans="1:14" ht="15.75" customHeight="1">
      <c r="A203" s="190">
        <v>8250052.0999999996</v>
      </c>
      <c r="B203" s="189">
        <v>4806</v>
      </c>
      <c r="C203" s="189">
        <v>4875</v>
      </c>
      <c r="D203" s="189">
        <v>1884</v>
      </c>
      <c r="E203" s="189">
        <v>1829</v>
      </c>
      <c r="F203" s="189">
        <v>3510.3</v>
      </c>
      <c r="G203" s="189">
        <v>1.37</v>
      </c>
      <c r="H203" s="189">
        <v>1600</v>
      </c>
      <c r="I203" s="189">
        <v>1240</v>
      </c>
      <c r="J203" s="189">
        <v>40</v>
      </c>
      <c r="K203" s="189">
        <v>200</v>
      </c>
      <c r="L203" s="189">
        <v>45</v>
      </c>
      <c r="M203" s="189">
        <v>10</v>
      </c>
      <c r="N203" s="189">
        <v>65</v>
      </c>
    </row>
    <row r="204" spans="1:14" ht="15.75" customHeight="1">
      <c r="A204" s="190">
        <v>8250052.1100000003</v>
      </c>
      <c r="B204" s="189">
        <v>5087</v>
      </c>
      <c r="C204" s="189">
        <v>5275</v>
      </c>
      <c r="D204" s="189">
        <v>1633</v>
      </c>
      <c r="E204" s="189">
        <v>1610</v>
      </c>
      <c r="F204" s="189">
        <v>2092</v>
      </c>
      <c r="G204" s="189">
        <v>2.4300000000000002</v>
      </c>
      <c r="H204" s="189">
        <v>1365</v>
      </c>
      <c r="I204" s="189">
        <v>1230</v>
      </c>
      <c r="J204" s="189">
        <v>55</v>
      </c>
      <c r="K204" s="189">
        <v>35</v>
      </c>
      <c r="L204" s="189">
        <v>20</v>
      </c>
      <c r="M204" s="189">
        <v>0</v>
      </c>
      <c r="N204" s="189">
        <v>35</v>
      </c>
    </row>
    <row r="205" spans="1:14" ht="15.75" customHeight="1">
      <c r="A205" s="190">
        <v>8250052.1200000001</v>
      </c>
      <c r="B205" s="189">
        <v>4048</v>
      </c>
      <c r="C205" s="189">
        <v>4266</v>
      </c>
      <c r="D205" s="189">
        <v>1231</v>
      </c>
      <c r="E205" s="189">
        <v>1213</v>
      </c>
      <c r="F205" s="189">
        <v>429</v>
      </c>
      <c r="G205" s="189">
        <v>9.44</v>
      </c>
      <c r="H205" s="189">
        <v>1210</v>
      </c>
      <c r="I205" s="189">
        <v>985</v>
      </c>
      <c r="J205" s="189">
        <v>50</v>
      </c>
      <c r="K205" s="189">
        <v>55</v>
      </c>
      <c r="L205" s="189">
        <v>70</v>
      </c>
      <c r="M205" s="189">
        <v>10</v>
      </c>
      <c r="N205" s="189">
        <v>35</v>
      </c>
    </row>
    <row r="206" spans="1:14" ht="15.75" customHeight="1">
      <c r="A206" s="190">
        <v>8250053</v>
      </c>
      <c r="B206" s="189">
        <v>6081</v>
      </c>
      <c r="C206" s="189">
        <v>6100</v>
      </c>
      <c r="D206" s="189">
        <v>2811</v>
      </c>
      <c r="E206" s="189">
        <v>2623</v>
      </c>
      <c r="F206" s="189">
        <v>1935.1</v>
      </c>
      <c r="G206" s="189">
        <v>3.14</v>
      </c>
      <c r="H206" s="189">
        <v>1825</v>
      </c>
      <c r="I206" s="189">
        <v>1360</v>
      </c>
      <c r="J206" s="189">
        <v>80</v>
      </c>
      <c r="K206" s="189">
        <v>115</v>
      </c>
      <c r="L206" s="189">
        <v>185</v>
      </c>
      <c r="M206" s="189">
        <v>55</v>
      </c>
      <c r="N206" s="189">
        <v>40</v>
      </c>
    </row>
    <row r="207" spans="1:14" ht="15.75" customHeight="1">
      <c r="A207" s="190">
        <v>8250054</v>
      </c>
      <c r="B207" s="189">
        <v>3868</v>
      </c>
      <c r="C207" s="189">
        <v>3610</v>
      </c>
      <c r="D207" s="189">
        <v>1901</v>
      </c>
      <c r="E207" s="189">
        <v>1735</v>
      </c>
      <c r="F207" s="189">
        <v>3065.5</v>
      </c>
      <c r="G207" s="189">
        <v>1.26</v>
      </c>
      <c r="H207" s="189">
        <v>1240</v>
      </c>
      <c r="I207" s="189">
        <v>825</v>
      </c>
      <c r="J207" s="189">
        <v>35</v>
      </c>
      <c r="K207" s="189">
        <v>65</v>
      </c>
      <c r="L207" s="189">
        <v>185</v>
      </c>
      <c r="M207" s="189">
        <v>90</v>
      </c>
      <c r="N207" s="189">
        <v>40</v>
      </c>
    </row>
    <row r="208" spans="1:14" ht="15.75" customHeight="1">
      <c r="A208" s="190">
        <v>8250055</v>
      </c>
      <c r="B208" s="189">
        <v>3130</v>
      </c>
      <c r="C208" s="189">
        <v>3141</v>
      </c>
      <c r="D208" s="189">
        <v>1210</v>
      </c>
      <c r="E208" s="189">
        <v>1110</v>
      </c>
      <c r="F208" s="189">
        <v>1664.3</v>
      </c>
      <c r="G208" s="189">
        <v>1.88</v>
      </c>
      <c r="H208" s="189">
        <v>915</v>
      </c>
      <c r="I208" s="189">
        <v>610</v>
      </c>
      <c r="J208" s="189">
        <v>55</v>
      </c>
      <c r="K208" s="189">
        <v>35</v>
      </c>
      <c r="L208" s="189">
        <v>185</v>
      </c>
      <c r="M208" s="189">
        <v>15</v>
      </c>
      <c r="N208" s="189">
        <v>0</v>
      </c>
    </row>
    <row r="209" spans="1:14" ht="15.75" customHeight="1">
      <c r="A209" s="190">
        <v>8250056</v>
      </c>
      <c r="B209" s="189">
        <v>5738</v>
      </c>
      <c r="C209" s="189">
        <v>5499</v>
      </c>
      <c r="D209" s="189">
        <v>2879</v>
      </c>
      <c r="E209" s="189">
        <v>2626</v>
      </c>
      <c r="F209" s="189">
        <v>3598.8</v>
      </c>
      <c r="G209" s="189">
        <v>1.59</v>
      </c>
      <c r="H209" s="189">
        <v>1735</v>
      </c>
      <c r="I209" s="189">
        <v>1145</v>
      </c>
      <c r="J209" s="189">
        <v>110</v>
      </c>
      <c r="K209" s="189">
        <v>135</v>
      </c>
      <c r="L209" s="189">
        <v>210</v>
      </c>
      <c r="M209" s="189">
        <v>95</v>
      </c>
      <c r="N209" s="189">
        <v>45</v>
      </c>
    </row>
    <row r="210" spans="1:14" ht="15.75" customHeight="1">
      <c r="A210" s="190">
        <v>8250057</v>
      </c>
      <c r="B210" s="189">
        <v>6018</v>
      </c>
      <c r="C210" s="189">
        <v>6415</v>
      </c>
      <c r="D210" s="189">
        <v>3022</v>
      </c>
      <c r="E210" s="189">
        <v>2729</v>
      </c>
      <c r="F210" s="189">
        <v>2610.8000000000002</v>
      </c>
      <c r="G210" s="189">
        <v>2.31</v>
      </c>
      <c r="H210" s="189">
        <v>1500</v>
      </c>
      <c r="I210" s="189">
        <v>885</v>
      </c>
      <c r="J210" s="189">
        <v>55</v>
      </c>
      <c r="K210" s="189">
        <v>175</v>
      </c>
      <c r="L210" s="189">
        <v>255</v>
      </c>
      <c r="M210" s="189">
        <v>55</v>
      </c>
      <c r="N210" s="189">
        <v>70</v>
      </c>
    </row>
    <row r="211" spans="1:14" ht="15.75" customHeight="1">
      <c r="A211" s="190">
        <v>8250058</v>
      </c>
      <c r="B211" s="189">
        <v>6615</v>
      </c>
      <c r="C211" s="189">
        <v>6543</v>
      </c>
      <c r="D211" s="189">
        <v>3817</v>
      </c>
      <c r="E211" s="189">
        <v>3455</v>
      </c>
      <c r="F211" s="189">
        <v>3375.2</v>
      </c>
      <c r="G211" s="189">
        <v>1.96</v>
      </c>
      <c r="H211" s="189">
        <v>2155</v>
      </c>
      <c r="I211" s="189">
        <v>1285</v>
      </c>
      <c r="J211" s="189">
        <v>60</v>
      </c>
      <c r="K211" s="189">
        <v>295</v>
      </c>
      <c r="L211" s="189">
        <v>335</v>
      </c>
      <c r="M211" s="189">
        <v>85</v>
      </c>
      <c r="N211" s="189">
        <v>90</v>
      </c>
    </row>
    <row r="212" spans="1:14" ht="15.75" customHeight="1">
      <c r="A212" s="190">
        <v>8250059</v>
      </c>
      <c r="B212" s="189">
        <v>6876</v>
      </c>
      <c r="C212" s="189">
        <v>6616</v>
      </c>
      <c r="D212" s="189">
        <v>4115</v>
      </c>
      <c r="E212" s="189">
        <v>3724</v>
      </c>
      <c r="F212" s="189">
        <v>4460.3</v>
      </c>
      <c r="G212" s="189">
        <v>1.54</v>
      </c>
      <c r="H212" s="189">
        <v>2675</v>
      </c>
      <c r="I212" s="189">
        <v>1860</v>
      </c>
      <c r="J212" s="189">
        <v>110</v>
      </c>
      <c r="K212" s="189">
        <v>260</v>
      </c>
      <c r="L212" s="189">
        <v>325</v>
      </c>
      <c r="M212" s="189">
        <v>40</v>
      </c>
      <c r="N212" s="189">
        <v>75</v>
      </c>
    </row>
    <row r="213" spans="1:14" ht="15.75" customHeight="1">
      <c r="A213" s="190">
        <v>8250060</v>
      </c>
      <c r="B213" s="189">
        <v>5088</v>
      </c>
      <c r="C213" s="189">
        <v>4970</v>
      </c>
      <c r="D213" s="189">
        <v>2776</v>
      </c>
      <c r="E213" s="189">
        <v>2569</v>
      </c>
      <c r="F213" s="189">
        <v>2504.9</v>
      </c>
      <c r="G213" s="189">
        <v>2.0299999999999998</v>
      </c>
      <c r="H213" s="189">
        <v>1870</v>
      </c>
      <c r="I213" s="189">
        <v>1380</v>
      </c>
      <c r="J213" s="189">
        <v>85</v>
      </c>
      <c r="K213" s="189">
        <v>150</v>
      </c>
      <c r="L213" s="189">
        <v>130</v>
      </c>
      <c r="M213" s="189">
        <v>60</v>
      </c>
      <c r="N213" s="189">
        <v>60</v>
      </c>
    </row>
    <row r="214" spans="1:14" ht="15.75" customHeight="1">
      <c r="A214" s="190">
        <v>8250061</v>
      </c>
      <c r="B214" s="189">
        <v>3267</v>
      </c>
      <c r="C214" s="189">
        <v>3340</v>
      </c>
      <c r="D214" s="189">
        <v>1235</v>
      </c>
      <c r="E214" s="189">
        <v>1168</v>
      </c>
      <c r="F214" s="189">
        <v>85.7</v>
      </c>
      <c r="G214" s="189">
        <v>38.130000000000003</v>
      </c>
      <c r="H214" s="189">
        <v>1065</v>
      </c>
      <c r="I214" s="189">
        <v>800</v>
      </c>
      <c r="J214" s="189">
        <v>50</v>
      </c>
      <c r="K214" s="189">
        <v>125</v>
      </c>
      <c r="L214" s="189">
        <v>35</v>
      </c>
      <c r="M214" s="189">
        <v>15</v>
      </c>
      <c r="N214" s="189">
        <v>40</v>
      </c>
    </row>
    <row r="215" spans="1:14" ht="15.75" customHeight="1">
      <c r="A215" s="190">
        <v>8250062</v>
      </c>
      <c r="B215" s="189">
        <v>5452</v>
      </c>
      <c r="C215" s="189">
        <v>5130</v>
      </c>
      <c r="D215" s="189">
        <v>2784</v>
      </c>
      <c r="E215" s="189">
        <v>2574</v>
      </c>
      <c r="F215" s="189">
        <v>3686.3</v>
      </c>
      <c r="G215" s="189">
        <v>1.48</v>
      </c>
      <c r="H215" s="189">
        <v>1755</v>
      </c>
      <c r="I215" s="189">
        <v>1255</v>
      </c>
      <c r="J215" s="189">
        <v>110</v>
      </c>
      <c r="K215" s="189">
        <v>175</v>
      </c>
      <c r="L215" s="189">
        <v>160</v>
      </c>
      <c r="M215" s="189">
        <v>25</v>
      </c>
      <c r="N215" s="189">
        <v>35</v>
      </c>
    </row>
    <row r="216" spans="1:14" ht="15.75" customHeight="1">
      <c r="A216" s="190">
        <v>8250063</v>
      </c>
      <c r="B216" s="189">
        <v>4799</v>
      </c>
      <c r="C216" s="189">
        <v>4428</v>
      </c>
      <c r="D216" s="189">
        <v>2219</v>
      </c>
      <c r="E216" s="189">
        <v>2072</v>
      </c>
      <c r="F216" s="189">
        <v>3576.3</v>
      </c>
      <c r="G216" s="189">
        <v>1.34</v>
      </c>
      <c r="H216" s="189">
        <v>1520</v>
      </c>
      <c r="I216" s="189">
        <v>1065</v>
      </c>
      <c r="J216" s="189">
        <v>75</v>
      </c>
      <c r="K216" s="189">
        <v>125</v>
      </c>
      <c r="L216" s="189">
        <v>145</v>
      </c>
      <c r="M216" s="189">
        <v>45</v>
      </c>
      <c r="N216" s="189">
        <v>60</v>
      </c>
    </row>
    <row r="217" spans="1:14" ht="15.75" customHeight="1">
      <c r="A217" s="190">
        <v>8250064</v>
      </c>
      <c r="B217" s="189">
        <v>6135</v>
      </c>
      <c r="C217" s="189">
        <v>5683</v>
      </c>
      <c r="D217" s="189">
        <v>2985</v>
      </c>
      <c r="E217" s="189">
        <v>2776</v>
      </c>
      <c r="F217" s="189">
        <v>3113.6</v>
      </c>
      <c r="G217" s="189">
        <v>1.97</v>
      </c>
      <c r="H217" s="189">
        <v>1900</v>
      </c>
      <c r="I217" s="189">
        <v>1325</v>
      </c>
      <c r="J217" s="189">
        <v>80</v>
      </c>
      <c r="K217" s="189">
        <v>275</v>
      </c>
      <c r="L217" s="189">
        <v>115</v>
      </c>
      <c r="M217" s="189">
        <v>75</v>
      </c>
      <c r="N217" s="189">
        <v>45</v>
      </c>
    </row>
    <row r="218" spans="1:14" ht="15.75" customHeight="1">
      <c r="A218" s="190">
        <v>8250065</v>
      </c>
      <c r="B218" s="189">
        <v>3832</v>
      </c>
      <c r="C218" s="189">
        <v>3715</v>
      </c>
      <c r="D218" s="189">
        <v>1848</v>
      </c>
      <c r="E218" s="189">
        <v>1637</v>
      </c>
      <c r="F218" s="189">
        <v>2675.6</v>
      </c>
      <c r="G218" s="189">
        <v>1.43</v>
      </c>
      <c r="H218" s="189">
        <v>1260</v>
      </c>
      <c r="I218" s="189">
        <v>775</v>
      </c>
      <c r="J218" s="189">
        <v>65</v>
      </c>
      <c r="K218" s="189">
        <v>255</v>
      </c>
      <c r="L218" s="189">
        <v>90</v>
      </c>
      <c r="M218" s="189">
        <v>40</v>
      </c>
      <c r="N218" s="189">
        <v>35</v>
      </c>
    </row>
    <row r="219" spans="1:14" ht="15.75" customHeight="1">
      <c r="A219" s="190">
        <v>8250066.0199999996</v>
      </c>
      <c r="B219" s="189">
        <v>5422</v>
      </c>
      <c r="C219" s="189">
        <v>5554</v>
      </c>
      <c r="D219" s="189">
        <v>2714</v>
      </c>
      <c r="E219" s="189">
        <v>2497</v>
      </c>
      <c r="F219" s="189">
        <v>2495.5</v>
      </c>
      <c r="G219" s="189">
        <v>2.17</v>
      </c>
      <c r="H219" s="189">
        <v>1635</v>
      </c>
      <c r="I219" s="189">
        <v>1065</v>
      </c>
      <c r="J219" s="189">
        <v>110</v>
      </c>
      <c r="K219" s="189">
        <v>180</v>
      </c>
      <c r="L219" s="189">
        <v>170</v>
      </c>
      <c r="M219" s="189">
        <v>55</v>
      </c>
      <c r="N219" s="189">
        <v>65</v>
      </c>
    </row>
    <row r="220" spans="1:14" ht="15.75" customHeight="1">
      <c r="A220" s="190">
        <v>8250066.0300000003</v>
      </c>
      <c r="B220" s="189">
        <v>4031</v>
      </c>
      <c r="C220" s="189">
        <v>3569</v>
      </c>
      <c r="D220" s="189">
        <v>2345</v>
      </c>
      <c r="E220" s="189">
        <v>1865</v>
      </c>
      <c r="F220" s="189">
        <v>2019.7</v>
      </c>
      <c r="G220" s="189">
        <v>2</v>
      </c>
      <c r="H220" s="189">
        <v>1380</v>
      </c>
      <c r="I220" s="189">
        <v>790</v>
      </c>
      <c r="J220" s="189">
        <v>100</v>
      </c>
      <c r="K220" s="189">
        <v>145</v>
      </c>
      <c r="L220" s="189">
        <v>295</v>
      </c>
      <c r="M220" s="189">
        <v>20</v>
      </c>
      <c r="N220" s="189">
        <v>25</v>
      </c>
    </row>
    <row r="221" spans="1:14" ht="15.75" customHeight="1">
      <c r="A221" s="190">
        <v>8250066.04</v>
      </c>
      <c r="B221" s="189">
        <v>343</v>
      </c>
      <c r="C221" s="189">
        <v>1054</v>
      </c>
      <c r="D221" s="189">
        <v>7</v>
      </c>
      <c r="E221" s="189">
        <v>5</v>
      </c>
      <c r="F221" s="189">
        <v>231.5</v>
      </c>
      <c r="G221" s="189">
        <v>1.48</v>
      </c>
      <c r="H221" s="187" t="s">
        <v>436</v>
      </c>
      <c r="I221" s="187" t="s">
        <v>436</v>
      </c>
      <c r="J221" s="187" t="s">
        <v>436</v>
      </c>
      <c r="K221" s="187" t="s">
        <v>436</v>
      </c>
      <c r="L221" s="187" t="s">
        <v>436</v>
      </c>
      <c r="M221" s="187" t="s">
        <v>436</v>
      </c>
      <c r="N221" s="187" t="s">
        <v>436</v>
      </c>
    </row>
    <row r="222" spans="1:14" ht="15.75" customHeight="1">
      <c r="A222" s="190">
        <v>8250067</v>
      </c>
      <c r="B222" s="189">
        <v>3292</v>
      </c>
      <c r="C222" s="189">
        <v>3106</v>
      </c>
      <c r="D222" s="189">
        <v>1803</v>
      </c>
      <c r="E222" s="189">
        <v>1588</v>
      </c>
      <c r="F222" s="189">
        <v>3709.3</v>
      </c>
      <c r="G222" s="189">
        <v>0.89</v>
      </c>
      <c r="H222" s="189">
        <v>1145</v>
      </c>
      <c r="I222" s="189">
        <v>665</v>
      </c>
      <c r="J222" s="189">
        <v>75</v>
      </c>
      <c r="K222" s="189">
        <v>255</v>
      </c>
      <c r="L222" s="189">
        <v>100</v>
      </c>
      <c r="M222" s="189">
        <v>20</v>
      </c>
      <c r="N222" s="189">
        <v>40</v>
      </c>
    </row>
    <row r="223" spans="1:14" ht="15.75" customHeight="1">
      <c r="A223" s="190">
        <v>8250068</v>
      </c>
      <c r="B223" s="189">
        <v>2746</v>
      </c>
      <c r="C223" s="189">
        <v>2679</v>
      </c>
      <c r="D223" s="189">
        <v>1101</v>
      </c>
      <c r="E223" s="189">
        <v>1053</v>
      </c>
      <c r="F223" s="189">
        <v>2569</v>
      </c>
      <c r="G223" s="189">
        <v>1.07</v>
      </c>
      <c r="H223" s="189">
        <v>835</v>
      </c>
      <c r="I223" s="189">
        <v>635</v>
      </c>
      <c r="J223" s="189">
        <v>45</v>
      </c>
      <c r="K223" s="189">
        <v>65</v>
      </c>
      <c r="L223" s="189">
        <v>25</v>
      </c>
      <c r="M223" s="189">
        <v>35</v>
      </c>
      <c r="N223" s="189">
        <v>25</v>
      </c>
    </row>
    <row r="224" spans="1:14" ht="15.75" customHeight="1">
      <c r="A224" s="190">
        <v>8250069</v>
      </c>
      <c r="B224" s="189">
        <v>2210</v>
      </c>
      <c r="C224" s="189">
        <v>2260</v>
      </c>
      <c r="D224" s="189">
        <v>946</v>
      </c>
      <c r="E224" s="189">
        <v>872</v>
      </c>
      <c r="F224" s="189">
        <v>2033.1</v>
      </c>
      <c r="G224" s="189">
        <v>1.0900000000000001</v>
      </c>
      <c r="H224" s="189">
        <v>545</v>
      </c>
      <c r="I224" s="189">
        <v>390</v>
      </c>
      <c r="J224" s="189">
        <v>25</v>
      </c>
      <c r="K224" s="189">
        <v>55</v>
      </c>
      <c r="L224" s="189">
        <v>25</v>
      </c>
      <c r="M224" s="189">
        <v>25</v>
      </c>
      <c r="N224" s="189">
        <v>25</v>
      </c>
    </row>
    <row r="225" spans="1:14" ht="15.75" customHeight="1">
      <c r="A225" s="190">
        <v>8250070</v>
      </c>
      <c r="B225" s="189">
        <v>2335</v>
      </c>
      <c r="C225" s="189">
        <v>2353</v>
      </c>
      <c r="D225" s="189">
        <v>1053</v>
      </c>
      <c r="E225" s="189">
        <v>999</v>
      </c>
      <c r="F225" s="189">
        <v>1422.5</v>
      </c>
      <c r="G225" s="189">
        <v>1.64</v>
      </c>
      <c r="H225" s="189">
        <v>790</v>
      </c>
      <c r="I225" s="189">
        <v>575</v>
      </c>
      <c r="J225" s="189">
        <v>35</v>
      </c>
      <c r="K225" s="189">
        <v>95</v>
      </c>
      <c r="L225" s="189">
        <v>45</v>
      </c>
      <c r="M225" s="189">
        <v>30</v>
      </c>
      <c r="N225" s="189">
        <v>10</v>
      </c>
    </row>
    <row r="226" spans="1:14" ht="15.75" customHeight="1">
      <c r="A226" s="190">
        <v>8250071</v>
      </c>
      <c r="B226" s="189">
        <v>3144</v>
      </c>
      <c r="C226" s="189">
        <v>3276</v>
      </c>
      <c r="D226" s="189">
        <v>1441</v>
      </c>
      <c r="E226" s="189">
        <v>1343</v>
      </c>
      <c r="F226" s="189">
        <v>1684.7</v>
      </c>
      <c r="G226" s="189">
        <v>1.87</v>
      </c>
      <c r="H226" s="189">
        <v>1000</v>
      </c>
      <c r="I226" s="189">
        <v>700</v>
      </c>
      <c r="J226" s="189">
        <v>90</v>
      </c>
      <c r="K226" s="189">
        <v>140</v>
      </c>
      <c r="L226" s="189">
        <v>35</v>
      </c>
      <c r="M226" s="189">
        <v>20</v>
      </c>
      <c r="N226" s="189">
        <v>20</v>
      </c>
    </row>
    <row r="227" spans="1:14" ht="15.75" customHeight="1">
      <c r="A227" s="190">
        <v>8250072</v>
      </c>
      <c r="B227" s="189">
        <v>6357</v>
      </c>
      <c r="C227" s="189">
        <v>6084</v>
      </c>
      <c r="D227" s="189">
        <v>3180</v>
      </c>
      <c r="E227" s="189">
        <v>2893</v>
      </c>
      <c r="F227" s="189">
        <v>2666.4</v>
      </c>
      <c r="G227" s="189">
        <v>2.38</v>
      </c>
      <c r="H227" s="189">
        <v>2300</v>
      </c>
      <c r="I227" s="189">
        <v>1655</v>
      </c>
      <c r="J227" s="189">
        <v>145</v>
      </c>
      <c r="K227" s="189">
        <v>325</v>
      </c>
      <c r="L227" s="189">
        <v>65</v>
      </c>
      <c r="M227" s="189">
        <v>50</v>
      </c>
      <c r="N227" s="189">
        <v>60</v>
      </c>
    </row>
    <row r="228" spans="1:14" ht="15.75" customHeight="1">
      <c r="A228" s="190">
        <v>8250073</v>
      </c>
      <c r="B228" s="189">
        <v>2433</v>
      </c>
      <c r="C228" s="189">
        <v>2307</v>
      </c>
      <c r="D228" s="189">
        <v>1359</v>
      </c>
      <c r="E228" s="189">
        <v>1250</v>
      </c>
      <c r="F228" s="189">
        <v>2094.3000000000002</v>
      </c>
      <c r="G228" s="189">
        <v>1.1599999999999999</v>
      </c>
      <c r="H228" s="189">
        <v>905</v>
      </c>
      <c r="I228" s="189">
        <v>660</v>
      </c>
      <c r="J228" s="189">
        <v>25</v>
      </c>
      <c r="K228" s="189">
        <v>160</v>
      </c>
      <c r="L228" s="189">
        <v>50</v>
      </c>
      <c r="M228" s="189">
        <v>0</v>
      </c>
      <c r="N228" s="189">
        <v>10</v>
      </c>
    </row>
    <row r="229" spans="1:14" ht="15.75" customHeight="1">
      <c r="A229" s="190">
        <v>8250074</v>
      </c>
      <c r="B229" s="189">
        <v>3468</v>
      </c>
      <c r="C229" s="189">
        <v>3506</v>
      </c>
      <c r="D229" s="189">
        <v>1510</v>
      </c>
      <c r="E229" s="189">
        <v>1421</v>
      </c>
      <c r="F229" s="189">
        <v>2145.1</v>
      </c>
      <c r="G229" s="189">
        <v>1.62</v>
      </c>
      <c r="H229" s="189">
        <v>1145</v>
      </c>
      <c r="I229" s="189">
        <v>865</v>
      </c>
      <c r="J229" s="189">
        <v>75</v>
      </c>
      <c r="K229" s="189">
        <v>70</v>
      </c>
      <c r="L229" s="189">
        <v>35</v>
      </c>
      <c r="M229" s="189">
        <v>40</v>
      </c>
      <c r="N229" s="189">
        <v>60</v>
      </c>
    </row>
    <row r="230" spans="1:14" ht="15.75" customHeight="1">
      <c r="A230" s="190">
        <v>8250075.0099999998</v>
      </c>
      <c r="B230" s="189">
        <v>3015</v>
      </c>
      <c r="C230" s="189">
        <v>3055</v>
      </c>
      <c r="D230" s="189">
        <v>1350</v>
      </c>
      <c r="E230" s="189">
        <v>1281</v>
      </c>
      <c r="F230" s="189">
        <v>2932.3</v>
      </c>
      <c r="G230" s="189">
        <v>1.03</v>
      </c>
      <c r="H230" s="189">
        <v>1055</v>
      </c>
      <c r="I230" s="189">
        <v>785</v>
      </c>
      <c r="J230" s="189">
        <v>105</v>
      </c>
      <c r="K230" s="189">
        <v>120</v>
      </c>
      <c r="L230" s="189">
        <v>25</v>
      </c>
      <c r="M230" s="189">
        <v>0</v>
      </c>
      <c r="N230" s="189">
        <v>15</v>
      </c>
    </row>
    <row r="231" spans="1:14" ht="15.75" customHeight="1">
      <c r="A231" s="190">
        <v>8250075.0199999996</v>
      </c>
      <c r="B231" s="189">
        <v>4248</v>
      </c>
      <c r="C231" s="189">
        <v>4310</v>
      </c>
      <c r="D231" s="189">
        <v>1913</v>
      </c>
      <c r="E231" s="189">
        <v>1824</v>
      </c>
      <c r="F231" s="189">
        <v>3414.5</v>
      </c>
      <c r="G231" s="189">
        <v>1.24</v>
      </c>
      <c r="H231" s="189">
        <v>1630</v>
      </c>
      <c r="I231" s="189">
        <v>1165</v>
      </c>
      <c r="J231" s="189">
        <v>125</v>
      </c>
      <c r="K231" s="189">
        <v>195</v>
      </c>
      <c r="L231" s="189">
        <v>60</v>
      </c>
      <c r="M231" s="189">
        <v>25</v>
      </c>
      <c r="N231" s="189">
        <v>60</v>
      </c>
    </row>
    <row r="232" spans="1:14" ht="15.75" customHeight="1">
      <c r="A232" s="190">
        <v>8250076.0099999998</v>
      </c>
      <c r="B232" s="189">
        <v>2787</v>
      </c>
      <c r="C232" s="189">
        <v>2845</v>
      </c>
      <c r="D232" s="189">
        <v>1107</v>
      </c>
      <c r="E232" s="189">
        <v>1053</v>
      </c>
      <c r="F232" s="189">
        <v>3225.7</v>
      </c>
      <c r="G232" s="189">
        <v>0.86</v>
      </c>
      <c r="H232" s="189">
        <v>840</v>
      </c>
      <c r="I232" s="189">
        <v>670</v>
      </c>
      <c r="J232" s="189">
        <v>50</v>
      </c>
      <c r="K232" s="189">
        <v>60</v>
      </c>
      <c r="L232" s="189">
        <v>20</v>
      </c>
      <c r="M232" s="189">
        <v>10</v>
      </c>
      <c r="N232" s="189">
        <v>35</v>
      </c>
    </row>
    <row r="233" spans="1:14" ht="15.75" customHeight="1">
      <c r="A233" s="190">
        <v>8250076.0199999996</v>
      </c>
      <c r="B233" s="189">
        <v>3227</v>
      </c>
      <c r="C233" s="189">
        <v>3268</v>
      </c>
      <c r="D233" s="189">
        <v>1381</v>
      </c>
      <c r="E233" s="189">
        <v>1321</v>
      </c>
      <c r="F233" s="189">
        <v>2912.7</v>
      </c>
      <c r="G233" s="189">
        <v>1.1100000000000001</v>
      </c>
      <c r="H233" s="189">
        <v>1110</v>
      </c>
      <c r="I233" s="189">
        <v>830</v>
      </c>
      <c r="J233" s="189">
        <v>90</v>
      </c>
      <c r="K233" s="189">
        <v>155</v>
      </c>
      <c r="L233" s="189">
        <v>30</v>
      </c>
      <c r="M233" s="189">
        <v>0</v>
      </c>
      <c r="N233" s="189">
        <v>10</v>
      </c>
    </row>
    <row r="234" spans="1:14" ht="15.75" customHeight="1">
      <c r="A234" s="190">
        <v>8250076.0300000003</v>
      </c>
      <c r="B234" s="189">
        <v>4333</v>
      </c>
      <c r="C234" s="189">
        <v>4453</v>
      </c>
      <c r="D234" s="189">
        <v>1910</v>
      </c>
      <c r="E234" s="189">
        <v>1835</v>
      </c>
      <c r="F234" s="189">
        <v>2615.4</v>
      </c>
      <c r="G234" s="189">
        <v>1.66</v>
      </c>
      <c r="H234" s="189">
        <v>1185</v>
      </c>
      <c r="I234" s="189">
        <v>955</v>
      </c>
      <c r="J234" s="189">
        <v>60</v>
      </c>
      <c r="K234" s="189">
        <v>80</v>
      </c>
      <c r="L234" s="189">
        <v>35</v>
      </c>
      <c r="M234" s="189">
        <v>15</v>
      </c>
      <c r="N234" s="189">
        <v>30</v>
      </c>
    </row>
    <row r="235" spans="1:14" ht="15.75" customHeight="1">
      <c r="A235" s="190">
        <v>8250076.04</v>
      </c>
      <c r="B235" s="189">
        <v>3914</v>
      </c>
      <c r="C235" s="189">
        <v>4105</v>
      </c>
      <c r="D235" s="189">
        <v>1659</v>
      </c>
      <c r="E235" s="189">
        <v>1600</v>
      </c>
      <c r="F235" s="189">
        <v>2607.4</v>
      </c>
      <c r="G235" s="189">
        <v>1.5</v>
      </c>
      <c r="H235" s="189">
        <v>1430</v>
      </c>
      <c r="I235" s="189">
        <v>1040</v>
      </c>
      <c r="J235" s="189">
        <v>110</v>
      </c>
      <c r="K235" s="189">
        <v>170</v>
      </c>
      <c r="L235" s="189">
        <v>75</v>
      </c>
      <c r="M235" s="189">
        <v>0</v>
      </c>
      <c r="N235" s="189">
        <v>30</v>
      </c>
    </row>
    <row r="236" spans="1:14" ht="15.75" customHeight="1">
      <c r="A236" s="190">
        <v>8250076.0499999998</v>
      </c>
      <c r="B236" s="189">
        <v>3256</v>
      </c>
      <c r="C236" s="189">
        <v>3435</v>
      </c>
      <c r="D236" s="189">
        <v>1365</v>
      </c>
      <c r="E236" s="189">
        <v>1301</v>
      </c>
      <c r="F236" s="189">
        <v>2793.7</v>
      </c>
      <c r="G236" s="189">
        <v>1.17</v>
      </c>
      <c r="H236" s="189">
        <v>1080</v>
      </c>
      <c r="I236" s="189">
        <v>835</v>
      </c>
      <c r="J236" s="189">
        <v>65</v>
      </c>
      <c r="K236" s="189">
        <v>150</v>
      </c>
      <c r="L236" s="189">
        <v>30</v>
      </c>
      <c r="M236" s="189">
        <v>0</v>
      </c>
      <c r="N236" s="189">
        <v>10</v>
      </c>
    </row>
    <row r="237" spans="1:14" ht="15.75" customHeight="1">
      <c r="A237" s="190">
        <v>8250076.0599999996</v>
      </c>
      <c r="B237" s="189">
        <v>4382</v>
      </c>
      <c r="C237" s="189">
        <v>4662</v>
      </c>
      <c r="D237" s="189">
        <v>1719</v>
      </c>
      <c r="E237" s="189">
        <v>1662</v>
      </c>
      <c r="F237" s="189">
        <v>4010.6</v>
      </c>
      <c r="G237" s="189">
        <v>1.0900000000000001</v>
      </c>
      <c r="H237" s="189">
        <v>1635</v>
      </c>
      <c r="I237" s="189">
        <v>1350</v>
      </c>
      <c r="J237" s="189">
        <v>115</v>
      </c>
      <c r="K237" s="189">
        <v>110</v>
      </c>
      <c r="L237" s="189">
        <v>15</v>
      </c>
      <c r="M237" s="189">
        <v>0</v>
      </c>
      <c r="N237" s="189">
        <v>40</v>
      </c>
    </row>
    <row r="238" spans="1:14" ht="15.75" customHeight="1">
      <c r="A238" s="190">
        <v>8250076.0899999999</v>
      </c>
      <c r="B238" s="189">
        <v>4795</v>
      </c>
      <c r="C238" s="189">
        <v>5007</v>
      </c>
      <c r="D238" s="189">
        <v>1818</v>
      </c>
      <c r="E238" s="189">
        <v>1760</v>
      </c>
      <c r="F238" s="189">
        <v>3090</v>
      </c>
      <c r="G238" s="189">
        <v>1.55</v>
      </c>
      <c r="H238" s="189">
        <v>1795</v>
      </c>
      <c r="I238" s="189">
        <v>1380</v>
      </c>
      <c r="J238" s="189">
        <v>85</v>
      </c>
      <c r="K238" s="189">
        <v>180</v>
      </c>
      <c r="L238" s="189">
        <v>60</v>
      </c>
      <c r="M238" s="189">
        <v>0</v>
      </c>
      <c r="N238" s="189">
        <v>80</v>
      </c>
    </row>
    <row r="239" spans="1:14" ht="15.75" customHeight="1">
      <c r="A239" s="190">
        <v>8250076.1299999999</v>
      </c>
      <c r="B239" s="189">
        <v>7720</v>
      </c>
      <c r="C239" s="189">
        <v>7152</v>
      </c>
      <c r="D239" s="189">
        <v>2754</v>
      </c>
      <c r="E239" s="189">
        <v>2695</v>
      </c>
      <c r="F239" s="189">
        <v>2180.6999999999998</v>
      </c>
      <c r="G239" s="189">
        <v>3.54</v>
      </c>
      <c r="H239" s="189">
        <v>2860</v>
      </c>
      <c r="I239" s="189">
        <v>2455</v>
      </c>
      <c r="J239" s="189">
        <v>150</v>
      </c>
      <c r="K239" s="189">
        <v>130</v>
      </c>
      <c r="L239" s="189">
        <v>30</v>
      </c>
      <c r="M239" s="189">
        <v>0</v>
      </c>
      <c r="N239" s="189">
        <v>85</v>
      </c>
    </row>
    <row r="240" spans="1:14" ht="15.75" customHeight="1">
      <c r="A240" s="190">
        <v>8250076.1399999997</v>
      </c>
      <c r="B240" s="189">
        <v>5816</v>
      </c>
      <c r="C240" s="189">
        <v>6117</v>
      </c>
      <c r="D240" s="189">
        <v>2157</v>
      </c>
      <c r="E240" s="189">
        <v>2121</v>
      </c>
      <c r="F240" s="189">
        <v>3247.3</v>
      </c>
      <c r="G240" s="189">
        <v>1.79</v>
      </c>
      <c r="H240" s="189">
        <v>1940</v>
      </c>
      <c r="I240" s="189">
        <v>1570</v>
      </c>
      <c r="J240" s="189">
        <v>120</v>
      </c>
      <c r="K240" s="189">
        <v>170</v>
      </c>
      <c r="L240" s="189">
        <v>30</v>
      </c>
      <c r="M240" s="189">
        <v>10</v>
      </c>
      <c r="N240" s="189">
        <v>35</v>
      </c>
    </row>
    <row r="241" spans="1:14" ht="15.75" customHeight="1">
      <c r="A241" s="190">
        <v>8250076.1500000004</v>
      </c>
      <c r="B241" s="189">
        <v>2156</v>
      </c>
      <c r="C241" s="189">
        <v>2214</v>
      </c>
      <c r="D241" s="189">
        <v>849</v>
      </c>
      <c r="E241" s="189">
        <v>825</v>
      </c>
      <c r="F241" s="189">
        <v>3686.7</v>
      </c>
      <c r="G241" s="189">
        <v>0.57999999999999996</v>
      </c>
      <c r="H241" s="189">
        <v>760</v>
      </c>
      <c r="I241" s="189">
        <v>620</v>
      </c>
      <c r="J241" s="189">
        <v>70</v>
      </c>
      <c r="K241" s="189">
        <v>30</v>
      </c>
      <c r="L241" s="189">
        <v>30</v>
      </c>
      <c r="M241" s="189">
        <v>0</v>
      </c>
      <c r="N241" s="189">
        <v>15</v>
      </c>
    </row>
    <row r="242" spans="1:14" ht="15.75" customHeight="1">
      <c r="A242" s="190">
        <v>8250076.1900000004</v>
      </c>
      <c r="B242" s="189">
        <v>3314</v>
      </c>
      <c r="C242" s="189">
        <v>3471</v>
      </c>
      <c r="D242" s="189">
        <v>1029</v>
      </c>
      <c r="E242" s="189">
        <v>1013</v>
      </c>
      <c r="F242" s="189">
        <v>2087.8000000000002</v>
      </c>
      <c r="G242" s="189">
        <v>1.59</v>
      </c>
      <c r="H242" s="189">
        <v>1165</v>
      </c>
      <c r="I242" s="189">
        <v>990</v>
      </c>
      <c r="J242" s="189">
        <v>75</v>
      </c>
      <c r="K242" s="189">
        <v>50</v>
      </c>
      <c r="L242" s="189">
        <v>15</v>
      </c>
      <c r="M242" s="189">
        <v>0</v>
      </c>
      <c r="N242" s="189">
        <v>40</v>
      </c>
    </row>
    <row r="243" spans="1:14" ht="15.75" customHeight="1">
      <c r="A243" s="190">
        <v>8250076.2000000002</v>
      </c>
      <c r="B243" s="189">
        <v>3702</v>
      </c>
      <c r="C243" s="189">
        <v>3872</v>
      </c>
      <c r="D243" s="189">
        <v>1428</v>
      </c>
      <c r="E243" s="189">
        <v>1395</v>
      </c>
      <c r="F243" s="189">
        <v>2034.1</v>
      </c>
      <c r="G243" s="189">
        <v>1.82</v>
      </c>
      <c r="H243" s="189">
        <v>1300</v>
      </c>
      <c r="I243" s="189">
        <v>995</v>
      </c>
      <c r="J243" s="189">
        <v>90</v>
      </c>
      <c r="K243" s="189">
        <v>115</v>
      </c>
      <c r="L243" s="189">
        <v>40</v>
      </c>
      <c r="M243" s="189">
        <v>10</v>
      </c>
      <c r="N243" s="189">
        <v>45</v>
      </c>
    </row>
    <row r="244" spans="1:14" ht="15.75" customHeight="1">
      <c r="A244" s="190">
        <v>8250076.2300000004</v>
      </c>
      <c r="B244" s="189">
        <v>4629</v>
      </c>
      <c r="C244" s="189">
        <v>4603</v>
      </c>
      <c r="D244" s="189">
        <v>1459</v>
      </c>
      <c r="E244" s="189">
        <v>1434</v>
      </c>
      <c r="F244" s="189">
        <v>5084.6000000000004</v>
      </c>
      <c r="G244" s="189">
        <v>0.91</v>
      </c>
      <c r="H244" s="189">
        <v>1895</v>
      </c>
      <c r="I244" s="189">
        <v>1560</v>
      </c>
      <c r="J244" s="189">
        <v>160</v>
      </c>
      <c r="K244" s="189">
        <v>120</v>
      </c>
      <c r="L244" s="189">
        <v>10</v>
      </c>
      <c r="M244" s="189">
        <v>0</v>
      </c>
      <c r="N244" s="189">
        <v>45</v>
      </c>
    </row>
    <row r="245" spans="1:14" ht="15.75" customHeight="1">
      <c r="A245" s="190">
        <v>8250076.2400000002</v>
      </c>
      <c r="B245" s="189">
        <v>5502</v>
      </c>
      <c r="C245" s="189">
        <v>5666</v>
      </c>
      <c r="D245" s="189">
        <v>1836</v>
      </c>
      <c r="E245" s="189">
        <v>1804</v>
      </c>
      <c r="F245" s="189">
        <v>3663.6</v>
      </c>
      <c r="G245" s="189">
        <v>1.5</v>
      </c>
      <c r="H245" s="189">
        <v>2235</v>
      </c>
      <c r="I245" s="189">
        <v>1845</v>
      </c>
      <c r="J245" s="189">
        <v>145</v>
      </c>
      <c r="K245" s="189">
        <v>155</v>
      </c>
      <c r="L245" s="189">
        <v>40</v>
      </c>
      <c r="M245" s="189">
        <v>0</v>
      </c>
      <c r="N245" s="189">
        <v>50</v>
      </c>
    </row>
    <row r="246" spans="1:14" ht="15.75" customHeight="1">
      <c r="A246" s="190">
        <v>8250076.25</v>
      </c>
      <c r="B246" s="189">
        <v>3851</v>
      </c>
      <c r="C246" s="189">
        <v>3048</v>
      </c>
      <c r="D246" s="189">
        <v>1203</v>
      </c>
      <c r="E246" s="189">
        <v>1177</v>
      </c>
      <c r="F246" s="189">
        <v>3505.7</v>
      </c>
      <c r="G246" s="189">
        <v>1.1000000000000001</v>
      </c>
      <c r="H246" s="189">
        <v>1270</v>
      </c>
      <c r="I246" s="189">
        <v>1080</v>
      </c>
      <c r="J246" s="189">
        <v>70</v>
      </c>
      <c r="K246" s="189">
        <v>50</v>
      </c>
      <c r="L246" s="189">
        <v>30</v>
      </c>
      <c r="M246" s="189">
        <v>0</v>
      </c>
      <c r="N246" s="189">
        <v>40</v>
      </c>
    </row>
    <row r="247" spans="1:14" ht="15.75" customHeight="1">
      <c r="A247" s="190">
        <v>8250076.2599999998</v>
      </c>
      <c r="B247" s="189">
        <v>7336</v>
      </c>
      <c r="C247" s="189">
        <v>5020</v>
      </c>
      <c r="D247" s="189">
        <v>2390</v>
      </c>
      <c r="E247" s="189">
        <v>2275</v>
      </c>
      <c r="F247" s="189">
        <v>4553.1000000000004</v>
      </c>
      <c r="G247" s="189">
        <v>1.61</v>
      </c>
      <c r="H247" s="189">
        <v>2375</v>
      </c>
      <c r="I247" s="189">
        <v>2015</v>
      </c>
      <c r="J247" s="189">
        <v>115</v>
      </c>
      <c r="K247" s="189">
        <v>125</v>
      </c>
      <c r="L247" s="189">
        <v>65</v>
      </c>
      <c r="M247" s="189">
        <v>0</v>
      </c>
      <c r="N247" s="189">
        <v>60</v>
      </c>
    </row>
    <row r="248" spans="1:14" ht="15.75" customHeight="1">
      <c r="A248" s="190">
        <v>8250076.2699999996</v>
      </c>
      <c r="B248" s="189">
        <v>4315</v>
      </c>
      <c r="C248" s="189">
        <v>4233</v>
      </c>
      <c r="D248" s="189">
        <v>1305</v>
      </c>
      <c r="E248" s="189">
        <v>1286</v>
      </c>
      <c r="F248" s="189">
        <v>3721.1</v>
      </c>
      <c r="G248" s="189">
        <v>1.1599999999999999</v>
      </c>
      <c r="H248" s="189">
        <v>1645</v>
      </c>
      <c r="I248" s="189">
        <v>1470</v>
      </c>
      <c r="J248" s="189">
        <v>45</v>
      </c>
      <c r="K248" s="189">
        <v>40</v>
      </c>
      <c r="L248" s="189">
        <v>20</v>
      </c>
      <c r="M248" s="189">
        <v>0</v>
      </c>
      <c r="N248" s="189">
        <v>70</v>
      </c>
    </row>
    <row r="249" spans="1:14" ht="15.75" customHeight="1">
      <c r="A249" s="190">
        <v>8250076.2800000003</v>
      </c>
      <c r="B249" s="189">
        <v>3713</v>
      </c>
      <c r="C249" s="189">
        <v>2296</v>
      </c>
      <c r="D249" s="189">
        <v>1124</v>
      </c>
      <c r="E249" s="189">
        <v>1096</v>
      </c>
      <c r="F249" s="189">
        <v>4430.8</v>
      </c>
      <c r="G249" s="189">
        <v>0.84</v>
      </c>
      <c r="H249" s="189">
        <v>1215</v>
      </c>
      <c r="I249" s="189">
        <v>1065</v>
      </c>
      <c r="J249" s="189">
        <v>40</v>
      </c>
      <c r="K249" s="189">
        <v>40</v>
      </c>
      <c r="L249" s="189">
        <v>15</v>
      </c>
      <c r="M249" s="189">
        <v>0</v>
      </c>
      <c r="N249" s="189">
        <v>55</v>
      </c>
    </row>
    <row r="250" spans="1:14" ht="15.75" customHeight="1">
      <c r="A250" s="190">
        <v>8250076.29</v>
      </c>
      <c r="B250" s="189">
        <v>2920</v>
      </c>
      <c r="C250" s="189">
        <v>0</v>
      </c>
      <c r="D250" s="189">
        <v>954</v>
      </c>
      <c r="E250" s="189">
        <v>937</v>
      </c>
      <c r="F250" s="189">
        <v>1898.8</v>
      </c>
      <c r="G250" s="189">
        <v>1.54</v>
      </c>
      <c r="H250" s="189">
        <v>1145</v>
      </c>
      <c r="I250" s="189">
        <v>1010</v>
      </c>
      <c r="J250" s="189">
        <v>55</v>
      </c>
      <c r="K250" s="189">
        <v>50</v>
      </c>
      <c r="L250" s="189">
        <v>0</v>
      </c>
      <c r="M250" s="189">
        <v>0</v>
      </c>
      <c r="N250" s="189">
        <v>25</v>
      </c>
    </row>
    <row r="251" spans="1:14" ht="15.75" customHeight="1">
      <c r="A251" s="190">
        <v>8250076.2999999998</v>
      </c>
      <c r="B251" s="189">
        <v>7253</v>
      </c>
      <c r="C251" s="189">
        <v>7258</v>
      </c>
      <c r="D251" s="189">
        <v>2609</v>
      </c>
      <c r="E251" s="189">
        <v>2527</v>
      </c>
      <c r="F251" s="189">
        <v>4808.1000000000004</v>
      </c>
      <c r="G251" s="189">
        <v>1.51</v>
      </c>
      <c r="H251" s="189">
        <v>2440</v>
      </c>
      <c r="I251" s="189">
        <v>2060</v>
      </c>
      <c r="J251" s="189">
        <v>165</v>
      </c>
      <c r="K251" s="189">
        <v>135</v>
      </c>
      <c r="L251" s="189">
        <v>25</v>
      </c>
      <c r="M251" s="189">
        <v>0</v>
      </c>
      <c r="N251" s="189">
        <v>40</v>
      </c>
    </row>
    <row r="252" spans="1:14" ht="15.75" customHeight="1">
      <c r="A252" s="190">
        <v>8250076.3099999996</v>
      </c>
      <c r="B252" s="189">
        <v>6906</v>
      </c>
      <c r="C252" s="189">
        <v>7039</v>
      </c>
      <c r="D252" s="189">
        <v>2040</v>
      </c>
      <c r="E252" s="189">
        <v>1998</v>
      </c>
      <c r="F252" s="189">
        <v>3344.6</v>
      </c>
      <c r="G252" s="189">
        <v>2.06</v>
      </c>
      <c r="H252" s="189">
        <v>2230</v>
      </c>
      <c r="I252" s="189">
        <v>1890</v>
      </c>
      <c r="J252" s="189">
        <v>120</v>
      </c>
      <c r="K252" s="189">
        <v>140</v>
      </c>
      <c r="L252" s="189">
        <v>35</v>
      </c>
      <c r="M252" s="189">
        <v>0</v>
      </c>
      <c r="N252" s="189">
        <v>45</v>
      </c>
    </row>
    <row r="253" spans="1:14" ht="15.75" customHeight="1">
      <c r="A253" s="190">
        <v>8250076.3200000003</v>
      </c>
      <c r="B253" s="189">
        <v>3857</v>
      </c>
      <c r="C253" s="189">
        <v>3993</v>
      </c>
      <c r="D253" s="189">
        <v>1063</v>
      </c>
      <c r="E253" s="189">
        <v>1049</v>
      </c>
      <c r="F253" s="189">
        <v>5796.5</v>
      </c>
      <c r="G253" s="189">
        <v>0.67</v>
      </c>
      <c r="H253" s="189">
        <v>1265</v>
      </c>
      <c r="I253" s="189">
        <v>960</v>
      </c>
      <c r="J253" s="189">
        <v>120</v>
      </c>
      <c r="K253" s="189">
        <v>105</v>
      </c>
      <c r="L253" s="189">
        <v>50</v>
      </c>
      <c r="M253" s="189">
        <v>0</v>
      </c>
      <c r="N253" s="189">
        <v>30</v>
      </c>
    </row>
    <row r="254" spans="1:14" ht="15.75" customHeight="1">
      <c r="A254" s="190">
        <v>8250076.3300000001</v>
      </c>
      <c r="B254" s="189">
        <v>4164</v>
      </c>
      <c r="C254" s="189">
        <v>4268</v>
      </c>
      <c r="D254" s="189">
        <v>1406</v>
      </c>
      <c r="E254" s="189">
        <v>1355</v>
      </c>
      <c r="F254" s="189">
        <v>4592</v>
      </c>
      <c r="G254" s="189">
        <v>0.91</v>
      </c>
      <c r="H254" s="189">
        <v>1390</v>
      </c>
      <c r="I254" s="189">
        <v>1095</v>
      </c>
      <c r="J254" s="189">
        <v>105</v>
      </c>
      <c r="K254" s="189">
        <v>135</v>
      </c>
      <c r="L254" s="189">
        <v>35</v>
      </c>
      <c r="M254" s="189">
        <v>0</v>
      </c>
      <c r="N254" s="189">
        <v>20</v>
      </c>
    </row>
    <row r="255" spans="1:14" ht="15.75" customHeight="1">
      <c r="A255" s="190">
        <v>8250076.3399999999</v>
      </c>
      <c r="B255" s="189">
        <v>3592</v>
      </c>
      <c r="C255" s="189">
        <v>3794</v>
      </c>
      <c r="D255" s="189">
        <v>1306</v>
      </c>
      <c r="E255" s="189">
        <v>1274</v>
      </c>
      <c r="F255" s="189">
        <v>4406.3</v>
      </c>
      <c r="G255" s="189">
        <v>0.82</v>
      </c>
      <c r="H255" s="189">
        <v>1385</v>
      </c>
      <c r="I255" s="189">
        <v>1060</v>
      </c>
      <c r="J255" s="189">
        <v>165</v>
      </c>
      <c r="K255" s="189">
        <v>75</v>
      </c>
      <c r="L255" s="189">
        <v>20</v>
      </c>
      <c r="M255" s="189">
        <v>0</v>
      </c>
      <c r="N255" s="189">
        <v>60</v>
      </c>
    </row>
    <row r="256" spans="1:14" ht="15.75" customHeight="1">
      <c r="A256" s="190">
        <v>8250076.3499999996</v>
      </c>
      <c r="B256" s="189">
        <v>4338</v>
      </c>
      <c r="C256" s="189">
        <v>3838</v>
      </c>
      <c r="D256" s="189">
        <v>1668</v>
      </c>
      <c r="E256" s="189">
        <v>1612</v>
      </c>
      <c r="F256" s="189">
        <v>988.6</v>
      </c>
      <c r="G256" s="189">
        <v>4.3899999999999997</v>
      </c>
      <c r="H256" s="189">
        <v>1680</v>
      </c>
      <c r="I256" s="189">
        <v>1355</v>
      </c>
      <c r="J256" s="189">
        <v>125</v>
      </c>
      <c r="K256" s="189">
        <v>85</v>
      </c>
      <c r="L256" s="189">
        <v>25</v>
      </c>
      <c r="M256" s="189">
        <v>20</v>
      </c>
      <c r="N256" s="189">
        <v>70</v>
      </c>
    </row>
    <row r="257" spans="1:14" ht="15.75" customHeight="1">
      <c r="A257" s="190">
        <v>8250076.3600000003</v>
      </c>
      <c r="B257" s="189">
        <v>0</v>
      </c>
      <c r="C257" s="189">
        <v>5</v>
      </c>
      <c r="D257" s="189">
        <v>0</v>
      </c>
      <c r="E257" s="189">
        <v>0</v>
      </c>
      <c r="F257" s="189">
        <v>0</v>
      </c>
      <c r="G257" s="189">
        <v>3.94</v>
      </c>
      <c r="H257" s="187" t="s">
        <v>436</v>
      </c>
      <c r="I257" s="187" t="s">
        <v>436</v>
      </c>
      <c r="J257" s="187" t="s">
        <v>436</v>
      </c>
      <c r="K257" s="187" t="s">
        <v>436</v>
      </c>
      <c r="L257" s="187" t="s">
        <v>436</v>
      </c>
      <c r="M257" s="187" t="s">
        <v>436</v>
      </c>
      <c r="N257" s="187" t="s">
        <v>436</v>
      </c>
    </row>
    <row r="258" spans="1:14" ht="15.75" customHeight="1">
      <c r="A258" s="190">
        <v>8250076.3700000001</v>
      </c>
      <c r="B258" s="189">
        <v>4846</v>
      </c>
      <c r="C258" s="189">
        <v>4770</v>
      </c>
      <c r="D258" s="189">
        <v>1521</v>
      </c>
      <c r="E258" s="189">
        <v>1490</v>
      </c>
      <c r="F258" s="189">
        <v>2089.3000000000002</v>
      </c>
      <c r="G258" s="189">
        <v>2.3199999999999998</v>
      </c>
      <c r="H258" s="189">
        <v>1940</v>
      </c>
      <c r="I258" s="189">
        <v>1650</v>
      </c>
      <c r="J258" s="189">
        <v>135</v>
      </c>
      <c r="K258" s="189">
        <v>110</v>
      </c>
      <c r="L258" s="189">
        <v>10</v>
      </c>
      <c r="M258" s="189">
        <v>10</v>
      </c>
      <c r="N258" s="189">
        <v>30</v>
      </c>
    </row>
    <row r="259" spans="1:14" ht="15.75" customHeight="1">
      <c r="A259" s="190">
        <v>8250076.3799999999</v>
      </c>
      <c r="B259" s="189">
        <v>2414</v>
      </c>
      <c r="C259" s="189">
        <v>2392</v>
      </c>
      <c r="D259" s="189">
        <v>764</v>
      </c>
      <c r="E259" s="189">
        <v>749</v>
      </c>
      <c r="F259" s="189">
        <v>3613.2</v>
      </c>
      <c r="G259" s="189">
        <v>0.67</v>
      </c>
      <c r="H259" s="189">
        <v>950</v>
      </c>
      <c r="I259" s="189">
        <v>805</v>
      </c>
      <c r="J259" s="189">
        <v>60</v>
      </c>
      <c r="K259" s="189">
        <v>40</v>
      </c>
      <c r="L259" s="189">
        <v>15</v>
      </c>
      <c r="M259" s="189">
        <v>0</v>
      </c>
      <c r="N259" s="189">
        <v>30</v>
      </c>
    </row>
    <row r="260" spans="1:14" ht="15.75" customHeight="1">
      <c r="A260" s="190">
        <v>8250076.3899999997</v>
      </c>
      <c r="B260" s="189">
        <v>2731</v>
      </c>
      <c r="C260" s="189">
        <v>2755</v>
      </c>
      <c r="D260" s="189">
        <v>1350</v>
      </c>
      <c r="E260" s="189">
        <v>1291</v>
      </c>
      <c r="F260" s="189">
        <v>2901.9</v>
      </c>
      <c r="G260" s="189">
        <v>0.94</v>
      </c>
      <c r="H260" s="189">
        <v>795</v>
      </c>
      <c r="I260" s="189">
        <v>610</v>
      </c>
      <c r="J260" s="189">
        <v>45</v>
      </c>
      <c r="K260" s="189">
        <v>90</v>
      </c>
      <c r="L260" s="189">
        <v>20</v>
      </c>
      <c r="M260" s="189">
        <v>0</v>
      </c>
      <c r="N260" s="189">
        <v>20</v>
      </c>
    </row>
    <row r="261" spans="1:14" ht="15.75" customHeight="1">
      <c r="A261" s="190">
        <v>8250077.0099999998</v>
      </c>
      <c r="B261" s="189">
        <v>2428</v>
      </c>
      <c r="C261" s="189">
        <v>2493</v>
      </c>
      <c r="D261" s="189">
        <v>960</v>
      </c>
      <c r="E261" s="189">
        <v>912</v>
      </c>
      <c r="F261" s="189">
        <v>1673.2</v>
      </c>
      <c r="G261" s="189">
        <v>1.45</v>
      </c>
      <c r="H261" s="189">
        <v>720</v>
      </c>
      <c r="I261" s="189">
        <v>550</v>
      </c>
      <c r="J261" s="189">
        <v>35</v>
      </c>
      <c r="K261" s="189">
        <v>40</v>
      </c>
      <c r="L261" s="189">
        <v>35</v>
      </c>
      <c r="M261" s="189">
        <v>25</v>
      </c>
      <c r="N261" s="189">
        <v>40</v>
      </c>
    </row>
    <row r="262" spans="1:14" ht="15.75" customHeight="1">
      <c r="A262" s="190">
        <v>8250077.0199999996</v>
      </c>
      <c r="B262" s="189">
        <v>5547</v>
      </c>
      <c r="C262" s="189">
        <v>5816</v>
      </c>
      <c r="D262" s="189">
        <v>2454</v>
      </c>
      <c r="E262" s="189">
        <v>2321</v>
      </c>
      <c r="F262" s="189">
        <v>2966</v>
      </c>
      <c r="G262" s="189">
        <v>1.87</v>
      </c>
      <c r="H262" s="189">
        <v>1705</v>
      </c>
      <c r="I262" s="189">
        <v>1125</v>
      </c>
      <c r="J262" s="189">
        <v>95</v>
      </c>
      <c r="K262" s="189">
        <v>315</v>
      </c>
      <c r="L262" s="189">
        <v>85</v>
      </c>
      <c r="M262" s="189">
        <v>35</v>
      </c>
      <c r="N262" s="189">
        <v>50</v>
      </c>
    </row>
    <row r="263" spans="1:14" ht="15.75" customHeight="1">
      <c r="A263" s="190">
        <v>8250077.0300000003</v>
      </c>
      <c r="B263" s="189">
        <v>3070</v>
      </c>
      <c r="C263" s="189">
        <v>3203</v>
      </c>
      <c r="D263" s="189">
        <v>1191</v>
      </c>
      <c r="E263" s="189">
        <v>1159</v>
      </c>
      <c r="F263" s="189">
        <v>2088.1999999999998</v>
      </c>
      <c r="G263" s="189">
        <v>1.47</v>
      </c>
      <c r="H263" s="189">
        <v>790</v>
      </c>
      <c r="I263" s="189">
        <v>665</v>
      </c>
      <c r="J263" s="189">
        <v>25</v>
      </c>
      <c r="K263" s="189">
        <v>35</v>
      </c>
      <c r="L263" s="189">
        <v>35</v>
      </c>
      <c r="M263" s="189">
        <v>0</v>
      </c>
      <c r="N263" s="189">
        <v>30</v>
      </c>
    </row>
    <row r="264" spans="1:14" ht="15.75" customHeight="1">
      <c r="A264" s="190">
        <v>8250077.04</v>
      </c>
      <c r="B264" s="189">
        <v>5087</v>
      </c>
      <c r="C264" s="189">
        <v>5329</v>
      </c>
      <c r="D264" s="189">
        <v>2176</v>
      </c>
      <c r="E264" s="189">
        <v>2085</v>
      </c>
      <c r="F264" s="189">
        <v>3466.9</v>
      </c>
      <c r="G264" s="189">
        <v>1.47</v>
      </c>
      <c r="H264" s="189">
        <v>1805</v>
      </c>
      <c r="I264" s="189">
        <v>1430</v>
      </c>
      <c r="J264" s="189">
        <v>150</v>
      </c>
      <c r="K264" s="189">
        <v>155</v>
      </c>
      <c r="L264" s="189">
        <v>40</v>
      </c>
      <c r="M264" s="189">
        <v>0</v>
      </c>
      <c r="N264" s="189">
        <v>30</v>
      </c>
    </row>
    <row r="265" spans="1:14" ht="15.75" customHeight="1">
      <c r="A265" s="190">
        <v>8250077.0599999996</v>
      </c>
      <c r="B265" s="189">
        <v>4208</v>
      </c>
      <c r="C265" s="189">
        <v>4406</v>
      </c>
      <c r="D265" s="189">
        <v>1583</v>
      </c>
      <c r="E265" s="189">
        <v>1533</v>
      </c>
      <c r="F265" s="189">
        <v>1811</v>
      </c>
      <c r="G265" s="189">
        <v>2.3199999999999998</v>
      </c>
      <c r="H265" s="189">
        <v>1115</v>
      </c>
      <c r="I265" s="189">
        <v>910</v>
      </c>
      <c r="J265" s="189">
        <v>70</v>
      </c>
      <c r="K265" s="189">
        <v>75</v>
      </c>
      <c r="L265" s="189">
        <v>25</v>
      </c>
      <c r="M265" s="189">
        <v>10</v>
      </c>
      <c r="N265" s="189">
        <v>35</v>
      </c>
    </row>
    <row r="266" spans="1:14" ht="15.75" customHeight="1">
      <c r="A266" s="190">
        <v>8250077.1299999999</v>
      </c>
      <c r="B266" s="189">
        <v>3318</v>
      </c>
      <c r="C266" s="189">
        <v>3604</v>
      </c>
      <c r="D266" s="189">
        <v>1180</v>
      </c>
      <c r="E266" s="189">
        <v>1169</v>
      </c>
      <c r="F266" s="189">
        <v>2656.7</v>
      </c>
      <c r="G266" s="189">
        <v>1.25</v>
      </c>
      <c r="H266" s="189">
        <v>970</v>
      </c>
      <c r="I266" s="189">
        <v>800</v>
      </c>
      <c r="J266" s="189">
        <v>60</v>
      </c>
      <c r="K266" s="189">
        <v>75</v>
      </c>
      <c r="L266" s="189">
        <v>20</v>
      </c>
      <c r="M266" s="189">
        <v>0</v>
      </c>
      <c r="N266" s="189">
        <v>15</v>
      </c>
    </row>
    <row r="267" spans="1:14" ht="15.75" customHeight="1">
      <c r="A267" s="190">
        <v>8250077.1399999997</v>
      </c>
      <c r="B267" s="189">
        <v>3726</v>
      </c>
      <c r="C267" s="189">
        <v>3981</v>
      </c>
      <c r="D267" s="189">
        <v>1305</v>
      </c>
      <c r="E267" s="189">
        <v>1271</v>
      </c>
      <c r="F267" s="189">
        <v>3625.9</v>
      </c>
      <c r="G267" s="189">
        <v>1.03</v>
      </c>
      <c r="H267" s="189">
        <v>1065</v>
      </c>
      <c r="I267" s="189">
        <v>875</v>
      </c>
      <c r="J267" s="189">
        <v>35</v>
      </c>
      <c r="K267" s="189">
        <v>70</v>
      </c>
      <c r="L267" s="189">
        <v>40</v>
      </c>
      <c r="M267" s="189">
        <v>15</v>
      </c>
      <c r="N267" s="189">
        <v>25</v>
      </c>
    </row>
    <row r="268" spans="1:14" ht="15.75" customHeight="1">
      <c r="A268" s="190">
        <v>8250077.1600000001</v>
      </c>
      <c r="B268" s="189">
        <v>6149</v>
      </c>
      <c r="C268" s="189">
        <v>6532</v>
      </c>
      <c r="D268" s="189">
        <v>2078</v>
      </c>
      <c r="E268" s="189">
        <v>2045</v>
      </c>
      <c r="F268" s="189">
        <v>2491.9</v>
      </c>
      <c r="G268" s="189">
        <v>2.4700000000000002</v>
      </c>
      <c r="H268" s="189">
        <v>1480</v>
      </c>
      <c r="I268" s="189">
        <v>1180</v>
      </c>
      <c r="J268" s="189">
        <v>120</v>
      </c>
      <c r="K268" s="189">
        <v>85</v>
      </c>
      <c r="L268" s="189">
        <v>30</v>
      </c>
      <c r="M268" s="189">
        <v>10</v>
      </c>
      <c r="N268" s="189">
        <v>50</v>
      </c>
    </row>
    <row r="269" spans="1:14" ht="15.75" customHeight="1">
      <c r="A269" s="190">
        <v>8250077.1699999999</v>
      </c>
      <c r="B269" s="189">
        <v>5002</v>
      </c>
      <c r="C269" s="189">
        <v>5134</v>
      </c>
      <c r="D269" s="189">
        <v>1803</v>
      </c>
      <c r="E269" s="189">
        <v>1756</v>
      </c>
      <c r="F269" s="189">
        <v>2652.5</v>
      </c>
      <c r="G269" s="189">
        <v>1.89</v>
      </c>
      <c r="H269" s="189">
        <v>1365</v>
      </c>
      <c r="I269" s="189">
        <v>1090</v>
      </c>
      <c r="J269" s="189">
        <v>95</v>
      </c>
      <c r="K269" s="189">
        <v>130</v>
      </c>
      <c r="L269" s="189">
        <v>20</v>
      </c>
      <c r="M269" s="189">
        <v>15</v>
      </c>
      <c r="N269" s="189">
        <v>20</v>
      </c>
    </row>
    <row r="270" spans="1:14" ht="15.75" customHeight="1">
      <c r="A270" s="190">
        <v>8250077.1900000004</v>
      </c>
      <c r="B270" s="189">
        <v>4718</v>
      </c>
      <c r="C270" s="189">
        <v>5000</v>
      </c>
      <c r="D270" s="189">
        <v>1787</v>
      </c>
      <c r="E270" s="189">
        <v>1750</v>
      </c>
      <c r="F270" s="189">
        <v>363.6</v>
      </c>
      <c r="G270" s="189">
        <v>12.98</v>
      </c>
      <c r="H270" s="189">
        <v>1515</v>
      </c>
      <c r="I270" s="189">
        <v>1290</v>
      </c>
      <c r="J270" s="189">
        <v>110</v>
      </c>
      <c r="K270" s="189">
        <v>65</v>
      </c>
      <c r="L270" s="189">
        <v>0</v>
      </c>
      <c r="M270" s="189">
        <v>0</v>
      </c>
      <c r="N270" s="189">
        <v>45</v>
      </c>
    </row>
    <row r="271" spans="1:14" ht="15.75" customHeight="1">
      <c r="A271" s="190">
        <v>8250077.2000000002</v>
      </c>
      <c r="B271" s="189">
        <v>5162</v>
      </c>
      <c r="C271" s="189">
        <v>5432</v>
      </c>
      <c r="D271" s="189">
        <v>1725</v>
      </c>
      <c r="E271" s="189">
        <v>1697</v>
      </c>
      <c r="F271" s="189">
        <v>2701.2</v>
      </c>
      <c r="G271" s="189">
        <v>1.91</v>
      </c>
      <c r="H271" s="189">
        <v>2015</v>
      </c>
      <c r="I271" s="189">
        <v>1755</v>
      </c>
      <c r="J271" s="189">
        <v>120</v>
      </c>
      <c r="K271" s="189">
        <v>90</v>
      </c>
      <c r="L271" s="189">
        <v>0</v>
      </c>
      <c r="M271" s="189">
        <v>0</v>
      </c>
      <c r="N271" s="189">
        <v>35</v>
      </c>
    </row>
    <row r="272" spans="1:14" ht="15.75" customHeight="1">
      <c r="A272" s="190">
        <v>8250077.21</v>
      </c>
      <c r="B272" s="189">
        <v>5435</v>
      </c>
      <c r="C272" s="189">
        <v>5632</v>
      </c>
      <c r="D272" s="189">
        <v>2238</v>
      </c>
      <c r="E272" s="189">
        <v>2178</v>
      </c>
      <c r="F272" s="189">
        <v>1899.8</v>
      </c>
      <c r="G272" s="189">
        <v>2.86</v>
      </c>
      <c r="H272" s="189">
        <v>1730</v>
      </c>
      <c r="I272" s="189">
        <v>1295</v>
      </c>
      <c r="J272" s="189">
        <v>90</v>
      </c>
      <c r="K272" s="189">
        <v>205</v>
      </c>
      <c r="L272" s="189">
        <v>90</v>
      </c>
      <c r="M272" s="189">
        <v>0</v>
      </c>
      <c r="N272" s="189">
        <v>45</v>
      </c>
    </row>
    <row r="273" spans="1:14" ht="15.75" customHeight="1">
      <c r="A273" s="190">
        <v>8250077.2199999997</v>
      </c>
      <c r="B273" s="189">
        <v>5019</v>
      </c>
      <c r="C273" s="189">
        <v>5257</v>
      </c>
      <c r="D273" s="189">
        <v>1685</v>
      </c>
      <c r="E273" s="189">
        <v>1670</v>
      </c>
      <c r="F273" s="189">
        <v>2784.9</v>
      </c>
      <c r="G273" s="189">
        <v>1.8</v>
      </c>
      <c r="H273" s="189">
        <v>1550</v>
      </c>
      <c r="I273" s="189">
        <v>1270</v>
      </c>
      <c r="J273" s="189">
        <v>80</v>
      </c>
      <c r="K273" s="189">
        <v>65</v>
      </c>
      <c r="L273" s="189">
        <v>60</v>
      </c>
      <c r="M273" s="189">
        <v>0</v>
      </c>
      <c r="N273" s="189">
        <v>75</v>
      </c>
    </row>
    <row r="274" spans="1:14" ht="15.75" customHeight="1">
      <c r="A274" s="190">
        <v>8250077.2300000004</v>
      </c>
      <c r="B274" s="189">
        <v>5668</v>
      </c>
      <c r="C274" s="189">
        <v>5719</v>
      </c>
      <c r="D274" s="189">
        <v>1975</v>
      </c>
      <c r="E274" s="189">
        <v>1944</v>
      </c>
      <c r="F274" s="189">
        <v>2346.9</v>
      </c>
      <c r="G274" s="189">
        <v>2.42</v>
      </c>
      <c r="H274" s="189">
        <v>2070</v>
      </c>
      <c r="I274" s="189">
        <v>1660</v>
      </c>
      <c r="J274" s="189">
        <v>140</v>
      </c>
      <c r="K274" s="189">
        <v>185</v>
      </c>
      <c r="L274" s="189">
        <v>30</v>
      </c>
      <c r="M274" s="189">
        <v>0</v>
      </c>
      <c r="N274" s="189">
        <v>65</v>
      </c>
    </row>
    <row r="275" spans="1:14" ht="15.75" customHeight="1">
      <c r="A275" s="190">
        <v>8250077.2400000002</v>
      </c>
      <c r="B275" s="189">
        <v>4528</v>
      </c>
      <c r="C275" s="189">
        <v>4728</v>
      </c>
      <c r="D275" s="189">
        <v>1543</v>
      </c>
      <c r="E275" s="189">
        <v>1517</v>
      </c>
      <c r="F275" s="189">
        <v>3275.2</v>
      </c>
      <c r="G275" s="189">
        <v>1.38</v>
      </c>
      <c r="H275" s="189">
        <v>1500</v>
      </c>
      <c r="I275" s="189">
        <v>1270</v>
      </c>
      <c r="J275" s="189">
        <v>100</v>
      </c>
      <c r="K275" s="189">
        <v>85</v>
      </c>
      <c r="L275" s="189">
        <v>10</v>
      </c>
      <c r="M275" s="189">
        <v>0</v>
      </c>
      <c r="N275" s="189">
        <v>35</v>
      </c>
    </row>
    <row r="276" spans="1:14" ht="15.75" customHeight="1">
      <c r="A276" s="190">
        <v>8250077.25</v>
      </c>
      <c r="B276" s="189">
        <v>5891</v>
      </c>
      <c r="C276" s="189">
        <v>5977</v>
      </c>
      <c r="D276" s="189">
        <v>2218</v>
      </c>
      <c r="E276" s="189">
        <v>2167</v>
      </c>
      <c r="F276" s="189">
        <v>884</v>
      </c>
      <c r="G276" s="189">
        <v>6.66</v>
      </c>
      <c r="H276" s="189">
        <v>1915</v>
      </c>
      <c r="I276" s="189">
        <v>1535</v>
      </c>
      <c r="J276" s="189">
        <v>110</v>
      </c>
      <c r="K276" s="189">
        <v>160</v>
      </c>
      <c r="L276" s="189">
        <v>50</v>
      </c>
      <c r="M276" s="189">
        <v>10</v>
      </c>
      <c r="N276" s="189">
        <v>55</v>
      </c>
    </row>
    <row r="277" spans="1:14" ht="15.75" customHeight="1">
      <c r="A277" s="190">
        <v>8250077.2599999998</v>
      </c>
      <c r="B277" s="189">
        <v>5705</v>
      </c>
      <c r="C277" s="189">
        <v>5713</v>
      </c>
      <c r="D277" s="189">
        <v>1885</v>
      </c>
      <c r="E277" s="189">
        <v>1854</v>
      </c>
      <c r="F277" s="189">
        <v>3052.9</v>
      </c>
      <c r="G277" s="189">
        <v>1.87</v>
      </c>
      <c r="H277" s="189">
        <v>1830</v>
      </c>
      <c r="I277" s="189">
        <v>1475</v>
      </c>
      <c r="J277" s="189">
        <v>85</v>
      </c>
      <c r="K277" s="189">
        <v>140</v>
      </c>
      <c r="L277" s="189">
        <v>30</v>
      </c>
      <c r="M277" s="189">
        <v>10</v>
      </c>
      <c r="N277" s="189">
        <v>95</v>
      </c>
    </row>
    <row r="278" spans="1:14" ht="15.75" customHeight="1">
      <c r="A278" s="190">
        <v>8250077.2699999996</v>
      </c>
      <c r="B278" s="189">
        <v>4358</v>
      </c>
      <c r="C278" s="189">
        <v>4630</v>
      </c>
      <c r="D278" s="189">
        <v>1812</v>
      </c>
      <c r="E278" s="189">
        <v>1762</v>
      </c>
      <c r="F278" s="189">
        <v>3335.1</v>
      </c>
      <c r="G278" s="189">
        <v>1.31</v>
      </c>
      <c r="H278" s="189">
        <v>1245</v>
      </c>
      <c r="I278" s="189">
        <v>955</v>
      </c>
      <c r="J278" s="189">
        <v>100</v>
      </c>
      <c r="K278" s="189">
        <v>80</v>
      </c>
      <c r="L278" s="189">
        <v>30</v>
      </c>
      <c r="M278" s="189">
        <v>10</v>
      </c>
      <c r="N278" s="189">
        <v>70</v>
      </c>
    </row>
    <row r="279" spans="1:14" ht="15.75" customHeight="1">
      <c r="A279" s="190">
        <v>8250077.2800000003</v>
      </c>
      <c r="B279" s="189">
        <v>4061</v>
      </c>
      <c r="C279" s="189">
        <v>3842</v>
      </c>
      <c r="D279" s="189">
        <v>1286</v>
      </c>
      <c r="E279" s="189">
        <v>1264</v>
      </c>
      <c r="F279" s="189">
        <v>2868.5</v>
      </c>
      <c r="G279" s="189">
        <v>1.42</v>
      </c>
      <c r="H279" s="189">
        <v>1330</v>
      </c>
      <c r="I279" s="189">
        <v>1115</v>
      </c>
      <c r="J279" s="189">
        <v>35</v>
      </c>
      <c r="K279" s="189">
        <v>75</v>
      </c>
      <c r="L279" s="189">
        <v>30</v>
      </c>
      <c r="M279" s="189">
        <v>0</v>
      </c>
      <c r="N279" s="189">
        <v>70</v>
      </c>
    </row>
    <row r="280" spans="1:14" ht="15.75" customHeight="1">
      <c r="A280" s="190">
        <v>8250077.2999999998</v>
      </c>
      <c r="B280" s="189">
        <v>5695</v>
      </c>
      <c r="C280" s="189">
        <v>5550</v>
      </c>
      <c r="D280" s="189">
        <v>1720</v>
      </c>
      <c r="E280" s="189">
        <v>1685</v>
      </c>
      <c r="F280" s="189">
        <v>2970.2</v>
      </c>
      <c r="G280" s="189">
        <v>1.92</v>
      </c>
      <c r="H280" s="189">
        <v>1960</v>
      </c>
      <c r="I280" s="189">
        <v>1645</v>
      </c>
      <c r="J280" s="189">
        <v>140</v>
      </c>
      <c r="K280" s="189">
        <v>60</v>
      </c>
      <c r="L280" s="189">
        <v>30</v>
      </c>
      <c r="M280" s="189">
        <v>0</v>
      </c>
      <c r="N280" s="189">
        <v>75</v>
      </c>
    </row>
    <row r="281" spans="1:14" ht="15.75" customHeight="1">
      <c r="A281" s="190">
        <v>8250077.3099999996</v>
      </c>
      <c r="B281" s="189">
        <v>3272</v>
      </c>
      <c r="C281" s="189">
        <v>3499</v>
      </c>
      <c r="D281" s="189">
        <v>1113</v>
      </c>
      <c r="E281" s="189">
        <v>1099</v>
      </c>
      <c r="F281" s="189">
        <v>1634</v>
      </c>
      <c r="G281" s="189">
        <v>2</v>
      </c>
      <c r="H281" s="189">
        <v>865</v>
      </c>
      <c r="I281" s="189">
        <v>725</v>
      </c>
      <c r="J281" s="189">
        <v>70</v>
      </c>
      <c r="K281" s="189">
        <v>45</v>
      </c>
      <c r="L281" s="189">
        <v>10</v>
      </c>
      <c r="M281" s="189">
        <v>0</v>
      </c>
      <c r="N281" s="189">
        <v>20</v>
      </c>
    </row>
    <row r="282" spans="1:14" ht="15.75" customHeight="1">
      <c r="A282" s="190">
        <v>8250077.3200000003</v>
      </c>
      <c r="B282" s="189">
        <v>4070</v>
      </c>
      <c r="C282" s="189">
        <v>4304</v>
      </c>
      <c r="D282" s="189">
        <v>1384</v>
      </c>
      <c r="E282" s="189">
        <v>1353</v>
      </c>
      <c r="F282" s="189">
        <v>2382.6</v>
      </c>
      <c r="G282" s="189">
        <v>1.71</v>
      </c>
      <c r="H282" s="189">
        <v>1205</v>
      </c>
      <c r="I282" s="189">
        <v>970</v>
      </c>
      <c r="J282" s="189">
        <v>105</v>
      </c>
      <c r="K282" s="189">
        <v>40</v>
      </c>
      <c r="L282" s="189">
        <v>40</v>
      </c>
      <c r="M282" s="189">
        <v>0</v>
      </c>
      <c r="N282" s="189">
        <v>50</v>
      </c>
    </row>
    <row r="283" spans="1:14" ht="15.75" customHeight="1">
      <c r="A283" s="190">
        <v>8250077.3300000001</v>
      </c>
      <c r="B283" s="189">
        <v>3497</v>
      </c>
      <c r="C283" s="189">
        <v>2875</v>
      </c>
      <c r="D283" s="189">
        <v>941</v>
      </c>
      <c r="E283" s="189">
        <v>921</v>
      </c>
      <c r="F283" s="189">
        <v>190</v>
      </c>
      <c r="G283" s="189">
        <v>18.41</v>
      </c>
      <c r="H283" s="189">
        <v>1030</v>
      </c>
      <c r="I283" s="189">
        <v>790</v>
      </c>
      <c r="J283" s="189">
        <v>65</v>
      </c>
      <c r="K283" s="189">
        <v>115</v>
      </c>
      <c r="L283" s="189">
        <v>20</v>
      </c>
      <c r="M283" s="189">
        <v>0</v>
      </c>
      <c r="N283" s="189">
        <v>35</v>
      </c>
    </row>
    <row r="284" spans="1:14" ht="15.75" customHeight="1">
      <c r="A284" s="190">
        <v>8250077.3399999999</v>
      </c>
      <c r="B284" s="189">
        <v>3376</v>
      </c>
      <c r="C284" s="189">
        <v>1074</v>
      </c>
      <c r="D284" s="189">
        <v>920</v>
      </c>
      <c r="E284" s="189">
        <v>897</v>
      </c>
      <c r="F284" s="189">
        <v>4356.1000000000004</v>
      </c>
      <c r="G284" s="189">
        <v>0.78</v>
      </c>
      <c r="H284" s="189">
        <v>1025</v>
      </c>
      <c r="I284" s="189">
        <v>845</v>
      </c>
      <c r="J284" s="189">
        <v>60</v>
      </c>
      <c r="K284" s="189">
        <v>50</v>
      </c>
      <c r="L284" s="189">
        <v>15</v>
      </c>
      <c r="M284" s="189">
        <v>0</v>
      </c>
      <c r="N284" s="189">
        <v>55</v>
      </c>
    </row>
    <row r="285" spans="1:14" ht="15.75" customHeight="1">
      <c r="A285" s="190">
        <v>8250077.3499999996</v>
      </c>
      <c r="B285" s="189">
        <v>1834</v>
      </c>
      <c r="C285" s="189">
        <v>854</v>
      </c>
      <c r="D285" s="189">
        <v>614</v>
      </c>
      <c r="E285" s="189">
        <v>597</v>
      </c>
      <c r="F285" s="189">
        <v>4453.6000000000004</v>
      </c>
      <c r="G285" s="189">
        <v>0.41</v>
      </c>
      <c r="H285" s="189">
        <v>630</v>
      </c>
      <c r="I285" s="189">
        <v>515</v>
      </c>
      <c r="J285" s="189">
        <v>30</v>
      </c>
      <c r="K285" s="189">
        <v>40</v>
      </c>
      <c r="L285" s="189">
        <v>20</v>
      </c>
      <c r="M285" s="189">
        <v>0</v>
      </c>
      <c r="N285" s="189">
        <v>30</v>
      </c>
    </row>
    <row r="286" spans="1:14" ht="15.75" customHeight="1">
      <c r="A286" s="190">
        <v>8250077.3600000003</v>
      </c>
      <c r="B286" s="189">
        <v>3371</v>
      </c>
      <c r="C286" s="189">
        <v>2363</v>
      </c>
      <c r="D286" s="189">
        <v>1253</v>
      </c>
      <c r="E286" s="189">
        <v>1190</v>
      </c>
      <c r="F286" s="189">
        <v>4018.8</v>
      </c>
      <c r="G286" s="189">
        <v>0.84</v>
      </c>
      <c r="H286" s="189">
        <v>1285</v>
      </c>
      <c r="I286" s="189">
        <v>1065</v>
      </c>
      <c r="J286" s="189">
        <v>60</v>
      </c>
      <c r="K286" s="189">
        <v>70</v>
      </c>
      <c r="L286" s="189">
        <v>45</v>
      </c>
      <c r="M286" s="189">
        <v>0</v>
      </c>
      <c r="N286" s="189">
        <v>45</v>
      </c>
    </row>
    <row r="287" spans="1:14" ht="15.75" customHeight="1">
      <c r="A287" s="190">
        <v>8250077.3700000001</v>
      </c>
      <c r="B287" s="189">
        <v>4579</v>
      </c>
      <c r="C287" s="189">
        <v>3985</v>
      </c>
      <c r="D287" s="189">
        <v>1652</v>
      </c>
      <c r="E287" s="189">
        <v>1606</v>
      </c>
      <c r="F287" s="189">
        <v>4377.2</v>
      </c>
      <c r="G287" s="189">
        <v>1.05</v>
      </c>
      <c r="H287" s="189">
        <v>1665</v>
      </c>
      <c r="I287" s="189">
        <v>1470</v>
      </c>
      <c r="J287" s="189">
        <v>75</v>
      </c>
      <c r="K287" s="189">
        <v>65</v>
      </c>
      <c r="L287" s="189">
        <v>10</v>
      </c>
      <c r="M287" s="189">
        <v>0</v>
      </c>
      <c r="N287" s="189">
        <v>35</v>
      </c>
    </row>
    <row r="288" spans="1:14" ht="15.75" customHeight="1">
      <c r="A288" s="190">
        <v>8250077.3799999999</v>
      </c>
      <c r="B288" s="189">
        <v>3395</v>
      </c>
      <c r="C288" s="189">
        <v>926</v>
      </c>
      <c r="D288" s="189">
        <v>1408</v>
      </c>
      <c r="E288" s="189">
        <v>1347</v>
      </c>
      <c r="F288" s="189">
        <v>2216.1</v>
      </c>
      <c r="G288" s="189">
        <v>1.53</v>
      </c>
      <c r="H288" s="189">
        <v>1335</v>
      </c>
      <c r="I288" s="189">
        <v>1135</v>
      </c>
      <c r="J288" s="189">
        <v>55</v>
      </c>
      <c r="K288" s="189">
        <v>85</v>
      </c>
      <c r="L288" s="189">
        <v>25</v>
      </c>
      <c r="M288" s="189">
        <v>0</v>
      </c>
      <c r="N288" s="189">
        <v>30</v>
      </c>
    </row>
    <row r="289" spans="1:14" ht="15.75" customHeight="1">
      <c r="A289" s="190">
        <v>8250077.3899999997</v>
      </c>
      <c r="B289" s="189">
        <v>5397</v>
      </c>
      <c r="C289" s="189">
        <v>2691</v>
      </c>
      <c r="D289" s="189">
        <v>2013</v>
      </c>
      <c r="E289" s="189">
        <v>1917</v>
      </c>
      <c r="F289" s="189">
        <v>4210.2</v>
      </c>
      <c r="G289" s="189">
        <v>1.28</v>
      </c>
      <c r="H289" s="189">
        <v>1885</v>
      </c>
      <c r="I289" s="189">
        <v>1545</v>
      </c>
      <c r="J289" s="189">
        <v>105</v>
      </c>
      <c r="K289" s="189">
        <v>120</v>
      </c>
      <c r="L289" s="189">
        <v>40</v>
      </c>
      <c r="M289" s="189">
        <v>0</v>
      </c>
      <c r="N289" s="189">
        <v>70</v>
      </c>
    </row>
    <row r="290" spans="1:14" ht="15.75" customHeight="1">
      <c r="A290" s="190">
        <v>8250077.4000000004</v>
      </c>
      <c r="B290" s="189">
        <v>2144</v>
      </c>
      <c r="C290" s="189">
        <v>2244</v>
      </c>
      <c r="D290" s="189">
        <v>864</v>
      </c>
      <c r="E290" s="189">
        <v>850</v>
      </c>
      <c r="F290" s="189">
        <v>2358.6</v>
      </c>
      <c r="G290" s="189">
        <v>0.91</v>
      </c>
      <c r="H290" s="189">
        <v>495</v>
      </c>
      <c r="I290" s="189">
        <v>375</v>
      </c>
      <c r="J290" s="189">
        <v>35</v>
      </c>
      <c r="K290" s="189">
        <v>25</v>
      </c>
      <c r="L290" s="189">
        <v>15</v>
      </c>
      <c r="M290" s="189">
        <v>0</v>
      </c>
      <c r="N290" s="189">
        <v>45</v>
      </c>
    </row>
    <row r="291" spans="1:14" ht="15.75" customHeight="1">
      <c r="A291" s="190">
        <v>8250077.4100000001</v>
      </c>
      <c r="B291" s="189">
        <v>2289</v>
      </c>
      <c r="C291" s="189">
        <v>2388</v>
      </c>
      <c r="D291" s="189">
        <v>874</v>
      </c>
      <c r="E291" s="189">
        <v>860</v>
      </c>
      <c r="F291" s="189">
        <v>2646.2</v>
      </c>
      <c r="G291" s="189">
        <v>0.87</v>
      </c>
      <c r="H291" s="189">
        <v>795</v>
      </c>
      <c r="I291" s="189">
        <v>630</v>
      </c>
      <c r="J291" s="189">
        <v>40</v>
      </c>
      <c r="K291" s="189">
        <v>70</v>
      </c>
      <c r="L291" s="189">
        <v>25</v>
      </c>
      <c r="M291" s="189">
        <v>0</v>
      </c>
      <c r="N291" s="189">
        <v>20</v>
      </c>
    </row>
    <row r="292" spans="1:14" ht="15.75" customHeight="1">
      <c r="A292" s="190">
        <v>8250200.0199999996</v>
      </c>
      <c r="B292" s="187" t="s">
        <v>437</v>
      </c>
      <c r="C292" s="189">
        <v>1643</v>
      </c>
      <c r="D292" s="187" t="s">
        <v>437</v>
      </c>
      <c r="E292" s="187" t="s">
        <v>437</v>
      </c>
      <c r="F292" s="187" t="s">
        <v>437</v>
      </c>
      <c r="G292" s="189">
        <v>282.44</v>
      </c>
      <c r="H292" s="187" t="s">
        <v>436</v>
      </c>
      <c r="I292" s="187" t="s">
        <v>436</v>
      </c>
      <c r="J292" s="187" t="s">
        <v>436</v>
      </c>
      <c r="K292" s="187" t="s">
        <v>436</v>
      </c>
      <c r="L292" s="187" t="s">
        <v>436</v>
      </c>
      <c r="M292" s="187" t="s">
        <v>436</v>
      </c>
      <c r="N292" s="187" t="s">
        <v>436</v>
      </c>
    </row>
    <row r="293" spans="1:14" ht="15.75" customHeight="1">
      <c r="A293" s="190">
        <v>8250200.0300000003</v>
      </c>
      <c r="B293" s="189">
        <v>2428</v>
      </c>
      <c r="C293" s="189">
        <v>2550</v>
      </c>
      <c r="D293" s="189">
        <v>1036</v>
      </c>
      <c r="E293" s="189">
        <v>935</v>
      </c>
      <c r="F293" s="189">
        <v>5.7</v>
      </c>
      <c r="G293" s="189">
        <v>424.32</v>
      </c>
      <c r="H293" s="189">
        <v>715</v>
      </c>
      <c r="I293" s="189">
        <v>655</v>
      </c>
      <c r="J293" s="189">
        <v>15</v>
      </c>
      <c r="K293" s="189">
        <v>0</v>
      </c>
      <c r="L293" s="189">
        <v>20</v>
      </c>
      <c r="M293" s="189">
        <v>0</v>
      </c>
      <c r="N293" s="189">
        <v>15</v>
      </c>
    </row>
    <row r="294" spans="1:14" ht="15.75" customHeight="1">
      <c r="A294" s="190">
        <v>8250200.0499999998</v>
      </c>
      <c r="B294" s="189">
        <v>5030</v>
      </c>
      <c r="C294" s="189">
        <v>4330</v>
      </c>
      <c r="D294" s="189">
        <v>1705</v>
      </c>
      <c r="E294" s="189">
        <v>1630</v>
      </c>
      <c r="F294" s="189">
        <v>46.7</v>
      </c>
      <c r="G294" s="189">
        <v>107.74</v>
      </c>
      <c r="H294" s="189">
        <v>1295</v>
      </c>
      <c r="I294" s="189">
        <v>1155</v>
      </c>
      <c r="J294" s="189">
        <v>30</v>
      </c>
      <c r="K294" s="189">
        <v>30</v>
      </c>
      <c r="L294" s="189">
        <v>25</v>
      </c>
      <c r="M294" s="189">
        <v>10</v>
      </c>
      <c r="N294" s="189">
        <v>55</v>
      </c>
    </row>
    <row r="295" spans="1:14" ht="15.75" customHeight="1">
      <c r="A295" s="190">
        <v>8250200.0599999996</v>
      </c>
      <c r="B295" s="189">
        <v>5088</v>
      </c>
      <c r="C295" s="189">
        <v>5064</v>
      </c>
      <c r="D295" s="189">
        <v>1801</v>
      </c>
      <c r="E295" s="189">
        <v>1733</v>
      </c>
      <c r="F295" s="189">
        <v>81.099999999999994</v>
      </c>
      <c r="G295" s="189">
        <v>62.77</v>
      </c>
      <c r="H295" s="189">
        <v>1210</v>
      </c>
      <c r="I295" s="189">
        <v>1055</v>
      </c>
      <c r="J295" s="189">
        <v>65</v>
      </c>
      <c r="K295" s="189">
        <v>10</v>
      </c>
      <c r="L295" s="189">
        <v>30</v>
      </c>
      <c r="M295" s="189">
        <v>0</v>
      </c>
      <c r="N295" s="189">
        <v>35</v>
      </c>
    </row>
    <row r="296" spans="1:14" ht="15.75" customHeight="1">
      <c r="A296" s="190">
        <v>8250201.0099999998</v>
      </c>
      <c r="B296" s="189">
        <v>7440</v>
      </c>
      <c r="C296" s="189">
        <v>6837</v>
      </c>
      <c r="D296" s="189">
        <v>2610</v>
      </c>
      <c r="E296" s="189">
        <v>2504</v>
      </c>
      <c r="F296" s="189">
        <v>30.2</v>
      </c>
      <c r="G296" s="189">
        <v>246.3</v>
      </c>
      <c r="H296" s="189">
        <v>2040</v>
      </c>
      <c r="I296" s="189">
        <v>1785</v>
      </c>
      <c r="J296" s="189">
        <v>90</v>
      </c>
      <c r="K296" s="189">
        <v>45</v>
      </c>
      <c r="L296" s="189">
        <v>50</v>
      </c>
      <c r="M296" s="189">
        <v>10</v>
      </c>
      <c r="N296" s="189">
        <v>60</v>
      </c>
    </row>
    <row r="297" spans="1:14" ht="15.75" customHeight="1">
      <c r="A297" s="190">
        <v>8250201.0199999996</v>
      </c>
      <c r="B297" s="189">
        <v>4225</v>
      </c>
      <c r="C297" s="189">
        <v>4116</v>
      </c>
      <c r="D297" s="189">
        <v>1803</v>
      </c>
      <c r="E297" s="189">
        <v>1579</v>
      </c>
      <c r="F297" s="189">
        <v>5</v>
      </c>
      <c r="G297" s="189">
        <v>844.49</v>
      </c>
      <c r="H297" s="189">
        <v>1395</v>
      </c>
      <c r="I297" s="189">
        <v>1245</v>
      </c>
      <c r="J297" s="189">
        <v>35</v>
      </c>
      <c r="K297" s="189">
        <v>0</v>
      </c>
      <c r="L297" s="189">
        <v>45</v>
      </c>
      <c r="M297" s="189">
        <v>0</v>
      </c>
      <c r="N297" s="189">
        <v>65</v>
      </c>
    </row>
    <row r="298" spans="1:14" ht="15.75" customHeight="1">
      <c r="A298" s="190">
        <v>8250202.0099999998</v>
      </c>
      <c r="B298" s="189">
        <v>3914</v>
      </c>
      <c r="C298" s="189">
        <v>71</v>
      </c>
      <c r="D298" s="189">
        <v>1366</v>
      </c>
      <c r="E298" s="189">
        <v>1300</v>
      </c>
      <c r="F298" s="189">
        <v>128.80000000000001</v>
      </c>
      <c r="G298" s="189">
        <v>30.4</v>
      </c>
      <c r="H298" s="189">
        <v>1460</v>
      </c>
      <c r="I298" s="189">
        <v>1275</v>
      </c>
      <c r="J298" s="189">
        <v>75</v>
      </c>
      <c r="K298" s="189">
        <v>65</v>
      </c>
      <c r="L298" s="189">
        <v>0</v>
      </c>
      <c r="M298" s="189">
        <v>0</v>
      </c>
      <c r="N298" s="189">
        <v>35</v>
      </c>
    </row>
    <row r="299" spans="1:14" ht="15.75" customHeight="1">
      <c r="A299" s="190">
        <v>8250202.0199999996</v>
      </c>
      <c r="B299" s="189">
        <v>780</v>
      </c>
      <c r="C299" s="189">
        <v>770</v>
      </c>
      <c r="D299" s="189">
        <v>265</v>
      </c>
      <c r="E299" s="189">
        <v>253</v>
      </c>
      <c r="F299" s="189">
        <v>15.2</v>
      </c>
      <c r="G299" s="189">
        <v>51.3</v>
      </c>
      <c r="H299" s="189">
        <v>265</v>
      </c>
      <c r="I299" s="189">
        <v>255</v>
      </c>
      <c r="J299" s="189">
        <v>0</v>
      </c>
      <c r="K299" s="189">
        <v>0</v>
      </c>
      <c r="L299" s="189">
        <v>0</v>
      </c>
      <c r="M299" s="189">
        <v>0</v>
      </c>
      <c r="N299" s="189">
        <v>15</v>
      </c>
    </row>
    <row r="300" spans="1:14" ht="15.75" customHeight="1">
      <c r="A300" s="190">
        <v>8250202.0300000003</v>
      </c>
      <c r="B300" s="189">
        <v>3599</v>
      </c>
      <c r="C300" s="189">
        <v>2983</v>
      </c>
      <c r="D300" s="189">
        <v>1381</v>
      </c>
      <c r="E300" s="189">
        <v>1326</v>
      </c>
      <c r="F300" s="189">
        <v>302.7</v>
      </c>
      <c r="G300" s="189">
        <v>11.89</v>
      </c>
      <c r="H300" s="189">
        <v>1495</v>
      </c>
      <c r="I300" s="189">
        <v>1350</v>
      </c>
      <c r="J300" s="189">
        <v>35</v>
      </c>
      <c r="K300" s="189">
        <v>10</v>
      </c>
      <c r="L300" s="189">
        <v>20</v>
      </c>
      <c r="M300" s="189">
        <v>0</v>
      </c>
      <c r="N300" s="189">
        <v>75</v>
      </c>
    </row>
    <row r="301" spans="1:14" ht="15.75" customHeight="1">
      <c r="A301" s="190">
        <v>8250202.04</v>
      </c>
      <c r="B301" s="189">
        <v>2807</v>
      </c>
      <c r="C301" s="189">
        <v>2755</v>
      </c>
      <c r="D301" s="189">
        <v>1033</v>
      </c>
      <c r="E301" s="189">
        <v>984</v>
      </c>
      <c r="F301" s="189">
        <v>6</v>
      </c>
      <c r="G301" s="189">
        <v>465.34</v>
      </c>
      <c r="H301" s="189">
        <v>980</v>
      </c>
      <c r="I301" s="189">
        <v>900</v>
      </c>
      <c r="J301" s="189">
        <v>40</v>
      </c>
      <c r="K301" s="189">
        <v>0</v>
      </c>
      <c r="L301" s="189">
        <v>30</v>
      </c>
      <c r="M301" s="189">
        <v>0</v>
      </c>
      <c r="N301" s="189">
        <v>15</v>
      </c>
    </row>
    <row r="302" spans="1:14" ht="15.75" customHeight="1">
      <c r="A302" s="190">
        <v>8250203</v>
      </c>
      <c r="B302" s="189">
        <v>4012</v>
      </c>
      <c r="C302" s="189">
        <v>4209</v>
      </c>
      <c r="D302" s="189">
        <v>1566</v>
      </c>
      <c r="E302" s="189">
        <v>1500</v>
      </c>
      <c r="F302" s="189">
        <v>4.2</v>
      </c>
      <c r="G302" s="189">
        <v>960.24</v>
      </c>
      <c r="H302" s="189">
        <v>1480</v>
      </c>
      <c r="I302" s="189">
        <v>1325</v>
      </c>
      <c r="J302" s="189">
        <v>70</v>
      </c>
      <c r="K302" s="189">
        <v>0</v>
      </c>
      <c r="L302" s="189">
        <v>55</v>
      </c>
      <c r="M302" s="189">
        <v>0</v>
      </c>
      <c r="N302" s="189">
        <v>40</v>
      </c>
    </row>
    <row r="303" spans="1:14" ht="15.75" customHeight="1">
      <c r="A303" s="190">
        <v>8250204.0099999998</v>
      </c>
      <c r="B303" s="189">
        <v>6722</v>
      </c>
      <c r="C303" s="189">
        <v>6596</v>
      </c>
      <c r="D303" s="189">
        <v>2264</v>
      </c>
      <c r="E303" s="189">
        <v>2206</v>
      </c>
      <c r="F303" s="189">
        <v>22.1</v>
      </c>
      <c r="G303" s="189">
        <v>304.85000000000002</v>
      </c>
      <c r="H303" s="189">
        <v>2770</v>
      </c>
      <c r="I303" s="189">
        <v>2545</v>
      </c>
      <c r="J303" s="189">
        <v>70</v>
      </c>
      <c r="K303" s="189">
        <v>20</v>
      </c>
      <c r="L303" s="189">
        <v>80</v>
      </c>
      <c r="M303" s="189">
        <v>0</v>
      </c>
      <c r="N303" s="189">
        <v>60</v>
      </c>
    </row>
    <row r="304" spans="1:14" ht="15.75" customHeight="1">
      <c r="A304" s="190">
        <v>8250204.0300000003</v>
      </c>
      <c r="B304" s="189">
        <v>5209</v>
      </c>
      <c r="C304" s="189">
        <v>4985</v>
      </c>
      <c r="D304" s="189">
        <v>1712</v>
      </c>
      <c r="E304" s="189">
        <v>1615</v>
      </c>
      <c r="F304" s="189">
        <v>12.4</v>
      </c>
      <c r="G304" s="189">
        <v>418.88</v>
      </c>
      <c r="H304" s="189">
        <v>1810</v>
      </c>
      <c r="I304" s="189">
        <v>1625</v>
      </c>
      <c r="J304" s="189">
        <v>90</v>
      </c>
      <c r="K304" s="189">
        <v>25</v>
      </c>
      <c r="L304" s="189">
        <v>20</v>
      </c>
      <c r="M304" s="189">
        <v>0</v>
      </c>
      <c r="N304" s="189">
        <v>50</v>
      </c>
    </row>
    <row r="305" spans="1:14" ht="15.75" customHeight="1">
      <c r="A305" s="190">
        <v>8250204.0599999996</v>
      </c>
      <c r="B305" s="189">
        <v>3271</v>
      </c>
      <c r="C305" s="189">
        <v>2029</v>
      </c>
      <c r="D305" s="189">
        <v>875</v>
      </c>
      <c r="E305" s="189">
        <v>846</v>
      </c>
      <c r="F305" s="189">
        <v>372.6</v>
      </c>
      <c r="G305" s="189">
        <v>8.7799999999999994</v>
      </c>
      <c r="H305" s="189">
        <v>1160</v>
      </c>
      <c r="I305" s="189">
        <v>1035</v>
      </c>
      <c r="J305" s="189">
        <v>30</v>
      </c>
      <c r="K305" s="189">
        <v>0</v>
      </c>
      <c r="L305" s="189">
        <v>35</v>
      </c>
      <c r="M305" s="189">
        <v>0</v>
      </c>
      <c r="N305" s="189">
        <v>45</v>
      </c>
    </row>
    <row r="306" spans="1:14" ht="15.75" customHeight="1">
      <c r="A306" s="190">
        <v>8250204.0700000003</v>
      </c>
      <c r="B306" s="189">
        <v>1593</v>
      </c>
      <c r="C306" s="189">
        <v>1723</v>
      </c>
      <c r="D306" s="189">
        <v>526</v>
      </c>
      <c r="E306" s="189">
        <v>504</v>
      </c>
      <c r="F306" s="189">
        <v>324.89999999999998</v>
      </c>
      <c r="G306" s="189">
        <v>4.9000000000000004</v>
      </c>
      <c r="H306" s="189">
        <v>510</v>
      </c>
      <c r="I306" s="189">
        <v>475</v>
      </c>
      <c r="J306" s="189">
        <v>25</v>
      </c>
      <c r="K306" s="189">
        <v>0</v>
      </c>
      <c r="L306" s="189">
        <v>0</v>
      </c>
      <c r="M306" s="189">
        <v>0</v>
      </c>
      <c r="N306" s="189">
        <v>0</v>
      </c>
    </row>
    <row r="307" spans="1:14" ht="15.75" customHeight="1">
      <c r="A307" s="190">
        <v>8250204.0800000001</v>
      </c>
      <c r="B307" s="189">
        <v>1554</v>
      </c>
      <c r="C307" s="189">
        <v>1273</v>
      </c>
      <c r="D307" s="189">
        <v>510</v>
      </c>
      <c r="E307" s="189">
        <v>496</v>
      </c>
      <c r="F307" s="189">
        <v>679.3</v>
      </c>
      <c r="G307" s="189">
        <v>2.29</v>
      </c>
      <c r="H307" s="189">
        <v>580</v>
      </c>
      <c r="I307" s="189">
        <v>555</v>
      </c>
      <c r="J307" s="189">
        <v>20</v>
      </c>
      <c r="K307" s="189">
        <v>0</v>
      </c>
      <c r="L307" s="189">
        <v>0</v>
      </c>
      <c r="M307" s="189">
        <v>0</v>
      </c>
      <c r="N307" s="189">
        <v>0</v>
      </c>
    </row>
    <row r="308" spans="1:14" ht="15.75" customHeight="1">
      <c r="A308" s="190">
        <v>8250204.0899999999</v>
      </c>
      <c r="B308" s="189">
        <v>6246</v>
      </c>
      <c r="C308" s="189">
        <v>6409</v>
      </c>
      <c r="D308" s="189">
        <v>2061</v>
      </c>
      <c r="E308" s="189">
        <v>1996</v>
      </c>
      <c r="F308" s="189">
        <v>3145.5</v>
      </c>
      <c r="G308" s="189">
        <v>1.99</v>
      </c>
      <c r="H308" s="189">
        <v>2300</v>
      </c>
      <c r="I308" s="189">
        <v>2095</v>
      </c>
      <c r="J308" s="189">
        <v>95</v>
      </c>
      <c r="K308" s="189">
        <v>35</v>
      </c>
      <c r="L308" s="189">
        <v>25</v>
      </c>
      <c r="M308" s="189">
        <v>10</v>
      </c>
      <c r="N308" s="189">
        <v>35</v>
      </c>
    </row>
    <row r="309" spans="1:14" ht="15.75" customHeight="1">
      <c r="A309" s="190">
        <v>8250204.0999999996</v>
      </c>
      <c r="B309" s="189">
        <v>387</v>
      </c>
      <c r="C309" s="189">
        <v>72</v>
      </c>
      <c r="D309" s="189">
        <v>146</v>
      </c>
      <c r="E309" s="189">
        <v>130</v>
      </c>
      <c r="F309" s="189">
        <v>75.7</v>
      </c>
      <c r="G309" s="189">
        <v>5.1100000000000003</v>
      </c>
      <c r="H309" s="189">
        <v>205</v>
      </c>
      <c r="I309" s="189">
        <v>180</v>
      </c>
      <c r="J309" s="189">
        <v>15</v>
      </c>
      <c r="K309" s="189">
        <v>0</v>
      </c>
      <c r="L309" s="189">
        <v>0</v>
      </c>
      <c r="M309" s="189">
        <v>0</v>
      </c>
      <c r="N309" s="189">
        <v>0</v>
      </c>
    </row>
    <row r="310" spans="1:14" ht="15.75" customHeight="1">
      <c r="A310" s="190">
        <v>8250204.1100000003</v>
      </c>
      <c r="B310" s="189">
        <v>0</v>
      </c>
      <c r="C310" s="189">
        <v>0</v>
      </c>
      <c r="D310" s="189">
        <v>1</v>
      </c>
      <c r="E310" s="189">
        <v>1</v>
      </c>
      <c r="F310" s="189">
        <v>0</v>
      </c>
      <c r="G310" s="189">
        <v>4.93</v>
      </c>
      <c r="H310" s="187" t="s">
        <v>436</v>
      </c>
      <c r="I310" s="187" t="s">
        <v>436</v>
      </c>
      <c r="J310" s="187" t="s">
        <v>436</v>
      </c>
      <c r="K310" s="187" t="s">
        <v>436</v>
      </c>
      <c r="L310" s="187" t="s">
        <v>436</v>
      </c>
      <c r="M310" s="187" t="s">
        <v>436</v>
      </c>
      <c r="N310" s="187" t="s">
        <v>436</v>
      </c>
    </row>
    <row r="311" spans="1:14" ht="15.75" customHeight="1">
      <c r="A311" s="190">
        <v>8250204.1200000001</v>
      </c>
      <c r="B311" s="189">
        <v>5290</v>
      </c>
      <c r="C311" s="189">
        <v>5311</v>
      </c>
      <c r="D311" s="189">
        <v>1676</v>
      </c>
      <c r="E311" s="189">
        <v>1647</v>
      </c>
      <c r="F311" s="189">
        <v>2139.6</v>
      </c>
      <c r="G311" s="189">
        <v>2.4700000000000002</v>
      </c>
      <c r="H311" s="189">
        <v>2015</v>
      </c>
      <c r="I311" s="189">
        <v>1790</v>
      </c>
      <c r="J311" s="189">
        <v>75</v>
      </c>
      <c r="K311" s="189">
        <v>25</v>
      </c>
      <c r="L311" s="189">
        <v>55</v>
      </c>
      <c r="M311" s="189">
        <v>15</v>
      </c>
      <c r="N311" s="189">
        <v>55</v>
      </c>
    </row>
    <row r="312" spans="1:14" ht="15.75" customHeight="1">
      <c r="A312" s="190">
        <v>8250204.1299999999</v>
      </c>
      <c r="B312" s="189">
        <v>3822</v>
      </c>
      <c r="C312" s="189">
        <v>3070</v>
      </c>
      <c r="D312" s="189">
        <v>1130</v>
      </c>
      <c r="E312" s="189">
        <v>1113</v>
      </c>
      <c r="F312" s="189">
        <v>1619.2</v>
      </c>
      <c r="G312" s="189">
        <v>2.36</v>
      </c>
      <c r="H312" s="189">
        <v>1360</v>
      </c>
      <c r="I312" s="189">
        <v>1185</v>
      </c>
      <c r="J312" s="189">
        <v>85</v>
      </c>
      <c r="K312" s="189">
        <v>15</v>
      </c>
      <c r="L312" s="189">
        <v>20</v>
      </c>
      <c r="M312" s="189">
        <v>0</v>
      </c>
      <c r="N312" s="189">
        <v>55</v>
      </c>
    </row>
    <row r="313" spans="1:14" ht="15.75" customHeight="1">
      <c r="A313" s="190">
        <v>8250205.0199999996</v>
      </c>
      <c r="B313" s="189">
        <v>3320</v>
      </c>
      <c r="C313" s="189">
        <v>3431</v>
      </c>
      <c r="D313" s="189">
        <v>1502</v>
      </c>
      <c r="E313" s="189">
        <v>1449</v>
      </c>
      <c r="F313" s="189">
        <v>1264.8</v>
      </c>
      <c r="G313" s="189">
        <v>2.62</v>
      </c>
      <c r="H313" s="189">
        <v>1330</v>
      </c>
      <c r="I313" s="189">
        <v>1075</v>
      </c>
      <c r="J313" s="189">
        <v>50</v>
      </c>
      <c r="K313" s="189">
        <v>15</v>
      </c>
      <c r="L313" s="189">
        <v>125</v>
      </c>
      <c r="M313" s="189">
        <v>15</v>
      </c>
      <c r="N313" s="189">
        <v>40</v>
      </c>
    </row>
    <row r="314" spans="1:14" ht="15.75" customHeight="1">
      <c r="A314" s="190">
        <v>8250205.04</v>
      </c>
      <c r="B314" s="189">
        <v>4005</v>
      </c>
      <c r="C314" s="189">
        <v>2203</v>
      </c>
      <c r="D314" s="189">
        <v>1509</v>
      </c>
      <c r="E314" s="189">
        <v>1445</v>
      </c>
      <c r="F314" s="189">
        <v>758.1</v>
      </c>
      <c r="G314" s="189">
        <v>5.28</v>
      </c>
      <c r="H314" s="189">
        <v>1515</v>
      </c>
      <c r="I314" s="189">
        <v>1320</v>
      </c>
      <c r="J314" s="189">
        <v>95</v>
      </c>
      <c r="K314" s="189">
        <v>0</v>
      </c>
      <c r="L314" s="189">
        <v>15</v>
      </c>
      <c r="M314" s="189">
        <v>0</v>
      </c>
      <c r="N314" s="189">
        <v>75</v>
      </c>
    </row>
    <row r="315" spans="1:14" ht="15.75" customHeight="1">
      <c r="A315" s="190">
        <v>8250205.0499999998</v>
      </c>
      <c r="B315" s="189">
        <v>3776</v>
      </c>
      <c r="C315" s="189">
        <v>3605</v>
      </c>
      <c r="D315" s="189">
        <v>1304</v>
      </c>
      <c r="E315" s="189">
        <v>1264</v>
      </c>
      <c r="F315" s="189">
        <v>2057.1</v>
      </c>
      <c r="G315" s="189">
        <v>1.84</v>
      </c>
      <c r="H315" s="189">
        <v>1285</v>
      </c>
      <c r="I315" s="189">
        <v>1125</v>
      </c>
      <c r="J315" s="189">
        <v>45</v>
      </c>
      <c r="K315" s="189">
        <v>10</v>
      </c>
      <c r="L315" s="189">
        <v>35</v>
      </c>
      <c r="M315" s="189">
        <v>10</v>
      </c>
      <c r="N315" s="189">
        <v>65</v>
      </c>
    </row>
    <row r="316" spans="1:14" ht="15.75" customHeight="1">
      <c r="A316" s="190">
        <v>8250205.0599999996</v>
      </c>
      <c r="B316" s="189">
        <v>3054</v>
      </c>
      <c r="C316" s="189">
        <v>2958</v>
      </c>
      <c r="D316" s="189">
        <v>1172</v>
      </c>
      <c r="E316" s="189">
        <v>1134</v>
      </c>
      <c r="F316" s="189">
        <v>2340.1</v>
      </c>
      <c r="G316" s="189">
        <v>1.31</v>
      </c>
      <c r="H316" s="189">
        <v>1100</v>
      </c>
      <c r="I316" s="189">
        <v>1015</v>
      </c>
      <c r="J316" s="189">
        <v>35</v>
      </c>
      <c r="K316" s="189">
        <v>0</v>
      </c>
      <c r="L316" s="189">
        <v>15</v>
      </c>
      <c r="M316" s="189">
        <v>0</v>
      </c>
      <c r="N316" s="189">
        <v>30</v>
      </c>
    </row>
    <row r="317" spans="1:14" ht="15.75" customHeight="1">
      <c r="A317" s="190">
        <v>8250205.0700000003</v>
      </c>
      <c r="B317" s="189">
        <v>6052</v>
      </c>
      <c r="C317" s="189">
        <v>4482</v>
      </c>
      <c r="D317" s="189">
        <v>2366</v>
      </c>
      <c r="E317" s="189">
        <v>2278</v>
      </c>
      <c r="F317" s="189">
        <v>2115.6999999999998</v>
      </c>
      <c r="G317" s="189">
        <v>2.86</v>
      </c>
      <c r="H317" s="189">
        <v>2105</v>
      </c>
      <c r="I317" s="189">
        <v>1820</v>
      </c>
      <c r="J317" s="189">
        <v>95</v>
      </c>
      <c r="K317" s="189">
        <v>35</v>
      </c>
      <c r="L317" s="189">
        <v>65</v>
      </c>
      <c r="M317" s="189">
        <v>15</v>
      </c>
      <c r="N317" s="189">
        <v>85</v>
      </c>
    </row>
    <row r="318" spans="1:14" ht="15.75" customHeight="1">
      <c r="A318" s="190">
        <v>8250205.0800000001</v>
      </c>
      <c r="B318" s="189">
        <v>4885</v>
      </c>
      <c r="C318" s="189">
        <v>4871</v>
      </c>
      <c r="D318" s="189">
        <v>2080</v>
      </c>
      <c r="E318" s="189">
        <v>2006</v>
      </c>
      <c r="F318" s="189">
        <v>647.70000000000005</v>
      </c>
      <c r="G318" s="189">
        <v>7.54</v>
      </c>
      <c r="H318" s="189">
        <v>1610</v>
      </c>
      <c r="I318" s="189">
        <v>1345</v>
      </c>
      <c r="J318" s="189">
        <v>80</v>
      </c>
      <c r="K318" s="189">
        <v>10</v>
      </c>
      <c r="L318" s="189">
        <v>95</v>
      </c>
      <c r="M318" s="189">
        <v>10</v>
      </c>
      <c r="N318" s="189">
        <v>70</v>
      </c>
    </row>
    <row r="319" spans="1:14" ht="15.75" customHeight="1">
      <c r="A319" s="190">
        <v>8250205.0899999999</v>
      </c>
      <c r="B319" s="189">
        <v>7107</v>
      </c>
      <c r="C319" s="189">
        <v>4303</v>
      </c>
      <c r="D319" s="189">
        <v>2645</v>
      </c>
      <c r="E319" s="189">
        <v>2520</v>
      </c>
      <c r="F319" s="189">
        <v>701.5</v>
      </c>
      <c r="G319" s="189">
        <v>10.130000000000001</v>
      </c>
      <c r="H319" s="189">
        <v>2530</v>
      </c>
      <c r="I319" s="189">
        <v>2205</v>
      </c>
      <c r="J319" s="189">
        <v>85</v>
      </c>
      <c r="K319" s="189">
        <v>50</v>
      </c>
      <c r="L319" s="189">
        <v>85</v>
      </c>
      <c r="M319" s="189">
        <v>15</v>
      </c>
      <c r="N319" s="189">
        <v>85</v>
      </c>
    </row>
    <row r="320" spans="1:14" ht="15.75" customHeight="1">
      <c r="A320" s="190">
        <v>8250206.0199999996</v>
      </c>
      <c r="B320" s="189">
        <v>3128</v>
      </c>
      <c r="C320" s="189">
        <v>3299</v>
      </c>
      <c r="D320" s="189">
        <v>1285</v>
      </c>
      <c r="E320" s="189">
        <v>1241</v>
      </c>
      <c r="F320" s="189">
        <v>2348.9</v>
      </c>
      <c r="G320" s="189">
        <v>1.33</v>
      </c>
      <c r="H320" s="189">
        <v>1310</v>
      </c>
      <c r="I320" s="189">
        <v>1145</v>
      </c>
      <c r="J320" s="189">
        <v>70</v>
      </c>
      <c r="K320" s="189">
        <v>15</v>
      </c>
      <c r="L320" s="189">
        <v>45</v>
      </c>
      <c r="M320" s="189">
        <v>0</v>
      </c>
      <c r="N320" s="189">
        <v>35</v>
      </c>
    </row>
    <row r="321" spans="1:14" ht="15.75" customHeight="1">
      <c r="A321" s="190">
        <v>8250206.0499999998</v>
      </c>
      <c r="B321" s="189">
        <v>7690</v>
      </c>
      <c r="C321" s="189">
        <v>7229</v>
      </c>
      <c r="D321" s="189">
        <v>3577</v>
      </c>
      <c r="E321" s="189">
        <v>3436</v>
      </c>
      <c r="F321" s="189">
        <v>2797.8</v>
      </c>
      <c r="G321" s="189">
        <v>2.75</v>
      </c>
      <c r="H321" s="189">
        <v>3435</v>
      </c>
      <c r="I321" s="189">
        <v>2805</v>
      </c>
      <c r="J321" s="189">
        <v>215</v>
      </c>
      <c r="K321" s="189">
        <v>75</v>
      </c>
      <c r="L321" s="189">
        <v>170</v>
      </c>
      <c r="M321" s="189">
        <v>25</v>
      </c>
      <c r="N321" s="189">
        <v>145</v>
      </c>
    </row>
    <row r="322" spans="1:14" ht="15.75" customHeight="1">
      <c r="A322" s="190">
        <v>8250206.0599999996</v>
      </c>
      <c r="B322" s="189">
        <v>7078</v>
      </c>
      <c r="C322" s="189">
        <v>4060</v>
      </c>
      <c r="D322" s="189">
        <v>2274</v>
      </c>
      <c r="E322" s="189">
        <v>2224</v>
      </c>
      <c r="F322" s="189">
        <v>2764.1</v>
      </c>
      <c r="G322" s="189">
        <v>2.56</v>
      </c>
      <c r="H322" s="189">
        <v>2540</v>
      </c>
      <c r="I322" s="189">
        <v>2280</v>
      </c>
      <c r="J322" s="189">
        <v>95</v>
      </c>
      <c r="K322" s="189">
        <v>45</v>
      </c>
      <c r="L322" s="189">
        <v>25</v>
      </c>
      <c r="M322" s="189">
        <v>10</v>
      </c>
      <c r="N322" s="189">
        <v>80</v>
      </c>
    </row>
    <row r="323" spans="1:14" ht="15.75" customHeight="1">
      <c r="A323" s="190">
        <v>8250206.0700000003</v>
      </c>
      <c r="B323" s="189">
        <v>7132</v>
      </c>
      <c r="C323" s="189">
        <v>6503</v>
      </c>
      <c r="D323" s="189">
        <v>2577</v>
      </c>
      <c r="E323" s="189">
        <v>2514</v>
      </c>
      <c r="F323" s="189">
        <v>2877.7</v>
      </c>
      <c r="G323" s="189">
        <v>2.48</v>
      </c>
      <c r="H323" s="189">
        <v>2835</v>
      </c>
      <c r="I323" s="189">
        <v>2355</v>
      </c>
      <c r="J323" s="189">
        <v>180</v>
      </c>
      <c r="K323" s="189">
        <v>60</v>
      </c>
      <c r="L323" s="189">
        <v>130</v>
      </c>
      <c r="M323" s="189">
        <v>10</v>
      </c>
      <c r="N323" s="189">
        <v>105</v>
      </c>
    </row>
    <row r="324" spans="1:14" ht="15.75" customHeight="1">
      <c r="A324" s="190">
        <v>8250206.0800000001</v>
      </c>
      <c r="B324" s="189">
        <v>9299</v>
      </c>
      <c r="C324" s="189">
        <v>6315</v>
      </c>
      <c r="D324" s="189">
        <v>2950</v>
      </c>
      <c r="E324" s="189">
        <v>2892</v>
      </c>
      <c r="F324" s="189">
        <v>1786.8</v>
      </c>
      <c r="G324" s="189">
        <v>5.2</v>
      </c>
      <c r="H324" s="189">
        <v>3570</v>
      </c>
      <c r="I324" s="189">
        <v>3120</v>
      </c>
      <c r="J324" s="189">
        <v>130</v>
      </c>
      <c r="K324" s="189">
        <v>25</v>
      </c>
      <c r="L324" s="189">
        <v>100</v>
      </c>
      <c r="M324" s="189">
        <v>0</v>
      </c>
      <c r="N324" s="189">
        <v>185</v>
      </c>
    </row>
    <row r="325" spans="1:14" ht="15.75" customHeight="1">
      <c r="A325" s="190">
        <v>8250206.0899999999</v>
      </c>
      <c r="B325" s="189">
        <v>8421</v>
      </c>
      <c r="C325" s="189">
        <v>5686</v>
      </c>
      <c r="D325" s="189">
        <v>3014</v>
      </c>
      <c r="E325" s="189">
        <v>2950</v>
      </c>
      <c r="F325" s="189">
        <v>2129.6999999999998</v>
      </c>
      <c r="G325" s="189">
        <v>3.95</v>
      </c>
      <c r="H325" s="189">
        <v>3280</v>
      </c>
      <c r="I325" s="189">
        <v>2910</v>
      </c>
      <c r="J325" s="189">
        <v>155</v>
      </c>
      <c r="K325" s="189">
        <v>55</v>
      </c>
      <c r="L325" s="189">
        <v>60</v>
      </c>
      <c r="M325" s="189">
        <v>0</v>
      </c>
      <c r="N325" s="189">
        <v>95</v>
      </c>
    </row>
    <row r="326" spans="1:14" ht="15.75" customHeight="1">
      <c r="A326" s="190">
        <v>8250206.0999999996</v>
      </c>
      <c r="B326" s="189">
        <v>7230</v>
      </c>
      <c r="C326" s="189">
        <v>6714</v>
      </c>
      <c r="D326" s="189">
        <v>2510</v>
      </c>
      <c r="E326" s="189">
        <v>2470</v>
      </c>
      <c r="F326" s="189">
        <v>3464.5</v>
      </c>
      <c r="G326" s="189">
        <v>2.09</v>
      </c>
      <c r="H326" s="189">
        <v>2560</v>
      </c>
      <c r="I326" s="189">
        <v>2335</v>
      </c>
      <c r="J326" s="189">
        <v>65</v>
      </c>
      <c r="K326" s="189">
        <v>25</v>
      </c>
      <c r="L326" s="189">
        <v>45</v>
      </c>
      <c r="M326" s="189">
        <v>10</v>
      </c>
      <c r="N326" s="189">
        <v>85</v>
      </c>
    </row>
    <row r="327" spans="1:14" ht="15.75" customHeight="1">
      <c r="A327" s="190">
        <v>8250206.1100000003</v>
      </c>
      <c r="B327" s="189">
        <v>6403</v>
      </c>
      <c r="C327" s="189">
        <v>6437</v>
      </c>
      <c r="D327" s="189">
        <v>2210</v>
      </c>
      <c r="E327" s="189">
        <v>2152</v>
      </c>
      <c r="F327" s="189">
        <v>3338.7</v>
      </c>
      <c r="G327" s="189">
        <v>1.92</v>
      </c>
      <c r="H327" s="189">
        <v>2385</v>
      </c>
      <c r="I327" s="189">
        <v>2150</v>
      </c>
      <c r="J327" s="189">
        <v>90</v>
      </c>
      <c r="K327" s="189">
        <v>20</v>
      </c>
      <c r="L327" s="189">
        <v>50</v>
      </c>
      <c r="M327" s="189">
        <v>15</v>
      </c>
      <c r="N327" s="189">
        <v>65</v>
      </c>
    </row>
    <row r="328" spans="1:14" ht="15.75" customHeight="1">
      <c r="A328" s="190">
        <v>8250207.0099999998</v>
      </c>
      <c r="B328" s="189">
        <v>4540</v>
      </c>
      <c r="C328" s="189">
        <v>4888</v>
      </c>
      <c r="D328" s="189">
        <v>1722</v>
      </c>
      <c r="E328" s="189">
        <v>1688</v>
      </c>
      <c r="F328" s="189">
        <v>1296.4000000000001</v>
      </c>
      <c r="G328" s="189">
        <v>3.5</v>
      </c>
      <c r="H328" s="189">
        <v>1900</v>
      </c>
      <c r="I328" s="189">
        <v>1675</v>
      </c>
      <c r="J328" s="189">
        <v>65</v>
      </c>
      <c r="K328" s="189">
        <v>0</v>
      </c>
      <c r="L328" s="189">
        <v>75</v>
      </c>
      <c r="M328" s="189">
        <v>10</v>
      </c>
      <c r="N328" s="189">
        <v>70</v>
      </c>
    </row>
    <row r="329" spans="1:14" ht="15.75" customHeight="1">
      <c r="A329" s="190">
        <v>8250207.0300000003</v>
      </c>
      <c r="B329" s="189">
        <v>6583</v>
      </c>
      <c r="C329" s="189">
        <v>6399</v>
      </c>
      <c r="D329" s="189">
        <v>2741</v>
      </c>
      <c r="E329" s="189">
        <v>2615</v>
      </c>
      <c r="F329" s="189">
        <v>1218.7</v>
      </c>
      <c r="G329" s="189">
        <v>5.4</v>
      </c>
      <c r="H329" s="189">
        <v>2725</v>
      </c>
      <c r="I329" s="189">
        <v>2310</v>
      </c>
      <c r="J329" s="189">
        <v>220</v>
      </c>
      <c r="K329" s="189">
        <v>45</v>
      </c>
      <c r="L329" s="189">
        <v>85</v>
      </c>
      <c r="M329" s="189">
        <v>20</v>
      </c>
      <c r="N329" s="189">
        <v>50</v>
      </c>
    </row>
    <row r="330" spans="1:14" ht="15.75" customHeight="1">
      <c r="A330" s="190">
        <v>8250207.04</v>
      </c>
      <c r="B330" s="189">
        <v>5816</v>
      </c>
      <c r="C330" s="189">
        <v>3281</v>
      </c>
      <c r="D330" s="189">
        <v>1912</v>
      </c>
      <c r="E330" s="189">
        <v>1863</v>
      </c>
      <c r="F330" s="189">
        <v>3057</v>
      </c>
      <c r="G330" s="189">
        <v>1.9</v>
      </c>
      <c r="H330" s="189">
        <v>2175</v>
      </c>
      <c r="I330" s="189">
        <v>1950</v>
      </c>
      <c r="J330" s="189">
        <v>75</v>
      </c>
      <c r="K330" s="189">
        <v>15</v>
      </c>
      <c r="L330" s="189">
        <v>25</v>
      </c>
      <c r="M330" s="189">
        <v>10</v>
      </c>
      <c r="N330" s="189">
        <v>95</v>
      </c>
    </row>
    <row r="331" spans="1:14" ht="15.75" customHeight="1"/>
    <row r="332" spans="1:14" ht="15.75" customHeight="1"/>
    <row r="333" spans="1:14" ht="15.75" customHeight="1"/>
    <row r="334" spans="1:14" ht="15.75" customHeight="1"/>
    <row r="335" spans="1:14" ht="15.75" customHeight="1"/>
    <row r="336" spans="1:14"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394E5-6199-D54D-AFFF-EDE7CE4F8736}">
  <dimension ref="A1:D346"/>
  <sheetViews>
    <sheetView workbookViewId="0"/>
  </sheetViews>
  <sheetFormatPr defaultColWidth="11.42578125" defaultRowHeight="15"/>
  <sheetData>
    <row r="1" spans="1:4" ht="15.75">
      <c r="A1" s="299" t="s">
        <v>496</v>
      </c>
      <c r="B1" s="299" t="s">
        <v>497</v>
      </c>
      <c r="C1" s="299" t="s">
        <v>498</v>
      </c>
      <c r="D1" s="299" t="s">
        <v>499</v>
      </c>
    </row>
    <row r="2" spans="1:4" ht="15.75">
      <c r="A2" s="299">
        <v>8250001.0099999998</v>
      </c>
      <c r="B2" s="299">
        <v>8250001.0099999998</v>
      </c>
      <c r="C2" s="299">
        <v>1</v>
      </c>
      <c r="D2" s="299">
        <v>1</v>
      </c>
    </row>
    <row r="3" spans="1:4" ht="15.75">
      <c r="A3" s="299">
        <v>8250001.0199999996</v>
      </c>
      <c r="B3" s="299">
        <v>8250001.0199999996</v>
      </c>
      <c r="C3" s="299">
        <v>1</v>
      </c>
      <c r="D3" s="299">
        <v>1</v>
      </c>
    </row>
    <row r="4" spans="1:4" ht="15.75">
      <c r="A4" s="299">
        <v>8250001.0300000003</v>
      </c>
      <c r="B4" s="299">
        <v>8250001.0300000003</v>
      </c>
      <c r="C4" s="299">
        <v>1</v>
      </c>
      <c r="D4" s="299">
        <v>1</v>
      </c>
    </row>
    <row r="5" spans="1:4" ht="15.75">
      <c r="A5" s="299">
        <v>8250001.04</v>
      </c>
      <c r="B5" s="299">
        <v>8250001.04</v>
      </c>
      <c r="C5" s="299">
        <v>1</v>
      </c>
      <c r="D5" s="299">
        <v>1</v>
      </c>
    </row>
    <row r="6" spans="1:4" ht="15.75">
      <c r="A6" s="299">
        <v>8250001.0499999998</v>
      </c>
      <c r="B6" s="299">
        <v>8250001.0499999998</v>
      </c>
      <c r="C6" s="299">
        <v>1</v>
      </c>
      <c r="D6" s="299">
        <v>1</v>
      </c>
    </row>
    <row r="7" spans="1:4" ht="15.75">
      <c r="A7" s="299">
        <v>8250001.0599999996</v>
      </c>
      <c r="B7" s="299">
        <v>8250001.0599999996</v>
      </c>
      <c r="C7" s="299">
        <v>1</v>
      </c>
      <c r="D7" s="299">
        <v>1</v>
      </c>
    </row>
    <row r="8" spans="1:4" ht="15.75">
      <c r="A8" s="299">
        <v>8250001.0700000003</v>
      </c>
      <c r="B8" s="299">
        <v>8250001.0700000003</v>
      </c>
      <c r="C8" s="299">
        <v>1</v>
      </c>
      <c r="D8" s="299">
        <v>1</v>
      </c>
    </row>
    <row r="9" spans="1:4" ht="15.75">
      <c r="A9" s="299">
        <v>8250001.0800000001</v>
      </c>
      <c r="B9" s="299">
        <v>8250001.0800000001</v>
      </c>
      <c r="C9" s="299">
        <v>1</v>
      </c>
      <c r="D9" s="299">
        <v>1</v>
      </c>
    </row>
    <row r="10" spans="1:4" ht="15.75">
      <c r="A10" s="299">
        <v>8250001.0899999999</v>
      </c>
      <c r="B10" s="299">
        <v>8250001.0899999999</v>
      </c>
      <c r="C10" s="299">
        <v>1</v>
      </c>
      <c r="D10" s="299">
        <v>1</v>
      </c>
    </row>
    <row r="11" spans="1:4" ht="15.75">
      <c r="A11" s="299">
        <v>8250001.0999999996</v>
      </c>
      <c r="B11" s="299">
        <v>8250001.0999999996</v>
      </c>
      <c r="C11" s="299">
        <v>1</v>
      </c>
      <c r="D11" s="299">
        <v>1</v>
      </c>
    </row>
    <row r="12" spans="1:4" ht="15.75">
      <c r="A12" s="299">
        <v>8250001.1100000003</v>
      </c>
      <c r="B12" s="299">
        <v>8250001.1100000003</v>
      </c>
      <c r="C12" s="299">
        <v>1</v>
      </c>
      <c r="D12" s="299">
        <v>1</v>
      </c>
    </row>
    <row r="13" spans="1:4" ht="15.75">
      <c r="A13" s="299">
        <v>8250001.1299999999</v>
      </c>
      <c r="B13" s="299">
        <v>8250001.1299999999</v>
      </c>
      <c r="C13" s="299">
        <v>1</v>
      </c>
      <c r="D13" s="299">
        <v>1</v>
      </c>
    </row>
    <row r="14" spans="1:4" ht="15.75">
      <c r="A14" s="299">
        <v>8250001.1399999997</v>
      </c>
      <c r="B14" s="299">
        <v>8250001.1399999997</v>
      </c>
      <c r="C14" s="299">
        <v>1</v>
      </c>
      <c r="D14" s="299">
        <v>1</v>
      </c>
    </row>
    <row r="15" spans="1:4" ht="15.75">
      <c r="A15" s="299">
        <v>8250001.1699999999</v>
      </c>
      <c r="B15" s="299">
        <v>8250001.1699999999</v>
      </c>
      <c r="C15" s="299">
        <v>1</v>
      </c>
      <c r="D15" s="299">
        <v>1</v>
      </c>
    </row>
    <row r="16" spans="1:4" ht="15.75">
      <c r="A16" s="299">
        <v>8250001.2199999997</v>
      </c>
      <c r="B16" s="299">
        <v>8250001.2199999997</v>
      </c>
      <c r="C16" s="299">
        <v>1</v>
      </c>
      <c r="D16" s="299">
        <v>1</v>
      </c>
    </row>
    <row r="17" spans="1:4" ht="15.75">
      <c r="A17" s="299">
        <v>8250001.2300000004</v>
      </c>
      <c r="B17" s="299">
        <v>8250001.2300000004</v>
      </c>
      <c r="C17" s="299">
        <v>1</v>
      </c>
      <c r="D17" s="299">
        <v>1</v>
      </c>
    </row>
    <row r="18" spans="1:4" ht="15.75">
      <c r="A18" s="299">
        <v>8250001.25</v>
      </c>
      <c r="B18" s="299">
        <v>8250001.25</v>
      </c>
      <c r="C18" s="299">
        <v>1</v>
      </c>
      <c r="D18" s="299">
        <v>1</v>
      </c>
    </row>
    <row r="19" spans="1:4" ht="15.75">
      <c r="A19" s="299">
        <v>8250001.2800000003</v>
      </c>
      <c r="B19" s="299">
        <v>8250001.2800000003</v>
      </c>
      <c r="C19" s="299">
        <v>1</v>
      </c>
      <c r="D19" s="299">
        <v>1</v>
      </c>
    </row>
    <row r="20" spans="1:4" ht="15.75">
      <c r="A20" s="299">
        <v>8250001.29</v>
      </c>
      <c r="B20" s="299">
        <v>8250001.29</v>
      </c>
      <c r="C20" s="299">
        <v>1</v>
      </c>
      <c r="D20" s="299">
        <v>1</v>
      </c>
    </row>
    <row r="21" spans="1:4" ht="15.75">
      <c r="A21" s="299">
        <v>8250001.2999999998</v>
      </c>
      <c r="B21" s="299">
        <v>8250001.2999999998</v>
      </c>
      <c r="C21" s="299">
        <v>1</v>
      </c>
      <c r="D21" s="299">
        <v>1</v>
      </c>
    </row>
    <row r="22" spans="1:4" ht="15.75">
      <c r="A22" s="299">
        <v>8250001.3200000003</v>
      </c>
      <c r="B22" s="299">
        <v>8250001.3200000003</v>
      </c>
      <c r="C22" s="299">
        <v>1</v>
      </c>
      <c r="D22" s="299">
        <v>1</v>
      </c>
    </row>
    <row r="23" spans="1:4" ht="15.75">
      <c r="A23" s="299">
        <v>8250001.3300000001</v>
      </c>
      <c r="B23" s="299">
        <v>8250001.3300000001</v>
      </c>
      <c r="C23" s="299">
        <v>1</v>
      </c>
      <c r="D23" s="299">
        <v>1</v>
      </c>
    </row>
    <row r="24" spans="1:4" ht="15.75">
      <c r="A24" s="299">
        <v>8250001.3499999996</v>
      </c>
      <c r="B24" s="299">
        <v>8250001.3499999996</v>
      </c>
      <c r="C24" s="299">
        <v>1</v>
      </c>
      <c r="D24" s="299">
        <v>1</v>
      </c>
    </row>
    <row r="25" spans="1:4" ht="15.75">
      <c r="A25" s="299">
        <v>8250001.3700000001</v>
      </c>
      <c r="B25" s="299">
        <v>8250001.3700000001</v>
      </c>
      <c r="C25" s="299">
        <v>1</v>
      </c>
      <c r="D25" s="299">
        <v>1</v>
      </c>
    </row>
    <row r="26" spans="1:4" ht="15.75">
      <c r="A26" s="299">
        <v>8250001.3799999999</v>
      </c>
      <c r="B26" s="299">
        <v>8250001.3799999999</v>
      </c>
      <c r="C26" s="299">
        <v>1</v>
      </c>
      <c r="D26" s="299">
        <v>1</v>
      </c>
    </row>
    <row r="27" spans="1:4" ht="15.75">
      <c r="A27" s="299">
        <v>8250001.3899999997</v>
      </c>
      <c r="B27" s="299">
        <v>8250001.3899999997</v>
      </c>
      <c r="C27" s="299">
        <v>1</v>
      </c>
      <c r="D27" s="299">
        <v>1</v>
      </c>
    </row>
    <row r="28" spans="1:4" ht="15.75">
      <c r="A28" s="299">
        <v>8250001.3099999996</v>
      </c>
      <c r="B28" s="299">
        <v>8250001.4000000004</v>
      </c>
      <c r="C28" s="299">
        <v>0.23850963999999999</v>
      </c>
      <c r="D28" s="299">
        <v>0.31478666</v>
      </c>
    </row>
    <row r="29" spans="1:4" ht="15.75">
      <c r="A29" s="299">
        <v>8250001.3099999996</v>
      </c>
      <c r="B29" s="299">
        <v>8250001.4100000001</v>
      </c>
      <c r="C29" s="299">
        <v>0.24925211</v>
      </c>
      <c r="D29" s="299">
        <v>0.19957385999999999</v>
      </c>
    </row>
    <row r="30" spans="1:4" ht="15.75">
      <c r="A30" s="299">
        <v>8250001.3099999996</v>
      </c>
      <c r="B30" s="299">
        <v>8250001.4199999999</v>
      </c>
      <c r="C30" s="299">
        <v>0.51223825000000001</v>
      </c>
      <c r="D30" s="299">
        <v>0.48563948000000001</v>
      </c>
    </row>
    <row r="31" spans="1:4" ht="15.75">
      <c r="A31" s="299">
        <v>8250001.3600000003</v>
      </c>
      <c r="B31" s="299">
        <v>8250001.4299999997</v>
      </c>
      <c r="C31" s="299">
        <v>0.65744639999999999</v>
      </c>
      <c r="D31" s="299">
        <v>0.64454144000000002</v>
      </c>
    </row>
    <row r="32" spans="1:4" ht="15.75">
      <c r="A32" s="299">
        <v>8250001.3600000003</v>
      </c>
      <c r="B32" s="299">
        <v>8250001.4400000004</v>
      </c>
      <c r="C32" s="299">
        <v>0.34255360000000001</v>
      </c>
      <c r="D32" s="299">
        <v>0.35545855999999998</v>
      </c>
    </row>
    <row r="33" spans="1:4" ht="15.75">
      <c r="A33" s="299">
        <v>8250001.3399999999</v>
      </c>
      <c r="B33" s="299">
        <v>8250001.4500000002</v>
      </c>
      <c r="C33" s="299">
        <v>0.39247135</v>
      </c>
      <c r="D33" s="299">
        <v>0.37893111000000002</v>
      </c>
    </row>
    <row r="34" spans="1:4" ht="15.75">
      <c r="A34" s="299">
        <v>8250001.3399999999</v>
      </c>
      <c r="B34" s="299">
        <v>8250001.46</v>
      </c>
      <c r="C34" s="299">
        <v>0.33450042000000002</v>
      </c>
      <c r="D34" s="299">
        <v>0.31534097</v>
      </c>
    </row>
    <row r="35" spans="1:4" ht="15.75">
      <c r="A35" s="299">
        <v>8250001.3399999999</v>
      </c>
      <c r="B35" s="299">
        <v>8250001.4699999997</v>
      </c>
      <c r="C35" s="299">
        <v>6.6417660000000003E-2</v>
      </c>
      <c r="D35" s="299">
        <v>5.5915819999999998E-2</v>
      </c>
    </row>
    <row r="36" spans="1:4" ht="15.75">
      <c r="A36" s="299">
        <v>8250001.3399999999</v>
      </c>
      <c r="B36" s="299">
        <v>8250001.4800000004</v>
      </c>
      <c r="C36" s="299">
        <v>0.20661056999999999</v>
      </c>
      <c r="D36" s="299">
        <v>0.24981210000000001</v>
      </c>
    </row>
    <row r="37" spans="1:4" ht="15.75">
      <c r="A37" s="299">
        <v>8250001.2599999998</v>
      </c>
      <c r="B37" s="299">
        <v>8250001.4900000002</v>
      </c>
      <c r="C37" s="299">
        <v>0.73148290999999999</v>
      </c>
      <c r="D37" s="299">
        <v>0.69992871000000001</v>
      </c>
    </row>
    <row r="38" spans="1:4" ht="15.75">
      <c r="A38" s="299">
        <v>8250001.2599999998</v>
      </c>
      <c r="B38" s="299">
        <v>8250001.5</v>
      </c>
      <c r="C38" s="299">
        <v>0.26851709000000001</v>
      </c>
      <c r="D38" s="299">
        <v>0.30007128999999999</v>
      </c>
    </row>
    <row r="39" spans="1:4" ht="15.75">
      <c r="A39" s="299">
        <v>8250002.0199999996</v>
      </c>
      <c r="B39" s="299">
        <v>8250002.0199999996</v>
      </c>
      <c r="C39" s="299">
        <v>1</v>
      </c>
      <c r="D39" s="299">
        <v>1</v>
      </c>
    </row>
    <row r="40" spans="1:4" ht="15.75">
      <c r="A40" s="299">
        <v>8250002.04</v>
      </c>
      <c r="B40" s="299">
        <v>8250002.04</v>
      </c>
      <c r="C40" s="299">
        <v>1</v>
      </c>
      <c r="D40" s="299">
        <v>1</v>
      </c>
    </row>
    <row r="41" spans="1:4" ht="15.75">
      <c r="A41" s="299">
        <v>8250204.0099999998</v>
      </c>
      <c r="B41" s="299">
        <v>8250002.04</v>
      </c>
      <c r="C41" s="299">
        <v>4.4322470000000003E-2</v>
      </c>
      <c r="D41" s="299">
        <v>5.5506970000000003E-2</v>
      </c>
    </row>
    <row r="42" spans="1:4" ht="15.75">
      <c r="A42" s="299">
        <v>8250002.0599999996</v>
      </c>
      <c r="B42" s="299">
        <v>8250002.0599999996</v>
      </c>
      <c r="C42" s="299">
        <v>1</v>
      </c>
      <c r="D42" s="299">
        <v>1</v>
      </c>
    </row>
    <row r="43" spans="1:4" ht="15.75">
      <c r="A43" s="299">
        <v>8250002.0700000003</v>
      </c>
      <c r="B43" s="299">
        <v>8250002.0700000003</v>
      </c>
      <c r="C43" s="299">
        <v>0.89124038000000005</v>
      </c>
      <c r="D43" s="299">
        <v>0.87910266999999997</v>
      </c>
    </row>
    <row r="44" spans="1:4" ht="15.75">
      <c r="A44" s="299">
        <v>8250002.0800000001</v>
      </c>
      <c r="B44" s="299">
        <v>8250002.0800000001</v>
      </c>
      <c r="C44" s="299">
        <v>0.95541187000000005</v>
      </c>
      <c r="D44" s="299">
        <v>0.95687681000000002</v>
      </c>
    </row>
    <row r="45" spans="1:4" ht="15.75">
      <c r="A45" s="299">
        <v>8250002.0899999999</v>
      </c>
      <c r="B45" s="299">
        <v>8250002.0899999999</v>
      </c>
      <c r="C45" s="299">
        <v>1</v>
      </c>
      <c r="D45" s="299">
        <v>1</v>
      </c>
    </row>
    <row r="46" spans="1:4" ht="15.75">
      <c r="A46" s="299">
        <v>8250002.0999999996</v>
      </c>
      <c r="B46" s="299">
        <v>8250002.0999999996</v>
      </c>
      <c r="C46" s="299">
        <v>1</v>
      </c>
      <c r="D46" s="299">
        <v>1</v>
      </c>
    </row>
    <row r="47" spans="1:4" ht="15.75">
      <c r="A47" s="299">
        <v>8250002.1100000003</v>
      </c>
      <c r="B47" s="299">
        <v>8250002.1100000003</v>
      </c>
      <c r="C47" s="299">
        <v>1</v>
      </c>
      <c r="D47" s="299">
        <v>1</v>
      </c>
    </row>
    <row r="48" spans="1:4" ht="15.75">
      <c r="A48" s="299">
        <v>8250002.1200000001</v>
      </c>
      <c r="B48" s="299">
        <v>8250002.1200000001</v>
      </c>
      <c r="C48" s="299">
        <v>1</v>
      </c>
      <c r="D48" s="299">
        <v>1</v>
      </c>
    </row>
    <row r="49" spans="1:4" ht="15.75">
      <c r="A49" s="299">
        <v>8250002.0700000003</v>
      </c>
      <c r="B49" s="299">
        <v>8250002.1399999997</v>
      </c>
      <c r="C49" s="299">
        <v>0.10875962</v>
      </c>
      <c r="D49" s="299">
        <v>0.12089733</v>
      </c>
    </row>
    <row r="50" spans="1:4" ht="15.75">
      <c r="A50" s="299">
        <v>8250002.0800000001</v>
      </c>
      <c r="B50" s="299">
        <v>8250002.1399999997</v>
      </c>
      <c r="C50" s="299">
        <v>4.4588129999999997E-2</v>
      </c>
      <c r="D50" s="299">
        <v>4.3123189999999999E-2</v>
      </c>
    </row>
    <row r="51" spans="1:4" ht="15.75">
      <c r="A51" s="299">
        <v>8250002.1399999997</v>
      </c>
      <c r="B51" s="299">
        <v>8250002.1399999997</v>
      </c>
      <c r="C51" s="299">
        <v>1</v>
      </c>
      <c r="D51" s="299">
        <v>1</v>
      </c>
    </row>
    <row r="52" spans="1:4" ht="15.75">
      <c r="A52" s="299">
        <v>8250002.1500000004</v>
      </c>
      <c r="B52" s="299">
        <v>8250002.1500000004</v>
      </c>
      <c r="C52" s="299">
        <v>1</v>
      </c>
      <c r="D52" s="299">
        <v>1</v>
      </c>
    </row>
    <row r="53" spans="1:4" ht="15.75">
      <c r="A53" s="299">
        <v>8250002.1699999999</v>
      </c>
      <c r="B53" s="299">
        <v>8250002.1699999999</v>
      </c>
      <c r="C53" s="299">
        <v>1</v>
      </c>
      <c r="D53" s="299">
        <v>1</v>
      </c>
    </row>
    <row r="54" spans="1:4" ht="15.75">
      <c r="A54" s="299">
        <v>8250002.1799999997</v>
      </c>
      <c r="B54" s="299">
        <v>8250002.1799999997</v>
      </c>
      <c r="C54" s="299">
        <v>1</v>
      </c>
      <c r="D54" s="299">
        <v>1</v>
      </c>
    </row>
    <row r="55" spans="1:4" ht="15.75">
      <c r="A55" s="299">
        <v>8250002.2199999997</v>
      </c>
      <c r="B55" s="299">
        <v>8250002.2199999997</v>
      </c>
      <c r="C55" s="299">
        <v>1</v>
      </c>
      <c r="D55" s="299">
        <v>1</v>
      </c>
    </row>
    <row r="56" spans="1:4" ht="15.75">
      <c r="A56" s="299">
        <v>8250002.1600000001</v>
      </c>
      <c r="B56" s="299">
        <v>8250002.2400000002</v>
      </c>
      <c r="C56" s="299">
        <v>0.41266350000000002</v>
      </c>
      <c r="D56" s="299">
        <v>0.45678227999999998</v>
      </c>
    </row>
    <row r="57" spans="1:4" ht="15.75">
      <c r="A57" s="299">
        <v>8250002.1600000001</v>
      </c>
      <c r="B57" s="299">
        <v>8250002.25</v>
      </c>
      <c r="C57" s="299">
        <v>0.58733650000000004</v>
      </c>
      <c r="D57" s="299">
        <v>0.54321772000000002</v>
      </c>
    </row>
    <row r="58" spans="1:4" ht="15.75">
      <c r="A58" s="299">
        <v>8250002.1900000004</v>
      </c>
      <c r="B58" s="299">
        <v>8250002.2599999998</v>
      </c>
      <c r="C58" s="299">
        <v>0.26693056999999998</v>
      </c>
      <c r="D58" s="299">
        <v>0.26276832999999999</v>
      </c>
    </row>
    <row r="59" spans="1:4" ht="15.75">
      <c r="A59" s="299">
        <v>8250002.1900000004</v>
      </c>
      <c r="B59" s="299">
        <v>8250002.2699999996</v>
      </c>
      <c r="C59" s="299">
        <v>0.33978791000000003</v>
      </c>
      <c r="D59" s="299">
        <v>0.29972966000000001</v>
      </c>
    </row>
    <row r="60" spans="1:4" ht="15.75">
      <c r="A60" s="299">
        <v>8250002.1900000004</v>
      </c>
      <c r="B60" s="299">
        <v>8250002.2800000003</v>
      </c>
      <c r="C60" s="299">
        <v>0.39328151</v>
      </c>
      <c r="D60" s="299">
        <v>0.43750201</v>
      </c>
    </row>
    <row r="61" spans="1:4" ht="15.75">
      <c r="A61" s="299">
        <v>8250002.2000000002</v>
      </c>
      <c r="B61" s="299">
        <v>8250002.29</v>
      </c>
      <c r="C61" s="299">
        <v>0.33063128000000003</v>
      </c>
      <c r="D61" s="299">
        <v>0.34607696999999998</v>
      </c>
    </row>
    <row r="62" spans="1:4" ht="15.75">
      <c r="A62" s="299">
        <v>8250002.2000000002</v>
      </c>
      <c r="B62" s="299">
        <v>8250002.2999999998</v>
      </c>
      <c r="C62" s="299">
        <v>0.39858334000000001</v>
      </c>
      <c r="D62" s="299">
        <v>0.36380889</v>
      </c>
    </row>
    <row r="63" spans="1:4" ht="15.75">
      <c r="A63" s="299">
        <v>8250002.2000000002</v>
      </c>
      <c r="B63" s="299">
        <v>8250002.3099999996</v>
      </c>
      <c r="C63" s="299">
        <v>0.27078538000000002</v>
      </c>
      <c r="D63" s="299">
        <v>0.29011414000000002</v>
      </c>
    </row>
    <row r="64" spans="1:4" ht="15.75">
      <c r="A64" s="299">
        <v>8250002.21</v>
      </c>
      <c r="B64" s="299">
        <v>8250002.3200000003</v>
      </c>
      <c r="C64" s="299">
        <v>0.17298790999999999</v>
      </c>
      <c r="D64" s="299">
        <v>0.16371886999999999</v>
      </c>
    </row>
    <row r="65" spans="1:4" ht="15.75">
      <c r="A65" s="299">
        <v>8250002.21</v>
      </c>
      <c r="B65" s="299">
        <v>8250002.3300000001</v>
      </c>
      <c r="C65" s="299">
        <v>0.10389805000000001</v>
      </c>
      <c r="D65" s="299">
        <v>9.1413190000000005E-2</v>
      </c>
    </row>
    <row r="66" spans="1:4" ht="15.75">
      <c r="A66" s="299">
        <v>8250002.21</v>
      </c>
      <c r="B66" s="299">
        <v>8250002.3399999999</v>
      </c>
      <c r="C66" s="299">
        <v>0.17791571</v>
      </c>
      <c r="D66" s="299">
        <v>0.14429935999999999</v>
      </c>
    </row>
    <row r="67" spans="1:4" ht="15.75">
      <c r="A67" s="299">
        <v>8250002.21</v>
      </c>
      <c r="B67" s="299">
        <v>8250002.3499999996</v>
      </c>
      <c r="C67" s="299">
        <v>6.2598730000000005E-2</v>
      </c>
      <c r="D67" s="299">
        <v>0.10015300000000001</v>
      </c>
    </row>
    <row r="68" spans="1:4" ht="15.75">
      <c r="A68" s="299">
        <v>8250002.21</v>
      </c>
      <c r="B68" s="299">
        <v>8250002.3600000003</v>
      </c>
      <c r="C68" s="299">
        <v>0.15380790999999999</v>
      </c>
      <c r="D68" s="299">
        <v>0.17430477</v>
      </c>
    </row>
    <row r="69" spans="1:4" ht="15.75">
      <c r="A69" s="299">
        <v>8250002.21</v>
      </c>
      <c r="B69" s="299">
        <v>8250002.3700000001</v>
      </c>
      <c r="C69" s="299">
        <v>0.14463017</v>
      </c>
      <c r="D69" s="299">
        <v>0.14653948999999999</v>
      </c>
    </row>
    <row r="70" spans="1:4" ht="15.75">
      <c r="A70" s="299">
        <v>8250002.21</v>
      </c>
      <c r="B70" s="299">
        <v>8250002.3799999999</v>
      </c>
      <c r="C70" s="299">
        <v>0.18416152</v>
      </c>
      <c r="D70" s="299">
        <v>0.17957131000000001</v>
      </c>
    </row>
    <row r="71" spans="1:4" ht="15.75">
      <c r="A71" s="299">
        <v>8250002.2300000004</v>
      </c>
      <c r="B71" s="299">
        <v>8250002.3899999997</v>
      </c>
      <c r="C71" s="299">
        <v>0.50721218000000001</v>
      </c>
      <c r="D71" s="299">
        <v>0.49081694999999997</v>
      </c>
    </row>
    <row r="72" spans="1:4" ht="15.75">
      <c r="A72" s="299">
        <v>8250002.2300000004</v>
      </c>
      <c r="B72" s="299">
        <v>8250002.4000000004</v>
      </c>
      <c r="C72" s="299">
        <v>0.49278781999999999</v>
      </c>
      <c r="D72" s="299">
        <v>0.50918304999999997</v>
      </c>
    </row>
    <row r="73" spans="1:4" ht="15.75">
      <c r="A73" s="299">
        <v>8250003</v>
      </c>
      <c r="B73" s="299">
        <v>8250003</v>
      </c>
      <c r="C73" s="299">
        <v>1</v>
      </c>
      <c r="D73" s="299">
        <v>1</v>
      </c>
    </row>
    <row r="74" spans="1:4" ht="15.75">
      <c r="A74" s="299">
        <v>8250004</v>
      </c>
      <c r="B74" s="299">
        <v>8250004</v>
      </c>
      <c r="C74" s="299">
        <v>1</v>
      </c>
      <c r="D74" s="299">
        <v>1</v>
      </c>
    </row>
    <row r="75" spans="1:4" ht="15.75">
      <c r="A75" s="299">
        <v>8250005</v>
      </c>
      <c r="B75" s="299">
        <v>8250005</v>
      </c>
      <c r="C75" s="299">
        <v>1</v>
      </c>
      <c r="D75" s="299">
        <v>1</v>
      </c>
    </row>
    <row r="76" spans="1:4" ht="15.75">
      <c r="A76" s="299">
        <v>8250006</v>
      </c>
      <c r="B76" s="299">
        <v>8250006</v>
      </c>
      <c r="C76" s="299">
        <v>1</v>
      </c>
      <c r="D76" s="299">
        <v>1</v>
      </c>
    </row>
    <row r="77" spans="1:4" ht="15.75">
      <c r="A77" s="299">
        <v>8250008</v>
      </c>
      <c r="B77" s="299">
        <v>8250006</v>
      </c>
      <c r="C77" s="299">
        <v>0.14310455999999999</v>
      </c>
      <c r="D77" s="299">
        <v>0.13894587999999999</v>
      </c>
    </row>
    <row r="78" spans="1:4" ht="15.75">
      <c r="A78" s="299">
        <v>8250007.0099999998</v>
      </c>
      <c r="B78" s="299">
        <v>8250007.0099999998</v>
      </c>
      <c r="C78" s="299">
        <v>1</v>
      </c>
      <c r="D78" s="299">
        <v>1</v>
      </c>
    </row>
    <row r="79" spans="1:4" ht="15.75">
      <c r="A79" s="299">
        <v>8250007.0199999996</v>
      </c>
      <c r="B79" s="299">
        <v>8250007.0199999996</v>
      </c>
      <c r="C79" s="299">
        <v>1</v>
      </c>
      <c r="D79" s="299">
        <v>1</v>
      </c>
    </row>
    <row r="80" spans="1:4" ht="15.75">
      <c r="A80" s="299">
        <v>8250007.0300000003</v>
      </c>
      <c r="B80" s="299">
        <v>8250007.0300000003</v>
      </c>
      <c r="C80" s="299">
        <v>1</v>
      </c>
      <c r="D80" s="299">
        <v>1</v>
      </c>
    </row>
    <row r="81" spans="1:4" ht="15.75">
      <c r="A81" s="299">
        <v>8250007.04</v>
      </c>
      <c r="B81" s="299">
        <v>8250007.0499999998</v>
      </c>
      <c r="C81" s="299">
        <v>0.11103277</v>
      </c>
      <c r="D81" s="299">
        <v>9.1173390000000007E-2</v>
      </c>
    </row>
    <row r="82" spans="1:4" ht="15.75">
      <c r="A82" s="299">
        <v>8250007.04</v>
      </c>
      <c r="B82" s="299">
        <v>8250007.0599999996</v>
      </c>
      <c r="C82" s="299">
        <v>0.56256340999999999</v>
      </c>
      <c r="D82" s="299">
        <v>0.64548211</v>
      </c>
    </row>
    <row r="83" spans="1:4" ht="15.75">
      <c r="A83" s="299">
        <v>8250007.04</v>
      </c>
      <c r="B83" s="299">
        <v>8250007.0700000003</v>
      </c>
      <c r="C83" s="299">
        <v>0.32640382000000001</v>
      </c>
      <c r="D83" s="299">
        <v>0.26334450999999998</v>
      </c>
    </row>
    <row r="84" spans="1:4" ht="15.75">
      <c r="A84" s="299">
        <v>8250008</v>
      </c>
      <c r="B84" s="299">
        <v>8250008</v>
      </c>
      <c r="C84" s="299">
        <v>0.85689543999999995</v>
      </c>
      <c r="D84" s="299">
        <v>0.86105412000000003</v>
      </c>
    </row>
    <row r="85" spans="1:4" ht="15.75">
      <c r="A85" s="299">
        <v>8250009</v>
      </c>
      <c r="B85" s="299">
        <v>8250009</v>
      </c>
      <c r="C85" s="299">
        <v>1</v>
      </c>
      <c r="D85" s="299">
        <v>1</v>
      </c>
    </row>
    <row r="86" spans="1:4" ht="15.75">
      <c r="A86" s="299">
        <v>8250010</v>
      </c>
      <c r="B86" s="299">
        <v>8250010</v>
      </c>
      <c r="C86" s="299">
        <v>1</v>
      </c>
      <c r="D86" s="299">
        <v>1</v>
      </c>
    </row>
    <row r="87" spans="1:4" ht="15.75">
      <c r="A87" s="299">
        <v>8250011</v>
      </c>
      <c r="B87" s="299">
        <v>8250011</v>
      </c>
      <c r="C87" s="299">
        <v>1</v>
      </c>
      <c r="D87" s="299">
        <v>1</v>
      </c>
    </row>
    <row r="88" spans="1:4" ht="15.75">
      <c r="A88" s="299">
        <v>8250012</v>
      </c>
      <c r="B88" s="299">
        <v>8250012</v>
      </c>
      <c r="C88" s="299">
        <v>1</v>
      </c>
      <c r="D88" s="299">
        <v>1</v>
      </c>
    </row>
    <row r="89" spans="1:4" ht="15.75">
      <c r="A89" s="299">
        <v>8250013</v>
      </c>
      <c r="B89" s="299">
        <v>8250013</v>
      </c>
      <c r="C89" s="299">
        <v>1</v>
      </c>
      <c r="D89" s="299">
        <v>1</v>
      </c>
    </row>
    <row r="90" spans="1:4" ht="15.75">
      <c r="A90" s="299">
        <v>8250014</v>
      </c>
      <c r="B90" s="299">
        <v>8250014</v>
      </c>
      <c r="C90" s="299">
        <v>1</v>
      </c>
      <c r="D90" s="299">
        <v>1</v>
      </c>
    </row>
    <row r="91" spans="1:4" ht="15.75">
      <c r="A91" s="299">
        <v>8250015</v>
      </c>
      <c r="B91" s="299">
        <v>8250015</v>
      </c>
      <c r="C91" s="299">
        <v>1</v>
      </c>
      <c r="D91" s="299">
        <v>1</v>
      </c>
    </row>
    <row r="92" spans="1:4" ht="15.75">
      <c r="A92" s="299">
        <v>8250016</v>
      </c>
      <c r="B92" s="299">
        <v>8250016</v>
      </c>
      <c r="C92" s="299">
        <v>1</v>
      </c>
      <c r="D92" s="299">
        <v>1</v>
      </c>
    </row>
    <row r="93" spans="1:4" ht="15.75">
      <c r="A93" s="299">
        <v>8250017.0099999998</v>
      </c>
      <c r="B93" s="299">
        <v>8250017.0099999998</v>
      </c>
      <c r="C93" s="299">
        <v>1</v>
      </c>
      <c r="D93" s="299">
        <v>1</v>
      </c>
    </row>
    <row r="94" spans="1:4" ht="15.75">
      <c r="A94" s="299">
        <v>8250017.0300000003</v>
      </c>
      <c r="B94" s="299">
        <v>8250017.0300000003</v>
      </c>
      <c r="C94" s="299">
        <v>1</v>
      </c>
      <c r="D94" s="299">
        <v>1</v>
      </c>
    </row>
    <row r="95" spans="1:4" ht="15.75">
      <c r="A95" s="299">
        <v>8250017.04</v>
      </c>
      <c r="B95" s="299">
        <v>8250017.04</v>
      </c>
      <c r="C95" s="299">
        <v>1</v>
      </c>
      <c r="D95" s="299">
        <v>1</v>
      </c>
    </row>
    <row r="96" spans="1:4" ht="15.75">
      <c r="A96" s="299">
        <v>8250017.0499999998</v>
      </c>
      <c r="B96" s="299">
        <v>8250017.0499999998</v>
      </c>
      <c r="C96" s="299">
        <v>1</v>
      </c>
      <c r="D96" s="299">
        <v>1</v>
      </c>
    </row>
    <row r="97" spans="1:4" ht="15.75">
      <c r="A97" s="299">
        <v>8250017.0599999996</v>
      </c>
      <c r="B97" s="299">
        <v>8250017.0599999996</v>
      </c>
      <c r="C97" s="299">
        <v>1</v>
      </c>
      <c r="D97" s="299">
        <v>1</v>
      </c>
    </row>
    <row r="98" spans="1:4" ht="15.75">
      <c r="A98" s="299">
        <v>8250018</v>
      </c>
      <c r="B98" s="299">
        <v>8250018.0099999998</v>
      </c>
      <c r="C98" s="299">
        <v>0.58184206000000005</v>
      </c>
      <c r="D98" s="299">
        <v>0.58727969000000002</v>
      </c>
    </row>
    <row r="99" spans="1:4" ht="15.75">
      <c r="A99" s="299">
        <v>8250018</v>
      </c>
      <c r="B99" s="299">
        <v>8250018.0199999996</v>
      </c>
      <c r="C99" s="299">
        <v>0.41815794000000001</v>
      </c>
      <c r="D99" s="299">
        <v>0.41272030999999998</v>
      </c>
    </row>
    <row r="100" spans="1:4" ht="15.75">
      <c r="A100" s="299">
        <v>8250019</v>
      </c>
      <c r="B100" s="299">
        <v>8250019</v>
      </c>
      <c r="C100" s="299">
        <v>1</v>
      </c>
      <c r="D100" s="299">
        <v>1</v>
      </c>
    </row>
    <row r="101" spans="1:4" ht="15.75">
      <c r="A101" s="299">
        <v>8250020</v>
      </c>
      <c r="B101" s="299">
        <v>8250020</v>
      </c>
      <c r="C101" s="299">
        <v>1</v>
      </c>
      <c r="D101" s="299">
        <v>1</v>
      </c>
    </row>
    <row r="102" spans="1:4" ht="15.75">
      <c r="A102" s="299">
        <v>8250021</v>
      </c>
      <c r="B102" s="299">
        <v>8250021.0099999998</v>
      </c>
      <c r="C102" s="299">
        <v>0.58840543000000001</v>
      </c>
      <c r="D102" s="299">
        <v>0.58482210999999995</v>
      </c>
    </row>
    <row r="103" spans="1:4" ht="15.75">
      <c r="A103" s="299">
        <v>8250021</v>
      </c>
      <c r="B103" s="299">
        <v>8250021.0199999996</v>
      </c>
      <c r="C103" s="299">
        <v>0.41159456999999999</v>
      </c>
      <c r="D103" s="299">
        <v>0.41517788999999999</v>
      </c>
    </row>
    <row r="104" spans="1:4" ht="15.75">
      <c r="A104" s="299">
        <v>8250022</v>
      </c>
      <c r="B104" s="299">
        <v>8250022.0099999998</v>
      </c>
      <c r="C104" s="299">
        <v>0.57188921999999998</v>
      </c>
      <c r="D104" s="299">
        <v>0.52222893999999997</v>
      </c>
    </row>
    <row r="105" spans="1:4" ht="15.75">
      <c r="A105" s="299">
        <v>8250022</v>
      </c>
      <c r="B105" s="299">
        <v>8250022.0199999996</v>
      </c>
      <c r="C105" s="299">
        <v>0.42811078000000002</v>
      </c>
      <c r="D105" s="299">
        <v>0.47777106000000003</v>
      </c>
    </row>
    <row r="106" spans="1:4" ht="15.75">
      <c r="A106" s="299">
        <v>8250023</v>
      </c>
      <c r="B106" s="299">
        <v>8250023</v>
      </c>
      <c r="C106" s="299">
        <v>1</v>
      </c>
      <c r="D106" s="299">
        <v>1</v>
      </c>
    </row>
    <row r="107" spans="1:4" ht="15.75">
      <c r="A107" s="299">
        <v>8250024</v>
      </c>
      <c r="B107" s="299">
        <v>8250024</v>
      </c>
      <c r="C107" s="299">
        <v>1</v>
      </c>
      <c r="D107" s="299">
        <v>1</v>
      </c>
    </row>
    <row r="108" spans="1:4" ht="15.75">
      <c r="A108" s="299">
        <v>8250025</v>
      </c>
      <c r="B108" s="299">
        <v>8250025</v>
      </c>
      <c r="C108" s="299">
        <v>1</v>
      </c>
      <c r="D108" s="299">
        <v>1</v>
      </c>
    </row>
    <row r="109" spans="1:4" ht="15.75">
      <c r="A109" s="299">
        <v>8250026</v>
      </c>
      <c r="B109" s="299">
        <v>8250026</v>
      </c>
      <c r="C109" s="299">
        <v>1</v>
      </c>
      <c r="D109" s="299">
        <v>1</v>
      </c>
    </row>
    <row r="110" spans="1:4" ht="15.75">
      <c r="A110" s="299">
        <v>8250027</v>
      </c>
      <c r="B110" s="299">
        <v>8250027.0099999998</v>
      </c>
      <c r="C110" s="299">
        <v>0.43712362999999999</v>
      </c>
      <c r="D110" s="299">
        <v>0.49530405999999999</v>
      </c>
    </row>
    <row r="111" spans="1:4" ht="15.75">
      <c r="A111" s="299">
        <v>8250027</v>
      </c>
      <c r="B111" s="299">
        <v>8250027.0199999996</v>
      </c>
      <c r="C111" s="299">
        <v>0.26862512</v>
      </c>
      <c r="D111" s="299">
        <v>0.19356561999999999</v>
      </c>
    </row>
    <row r="112" spans="1:4" ht="15.75">
      <c r="A112" s="299">
        <v>8250027</v>
      </c>
      <c r="B112" s="299">
        <v>8250027.0300000003</v>
      </c>
      <c r="C112" s="299">
        <v>0.29425125000000002</v>
      </c>
      <c r="D112" s="299">
        <v>0.31113032000000002</v>
      </c>
    </row>
    <row r="113" spans="1:4" ht="15.75">
      <c r="A113" s="299">
        <v>8250028</v>
      </c>
      <c r="B113" s="299">
        <v>8250028</v>
      </c>
      <c r="C113" s="299">
        <v>1</v>
      </c>
      <c r="D113" s="299">
        <v>1</v>
      </c>
    </row>
    <row r="114" spans="1:4" ht="15.75">
      <c r="A114" s="299">
        <v>8250029</v>
      </c>
      <c r="B114" s="299">
        <v>8250029</v>
      </c>
      <c r="C114" s="299">
        <v>1</v>
      </c>
      <c r="D114" s="299">
        <v>1</v>
      </c>
    </row>
    <row r="115" spans="1:4" ht="15.75">
      <c r="A115" s="299">
        <v>8250030</v>
      </c>
      <c r="B115" s="299">
        <v>8250030</v>
      </c>
      <c r="C115" s="299">
        <v>1</v>
      </c>
      <c r="D115" s="299">
        <v>1</v>
      </c>
    </row>
    <row r="116" spans="1:4" ht="15.75">
      <c r="A116" s="299">
        <v>8250031</v>
      </c>
      <c r="B116" s="299">
        <v>8250031.0099999998</v>
      </c>
      <c r="C116" s="299">
        <v>0.53309572999999999</v>
      </c>
      <c r="D116" s="299">
        <v>0.52408363999999996</v>
      </c>
    </row>
    <row r="117" spans="1:4" ht="15.75">
      <c r="A117" s="299">
        <v>8250031</v>
      </c>
      <c r="B117" s="299">
        <v>8250031.0199999996</v>
      </c>
      <c r="C117" s="299">
        <v>0.46690427000000001</v>
      </c>
      <c r="D117" s="299">
        <v>0.47591635999999998</v>
      </c>
    </row>
    <row r="118" spans="1:4" ht="15.75">
      <c r="A118" s="299">
        <v>8250032</v>
      </c>
      <c r="B118" s="299">
        <v>8250032</v>
      </c>
      <c r="C118" s="299">
        <v>1</v>
      </c>
      <c r="D118" s="299">
        <v>1</v>
      </c>
    </row>
    <row r="119" spans="1:4" ht="15.75">
      <c r="A119" s="299">
        <v>8250033.0099999998</v>
      </c>
      <c r="B119" s="299">
        <v>8250033.0099999998</v>
      </c>
      <c r="C119" s="299">
        <v>1</v>
      </c>
      <c r="D119" s="299">
        <v>1</v>
      </c>
    </row>
    <row r="120" spans="1:4" ht="15.75">
      <c r="A120" s="299">
        <v>8250033.0199999996</v>
      </c>
      <c r="B120" s="299">
        <v>8250033.0199999996</v>
      </c>
      <c r="C120" s="299">
        <v>1</v>
      </c>
      <c r="D120" s="299">
        <v>1</v>
      </c>
    </row>
    <row r="121" spans="1:4" ht="15.75">
      <c r="A121" s="299">
        <v>8250034</v>
      </c>
      <c r="B121" s="299">
        <v>8250034</v>
      </c>
      <c r="C121" s="299">
        <v>1</v>
      </c>
      <c r="D121" s="299">
        <v>1</v>
      </c>
    </row>
    <row r="122" spans="1:4" ht="15.75">
      <c r="A122" s="299">
        <v>8250035.0099999998</v>
      </c>
      <c r="B122" s="299">
        <v>8250035.0099999998</v>
      </c>
      <c r="C122" s="299">
        <v>1</v>
      </c>
      <c r="D122" s="299">
        <v>1</v>
      </c>
    </row>
    <row r="123" spans="1:4" ht="15.75">
      <c r="A123" s="299">
        <v>8250035.0199999996</v>
      </c>
      <c r="B123" s="299">
        <v>8250035.0099999998</v>
      </c>
      <c r="C123" s="299">
        <v>0.41812026000000002</v>
      </c>
      <c r="D123" s="299">
        <v>0.45547032999999998</v>
      </c>
    </row>
    <row r="124" spans="1:4" ht="15.75">
      <c r="A124" s="299">
        <v>8250035.0199999996</v>
      </c>
      <c r="B124" s="299">
        <v>8250035.0199999996</v>
      </c>
      <c r="C124" s="299">
        <v>0.58187973999999998</v>
      </c>
      <c r="D124" s="299">
        <v>0.54452966999999997</v>
      </c>
    </row>
    <row r="125" spans="1:4" ht="15.75">
      <c r="A125" s="299">
        <v>8250036.0099999998</v>
      </c>
      <c r="B125" s="299">
        <v>8250036.0099999998</v>
      </c>
      <c r="C125" s="299">
        <v>1</v>
      </c>
      <c r="D125" s="299">
        <v>1</v>
      </c>
    </row>
    <row r="126" spans="1:4" ht="15.75">
      <c r="A126" s="299">
        <v>8250036.0199999996</v>
      </c>
      <c r="B126" s="299">
        <v>8250036.0199999996</v>
      </c>
      <c r="C126" s="299">
        <v>1</v>
      </c>
      <c r="D126" s="299">
        <v>1</v>
      </c>
    </row>
    <row r="127" spans="1:4" ht="15.75">
      <c r="A127" s="299">
        <v>8250037</v>
      </c>
      <c r="B127" s="299">
        <v>8250037</v>
      </c>
      <c r="C127" s="299">
        <v>1</v>
      </c>
      <c r="D127" s="299">
        <v>1</v>
      </c>
    </row>
    <row r="128" spans="1:4" ht="15.75">
      <c r="A128" s="299">
        <v>8250038.0199999996</v>
      </c>
      <c r="B128" s="299">
        <v>8250038.0199999996</v>
      </c>
      <c r="C128" s="299">
        <v>1</v>
      </c>
      <c r="D128" s="299">
        <v>1</v>
      </c>
    </row>
    <row r="129" spans="1:4" ht="15.75">
      <c r="A129" s="299">
        <v>8250038.0300000003</v>
      </c>
      <c r="B129" s="299">
        <v>8250038.0300000003</v>
      </c>
      <c r="C129" s="299">
        <v>1</v>
      </c>
      <c r="D129" s="299">
        <v>1</v>
      </c>
    </row>
    <row r="130" spans="1:4" ht="15.75">
      <c r="A130" s="299">
        <v>8250038.04</v>
      </c>
      <c r="B130" s="299">
        <v>8250038.04</v>
      </c>
      <c r="C130" s="299">
        <v>1</v>
      </c>
      <c r="D130" s="299">
        <v>1</v>
      </c>
    </row>
    <row r="131" spans="1:4" ht="15.75">
      <c r="A131" s="299">
        <v>8250038.0499999998</v>
      </c>
      <c r="B131" s="299">
        <v>8250038.0499999998</v>
      </c>
      <c r="C131" s="299">
        <v>0.90775366999999996</v>
      </c>
      <c r="D131" s="299">
        <v>0.92330889999999999</v>
      </c>
    </row>
    <row r="132" spans="1:4" ht="15.75">
      <c r="A132" s="299">
        <v>8250038.0499999998</v>
      </c>
      <c r="B132" s="299">
        <v>8250038.0599999996</v>
      </c>
      <c r="C132" s="299">
        <v>9.2246330000000001E-2</v>
      </c>
      <c r="D132" s="299">
        <v>7.6691099999999998E-2</v>
      </c>
    </row>
    <row r="133" spans="1:4" ht="15.75">
      <c r="A133" s="299">
        <v>8250038.0599999996</v>
      </c>
      <c r="B133" s="299">
        <v>8250038.0599999996</v>
      </c>
      <c r="C133" s="299">
        <v>1</v>
      </c>
      <c r="D133" s="299">
        <v>1</v>
      </c>
    </row>
    <row r="134" spans="1:4" ht="15.75">
      <c r="A134" s="299">
        <v>8250038.0700000003</v>
      </c>
      <c r="B134" s="299">
        <v>8250038.0700000003</v>
      </c>
      <c r="C134" s="299">
        <v>1</v>
      </c>
      <c r="D134" s="299">
        <v>1</v>
      </c>
    </row>
    <row r="135" spans="1:4" ht="15.75">
      <c r="A135" s="299">
        <v>8250038.0800000001</v>
      </c>
      <c r="B135" s="299">
        <v>8250038.0800000001</v>
      </c>
      <c r="C135" s="299">
        <v>1</v>
      </c>
      <c r="D135" s="299">
        <v>1</v>
      </c>
    </row>
    <row r="136" spans="1:4" ht="15.75">
      <c r="A136" s="299">
        <v>8250038.0999999996</v>
      </c>
      <c r="B136" s="299">
        <v>8250038.0999999996</v>
      </c>
      <c r="C136" s="299">
        <v>1</v>
      </c>
      <c r="D136" s="299">
        <v>1</v>
      </c>
    </row>
    <row r="137" spans="1:4" ht="15.75">
      <c r="A137" s="299">
        <v>8250038.1100000003</v>
      </c>
      <c r="B137" s="299">
        <v>8250038.1100000003</v>
      </c>
      <c r="C137" s="299">
        <v>1</v>
      </c>
      <c r="D137" s="299">
        <v>1</v>
      </c>
    </row>
    <row r="138" spans="1:4" ht="15.75">
      <c r="A138" s="299">
        <v>8250038.1200000001</v>
      </c>
      <c r="B138" s="299">
        <v>8250038.1200000001</v>
      </c>
      <c r="C138" s="299">
        <v>1</v>
      </c>
      <c r="D138" s="299">
        <v>1</v>
      </c>
    </row>
    <row r="139" spans="1:4" ht="15.75">
      <c r="A139" s="299">
        <v>8250038.1299999999</v>
      </c>
      <c r="B139" s="299">
        <v>8250038.1299999999</v>
      </c>
      <c r="C139" s="299">
        <v>1</v>
      </c>
      <c r="D139" s="299">
        <v>1</v>
      </c>
    </row>
    <row r="140" spans="1:4" ht="15.75">
      <c r="A140" s="299">
        <v>8250038.1399999997</v>
      </c>
      <c r="B140" s="299">
        <v>8250038.1399999997</v>
      </c>
      <c r="C140" s="299">
        <v>1</v>
      </c>
      <c r="D140" s="299">
        <v>1</v>
      </c>
    </row>
    <row r="141" spans="1:4" ht="15.75">
      <c r="A141" s="299">
        <v>8250038.1500000004</v>
      </c>
      <c r="B141" s="299">
        <v>8250038.1500000004</v>
      </c>
      <c r="C141" s="299">
        <v>1</v>
      </c>
      <c r="D141" s="299">
        <v>1</v>
      </c>
    </row>
    <row r="142" spans="1:4" ht="15.75">
      <c r="A142" s="299">
        <v>8250038.1699999999</v>
      </c>
      <c r="B142" s="299">
        <v>8250038.1699999999</v>
      </c>
      <c r="C142" s="299">
        <v>1</v>
      </c>
      <c r="D142" s="299">
        <v>1</v>
      </c>
    </row>
    <row r="143" spans="1:4" ht="15.75">
      <c r="A143" s="299">
        <v>8250038.1799999997</v>
      </c>
      <c r="B143" s="299">
        <v>8250038.1799999997</v>
      </c>
      <c r="C143" s="299">
        <v>1</v>
      </c>
      <c r="D143" s="299">
        <v>1</v>
      </c>
    </row>
    <row r="144" spans="1:4" ht="15.75">
      <c r="A144" s="299">
        <v>8250038.2000000002</v>
      </c>
      <c r="B144" s="299">
        <v>8250038.2000000002</v>
      </c>
      <c r="C144" s="299">
        <v>1</v>
      </c>
      <c r="D144" s="299">
        <v>1</v>
      </c>
    </row>
    <row r="145" spans="1:4" ht="15.75">
      <c r="A145" s="299">
        <v>8250038.21</v>
      </c>
      <c r="B145" s="299">
        <v>8250038.21</v>
      </c>
      <c r="C145" s="299">
        <v>1</v>
      </c>
      <c r="D145" s="299">
        <v>1</v>
      </c>
    </row>
    <row r="146" spans="1:4" ht="15.75">
      <c r="A146" s="299">
        <v>8250038.2199999997</v>
      </c>
      <c r="B146" s="299">
        <v>8250038.2199999997</v>
      </c>
      <c r="C146" s="299">
        <v>1</v>
      </c>
      <c r="D146" s="299">
        <v>1</v>
      </c>
    </row>
    <row r="147" spans="1:4" ht="15.75">
      <c r="A147" s="299">
        <v>8250038.2300000004</v>
      </c>
      <c r="B147" s="299">
        <v>8250038.2300000004</v>
      </c>
      <c r="C147" s="299">
        <v>1</v>
      </c>
      <c r="D147" s="299">
        <v>1</v>
      </c>
    </row>
    <row r="148" spans="1:4" ht="15.75">
      <c r="A148" s="299">
        <v>8250038.2400000002</v>
      </c>
      <c r="B148" s="299">
        <v>8250038.2400000002</v>
      </c>
      <c r="C148" s="299">
        <v>1</v>
      </c>
      <c r="D148" s="299">
        <v>1</v>
      </c>
    </row>
    <row r="149" spans="1:4" ht="15.75">
      <c r="A149" s="299">
        <v>8250038.25</v>
      </c>
      <c r="B149" s="299">
        <v>8250038.25</v>
      </c>
      <c r="C149" s="299">
        <v>1</v>
      </c>
      <c r="D149" s="299">
        <v>1</v>
      </c>
    </row>
    <row r="150" spans="1:4" ht="15.75">
      <c r="A150" s="299">
        <v>8250038.2699999996</v>
      </c>
      <c r="B150" s="299">
        <v>8250038.2699999996</v>
      </c>
      <c r="C150" s="299">
        <v>1</v>
      </c>
      <c r="D150" s="299">
        <v>1</v>
      </c>
    </row>
    <row r="151" spans="1:4" ht="15.75">
      <c r="A151" s="299">
        <v>8250038.2800000003</v>
      </c>
      <c r="B151" s="299">
        <v>8250038.2800000003</v>
      </c>
      <c r="C151" s="299">
        <v>1</v>
      </c>
      <c r="D151" s="299">
        <v>1</v>
      </c>
    </row>
    <row r="152" spans="1:4" ht="15.75">
      <c r="A152" s="299">
        <v>8250038.2999999998</v>
      </c>
      <c r="B152" s="299">
        <v>8250038.2999999998</v>
      </c>
      <c r="C152" s="299">
        <v>1</v>
      </c>
      <c r="D152" s="299">
        <v>1</v>
      </c>
    </row>
    <row r="153" spans="1:4" ht="15.75">
      <c r="A153" s="299">
        <v>8250038.3099999996</v>
      </c>
      <c r="B153" s="299">
        <v>8250038.3499999996</v>
      </c>
      <c r="C153" s="299">
        <v>7.0424050000000002E-2</v>
      </c>
      <c r="D153" s="299">
        <v>7.1220720000000001E-2</v>
      </c>
    </row>
    <row r="154" spans="1:4" ht="15.75">
      <c r="A154" s="299">
        <v>8250038.3099999996</v>
      </c>
      <c r="B154" s="299">
        <v>8250038.3600000003</v>
      </c>
      <c r="C154" s="299">
        <v>9.6082609999999999E-2</v>
      </c>
      <c r="D154" s="299">
        <v>0.11177723000000001</v>
      </c>
    </row>
    <row r="155" spans="1:4" ht="15.75">
      <c r="A155" s="299">
        <v>8250038.3099999996</v>
      </c>
      <c r="B155" s="299">
        <v>8250038.3700000001</v>
      </c>
      <c r="C155" s="299">
        <v>8.8274110000000003E-2</v>
      </c>
      <c r="D155" s="299">
        <v>0.10006130000000001</v>
      </c>
    </row>
    <row r="156" spans="1:4" ht="15.75">
      <c r="A156" s="299">
        <v>8250038.3099999996</v>
      </c>
      <c r="B156" s="299">
        <v>8250038.3799999999</v>
      </c>
      <c r="C156" s="299">
        <v>0.27588209000000002</v>
      </c>
      <c r="D156" s="299">
        <v>0.30924541999999999</v>
      </c>
    </row>
    <row r="157" spans="1:4" ht="15.75">
      <c r="A157" s="299">
        <v>8250038.3099999996</v>
      </c>
      <c r="B157" s="299">
        <v>8250038.3899999997</v>
      </c>
      <c r="C157" s="299">
        <v>0.16715295999999999</v>
      </c>
      <c r="D157" s="299">
        <v>0.12770671</v>
      </c>
    </row>
    <row r="158" spans="1:4" ht="15.75">
      <c r="A158" s="299">
        <v>8250038.3099999996</v>
      </c>
      <c r="B158" s="299">
        <v>8250038.4000000004</v>
      </c>
      <c r="C158" s="299">
        <v>0.19690977000000001</v>
      </c>
      <c r="D158" s="299">
        <v>0.17270366000000001</v>
      </c>
    </row>
    <row r="159" spans="1:4" ht="15.75">
      <c r="A159" s="299">
        <v>8250038.3099999996</v>
      </c>
      <c r="B159" s="299">
        <v>8250038.4100000001</v>
      </c>
      <c r="C159" s="299">
        <v>0.10527441999999999</v>
      </c>
      <c r="D159" s="299">
        <v>0.10728496</v>
      </c>
    </row>
    <row r="160" spans="1:4" ht="15.75">
      <c r="A160" s="299">
        <v>8250038.3200000003</v>
      </c>
      <c r="B160" s="299">
        <v>8250038.4199999999</v>
      </c>
      <c r="C160" s="299">
        <v>0.44391794000000001</v>
      </c>
      <c r="D160" s="299">
        <v>0.4308206</v>
      </c>
    </row>
    <row r="161" spans="1:4" ht="15.75">
      <c r="A161" s="299">
        <v>8250038.3200000003</v>
      </c>
      <c r="B161" s="299">
        <v>8250038.4299999997</v>
      </c>
      <c r="C161" s="299">
        <v>0.55608206000000004</v>
      </c>
      <c r="D161" s="299">
        <v>0.5691794</v>
      </c>
    </row>
    <row r="162" spans="1:4" ht="15.75">
      <c r="A162" s="299">
        <v>8250038.3300000001</v>
      </c>
      <c r="B162" s="299">
        <v>8250038.4400000004</v>
      </c>
      <c r="C162" s="299">
        <v>0.49046769000000001</v>
      </c>
      <c r="D162" s="299">
        <v>0.46824532000000002</v>
      </c>
    </row>
    <row r="163" spans="1:4" ht="15.75">
      <c r="A163" s="299">
        <v>8250038.3300000001</v>
      </c>
      <c r="B163" s="299">
        <v>8250038.4500000002</v>
      </c>
      <c r="C163" s="299">
        <v>0.50953230999999999</v>
      </c>
      <c r="D163" s="299">
        <v>0.53175468000000004</v>
      </c>
    </row>
    <row r="164" spans="1:4" ht="15.75">
      <c r="A164" s="299">
        <v>8250038.3399999999</v>
      </c>
      <c r="B164" s="299">
        <v>8250038.46</v>
      </c>
      <c r="C164" s="299">
        <v>0.45633604</v>
      </c>
      <c r="D164" s="299">
        <v>0.46463787000000001</v>
      </c>
    </row>
    <row r="165" spans="1:4" ht="15.75">
      <c r="A165" s="299">
        <v>8250038.3399999999</v>
      </c>
      <c r="B165" s="299">
        <v>8250038.4699999997</v>
      </c>
      <c r="C165" s="299">
        <v>0.54366395999999995</v>
      </c>
      <c r="D165" s="299">
        <v>0.53536212999999999</v>
      </c>
    </row>
    <row r="166" spans="1:4" ht="15.75">
      <c r="A166" s="299">
        <v>8250038.29</v>
      </c>
      <c r="B166" s="299">
        <v>8250038.4800000004</v>
      </c>
      <c r="C166" s="299">
        <v>0.51445596999999998</v>
      </c>
      <c r="D166" s="299">
        <v>0.51119108999999996</v>
      </c>
    </row>
    <row r="167" spans="1:4" ht="15.75">
      <c r="A167" s="299">
        <v>8250038.29</v>
      </c>
      <c r="B167" s="299">
        <v>8250038.4900000002</v>
      </c>
      <c r="C167" s="299">
        <v>0.48554403000000002</v>
      </c>
      <c r="D167" s="299">
        <v>0.48880890999999999</v>
      </c>
    </row>
    <row r="168" spans="1:4" ht="15.75">
      <c r="A168" s="299">
        <v>8250039</v>
      </c>
      <c r="B168" s="299">
        <v>8250039</v>
      </c>
      <c r="C168" s="299">
        <v>1</v>
      </c>
      <c r="D168" s="299">
        <v>1</v>
      </c>
    </row>
    <row r="169" spans="1:4" ht="15.75">
      <c r="A169" s="299">
        <v>8250040</v>
      </c>
      <c r="B169" s="299">
        <v>8250040</v>
      </c>
      <c r="C169" s="299">
        <v>1</v>
      </c>
      <c r="D169" s="299">
        <v>1</v>
      </c>
    </row>
    <row r="170" spans="1:4" ht="15.75">
      <c r="A170" s="299">
        <v>8250041</v>
      </c>
      <c r="B170" s="299">
        <v>8250041</v>
      </c>
      <c r="C170" s="299">
        <v>1</v>
      </c>
      <c r="D170" s="299">
        <v>1</v>
      </c>
    </row>
    <row r="171" spans="1:4" ht="15.75">
      <c r="A171" s="299">
        <v>8250042</v>
      </c>
      <c r="B171" s="299">
        <v>8250042.0099999998</v>
      </c>
      <c r="C171" s="299">
        <v>0.88225790999999998</v>
      </c>
      <c r="D171" s="299">
        <v>0.82853345</v>
      </c>
    </row>
    <row r="172" spans="1:4" ht="15.75">
      <c r="A172" s="299">
        <v>8250042</v>
      </c>
      <c r="B172" s="299">
        <v>8250042.0199999996</v>
      </c>
      <c r="C172" s="299">
        <v>0.11774208999999999</v>
      </c>
      <c r="D172" s="299">
        <v>0.17146655</v>
      </c>
    </row>
    <row r="173" spans="1:4" ht="15.75">
      <c r="A173" s="299">
        <v>8250043</v>
      </c>
      <c r="B173" s="299">
        <v>8250043</v>
      </c>
      <c r="C173" s="299">
        <v>1</v>
      </c>
      <c r="D173" s="299">
        <v>1</v>
      </c>
    </row>
    <row r="174" spans="1:4" ht="15.75">
      <c r="A174" s="299">
        <v>8250044</v>
      </c>
      <c r="B174" s="299">
        <v>8250044</v>
      </c>
      <c r="C174" s="299">
        <v>1</v>
      </c>
      <c r="D174" s="299">
        <v>1</v>
      </c>
    </row>
    <row r="175" spans="1:4" ht="15.75">
      <c r="A175" s="299">
        <v>8250045</v>
      </c>
      <c r="B175" s="299">
        <v>8250045.0099999998</v>
      </c>
      <c r="C175" s="299">
        <v>0.42643971000000003</v>
      </c>
      <c r="D175" s="299">
        <v>0.37646858999999999</v>
      </c>
    </row>
    <row r="176" spans="1:4" ht="15.75">
      <c r="A176" s="299">
        <v>8250045</v>
      </c>
      <c r="B176" s="299">
        <v>8250045.0199999996</v>
      </c>
      <c r="C176" s="299">
        <v>0.57356028999999997</v>
      </c>
      <c r="D176" s="299">
        <v>0.62353141000000001</v>
      </c>
    </row>
    <row r="177" spans="1:4" ht="15.75">
      <c r="A177" s="299">
        <v>8250046.0099999998</v>
      </c>
      <c r="B177" s="299">
        <v>8250046.0099999998</v>
      </c>
      <c r="C177" s="299">
        <v>1</v>
      </c>
      <c r="D177" s="299">
        <v>1</v>
      </c>
    </row>
    <row r="178" spans="1:4" ht="15.75">
      <c r="A178" s="299">
        <v>8250046.0199999996</v>
      </c>
      <c r="B178" s="299">
        <v>8250046.0199999996</v>
      </c>
      <c r="C178" s="299">
        <v>1</v>
      </c>
      <c r="D178" s="299">
        <v>1</v>
      </c>
    </row>
    <row r="179" spans="1:4" ht="15.75">
      <c r="A179" s="299">
        <v>8250047</v>
      </c>
      <c r="B179" s="299">
        <v>8250047</v>
      </c>
      <c r="C179" s="299">
        <v>1</v>
      </c>
      <c r="D179" s="299">
        <v>1</v>
      </c>
    </row>
    <row r="180" spans="1:4" ht="15.75">
      <c r="A180" s="299">
        <v>8250048</v>
      </c>
      <c r="B180" s="299">
        <v>8250048</v>
      </c>
      <c r="C180" s="299">
        <v>1</v>
      </c>
      <c r="D180" s="299">
        <v>1</v>
      </c>
    </row>
    <row r="181" spans="1:4" ht="15.75">
      <c r="A181" s="299">
        <v>8250049.0099999998</v>
      </c>
      <c r="B181" s="299">
        <v>8250049.0099999998</v>
      </c>
      <c r="C181" s="299">
        <v>1</v>
      </c>
      <c r="D181" s="299">
        <v>1</v>
      </c>
    </row>
    <row r="182" spans="1:4" ht="15.75">
      <c r="A182" s="299">
        <v>8250049.0300000003</v>
      </c>
      <c r="B182" s="299">
        <v>8250049.04</v>
      </c>
      <c r="C182" s="299">
        <v>0.44389116000000001</v>
      </c>
      <c r="D182" s="299">
        <v>0.43197668</v>
      </c>
    </row>
    <row r="183" spans="1:4" ht="15.75">
      <c r="A183" s="299">
        <v>8250049.0300000003</v>
      </c>
      <c r="B183" s="299">
        <v>8250049.0499999998</v>
      </c>
      <c r="C183" s="299">
        <v>0.55582306999999997</v>
      </c>
      <c r="D183" s="299">
        <v>0.56776970000000004</v>
      </c>
    </row>
    <row r="184" spans="1:4" ht="15.75">
      <c r="A184" s="299">
        <v>8250049.0199999996</v>
      </c>
      <c r="B184" s="299">
        <v>8250049.0599999996</v>
      </c>
      <c r="C184" s="299">
        <v>0.69581674000000004</v>
      </c>
      <c r="D184" s="299">
        <v>0.70784422999999996</v>
      </c>
    </row>
    <row r="185" spans="1:4" ht="15.75">
      <c r="A185" s="299">
        <v>8250049.0199999996</v>
      </c>
      <c r="B185" s="299">
        <v>8250049.0700000003</v>
      </c>
      <c r="C185" s="299">
        <v>0.30418326000000001</v>
      </c>
      <c r="D185" s="299">
        <v>0.29215576999999998</v>
      </c>
    </row>
    <row r="186" spans="1:4" ht="15.75">
      <c r="A186" s="299">
        <v>8250050.0099999998</v>
      </c>
      <c r="B186" s="299">
        <v>8250050.0099999998</v>
      </c>
      <c r="C186" s="299">
        <v>0.99999998999999995</v>
      </c>
      <c r="D186" s="299">
        <v>0.99999998999999995</v>
      </c>
    </row>
    <row r="187" spans="1:4" ht="15.75">
      <c r="A187" s="299">
        <v>8250050.0700000003</v>
      </c>
      <c r="B187" s="299">
        <v>8250050.0700000003</v>
      </c>
      <c r="C187" s="299">
        <v>1</v>
      </c>
      <c r="D187" s="299">
        <v>1</v>
      </c>
    </row>
    <row r="188" spans="1:4" ht="15.75">
      <c r="A188" s="299">
        <v>8250050.0999999996</v>
      </c>
      <c r="B188" s="299">
        <v>8250050.0999999996</v>
      </c>
      <c r="C188" s="299">
        <v>1</v>
      </c>
      <c r="D188" s="299">
        <v>1</v>
      </c>
    </row>
    <row r="189" spans="1:4" ht="15.75">
      <c r="A189" s="299">
        <v>8250050.1200000001</v>
      </c>
      <c r="B189" s="299">
        <v>8250050.1200000001</v>
      </c>
      <c r="C189" s="299">
        <v>1</v>
      </c>
      <c r="D189" s="299">
        <v>1</v>
      </c>
    </row>
    <row r="190" spans="1:4" ht="15.75">
      <c r="A190" s="299">
        <v>8250050.1299999999</v>
      </c>
      <c r="B190" s="299">
        <v>8250050.1299999999</v>
      </c>
      <c r="C190" s="299">
        <v>1</v>
      </c>
      <c r="D190" s="299">
        <v>1</v>
      </c>
    </row>
    <row r="191" spans="1:4" ht="15.75">
      <c r="A191" s="299">
        <v>8250050.1399999997</v>
      </c>
      <c r="B191" s="299">
        <v>8250050.1399999997</v>
      </c>
      <c r="C191" s="299">
        <v>1</v>
      </c>
      <c r="D191" s="299">
        <v>1</v>
      </c>
    </row>
    <row r="192" spans="1:4" ht="15.75">
      <c r="A192" s="299">
        <v>8250050.0899999999</v>
      </c>
      <c r="B192" s="299">
        <v>8250050.1500000004</v>
      </c>
      <c r="C192" s="299">
        <v>0.42496665</v>
      </c>
      <c r="D192" s="299">
        <v>0.41342647999999999</v>
      </c>
    </row>
    <row r="193" spans="1:4" ht="15.75">
      <c r="A193" s="299">
        <v>8250050.0899999999</v>
      </c>
      <c r="B193" s="299">
        <v>8250050.1600000001</v>
      </c>
      <c r="C193" s="299">
        <v>0.57503335</v>
      </c>
      <c r="D193" s="299">
        <v>0.58657351999999996</v>
      </c>
    </row>
    <row r="194" spans="1:4" ht="15.75">
      <c r="A194" s="299">
        <v>8250050.0599999996</v>
      </c>
      <c r="B194" s="299">
        <v>8250050.1699999999</v>
      </c>
      <c r="C194" s="299">
        <v>0.78883621999999998</v>
      </c>
      <c r="D194" s="299">
        <v>0.80362864000000001</v>
      </c>
    </row>
    <row r="195" spans="1:4" ht="15.75">
      <c r="A195" s="299">
        <v>8250050.0599999996</v>
      </c>
      <c r="B195" s="299">
        <v>8250050.1799999997</v>
      </c>
      <c r="C195" s="299">
        <v>0.21116378</v>
      </c>
      <c r="D195" s="299">
        <v>0.19637135999999999</v>
      </c>
    </row>
    <row r="196" spans="1:4" ht="15.75">
      <c r="A196" s="299">
        <v>8250050.0800000001</v>
      </c>
      <c r="B196" s="299">
        <v>8250050.1900000004</v>
      </c>
      <c r="C196" s="299">
        <v>0.99930167999999997</v>
      </c>
      <c r="D196" s="299">
        <v>0.99910765999999995</v>
      </c>
    </row>
    <row r="197" spans="1:4" ht="15.75">
      <c r="A197" s="299">
        <v>8250049.0300000003</v>
      </c>
      <c r="B197" s="299">
        <v>8250050.2000000002</v>
      </c>
      <c r="C197" s="299">
        <v>2.8577000000000002E-4</v>
      </c>
      <c r="D197" s="299">
        <v>2.5361999999999997E-4</v>
      </c>
    </row>
    <row r="198" spans="1:4" ht="15.75">
      <c r="A198" s="299">
        <v>8250050.0099999998</v>
      </c>
      <c r="B198" s="299">
        <v>8250050.2000000002</v>
      </c>
      <c r="C198" s="300">
        <v>1E-8</v>
      </c>
      <c r="D198" s="300">
        <v>1E-8</v>
      </c>
    </row>
    <row r="199" spans="1:4" ht="15.75">
      <c r="A199" s="299">
        <v>8250050.0800000001</v>
      </c>
      <c r="B199" s="299">
        <v>8250050.2000000002</v>
      </c>
      <c r="C199" s="299">
        <v>6.9832E-4</v>
      </c>
      <c r="D199" s="299">
        <v>8.9234000000000004E-4</v>
      </c>
    </row>
    <row r="200" spans="1:4" ht="15.75">
      <c r="A200" s="299">
        <v>8250050.1100000003</v>
      </c>
      <c r="B200" s="299">
        <v>8250050.21</v>
      </c>
      <c r="C200" s="299">
        <v>0.43266111000000002</v>
      </c>
      <c r="D200" s="299">
        <v>0.43610557</v>
      </c>
    </row>
    <row r="201" spans="1:4" ht="15.75">
      <c r="A201" s="299">
        <v>8250050.1100000003</v>
      </c>
      <c r="B201" s="299">
        <v>8250050.2199999997</v>
      </c>
      <c r="C201" s="299">
        <v>0.56733889000000004</v>
      </c>
      <c r="D201" s="299">
        <v>0.56389442999999995</v>
      </c>
    </row>
    <row r="202" spans="1:4" ht="15.75">
      <c r="A202" s="299">
        <v>8250051</v>
      </c>
      <c r="B202" s="299">
        <v>8250051</v>
      </c>
      <c r="C202" s="299">
        <v>1</v>
      </c>
      <c r="D202" s="299">
        <v>1</v>
      </c>
    </row>
    <row r="203" spans="1:4" ht="15.75">
      <c r="A203" s="299">
        <v>8250052.0099999998</v>
      </c>
      <c r="B203" s="299">
        <v>8250052.0099999998</v>
      </c>
      <c r="C203" s="299">
        <v>1</v>
      </c>
      <c r="D203" s="299">
        <v>1</v>
      </c>
    </row>
    <row r="204" spans="1:4" ht="15.75">
      <c r="A204" s="299">
        <v>8250052.0199999996</v>
      </c>
      <c r="B204" s="299">
        <v>8250052.0199999996</v>
      </c>
      <c r="C204" s="299">
        <v>1</v>
      </c>
      <c r="D204" s="299">
        <v>1</v>
      </c>
    </row>
    <row r="205" spans="1:4" ht="15.75">
      <c r="A205" s="299">
        <v>8250052.0300000003</v>
      </c>
      <c r="B205" s="299">
        <v>8250052.0300000003</v>
      </c>
      <c r="C205" s="299">
        <v>1</v>
      </c>
      <c r="D205" s="299">
        <v>1</v>
      </c>
    </row>
    <row r="206" spans="1:4" ht="15.75">
      <c r="A206" s="299">
        <v>8250052.04</v>
      </c>
      <c r="B206" s="299">
        <v>8250052.04</v>
      </c>
      <c r="C206" s="299">
        <v>1</v>
      </c>
      <c r="D206" s="299">
        <v>1</v>
      </c>
    </row>
    <row r="207" spans="1:4" ht="15.75">
      <c r="A207" s="299">
        <v>8250052.0599999996</v>
      </c>
      <c r="B207" s="299">
        <v>8250052.0599999996</v>
      </c>
      <c r="C207" s="299">
        <v>1</v>
      </c>
      <c r="D207" s="299">
        <v>1</v>
      </c>
    </row>
    <row r="208" spans="1:4" ht="15.75">
      <c r="A208" s="299">
        <v>8250052.0700000003</v>
      </c>
      <c r="B208" s="299">
        <v>8250052.0700000003</v>
      </c>
      <c r="C208" s="299">
        <v>1</v>
      </c>
      <c r="D208" s="299">
        <v>1</v>
      </c>
    </row>
    <row r="209" spans="1:4" ht="15.75">
      <c r="A209" s="299">
        <v>8250052.0899999999</v>
      </c>
      <c r="B209" s="299">
        <v>8250052.0899999999</v>
      </c>
      <c r="C209" s="299">
        <v>1</v>
      </c>
      <c r="D209" s="299">
        <v>1</v>
      </c>
    </row>
    <row r="210" spans="1:4" ht="15.75">
      <c r="A210" s="299">
        <v>8250052.0999999996</v>
      </c>
      <c r="B210" s="299">
        <v>8250052.0999999996</v>
      </c>
      <c r="C210" s="299">
        <v>1</v>
      </c>
      <c r="D210" s="299">
        <v>1</v>
      </c>
    </row>
    <row r="211" spans="1:4" ht="15.75">
      <c r="A211" s="299">
        <v>8250052.1100000003</v>
      </c>
      <c r="B211" s="299">
        <v>8250052.1100000003</v>
      </c>
      <c r="C211" s="299">
        <v>1</v>
      </c>
      <c r="D211" s="299">
        <v>1</v>
      </c>
    </row>
    <row r="212" spans="1:4" ht="15.75">
      <c r="A212" s="299">
        <v>8250052.1200000001</v>
      </c>
      <c r="B212" s="299">
        <v>8250052.1200000001</v>
      </c>
      <c r="C212" s="299">
        <v>1</v>
      </c>
      <c r="D212" s="299">
        <v>1</v>
      </c>
    </row>
    <row r="213" spans="1:4" ht="15.75">
      <c r="A213" s="299">
        <v>8250053</v>
      </c>
      <c r="B213" s="299">
        <v>8250053</v>
      </c>
      <c r="C213" s="299">
        <v>1</v>
      </c>
      <c r="D213" s="299">
        <v>1</v>
      </c>
    </row>
    <row r="214" spans="1:4" ht="15.75">
      <c r="A214" s="299">
        <v>8250054</v>
      </c>
      <c r="B214" s="299">
        <v>8250054</v>
      </c>
      <c r="C214" s="299">
        <v>1</v>
      </c>
      <c r="D214" s="299">
        <v>1</v>
      </c>
    </row>
    <row r="215" spans="1:4" ht="15.75">
      <c r="A215" s="299">
        <v>8250055</v>
      </c>
      <c r="B215" s="299">
        <v>8250055</v>
      </c>
      <c r="C215" s="299">
        <v>1</v>
      </c>
      <c r="D215" s="299">
        <v>1</v>
      </c>
    </row>
    <row r="216" spans="1:4" ht="15.75">
      <c r="A216" s="299">
        <v>8250056</v>
      </c>
      <c r="B216" s="299">
        <v>8250056</v>
      </c>
      <c r="C216" s="299">
        <v>1</v>
      </c>
      <c r="D216" s="299">
        <v>1</v>
      </c>
    </row>
    <row r="217" spans="1:4" ht="15.75">
      <c r="A217" s="299">
        <v>8250057</v>
      </c>
      <c r="B217" s="299">
        <v>8250057</v>
      </c>
      <c r="C217" s="299">
        <v>1</v>
      </c>
      <c r="D217" s="299">
        <v>1</v>
      </c>
    </row>
    <row r="218" spans="1:4" ht="15.75">
      <c r="A218" s="299">
        <v>8250058</v>
      </c>
      <c r="B218" s="299">
        <v>8250058</v>
      </c>
      <c r="C218" s="299">
        <v>1</v>
      </c>
      <c r="D218" s="299">
        <v>1</v>
      </c>
    </row>
    <row r="219" spans="1:4" ht="15.75">
      <c r="A219" s="299">
        <v>8250059</v>
      </c>
      <c r="B219" s="299">
        <v>8250059</v>
      </c>
      <c r="C219" s="299">
        <v>1</v>
      </c>
      <c r="D219" s="299">
        <v>1</v>
      </c>
    </row>
    <row r="220" spans="1:4" ht="15.75">
      <c r="A220" s="299">
        <v>8250060</v>
      </c>
      <c r="B220" s="299">
        <v>8250060</v>
      </c>
      <c r="C220" s="299">
        <v>1</v>
      </c>
      <c r="D220" s="299">
        <v>1</v>
      </c>
    </row>
    <row r="221" spans="1:4" ht="15.75">
      <c r="A221" s="299">
        <v>8250061</v>
      </c>
      <c r="B221" s="299">
        <v>8250061</v>
      </c>
      <c r="C221" s="299">
        <v>0.99999998999999995</v>
      </c>
      <c r="D221" s="299">
        <v>0.99999998000000001</v>
      </c>
    </row>
    <row r="222" spans="1:4" ht="15.75">
      <c r="A222" s="299">
        <v>8250062</v>
      </c>
      <c r="B222" s="299">
        <v>8250062</v>
      </c>
      <c r="C222" s="299">
        <v>1</v>
      </c>
      <c r="D222" s="299">
        <v>1</v>
      </c>
    </row>
    <row r="223" spans="1:4" ht="15.75">
      <c r="A223" s="299">
        <v>8250063</v>
      </c>
      <c r="B223" s="299">
        <v>8250063</v>
      </c>
      <c r="C223" s="299">
        <v>1</v>
      </c>
      <c r="D223" s="299">
        <v>1</v>
      </c>
    </row>
    <row r="224" spans="1:4" ht="15.75">
      <c r="A224" s="299">
        <v>8250064</v>
      </c>
      <c r="B224" s="299">
        <v>8250064</v>
      </c>
      <c r="C224" s="299">
        <v>1</v>
      </c>
      <c r="D224" s="299">
        <v>1</v>
      </c>
    </row>
    <row r="225" spans="1:4" ht="15.75">
      <c r="A225" s="299">
        <v>8250065</v>
      </c>
      <c r="B225" s="299">
        <v>8250065</v>
      </c>
      <c r="C225" s="299">
        <v>0.99999872000000001</v>
      </c>
      <c r="D225" s="299">
        <v>0.99999872000000001</v>
      </c>
    </row>
    <row r="226" spans="1:4" ht="15.75">
      <c r="A226" s="299">
        <v>8250066.0199999996</v>
      </c>
      <c r="B226" s="299">
        <v>8250066.0199999996</v>
      </c>
      <c r="C226" s="299">
        <v>0.99999921999999997</v>
      </c>
      <c r="D226" s="299">
        <v>0.99999921999999997</v>
      </c>
    </row>
    <row r="227" spans="1:4" ht="15.75">
      <c r="A227" s="299">
        <v>8250066.0099999998</v>
      </c>
      <c r="B227" s="299">
        <v>8250066.0300000003</v>
      </c>
      <c r="C227" s="299">
        <v>0.77200389000000003</v>
      </c>
      <c r="D227" s="299">
        <v>0.99998865000000003</v>
      </c>
    </row>
    <row r="228" spans="1:4" ht="15.75">
      <c r="A228" s="299">
        <v>8250065</v>
      </c>
      <c r="B228" s="299">
        <v>8250066.04</v>
      </c>
      <c r="C228" s="300">
        <v>1.28E-6</v>
      </c>
      <c r="D228" s="300">
        <v>1.28E-6</v>
      </c>
    </row>
    <row r="229" spans="1:4" ht="15.75">
      <c r="A229" s="299">
        <v>8250066.0099999998</v>
      </c>
      <c r="B229" s="299">
        <v>8250066.04</v>
      </c>
      <c r="C229" s="299">
        <v>0.22799611</v>
      </c>
      <c r="D229" s="300">
        <v>1.135E-5</v>
      </c>
    </row>
    <row r="230" spans="1:4" ht="15.75">
      <c r="A230" s="299">
        <v>8250066.0199999996</v>
      </c>
      <c r="B230" s="299">
        <v>8250066.04</v>
      </c>
      <c r="C230" s="300">
        <v>7.8000000000000005E-7</v>
      </c>
      <c r="D230" s="300">
        <v>7.8000000000000005E-7</v>
      </c>
    </row>
    <row r="231" spans="1:4" ht="15.75">
      <c r="A231" s="299">
        <v>8250067</v>
      </c>
      <c r="B231" s="299">
        <v>8250067</v>
      </c>
      <c r="C231" s="299">
        <v>1</v>
      </c>
      <c r="D231" s="299">
        <v>1</v>
      </c>
    </row>
    <row r="232" spans="1:4" ht="15.75">
      <c r="A232" s="299">
        <v>8250068</v>
      </c>
      <c r="B232" s="299">
        <v>8250068</v>
      </c>
      <c r="C232" s="299">
        <v>1</v>
      </c>
      <c r="D232" s="299">
        <v>1</v>
      </c>
    </row>
    <row r="233" spans="1:4" ht="15.75">
      <c r="A233" s="299">
        <v>8250069</v>
      </c>
      <c r="B233" s="299">
        <v>8250069</v>
      </c>
      <c r="C233" s="299">
        <v>1</v>
      </c>
      <c r="D233" s="299">
        <v>1</v>
      </c>
    </row>
    <row r="234" spans="1:4" ht="15.75">
      <c r="A234" s="299">
        <v>8250070</v>
      </c>
      <c r="B234" s="299">
        <v>8250070</v>
      </c>
      <c r="C234" s="299">
        <v>1</v>
      </c>
      <c r="D234" s="299">
        <v>1</v>
      </c>
    </row>
    <row r="235" spans="1:4" ht="15.75">
      <c r="A235" s="299">
        <v>8250071</v>
      </c>
      <c r="B235" s="299">
        <v>8250071</v>
      </c>
      <c r="C235" s="299">
        <v>1</v>
      </c>
      <c r="D235" s="299">
        <v>1</v>
      </c>
    </row>
    <row r="236" spans="1:4" ht="15.75">
      <c r="A236" s="299">
        <v>8250072</v>
      </c>
      <c r="B236" s="299">
        <v>8250072</v>
      </c>
      <c r="C236" s="299">
        <v>1</v>
      </c>
      <c r="D236" s="299">
        <v>1</v>
      </c>
    </row>
    <row r="237" spans="1:4" ht="15.75">
      <c r="A237" s="299">
        <v>8250073</v>
      </c>
      <c r="B237" s="299">
        <v>8250073</v>
      </c>
      <c r="C237" s="299">
        <v>1</v>
      </c>
      <c r="D237" s="299">
        <v>1</v>
      </c>
    </row>
    <row r="238" spans="1:4" ht="15.75">
      <c r="A238" s="299">
        <v>8250074</v>
      </c>
      <c r="B238" s="299">
        <v>8250074</v>
      </c>
      <c r="C238" s="299">
        <v>1</v>
      </c>
      <c r="D238" s="299">
        <v>1</v>
      </c>
    </row>
    <row r="239" spans="1:4" ht="15.75">
      <c r="A239" s="299">
        <v>8250075.0099999998</v>
      </c>
      <c r="B239" s="299">
        <v>8250075.0099999998</v>
      </c>
      <c r="C239" s="299">
        <v>1</v>
      </c>
      <c r="D239" s="299">
        <v>1</v>
      </c>
    </row>
    <row r="240" spans="1:4" ht="15.75">
      <c r="A240" s="299">
        <v>8250075.0199999996</v>
      </c>
      <c r="B240" s="299">
        <v>8250075.0199999996</v>
      </c>
      <c r="C240" s="299">
        <v>1</v>
      </c>
      <c r="D240" s="299">
        <v>1</v>
      </c>
    </row>
    <row r="241" spans="1:4" ht="15.75">
      <c r="A241" s="299">
        <v>8250076.0099999998</v>
      </c>
      <c r="B241" s="299">
        <v>8250076.0099999998</v>
      </c>
      <c r="C241" s="299">
        <v>1</v>
      </c>
      <c r="D241" s="299">
        <v>1</v>
      </c>
    </row>
    <row r="242" spans="1:4" ht="15.75">
      <c r="A242" s="299">
        <v>8250076.0199999996</v>
      </c>
      <c r="B242" s="299">
        <v>8250076.0199999996</v>
      </c>
      <c r="C242" s="299">
        <v>1</v>
      </c>
      <c r="D242" s="299">
        <v>1</v>
      </c>
    </row>
    <row r="243" spans="1:4" ht="15.75">
      <c r="A243" s="299">
        <v>8250076.0300000003</v>
      </c>
      <c r="B243" s="299">
        <v>8250076.0300000003</v>
      </c>
      <c r="C243" s="299">
        <v>1</v>
      </c>
      <c r="D243" s="299">
        <v>1</v>
      </c>
    </row>
    <row r="244" spans="1:4" ht="15.75">
      <c r="A244" s="299">
        <v>8250076.04</v>
      </c>
      <c r="B244" s="299">
        <v>8250076.04</v>
      </c>
      <c r="C244" s="299">
        <v>0.95338257999999998</v>
      </c>
      <c r="D244" s="299">
        <v>0.95387328999999998</v>
      </c>
    </row>
    <row r="245" spans="1:4" ht="15.75">
      <c r="A245" s="299">
        <v>8250076.0499999998</v>
      </c>
      <c r="B245" s="299">
        <v>8250076.0499999998</v>
      </c>
      <c r="C245" s="299">
        <v>1</v>
      </c>
      <c r="D245" s="299">
        <v>1</v>
      </c>
    </row>
    <row r="246" spans="1:4" ht="15.75">
      <c r="A246" s="299">
        <v>8250076.0599999996</v>
      </c>
      <c r="B246" s="299">
        <v>8250076.0599999996</v>
      </c>
      <c r="C246" s="299">
        <v>1</v>
      </c>
      <c r="D246" s="299">
        <v>1</v>
      </c>
    </row>
    <row r="247" spans="1:4" ht="15.75">
      <c r="A247" s="299">
        <v>8250076.04</v>
      </c>
      <c r="B247" s="299">
        <v>8250076.0899999999</v>
      </c>
      <c r="C247" s="299">
        <v>4.661742E-2</v>
      </c>
      <c r="D247" s="299">
        <v>4.6126710000000001E-2</v>
      </c>
    </row>
    <row r="248" spans="1:4" ht="15.75">
      <c r="A248" s="299">
        <v>8250076.0899999999</v>
      </c>
      <c r="B248" s="299">
        <v>8250076.0899999999</v>
      </c>
      <c r="C248" s="299">
        <v>1</v>
      </c>
      <c r="D248" s="299">
        <v>1</v>
      </c>
    </row>
    <row r="249" spans="1:4" ht="15.75">
      <c r="A249" s="299">
        <v>8250076.1299999999</v>
      </c>
      <c r="B249" s="299">
        <v>8250076.1299999999</v>
      </c>
      <c r="C249" s="299">
        <v>1</v>
      </c>
      <c r="D249" s="299">
        <v>1</v>
      </c>
    </row>
    <row r="250" spans="1:4" ht="15.75">
      <c r="A250" s="299">
        <v>8250076.1399999997</v>
      </c>
      <c r="B250" s="299">
        <v>8250076.1399999997</v>
      </c>
      <c r="C250" s="299">
        <v>1</v>
      </c>
      <c r="D250" s="299">
        <v>1</v>
      </c>
    </row>
    <row r="251" spans="1:4" ht="15.75">
      <c r="A251" s="299">
        <v>8250076.1500000004</v>
      </c>
      <c r="B251" s="299">
        <v>8250076.1500000004</v>
      </c>
      <c r="C251" s="299">
        <v>1</v>
      </c>
      <c r="D251" s="299">
        <v>1</v>
      </c>
    </row>
    <row r="252" spans="1:4" ht="15.75">
      <c r="A252" s="299">
        <v>8250076.1900000004</v>
      </c>
      <c r="B252" s="299">
        <v>8250076.1900000004</v>
      </c>
      <c r="C252" s="299">
        <v>1</v>
      </c>
      <c r="D252" s="299">
        <v>1</v>
      </c>
    </row>
    <row r="253" spans="1:4" ht="15.75">
      <c r="A253" s="299">
        <v>8250076.2000000002</v>
      </c>
      <c r="B253" s="299">
        <v>8250076.2000000002</v>
      </c>
      <c r="C253" s="299">
        <v>1</v>
      </c>
      <c r="D253" s="299">
        <v>1</v>
      </c>
    </row>
    <row r="254" spans="1:4" ht="15.75">
      <c r="A254" s="299">
        <v>8250076.2300000004</v>
      </c>
      <c r="B254" s="299">
        <v>8250076.2300000004</v>
      </c>
      <c r="C254" s="299">
        <v>1</v>
      </c>
      <c r="D254" s="299">
        <v>1</v>
      </c>
    </row>
    <row r="255" spans="1:4" ht="15.75">
      <c r="A255" s="299">
        <v>8250076.2400000002</v>
      </c>
      <c r="B255" s="299">
        <v>8250076.2400000002</v>
      </c>
      <c r="C255" s="299">
        <v>1</v>
      </c>
      <c r="D255" s="299">
        <v>1</v>
      </c>
    </row>
    <row r="256" spans="1:4" ht="15.75">
      <c r="A256" s="299">
        <v>8250076.1600000001</v>
      </c>
      <c r="B256" s="299">
        <v>8250076.25</v>
      </c>
      <c r="C256" s="299">
        <v>0.20015200999999999</v>
      </c>
      <c r="D256" s="299">
        <v>0.22446058999999999</v>
      </c>
    </row>
    <row r="257" spans="1:4" ht="15.75">
      <c r="A257" s="299">
        <v>8250076.1600000001</v>
      </c>
      <c r="B257" s="299">
        <v>8250076.2599999998</v>
      </c>
      <c r="C257" s="299">
        <v>0.35512297999999998</v>
      </c>
      <c r="D257" s="299">
        <v>0.34010005999999998</v>
      </c>
    </row>
    <row r="258" spans="1:4" ht="15.75">
      <c r="A258" s="299">
        <v>8250076.1600000001</v>
      </c>
      <c r="B258" s="299">
        <v>8250076.2699999996</v>
      </c>
      <c r="C258" s="299">
        <v>0.29232738000000003</v>
      </c>
      <c r="D258" s="299">
        <v>0.27840835000000003</v>
      </c>
    </row>
    <row r="259" spans="1:4" ht="15.75">
      <c r="A259" s="299">
        <v>8250076.1600000001</v>
      </c>
      <c r="B259" s="299">
        <v>8250076.2800000003</v>
      </c>
      <c r="C259" s="299">
        <v>0.15239762000000001</v>
      </c>
      <c r="D259" s="299">
        <v>0.15703097999999999</v>
      </c>
    </row>
    <row r="260" spans="1:4" ht="15.75">
      <c r="A260" s="299">
        <v>8250076.1600000001</v>
      </c>
      <c r="B260" s="299">
        <v>8250076.29</v>
      </c>
      <c r="C260" s="300">
        <v>1E-8</v>
      </c>
      <c r="D260" s="300">
        <v>2E-8</v>
      </c>
    </row>
    <row r="261" spans="1:4" ht="15.75">
      <c r="A261" s="299">
        <v>8250076.21</v>
      </c>
      <c r="B261" s="299">
        <v>8250076.29</v>
      </c>
      <c r="C261" s="299">
        <v>0</v>
      </c>
      <c r="D261" s="299">
        <v>0</v>
      </c>
    </row>
    <row r="262" spans="1:4" ht="15.75">
      <c r="A262" s="299">
        <v>8250076.1699999999</v>
      </c>
      <c r="B262" s="299">
        <v>8250076.2999999998</v>
      </c>
      <c r="C262" s="299">
        <v>0.50759259000000001</v>
      </c>
      <c r="D262" s="299">
        <v>0.55698347000000004</v>
      </c>
    </row>
    <row r="263" spans="1:4" ht="15.75">
      <c r="A263" s="299">
        <v>8250076.1699999999</v>
      </c>
      <c r="B263" s="299">
        <v>8250076.3099999996</v>
      </c>
      <c r="C263" s="299">
        <v>0.49240740999999999</v>
      </c>
      <c r="D263" s="299">
        <v>0.44301653000000002</v>
      </c>
    </row>
    <row r="264" spans="1:4" ht="15.75">
      <c r="A264" s="299">
        <v>8250076.1799999997</v>
      </c>
      <c r="B264" s="299">
        <v>8250076.3200000003</v>
      </c>
      <c r="C264" s="299">
        <v>0.48335599000000001</v>
      </c>
      <c r="D264" s="299">
        <v>0.43151871000000003</v>
      </c>
    </row>
    <row r="265" spans="1:4" ht="15.75">
      <c r="A265" s="299">
        <v>8250076.1799999997</v>
      </c>
      <c r="B265" s="299">
        <v>8250076.3300000001</v>
      </c>
      <c r="C265" s="299">
        <v>0.51664401000000004</v>
      </c>
      <c r="D265" s="299">
        <v>0.56848129000000003</v>
      </c>
    </row>
    <row r="266" spans="1:4" ht="15.75">
      <c r="A266" s="299">
        <v>8250076.1200000001</v>
      </c>
      <c r="B266" s="299">
        <v>8250076.3399999999</v>
      </c>
      <c r="C266" s="299">
        <v>0.49730075000000001</v>
      </c>
      <c r="D266" s="299">
        <v>0.50525920000000002</v>
      </c>
    </row>
    <row r="267" spans="1:4" ht="15.75">
      <c r="A267" s="299">
        <v>8250076.1200000001</v>
      </c>
      <c r="B267" s="299">
        <v>8250076.3499999996</v>
      </c>
      <c r="C267" s="299">
        <v>0.50269925000000004</v>
      </c>
      <c r="D267" s="299">
        <v>0.49474079999999998</v>
      </c>
    </row>
    <row r="268" spans="1:4" ht="15.75">
      <c r="A268" s="299">
        <v>8250076.1600000001</v>
      </c>
      <c r="B268" s="299">
        <v>8250076.3600000003</v>
      </c>
      <c r="C268" s="299">
        <v>0</v>
      </c>
      <c r="D268" s="299">
        <v>0</v>
      </c>
    </row>
    <row r="269" spans="1:4" ht="15.75">
      <c r="A269" s="299">
        <v>8250076.21</v>
      </c>
      <c r="B269" s="299">
        <v>8250076.3600000003</v>
      </c>
      <c r="C269" s="299">
        <v>1.0493499999999999E-3</v>
      </c>
      <c r="D269" s="300">
        <v>2.4899999999999999E-6</v>
      </c>
    </row>
    <row r="270" spans="1:4" ht="15.75">
      <c r="A270" s="299">
        <v>8250202</v>
      </c>
      <c r="B270" s="299">
        <v>8250076.3600000003</v>
      </c>
      <c r="C270" s="300">
        <v>1E-8</v>
      </c>
      <c r="D270" s="300">
        <v>1E-8</v>
      </c>
    </row>
    <row r="271" spans="1:4" ht="15.75">
      <c r="A271" s="299">
        <v>8250076.21</v>
      </c>
      <c r="B271" s="299">
        <v>8250076.3700000001</v>
      </c>
      <c r="C271" s="299">
        <v>0.99895065000000005</v>
      </c>
      <c r="D271" s="299">
        <v>0.99999751000000003</v>
      </c>
    </row>
    <row r="272" spans="1:4" ht="15.75">
      <c r="A272" s="299">
        <v>8250076.2199999997</v>
      </c>
      <c r="B272" s="299">
        <v>8250076.3799999999</v>
      </c>
      <c r="C272" s="299">
        <v>0.46473510000000001</v>
      </c>
      <c r="D272" s="299">
        <v>0.35880330999999999</v>
      </c>
    </row>
    <row r="273" spans="1:4" ht="15.75">
      <c r="A273" s="299">
        <v>8250076.2199999997</v>
      </c>
      <c r="B273" s="299">
        <v>8250076.3899999997</v>
      </c>
      <c r="C273" s="299">
        <v>0.53526490000000004</v>
      </c>
      <c r="D273" s="299">
        <v>0.64119669000000001</v>
      </c>
    </row>
    <row r="274" spans="1:4" ht="15.75">
      <c r="A274" s="299">
        <v>8250077.0099999998</v>
      </c>
      <c r="B274" s="299">
        <v>8250077.0099999998</v>
      </c>
      <c r="C274" s="299">
        <v>1</v>
      </c>
      <c r="D274" s="299">
        <v>1</v>
      </c>
    </row>
    <row r="275" spans="1:4" ht="15.75">
      <c r="A275" s="299">
        <v>8250077.0199999996</v>
      </c>
      <c r="B275" s="299">
        <v>8250077.0199999996</v>
      </c>
      <c r="C275" s="299">
        <v>1</v>
      </c>
      <c r="D275" s="299">
        <v>1</v>
      </c>
    </row>
    <row r="276" spans="1:4" ht="15.75">
      <c r="A276" s="299">
        <v>8250077.0300000003</v>
      </c>
      <c r="B276" s="299">
        <v>8250077.0300000003</v>
      </c>
      <c r="C276" s="299">
        <v>1</v>
      </c>
      <c r="D276" s="299">
        <v>1</v>
      </c>
    </row>
    <row r="277" spans="1:4" ht="15.75">
      <c r="A277" s="299">
        <v>8250077.04</v>
      </c>
      <c r="B277" s="299">
        <v>8250077.04</v>
      </c>
      <c r="C277" s="299">
        <v>1</v>
      </c>
      <c r="D277" s="299">
        <v>1</v>
      </c>
    </row>
    <row r="278" spans="1:4" ht="15.75">
      <c r="A278" s="299">
        <v>8250077.0599999996</v>
      </c>
      <c r="B278" s="299">
        <v>8250077.0599999996</v>
      </c>
      <c r="C278" s="299">
        <v>1</v>
      </c>
      <c r="D278" s="299">
        <v>1</v>
      </c>
    </row>
    <row r="279" spans="1:4" ht="15.75">
      <c r="A279" s="299">
        <v>8250077.1299999999</v>
      </c>
      <c r="B279" s="299">
        <v>8250077.1299999999</v>
      </c>
      <c r="C279" s="299">
        <v>1</v>
      </c>
      <c r="D279" s="299">
        <v>1</v>
      </c>
    </row>
    <row r="280" spans="1:4" ht="15.75">
      <c r="A280" s="299">
        <v>8250077.1399999997</v>
      </c>
      <c r="B280" s="299">
        <v>8250077.1399999997</v>
      </c>
      <c r="C280" s="299">
        <v>1</v>
      </c>
      <c r="D280" s="299">
        <v>1</v>
      </c>
    </row>
    <row r="281" spans="1:4" ht="15.75">
      <c r="A281" s="299">
        <v>8250077.1600000001</v>
      </c>
      <c r="B281" s="299">
        <v>8250077.1600000001</v>
      </c>
      <c r="C281" s="299">
        <v>1</v>
      </c>
      <c r="D281" s="299">
        <v>1</v>
      </c>
    </row>
    <row r="282" spans="1:4" ht="15.75">
      <c r="A282" s="299">
        <v>8250077.1699999999</v>
      </c>
      <c r="B282" s="299">
        <v>8250077.1699999999</v>
      </c>
      <c r="C282" s="299">
        <v>1</v>
      </c>
      <c r="D282" s="299">
        <v>1</v>
      </c>
    </row>
    <row r="283" spans="1:4" ht="15.75">
      <c r="A283" s="299">
        <v>8250077.1900000004</v>
      </c>
      <c r="B283" s="299">
        <v>8250077.1900000004</v>
      </c>
      <c r="C283" s="299">
        <v>1</v>
      </c>
      <c r="D283" s="299">
        <v>1</v>
      </c>
    </row>
    <row r="284" spans="1:4" ht="15.75">
      <c r="A284" s="299">
        <v>8250077.2000000002</v>
      </c>
      <c r="B284" s="299">
        <v>8250077.2000000002</v>
      </c>
      <c r="C284" s="299">
        <v>1</v>
      </c>
      <c r="D284" s="299">
        <v>1</v>
      </c>
    </row>
    <row r="285" spans="1:4" ht="15.75">
      <c r="A285" s="299">
        <v>8250077.21</v>
      </c>
      <c r="B285" s="299">
        <v>8250077.21</v>
      </c>
      <c r="C285" s="299">
        <v>1</v>
      </c>
      <c r="D285" s="299">
        <v>1</v>
      </c>
    </row>
    <row r="286" spans="1:4" ht="15.75">
      <c r="A286" s="299">
        <v>8250077.2199999997</v>
      </c>
      <c r="B286" s="299">
        <v>8250077.2199999997</v>
      </c>
      <c r="C286" s="299">
        <v>1</v>
      </c>
      <c r="D286" s="299">
        <v>1</v>
      </c>
    </row>
    <row r="287" spans="1:4" ht="15.75">
      <c r="A287" s="299">
        <v>8250077.2300000004</v>
      </c>
      <c r="B287" s="299">
        <v>8250077.2300000004</v>
      </c>
      <c r="C287" s="299">
        <v>1</v>
      </c>
      <c r="D287" s="299">
        <v>1</v>
      </c>
    </row>
    <row r="288" spans="1:4" ht="15.75">
      <c r="A288" s="299">
        <v>8250077.2400000002</v>
      </c>
      <c r="B288" s="299">
        <v>8250077.2400000002</v>
      </c>
      <c r="C288" s="299">
        <v>1</v>
      </c>
      <c r="D288" s="299">
        <v>1</v>
      </c>
    </row>
    <row r="289" spans="1:4" ht="15.75">
      <c r="A289" s="299">
        <v>8250077.25</v>
      </c>
      <c r="B289" s="299">
        <v>8250077.25</v>
      </c>
      <c r="C289" s="299">
        <v>1</v>
      </c>
      <c r="D289" s="299">
        <v>1</v>
      </c>
    </row>
    <row r="290" spans="1:4" ht="15.75">
      <c r="A290" s="299">
        <v>8250077.2599999998</v>
      </c>
      <c r="B290" s="299">
        <v>8250077.2599999998</v>
      </c>
      <c r="C290" s="299">
        <v>1</v>
      </c>
      <c r="D290" s="299">
        <v>1</v>
      </c>
    </row>
    <row r="291" spans="1:4" ht="15.75">
      <c r="A291" s="299">
        <v>8250077.2699999996</v>
      </c>
      <c r="B291" s="299">
        <v>8250077.2699999996</v>
      </c>
      <c r="C291" s="299">
        <v>1</v>
      </c>
      <c r="D291" s="299">
        <v>1</v>
      </c>
    </row>
    <row r="292" spans="1:4" ht="15.75">
      <c r="A292" s="299">
        <v>8250077.2800000003</v>
      </c>
      <c r="B292" s="299">
        <v>8250077.2800000003</v>
      </c>
      <c r="C292" s="299">
        <v>1</v>
      </c>
      <c r="D292" s="299">
        <v>1</v>
      </c>
    </row>
    <row r="293" spans="1:4" ht="15.75">
      <c r="A293" s="299">
        <v>8250077.2999999998</v>
      </c>
      <c r="B293" s="299">
        <v>8250077.2999999998</v>
      </c>
      <c r="C293" s="299">
        <v>1</v>
      </c>
      <c r="D293" s="299">
        <v>1</v>
      </c>
    </row>
    <row r="294" spans="1:4" ht="15.75">
      <c r="A294" s="299">
        <v>8250077.3099999996</v>
      </c>
      <c r="B294" s="299">
        <v>8250077.3099999996</v>
      </c>
      <c r="C294" s="299">
        <v>1</v>
      </c>
      <c r="D294" s="299">
        <v>1</v>
      </c>
    </row>
    <row r="295" spans="1:4" ht="15.75">
      <c r="A295" s="299">
        <v>8250077.3200000003</v>
      </c>
      <c r="B295" s="299">
        <v>8250077.3200000003</v>
      </c>
      <c r="C295" s="299">
        <v>1</v>
      </c>
      <c r="D295" s="299">
        <v>1</v>
      </c>
    </row>
    <row r="296" spans="1:4" ht="15.75">
      <c r="A296" s="299">
        <v>8250077.29</v>
      </c>
      <c r="B296" s="299">
        <v>8250077.3300000001</v>
      </c>
      <c r="C296" s="299">
        <v>0.27328757999999997</v>
      </c>
      <c r="D296" s="299">
        <v>0.22923145</v>
      </c>
    </row>
    <row r="297" spans="1:4" ht="15.75">
      <c r="A297" s="299">
        <v>8250077.29</v>
      </c>
      <c r="B297" s="299">
        <v>8250077.3399999999</v>
      </c>
      <c r="C297" s="299">
        <v>2.7499969999999999E-2</v>
      </c>
      <c r="D297" s="299">
        <v>2.807875E-2</v>
      </c>
    </row>
    <row r="298" spans="1:4" ht="15.75">
      <c r="A298" s="299">
        <v>8250077.29</v>
      </c>
      <c r="B298" s="299">
        <v>8250077.3499999996</v>
      </c>
      <c r="C298" s="299">
        <v>5.6662360000000002E-2</v>
      </c>
      <c r="D298" s="299">
        <v>5.3424510000000001E-2</v>
      </c>
    </row>
    <row r="299" spans="1:4" ht="15.75">
      <c r="A299" s="299">
        <v>8250077.29</v>
      </c>
      <c r="B299" s="299">
        <v>8250077.3600000003</v>
      </c>
      <c r="C299" s="299">
        <v>9.8875340000000006E-2</v>
      </c>
      <c r="D299" s="299">
        <v>0.11206473</v>
      </c>
    </row>
    <row r="300" spans="1:4" ht="15.75">
      <c r="A300" s="299">
        <v>8250077.29</v>
      </c>
      <c r="B300" s="299">
        <v>8250077.3700000001</v>
      </c>
      <c r="C300" s="299">
        <v>0.30166116999999998</v>
      </c>
      <c r="D300" s="299">
        <v>0.30740178000000001</v>
      </c>
    </row>
    <row r="301" spans="1:4" ht="15.75">
      <c r="A301" s="299">
        <v>8250077.29</v>
      </c>
      <c r="B301" s="299">
        <v>8250077.3799999999</v>
      </c>
      <c r="C301" s="299">
        <v>6.170809E-2</v>
      </c>
      <c r="D301" s="299">
        <v>9.9592E-2</v>
      </c>
    </row>
    <row r="302" spans="1:4" ht="15.75">
      <c r="A302" s="299">
        <v>8250077.29</v>
      </c>
      <c r="B302" s="299">
        <v>8250077.3899999997</v>
      </c>
      <c r="C302" s="299">
        <v>0.18030549000000001</v>
      </c>
      <c r="D302" s="299">
        <v>0.17020678</v>
      </c>
    </row>
    <row r="303" spans="1:4" ht="15.75">
      <c r="A303" s="299">
        <v>8250077.0499999998</v>
      </c>
      <c r="B303" s="299">
        <v>8250077.4000000004</v>
      </c>
      <c r="C303" s="299">
        <v>0.48445612999999998</v>
      </c>
      <c r="D303" s="299">
        <v>0.49798974000000001</v>
      </c>
    </row>
    <row r="304" spans="1:4" ht="15.75">
      <c r="A304" s="299">
        <v>8250077.0499999998</v>
      </c>
      <c r="B304" s="299">
        <v>8250077.4100000001</v>
      </c>
      <c r="C304" s="299">
        <v>0.51554387000000002</v>
      </c>
      <c r="D304" s="299">
        <v>0.50201026000000004</v>
      </c>
    </row>
    <row r="305" spans="1:4" ht="15.75">
      <c r="A305" s="299">
        <v>8250200.0199999996</v>
      </c>
      <c r="B305" s="299">
        <v>8250200.0199999996</v>
      </c>
      <c r="C305" s="299">
        <v>1</v>
      </c>
      <c r="D305" s="299">
        <v>1</v>
      </c>
    </row>
    <row r="306" spans="1:4" ht="15.75">
      <c r="A306" s="299">
        <v>8250200.0300000003</v>
      </c>
      <c r="B306" s="299">
        <v>8250200.0300000003</v>
      </c>
      <c r="C306" s="299">
        <v>1</v>
      </c>
      <c r="D306" s="299">
        <v>1</v>
      </c>
    </row>
    <row r="307" spans="1:4" ht="15.75">
      <c r="A307" s="299">
        <v>8250200.0499999998</v>
      </c>
      <c r="B307" s="299">
        <v>8250200.0499999998</v>
      </c>
      <c r="C307" s="299">
        <v>1</v>
      </c>
      <c r="D307" s="299">
        <v>1</v>
      </c>
    </row>
    <row r="308" spans="1:4" ht="15.75">
      <c r="A308" s="299">
        <v>8250200.0599999996</v>
      </c>
      <c r="B308" s="299">
        <v>8250200.0599999996</v>
      </c>
      <c r="C308" s="299">
        <v>1</v>
      </c>
      <c r="D308" s="299">
        <v>1</v>
      </c>
    </row>
    <row r="309" spans="1:4" ht="15.75">
      <c r="A309" s="299">
        <v>8250201.0099999998</v>
      </c>
      <c r="B309" s="299">
        <v>8250201.0099999998</v>
      </c>
      <c r="C309" s="299">
        <v>1</v>
      </c>
      <c r="D309" s="299">
        <v>1</v>
      </c>
    </row>
    <row r="310" spans="1:4" ht="15.75">
      <c r="A310" s="299">
        <v>8250201.0199999996</v>
      </c>
      <c r="B310" s="299">
        <v>8250201.0199999996</v>
      </c>
      <c r="C310" s="299">
        <v>1</v>
      </c>
      <c r="D310" s="299">
        <v>1</v>
      </c>
    </row>
    <row r="311" spans="1:4" ht="15.75">
      <c r="A311" s="299">
        <v>8250061</v>
      </c>
      <c r="B311" s="299">
        <v>8250202.0099999998</v>
      </c>
      <c r="C311" s="300">
        <v>1E-8</v>
      </c>
      <c r="D311" s="300">
        <v>2E-8</v>
      </c>
    </row>
    <row r="312" spans="1:4" ht="15.75">
      <c r="A312" s="299">
        <v>8250202</v>
      </c>
      <c r="B312" s="299">
        <v>8250202.0099999998</v>
      </c>
      <c r="C312" s="299">
        <v>1.079455E-2</v>
      </c>
      <c r="D312" s="299">
        <v>1.183972E-2</v>
      </c>
    </row>
    <row r="313" spans="1:4" ht="15.75">
      <c r="A313" s="299">
        <v>8250202</v>
      </c>
      <c r="B313" s="299">
        <v>8250202.0199999996</v>
      </c>
      <c r="C313" s="299">
        <v>0.11683004</v>
      </c>
      <c r="D313" s="299">
        <v>0.10428312000000001</v>
      </c>
    </row>
    <row r="314" spans="1:4" ht="15.75">
      <c r="A314" s="299">
        <v>8250202</v>
      </c>
      <c r="B314" s="299">
        <v>8250202.0300000003</v>
      </c>
      <c r="C314" s="299">
        <v>0.45351899000000001</v>
      </c>
      <c r="D314" s="299">
        <v>0.47684463999999999</v>
      </c>
    </row>
    <row r="315" spans="1:4" ht="15.75">
      <c r="A315" s="299">
        <v>8250202</v>
      </c>
      <c r="B315" s="299">
        <v>8250202.04</v>
      </c>
      <c r="C315" s="299">
        <v>0.41885640000000002</v>
      </c>
      <c r="D315" s="299">
        <v>0.40703250000000002</v>
      </c>
    </row>
    <row r="316" spans="1:4" ht="15.75">
      <c r="A316" s="299">
        <v>8250203</v>
      </c>
      <c r="B316" s="299">
        <v>8250203</v>
      </c>
      <c r="C316" s="299">
        <v>1</v>
      </c>
      <c r="D316" s="299">
        <v>1</v>
      </c>
    </row>
    <row r="317" spans="1:4" ht="15.75">
      <c r="A317" s="299">
        <v>8250204.0099999998</v>
      </c>
      <c r="B317" s="299">
        <v>8250204.0099999998</v>
      </c>
      <c r="C317" s="299">
        <v>0.95567753</v>
      </c>
      <c r="D317" s="299">
        <v>0.94449302999999996</v>
      </c>
    </row>
    <row r="318" spans="1:4" ht="15.75">
      <c r="A318" s="299">
        <v>8250204.0300000003</v>
      </c>
      <c r="B318" s="299">
        <v>8250204.0300000003</v>
      </c>
      <c r="C318" s="299">
        <v>1</v>
      </c>
      <c r="D318" s="299">
        <v>1</v>
      </c>
    </row>
    <row r="319" spans="1:4" ht="15.75">
      <c r="A319" s="299">
        <v>8250204.04</v>
      </c>
      <c r="B319" s="299">
        <v>8250204.0300000003</v>
      </c>
      <c r="C319" s="299">
        <v>9.6913570000000004E-2</v>
      </c>
      <c r="D319" s="299">
        <v>0.10952619</v>
      </c>
    </row>
    <row r="320" spans="1:4" ht="15.75">
      <c r="A320" s="299">
        <v>8250204.04</v>
      </c>
      <c r="B320" s="299">
        <v>8250204.0599999996</v>
      </c>
      <c r="C320" s="299">
        <v>0.19006496000000001</v>
      </c>
      <c r="D320" s="299">
        <v>0.18372521999999999</v>
      </c>
    </row>
    <row r="321" spans="1:4" ht="15.75">
      <c r="A321" s="299">
        <v>8250204.0499999998</v>
      </c>
      <c r="B321" s="299">
        <v>8250204.0700000003</v>
      </c>
      <c r="C321" s="299">
        <v>0.12076081</v>
      </c>
      <c r="D321" s="299">
        <v>0.12008568</v>
      </c>
    </row>
    <row r="322" spans="1:4" ht="15.75">
      <c r="A322" s="299">
        <v>8250204.04</v>
      </c>
      <c r="B322" s="299">
        <v>8250204.0800000001</v>
      </c>
      <c r="C322" s="299">
        <v>0.10916355</v>
      </c>
      <c r="D322" s="299">
        <v>0.11040401</v>
      </c>
    </row>
    <row r="323" spans="1:4" ht="15.75">
      <c r="A323" s="299">
        <v>8250204.04</v>
      </c>
      <c r="B323" s="299">
        <v>8250204.0899999999</v>
      </c>
      <c r="C323" s="299">
        <v>0.59711168999999997</v>
      </c>
      <c r="D323" s="299">
        <v>0.59012858999999995</v>
      </c>
    </row>
    <row r="324" spans="1:4" ht="15.75">
      <c r="A324" s="299">
        <v>8250204.04</v>
      </c>
      <c r="B324" s="299">
        <v>8250204.0999999996</v>
      </c>
      <c r="C324" s="299">
        <v>6.7461400000000003E-3</v>
      </c>
      <c r="D324" s="299">
        <v>5.9328799999999998E-3</v>
      </c>
    </row>
    <row r="325" spans="1:4" ht="15.75">
      <c r="A325" s="299">
        <v>8250204.0300000003</v>
      </c>
      <c r="B325" s="299">
        <v>8250204.1100000003</v>
      </c>
      <c r="C325" s="299">
        <v>0</v>
      </c>
      <c r="D325" s="299">
        <v>0</v>
      </c>
    </row>
    <row r="326" spans="1:4" ht="15.75">
      <c r="A326" s="299">
        <v>8250204.04</v>
      </c>
      <c r="B326" s="299">
        <v>8250204.1100000003</v>
      </c>
      <c r="C326" s="300">
        <v>8.9999999999999999E-8</v>
      </c>
      <c r="D326" s="299">
        <v>2.8310999999999999E-4</v>
      </c>
    </row>
    <row r="327" spans="1:4" ht="15.75">
      <c r="A327" s="299">
        <v>8250204.0499999998</v>
      </c>
      <c r="B327" s="299">
        <v>8250204.1200000001</v>
      </c>
      <c r="C327" s="299">
        <v>0.60291106000000005</v>
      </c>
      <c r="D327" s="299">
        <v>0.57422105000000001</v>
      </c>
    </row>
    <row r="328" spans="1:4" ht="15.75">
      <c r="A328" s="299">
        <v>8250204.0499999998</v>
      </c>
      <c r="B328" s="299">
        <v>8250204.1299999999</v>
      </c>
      <c r="C328" s="299">
        <v>0.27632812000000001</v>
      </c>
      <c r="D328" s="299">
        <v>0.30569327000000002</v>
      </c>
    </row>
    <row r="329" spans="1:4" ht="15.75">
      <c r="A329" s="299">
        <v>8250205.0199999996</v>
      </c>
      <c r="B329" s="299">
        <v>8250205.0199999996</v>
      </c>
      <c r="C329" s="299">
        <v>1</v>
      </c>
      <c r="D329" s="299">
        <v>1</v>
      </c>
    </row>
    <row r="330" spans="1:4" ht="15.75">
      <c r="A330" s="299">
        <v>8250205.0099999998</v>
      </c>
      <c r="B330" s="299">
        <v>8250205.04</v>
      </c>
      <c r="C330" s="299">
        <v>0.26073331999999999</v>
      </c>
      <c r="D330" s="299">
        <v>0.27316288999999999</v>
      </c>
    </row>
    <row r="331" spans="1:4" ht="15.75">
      <c r="A331" s="299">
        <v>8250205.0099999998</v>
      </c>
      <c r="B331" s="299">
        <v>8250205.0499999998</v>
      </c>
      <c r="C331" s="299">
        <v>0.40345497000000002</v>
      </c>
      <c r="D331" s="299">
        <v>0.39271113000000002</v>
      </c>
    </row>
    <row r="332" spans="1:4" ht="15.75">
      <c r="A332" s="299">
        <v>8250205.0099999998</v>
      </c>
      <c r="B332" s="299">
        <v>8250205.0599999996</v>
      </c>
      <c r="C332" s="299">
        <v>0.33581170999999999</v>
      </c>
      <c r="D332" s="299">
        <v>0.33412597999999999</v>
      </c>
    </row>
    <row r="333" spans="1:4" ht="15.75">
      <c r="A333" s="299">
        <v>8250205.0300000003</v>
      </c>
      <c r="B333" s="299">
        <v>8250205.0700000003</v>
      </c>
      <c r="C333" s="299">
        <v>0.32836521000000002</v>
      </c>
      <c r="D333" s="299">
        <v>0.32558110000000001</v>
      </c>
    </row>
    <row r="334" spans="1:4" ht="15.75">
      <c r="A334" s="299">
        <v>8250205.0300000003</v>
      </c>
      <c r="B334" s="299">
        <v>8250205.0800000001</v>
      </c>
      <c r="C334" s="299">
        <v>0.45321050000000002</v>
      </c>
      <c r="D334" s="299">
        <v>0.44734655000000001</v>
      </c>
    </row>
    <row r="335" spans="1:4" ht="15.75">
      <c r="A335" s="299">
        <v>8250205.0300000003</v>
      </c>
      <c r="B335" s="299">
        <v>8250205.0899999999</v>
      </c>
      <c r="C335" s="299">
        <v>0.21842428999999999</v>
      </c>
      <c r="D335" s="299">
        <v>0.22707235000000001</v>
      </c>
    </row>
    <row r="336" spans="1:4" ht="15.75">
      <c r="A336" s="299">
        <v>8250206.0199999996</v>
      </c>
      <c r="B336" s="299">
        <v>8250206.0199999996</v>
      </c>
      <c r="C336" s="299">
        <v>1</v>
      </c>
      <c r="D336" s="299">
        <v>1</v>
      </c>
    </row>
    <row r="337" spans="1:4" ht="15.75">
      <c r="A337" s="299">
        <v>8250206.0499999998</v>
      </c>
      <c r="B337" s="299">
        <v>8250206.0499999998</v>
      </c>
      <c r="C337" s="299">
        <v>1</v>
      </c>
      <c r="D337" s="299">
        <v>1</v>
      </c>
    </row>
    <row r="338" spans="1:4" ht="15.75">
      <c r="A338" s="299">
        <v>8250206.0599999996</v>
      </c>
      <c r="B338" s="299">
        <v>8250206.0599999996</v>
      </c>
      <c r="C338" s="299">
        <v>1</v>
      </c>
      <c r="D338" s="299">
        <v>1</v>
      </c>
    </row>
    <row r="339" spans="1:4" ht="15.75">
      <c r="A339" s="299">
        <v>8250206.0700000003</v>
      </c>
      <c r="B339" s="299">
        <v>8250206.0700000003</v>
      </c>
      <c r="C339" s="299">
        <v>1</v>
      </c>
      <c r="D339" s="299">
        <v>1</v>
      </c>
    </row>
    <row r="340" spans="1:4" ht="15.75">
      <c r="A340" s="299">
        <v>8250206.0800000001</v>
      </c>
      <c r="B340" s="299">
        <v>8250206.0800000001</v>
      </c>
      <c r="C340" s="299">
        <v>1</v>
      </c>
      <c r="D340" s="299">
        <v>1</v>
      </c>
    </row>
    <row r="341" spans="1:4" ht="15.75">
      <c r="A341" s="299">
        <v>8250206.0899999999</v>
      </c>
      <c r="B341" s="299">
        <v>8250206.0899999999</v>
      </c>
      <c r="C341" s="299">
        <v>1</v>
      </c>
      <c r="D341" s="299">
        <v>1</v>
      </c>
    </row>
    <row r="342" spans="1:4" ht="15.75">
      <c r="A342" s="299">
        <v>8250206.0999999996</v>
      </c>
      <c r="B342" s="299">
        <v>8250206.0999999996</v>
      </c>
      <c r="C342" s="299">
        <v>1</v>
      </c>
      <c r="D342" s="299">
        <v>1</v>
      </c>
    </row>
    <row r="343" spans="1:4" ht="15.75">
      <c r="A343" s="299">
        <v>8250206.1100000003</v>
      </c>
      <c r="B343" s="299">
        <v>8250206.1100000003</v>
      </c>
      <c r="C343" s="299">
        <v>1</v>
      </c>
      <c r="D343" s="299">
        <v>1</v>
      </c>
    </row>
    <row r="344" spans="1:4" ht="15.75">
      <c r="A344" s="299">
        <v>8250207.0099999998</v>
      </c>
      <c r="B344" s="299">
        <v>8250207.0099999998</v>
      </c>
      <c r="C344" s="299">
        <v>1</v>
      </c>
      <c r="D344" s="299">
        <v>1</v>
      </c>
    </row>
    <row r="345" spans="1:4" ht="15.75">
      <c r="A345" s="299">
        <v>8250207.0300000003</v>
      </c>
      <c r="B345" s="299">
        <v>8250207.0300000003</v>
      </c>
      <c r="C345" s="299">
        <v>1</v>
      </c>
      <c r="D345" s="299">
        <v>1</v>
      </c>
    </row>
    <row r="346" spans="1:4" ht="15.75">
      <c r="A346" s="299">
        <v>8250207.04</v>
      </c>
      <c r="B346" s="299">
        <v>8250207.04</v>
      </c>
      <c r="C346" s="299">
        <v>1</v>
      </c>
      <c r="D346" s="299">
        <v>1</v>
      </c>
    </row>
  </sheetData>
  <sortState xmlns:xlrd2="http://schemas.microsoft.com/office/spreadsheetml/2017/richdata2" ref="A2:D346">
    <sortCondition ref="B2:B34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A330"/>
  <sheetViews>
    <sheetView tabSelected="1" workbookViewId="0">
      <pane ySplit="1" topLeftCell="A2" activePane="bottomLeft" state="frozen"/>
      <selection pane="bottomLeft" activeCell="J10" sqref="J10"/>
    </sheetView>
  </sheetViews>
  <sheetFormatPr defaultColWidth="14.42578125" defaultRowHeight="15" customHeight="1"/>
  <cols>
    <col min="1" max="1" width="17" customWidth="1"/>
    <col min="2" max="2" width="11" customWidth="1"/>
    <col min="3" max="3" width="17.28515625" customWidth="1"/>
    <col min="4" max="4" width="19.42578125" hidden="1" customWidth="1"/>
    <col min="5" max="5" width="17" hidden="1" customWidth="1"/>
    <col min="6" max="6" width="20.28515625" hidden="1" customWidth="1"/>
    <col min="7" max="7" width="20.85546875" hidden="1" customWidth="1"/>
    <col min="8" max="8" width="18.7109375" hidden="1" customWidth="1"/>
    <col min="9" max="9" width="17.28515625" hidden="1" customWidth="1"/>
    <col min="10" max="12" width="17" customWidth="1"/>
    <col min="13" max="13" width="14.85546875" customWidth="1"/>
    <col min="14" max="14" width="10.7109375" customWidth="1"/>
    <col min="15" max="15" width="10.85546875" customWidth="1"/>
    <col min="16" max="16" width="9.42578125" customWidth="1"/>
    <col min="17" max="18" width="17" hidden="1" customWidth="1"/>
    <col min="19" max="19" width="12.140625" customWidth="1"/>
    <col min="20" max="20" width="17" hidden="1" customWidth="1"/>
    <col min="21" max="21" width="17" customWidth="1"/>
    <col min="22" max="22" width="17" hidden="1" customWidth="1"/>
    <col min="23" max="24" width="17" customWidth="1"/>
    <col min="25" max="25" width="10.7109375" customWidth="1"/>
    <col min="26" max="26" width="11.42578125" customWidth="1"/>
    <col min="27" max="27" width="11.7109375" style="301" customWidth="1"/>
    <col min="28" max="28" width="11.28515625" customWidth="1"/>
    <col min="29" max="29" width="17" customWidth="1"/>
    <col min="30" max="30" width="10.42578125" customWidth="1"/>
    <col min="31" max="31" width="18.7109375" hidden="1" customWidth="1"/>
    <col min="32" max="32" width="17" customWidth="1"/>
    <col min="33" max="33" width="20.42578125" hidden="1" customWidth="1"/>
    <col min="34" max="34" width="10.42578125" customWidth="1"/>
    <col min="35" max="35" width="11.140625" customWidth="1"/>
    <col min="36" max="36" width="9.42578125" customWidth="1"/>
    <col min="37" max="37" width="17" customWidth="1"/>
    <col min="38" max="38" width="9.42578125" customWidth="1"/>
    <col min="39" max="56" width="17" customWidth="1"/>
    <col min="57" max="57" width="15.85546875" customWidth="1"/>
    <col min="58" max="58" width="22.28515625" customWidth="1"/>
    <col min="59" max="59" width="17" customWidth="1"/>
    <col min="60" max="60" width="19.140625" customWidth="1"/>
    <col min="61" max="61" width="15.85546875" customWidth="1"/>
    <col min="62" max="62" width="16.28515625" customWidth="1"/>
    <col min="63" max="63" width="11.85546875" customWidth="1"/>
    <col min="64" max="64" width="15.42578125" customWidth="1"/>
    <col min="65" max="65" width="11.140625" customWidth="1"/>
    <col min="66" max="67" width="18.42578125" customWidth="1"/>
    <col min="68" max="73" width="17" customWidth="1"/>
    <col min="74" max="74" width="13.7109375" customWidth="1"/>
    <col min="75" max="75" width="13.42578125" customWidth="1"/>
    <col min="76" max="79" width="17" customWidth="1"/>
  </cols>
  <sheetData>
    <row r="1" spans="1:79" ht="78" customHeight="1">
      <c r="A1" s="30" t="s">
        <v>259</v>
      </c>
      <c r="B1" s="191" t="s">
        <v>438</v>
      </c>
      <c r="C1" s="31" t="s">
        <v>260</v>
      </c>
      <c r="D1" s="32" t="s">
        <v>261</v>
      </c>
      <c r="E1" s="33" t="s">
        <v>262</v>
      </c>
      <c r="F1" s="34" t="s">
        <v>263</v>
      </c>
      <c r="G1" s="34" t="s">
        <v>264</v>
      </c>
      <c r="H1" s="34" t="s">
        <v>265</v>
      </c>
      <c r="I1" s="31" t="s">
        <v>266</v>
      </c>
      <c r="J1" s="192" t="s">
        <v>439</v>
      </c>
      <c r="K1" s="35" t="s">
        <v>267</v>
      </c>
      <c r="L1" s="193" t="s">
        <v>440</v>
      </c>
      <c r="M1" s="36" t="s">
        <v>268</v>
      </c>
      <c r="N1" s="194" t="s">
        <v>389</v>
      </c>
      <c r="O1" s="37" t="s">
        <v>441</v>
      </c>
      <c r="P1" s="37" t="s">
        <v>269</v>
      </c>
      <c r="Q1" s="37" t="s">
        <v>270</v>
      </c>
      <c r="R1" s="37" t="s">
        <v>271</v>
      </c>
      <c r="S1" s="194" t="s">
        <v>442</v>
      </c>
      <c r="T1" s="34" t="s">
        <v>272</v>
      </c>
      <c r="U1" s="195" t="s">
        <v>443</v>
      </c>
      <c r="V1" s="37" t="s">
        <v>273</v>
      </c>
      <c r="W1" s="194" t="s">
        <v>444</v>
      </c>
      <c r="X1" s="34" t="s">
        <v>274</v>
      </c>
      <c r="Y1" s="194" t="s">
        <v>402</v>
      </c>
      <c r="Z1" s="196" t="s">
        <v>445</v>
      </c>
      <c r="AA1" s="34" t="s">
        <v>446</v>
      </c>
      <c r="AB1" s="38" t="s">
        <v>275</v>
      </c>
      <c r="AC1" s="37" t="s">
        <v>276</v>
      </c>
      <c r="AD1" s="194" t="s">
        <v>447</v>
      </c>
      <c r="AE1" s="34" t="s">
        <v>277</v>
      </c>
      <c r="AF1" s="197" t="s">
        <v>448</v>
      </c>
      <c r="AG1" s="37" t="s">
        <v>278</v>
      </c>
      <c r="AH1" s="198" t="s">
        <v>415</v>
      </c>
      <c r="AI1" s="38" t="s">
        <v>449</v>
      </c>
      <c r="AJ1" s="38" t="s">
        <v>279</v>
      </c>
      <c r="AK1" s="37" t="s">
        <v>280</v>
      </c>
      <c r="AL1" s="195" t="s">
        <v>450</v>
      </c>
      <c r="AM1" s="34" t="s">
        <v>281</v>
      </c>
      <c r="AN1" s="197" t="s">
        <v>451</v>
      </c>
      <c r="AO1" s="33" t="s">
        <v>282</v>
      </c>
      <c r="AP1" s="199" t="s">
        <v>452</v>
      </c>
      <c r="AQ1" s="39" t="s">
        <v>283</v>
      </c>
      <c r="AR1" s="194" t="s">
        <v>453</v>
      </c>
      <c r="AS1" s="34" t="s">
        <v>284</v>
      </c>
      <c r="AT1" s="194" t="s">
        <v>454</v>
      </c>
      <c r="AU1" s="40" t="s">
        <v>500</v>
      </c>
      <c r="AV1" s="194" t="s">
        <v>455</v>
      </c>
      <c r="AW1" s="34" t="s">
        <v>501</v>
      </c>
      <c r="AX1" s="194" t="s">
        <v>456</v>
      </c>
      <c r="AY1" s="34" t="s">
        <v>502</v>
      </c>
      <c r="AZ1" s="194" t="s">
        <v>457</v>
      </c>
      <c r="BA1" s="33" t="s">
        <v>503</v>
      </c>
      <c r="BB1" s="200" t="s">
        <v>458</v>
      </c>
      <c r="BC1" s="41" t="s">
        <v>504</v>
      </c>
      <c r="BD1" s="200" t="s">
        <v>459</v>
      </c>
      <c r="BE1" s="40" t="s">
        <v>505</v>
      </c>
      <c r="BF1" s="194" t="s">
        <v>460</v>
      </c>
      <c r="BG1" s="33" t="s">
        <v>506</v>
      </c>
      <c r="BH1" s="200" t="s">
        <v>461</v>
      </c>
      <c r="BI1" s="41" t="s">
        <v>507</v>
      </c>
      <c r="BJ1" s="200" t="s">
        <v>462</v>
      </c>
      <c r="BK1" s="34" t="s">
        <v>508</v>
      </c>
      <c r="BL1" s="194" t="s">
        <v>463</v>
      </c>
      <c r="BM1" s="34" t="s">
        <v>509</v>
      </c>
      <c r="BN1" s="194" t="s">
        <v>464</v>
      </c>
      <c r="BO1" s="34" t="s">
        <v>510</v>
      </c>
      <c r="BP1" s="194" t="s">
        <v>465</v>
      </c>
      <c r="BQ1" s="33" t="s">
        <v>511</v>
      </c>
      <c r="BR1" s="200" t="s">
        <v>466</v>
      </c>
      <c r="BS1" s="33" t="s">
        <v>513</v>
      </c>
      <c r="BT1" s="200" t="s">
        <v>467</v>
      </c>
      <c r="BU1" s="42" t="s">
        <v>512</v>
      </c>
      <c r="BV1" s="193" t="s">
        <v>468</v>
      </c>
      <c r="BW1" s="43" t="s">
        <v>299</v>
      </c>
      <c r="BX1" s="44" t="s">
        <v>300</v>
      </c>
      <c r="BY1" s="30" t="s">
        <v>301</v>
      </c>
      <c r="BZ1" s="45"/>
      <c r="CA1" s="45"/>
    </row>
    <row r="2" spans="1:79" ht="12.75" customHeight="1">
      <c r="A2" s="46" t="s">
        <v>302</v>
      </c>
      <c r="B2" s="48">
        <v>8250000</v>
      </c>
      <c r="C2" s="47">
        <v>8250000</v>
      </c>
      <c r="D2" s="48"/>
      <c r="E2" s="48"/>
      <c r="F2" s="49"/>
      <c r="G2" s="49"/>
      <c r="H2" s="49"/>
      <c r="I2" s="50"/>
      <c r="J2" s="201">
        <v>5098.68</v>
      </c>
      <c r="K2" s="51">
        <v>5110.21</v>
      </c>
      <c r="L2" s="51">
        <v>509868</v>
      </c>
      <c r="M2" s="49">
        <v>511021</v>
      </c>
      <c r="N2" s="49">
        <v>1481806</v>
      </c>
      <c r="O2" s="49">
        <v>1392609</v>
      </c>
      <c r="P2" s="52">
        <v>1392609</v>
      </c>
      <c r="Q2" s="49">
        <v>1214839</v>
      </c>
      <c r="R2" s="53">
        <v>1079310</v>
      </c>
      <c r="S2" s="53">
        <v>89197</v>
      </c>
      <c r="T2" s="49">
        <v>313299</v>
      </c>
      <c r="U2" s="202">
        <v>6.4050282599064062E-2</v>
      </c>
      <c r="V2" s="54">
        <v>0.29027712149428803</v>
      </c>
      <c r="W2" s="58">
        <v>290.60000000000002</v>
      </c>
      <c r="X2" s="55">
        <v>272.5</v>
      </c>
      <c r="Y2" s="51">
        <v>594513</v>
      </c>
      <c r="Z2" s="51"/>
      <c r="AA2" s="49">
        <v>544870</v>
      </c>
      <c r="AB2" s="49">
        <v>544870</v>
      </c>
      <c r="AC2" s="56">
        <v>433616</v>
      </c>
      <c r="AD2" s="272">
        <v>49641</v>
      </c>
      <c r="AE2" s="49">
        <v>111254</v>
      </c>
      <c r="AF2" s="202">
        <v>9.1106135408446046E-2</v>
      </c>
      <c r="AG2" s="54">
        <v>0.25657263569609978</v>
      </c>
      <c r="AH2" s="203">
        <v>563440</v>
      </c>
      <c r="AI2" s="203">
        <v>519693</v>
      </c>
      <c r="AJ2" s="52">
        <v>519693</v>
      </c>
      <c r="AK2" s="56">
        <v>415794</v>
      </c>
      <c r="AL2" s="56">
        <v>43747</v>
      </c>
      <c r="AM2" s="49">
        <v>103899</v>
      </c>
      <c r="AN2" s="202">
        <v>8.4178543871093123E-2</v>
      </c>
      <c r="AO2" s="57">
        <v>0.24988095066306873</v>
      </c>
      <c r="AP2" s="48">
        <v>1.1050703319290482</v>
      </c>
      <c r="AQ2" s="58">
        <v>1.0169699483974239</v>
      </c>
      <c r="AR2" s="204">
        <v>517950</v>
      </c>
      <c r="AS2" s="59">
        <v>684215</v>
      </c>
      <c r="AT2" s="49">
        <v>406920</v>
      </c>
      <c r="AU2" s="49">
        <v>498360</v>
      </c>
      <c r="AV2" s="49">
        <v>30050</v>
      </c>
      <c r="AW2" s="49">
        <v>34750</v>
      </c>
      <c r="AX2" s="49">
        <v>436970</v>
      </c>
      <c r="AY2" s="49">
        <v>533110</v>
      </c>
      <c r="AZ2" s="205">
        <v>0.84365286224539049</v>
      </c>
      <c r="BA2" s="54">
        <v>0.77915567475135739</v>
      </c>
      <c r="BB2" s="48">
        <v>0.99999983671650605</v>
      </c>
      <c r="BC2" s="48">
        <v>1.0025988691186065</v>
      </c>
      <c r="BD2" s="203">
        <v>40670</v>
      </c>
      <c r="BE2" s="60">
        <v>98510</v>
      </c>
      <c r="BF2" s="205">
        <v>7.8521092769572351E-2</v>
      </c>
      <c r="BG2" s="54">
        <v>0.14397521246976461</v>
      </c>
      <c r="BH2" s="48">
        <v>1.0000011814619318</v>
      </c>
      <c r="BI2" s="61">
        <v>0.99982786437336535</v>
      </c>
      <c r="BJ2" s="203">
        <v>20955</v>
      </c>
      <c r="BK2" s="49">
        <v>32025</v>
      </c>
      <c r="BL2" s="49">
        <v>4210</v>
      </c>
      <c r="BM2" s="49">
        <v>10285</v>
      </c>
      <c r="BN2" s="49">
        <v>25165</v>
      </c>
      <c r="BO2" s="49">
        <v>42310</v>
      </c>
      <c r="BP2" s="205">
        <v>4.858577082729993E-2</v>
      </c>
      <c r="BQ2" s="54">
        <v>6.1837287986963162E-2</v>
      </c>
      <c r="BR2" s="48">
        <v>0.99999528315358199</v>
      </c>
      <c r="BS2" s="48">
        <v>0.99737561269295427</v>
      </c>
      <c r="BT2" s="203">
        <v>15155</v>
      </c>
      <c r="BU2" s="62">
        <v>10290</v>
      </c>
      <c r="BV2" s="63" t="s">
        <v>495</v>
      </c>
      <c r="BW2" s="63" t="s">
        <v>302</v>
      </c>
      <c r="BX2" s="64" t="s">
        <v>302</v>
      </c>
      <c r="BY2" s="65"/>
      <c r="BZ2" s="66"/>
      <c r="CA2" s="27"/>
    </row>
    <row r="3" spans="1:79" ht="12.75" customHeight="1">
      <c r="A3" s="67"/>
      <c r="B3" s="206">
        <v>8250001.0099999998</v>
      </c>
      <c r="C3" s="68">
        <v>8250001.0099999998</v>
      </c>
      <c r="D3" s="69"/>
      <c r="E3" s="12"/>
      <c r="F3" s="70"/>
      <c r="G3" s="70"/>
      <c r="H3" s="70"/>
      <c r="I3" s="71" t="s">
        <v>35</v>
      </c>
      <c r="J3" s="69">
        <v>1.7</v>
      </c>
      <c r="K3" s="12">
        <v>1.72</v>
      </c>
      <c r="L3" s="12">
        <v>170</v>
      </c>
      <c r="M3" s="70">
        <v>172</v>
      </c>
      <c r="N3" s="70">
        <v>5001</v>
      </c>
      <c r="O3" s="70">
        <v>5232</v>
      </c>
      <c r="P3" s="72">
        <v>5232</v>
      </c>
      <c r="Q3" s="70">
        <v>5299</v>
      </c>
      <c r="R3" s="70">
        <v>5283</v>
      </c>
      <c r="S3" s="70">
        <v>-231</v>
      </c>
      <c r="T3" s="70">
        <v>-51</v>
      </c>
      <c r="U3" s="207">
        <v>-4.415137614678899E-2</v>
      </c>
      <c r="V3" s="73">
        <v>-9.6536059057353782E-3</v>
      </c>
      <c r="W3" s="76">
        <v>2936.2</v>
      </c>
      <c r="X3" s="74">
        <v>3038.5</v>
      </c>
      <c r="Y3" s="12">
        <v>2159</v>
      </c>
      <c r="Z3" s="12">
        <v>1</v>
      </c>
      <c r="AA3" s="70">
        <v>2156</v>
      </c>
      <c r="AB3" s="70">
        <v>2156</v>
      </c>
      <c r="AC3" s="70">
        <v>2136</v>
      </c>
      <c r="AD3" s="70">
        <v>3</v>
      </c>
      <c r="AE3" s="70">
        <v>20</v>
      </c>
      <c r="AF3" s="207">
        <v>1.3914656771799629E-3</v>
      </c>
      <c r="AG3" s="73">
        <v>9.3632958801498131E-3</v>
      </c>
      <c r="AH3" s="208">
        <v>2081</v>
      </c>
      <c r="AI3" s="208">
        <v>2104</v>
      </c>
      <c r="AJ3" s="72">
        <v>2104</v>
      </c>
      <c r="AK3" s="70">
        <v>2078</v>
      </c>
      <c r="AL3" s="70">
        <v>-23</v>
      </c>
      <c r="AM3" s="70">
        <v>26</v>
      </c>
      <c r="AN3" s="207">
        <v>-1.0931558935361217E-2</v>
      </c>
      <c r="AO3" s="75">
        <v>1.2512030798845043E-2</v>
      </c>
      <c r="AP3" s="69">
        <v>12.241176470588234</v>
      </c>
      <c r="AQ3" s="76">
        <v>12.232558139534884</v>
      </c>
      <c r="AR3" s="208">
        <v>1935</v>
      </c>
      <c r="AS3" s="77">
        <v>2645</v>
      </c>
      <c r="AT3" s="70">
        <v>1465</v>
      </c>
      <c r="AU3" s="70">
        <v>1880</v>
      </c>
      <c r="AV3" s="70">
        <v>110</v>
      </c>
      <c r="AW3" s="70">
        <v>130</v>
      </c>
      <c r="AX3" s="70">
        <v>1575</v>
      </c>
      <c r="AY3" s="70">
        <v>2010</v>
      </c>
      <c r="AZ3" s="207">
        <v>0.81395348837209303</v>
      </c>
      <c r="BA3" s="78">
        <v>0.75992438563327036</v>
      </c>
      <c r="BB3" s="69">
        <v>0.96479653171634905</v>
      </c>
      <c r="BC3" s="69">
        <v>0.97785250668257595</v>
      </c>
      <c r="BD3" s="208">
        <v>225</v>
      </c>
      <c r="BE3" s="79">
        <v>505</v>
      </c>
      <c r="BF3" s="207">
        <v>0.11627906976744186</v>
      </c>
      <c r="BG3" s="78">
        <v>0.19092627599243855</v>
      </c>
      <c r="BH3" s="69">
        <v>1.4808658800504562</v>
      </c>
      <c r="BI3" s="80">
        <v>1.3258769166141566</v>
      </c>
      <c r="BJ3" s="208">
        <v>60</v>
      </c>
      <c r="BK3" s="70">
        <v>75</v>
      </c>
      <c r="BL3" s="70">
        <v>10</v>
      </c>
      <c r="BM3" s="70">
        <v>10</v>
      </c>
      <c r="BN3" s="70">
        <v>70</v>
      </c>
      <c r="BO3" s="70">
        <v>85</v>
      </c>
      <c r="BP3" s="207">
        <v>3.6175710594315243E-2</v>
      </c>
      <c r="BQ3" s="78">
        <v>3.2136105860113423E-2</v>
      </c>
      <c r="BR3" s="69">
        <v>0.7445706704465328</v>
      </c>
      <c r="BS3" s="69">
        <v>0.51832428806634556</v>
      </c>
      <c r="BT3" s="208">
        <v>70</v>
      </c>
      <c r="BU3" s="81">
        <v>50</v>
      </c>
      <c r="BV3" s="12" t="s">
        <v>38</v>
      </c>
      <c r="BW3" s="12" t="s">
        <v>38</v>
      </c>
      <c r="BX3" s="12" t="s">
        <v>38</v>
      </c>
      <c r="BY3" s="82"/>
      <c r="BZ3" s="66"/>
      <c r="CA3" s="27"/>
    </row>
    <row r="4" spans="1:79" ht="12.75" customHeight="1">
      <c r="A4" s="67"/>
      <c r="B4" s="206">
        <v>8250001.0199999996</v>
      </c>
      <c r="C4" s="68">
        <v>8250001.0199999996</v>
      </c>
      <c r="D4" s="69"/>
      <c r="E4" s="69"/>
      <c r="F4" s="70"/>
      <c r="G4" s="70"/>
      <c r="H4" s="70"/>
      <c r="I4" s="71" t="s">
        <v>39</v>
      </c>
      <c r="J4" s="69">
        <v>3.66</v>
      </c>
      <c r="K4" s="12">
        <v>3.63</v>
      </c>
      <c r="L4" s="12">
        <v>366</v>
      </c>
      <c r="M4" s="70">
        <v>363</v>
      </c>
      <c r="N4" s="70">
        <v>6257</v>
      </c>
      <c r="O4" s="70">
        <v>6517</v>
      </c>
      <c r="P4" s="72">
        <v>6517</v>
      </c>
      <c r="Q4" s="70">
        <v>6620</v>
      </c>
      <c r="R4" s="70">
        <v>6210</v>
      </c>
      <c r="S4" s="70">
        <v>-260</v>
      </c>
      <c r="T4" s="70">
        <v>307</v>
      </c>
      <c r="U4" s="207">
        <v>-3.9895657511124748E-2</v>
      </c>
      <c r="V4" s="73">
        <v>4.9436392914653786E-2</v>
      </c>
      <c r="W4" s="76">
        <v>1708.4</v>
      </c>
      <c r="X4" s="74">
        <v>1796.4</v>
      </c>
      <c r="Y4" s="12">
        <v>2635</v>
      </c>
      <c r="Z4" s="12">
        <v>1</v>
      </c>
      <c r="AA4" s="70">
        <v>2619</v>
      </c>
      <c r="AB4" s="70">
        <v>2619</v>
      </c>
      <c r="AC4" s="70">
        <v>2395</v>
      </c>
      <c r="AD4" s="70">
        <v>16</v>
      </c>
      <c r="AE4" s="70">
        <v>224</v>
      </c>
      <c r="AF4" s="207">
        <v>6.1092019854906456E-3</v>
      </c>
      <c r="AG4" s="73">
        <v>9.3528183716075158E-2</v>
      </c>
      <c r="AH4" s="208">
        <v>2546</v>
      </c>
      <c r="AI4" s="208">
        <v>2571</v>
      </c>
      <c r="AJ4" s="72">
        <v>2571</v>
      </c>
      <c r="AK4" s="70">
        <v>2340</v>
      </c>
      <c r="AL4" s="70">
        <v>-25</v>
      </c>
      <c r="AM4" s="70">
        <v>231</v>
      </c>
      <c r="AN4" s="207">
        <v>-9.723842862699339E-3</v>
      </c>
      <c r="AO4" s="75">
        <v>9.8717948717948714E-2</v>
      </c>
      <c r="AP4" s="69">
        <v>6.9562841530054644</v>
      </c>
      <c r="AQ4" s="76">
        <v>7.0826446280991737</v>
      </c>
      <c r="AR4" s="208">
        <v>1680</v>
      </c>
      <c r="AS4" s="77">
        <v>2745</v>
      </c>
      <c r="AT4" s="70">
        <v>1410</v>
      </c>
      <c r="AU4" s="70">
        <v>2075</v>
      </c>
      <c r="AV4" s="70">
        <v>75</v>
      </c>
      <c r="AW4" s="70">
        <v>110</v>
      </c>
      <c r="AX4" s="70">
        <v>1485</v>
      </c>
      <c r="AY4" s="70">
        <v>2185</v>
      </c>
      <c r="AZ4" s="207">
        <v>0.8839285714285714</v>
      </c>
      <c r="BA4" s="78">
        <v>0.79599271402550087</v>
      </c>
      <c r="BB4" s="69">
        <v>1.0477394988562494</v>
      </c>
      <c r="BC4" s="69">
        <v>1.0242643681742973</v>
      </c>
      <c r="BD4" s="208">
        <v>55</v>
      </c>
      <c r="BE4" s="79">
        <v>390</v>
      </c>
      <c r="BF4" s="207">
        <v>3.273809523809524E-2</v>
      </c>
      <c r="BG4" s="78">
        <v>0.14207650273224043</v>
      </c>
      <c r="BH4" s="69">
        <v>0.41693426265706296</v>
      </c>
      <c r="BI4" s="80">
        <v>0.98664238008500305</v>
      </c>
      <c r="BJ4" s="208">
        <v>65</v>
      </c>
      <c r="BK4" s="70">
        <v>110</v>
      </c>
      <c r="BL4" s="70">
        <v>35</v>
      </c>
      <c r="BM4" s="70">
        <v>30</v>
      </c>
      <c r="BN4" s="70">
        <v>100</v>
      </c>
      <c r="BO4" s="70">
        <v>140</v>
      </c>
      <c r="BP4" s="207">
        <v>5.9523809523809521E-2</v>
      </c>
      <c r="BQ4" s="78">
        <v>5.1001821493624776E-2</v>
      </c>
      <c r="BR4" s="69">
        <v>1.2251226592806472</v>
      </c>
      <c r="BS4" s="69">
        <v>0.82261002409072215</v>
      </c>
      <c r="BT4" s="208">
        <v>40</v>
      </c>
      <c r="BU4" s="81">
        <v>30</v>
      </c>
      <c r="BV4" s="12" t="s">
        <v>38</v>
      </c>
      <c r="BW4" s="12" t="s">
        <v>38</v>
      </c>
      <c r="BX4" s="12" t="s">
        <v>38</v>
      </c>
      <c r="BY4" s="82"/>
      <c r="BZ4" s="66"/>
      <c r="CA4" s="27"/>
    </row>
    <row r="5" spans="1:79" ht="12.75" customHeight="1">
      <c r="A5" s="67"/>
      <c r="B5" s="206">
        <v>8250001.0300000003</v>
      </c>
      <c r="C5" s="68">
        <v>8250001.0300000003</v>
      </c>
      <c r="D5" s="69"/>
      <c r="E5" s="69"/>
      <c r="F5" s="70"/>
      <c r="G5" s="70"/>
      <c r="H5" s="70"/>
      <c r="I5" s="71" t="s">
        <v>40</v>
      </c>
      <c r="J5" s="69">
        <v>1.05</v>
      </c>
      <c r="K5" s="12">
        <v>1.05</v>
      </c>
      <c r="L5" s="12">
        <v>105</v>
      </c>
      <c r="M5" s="70">
        <v>105</v>
      </c>
      <c r="N5" s="70">
        <v>2043</v>
      </c>
      <c r="O5" s="70">
        <v>2205</v>
      </c>
      <c r="P5" s="72">
        <v>2205</v>
      </c>
      <c r="Q5" s="70">
        <v>2234</v>
      </c>
      <c r="R5" s="70">
        <v>2317</v>
      </c>
      <c r="S5" s="70">
        <v>-162</v>
      </c>
      <c r="T5" s="70">
        <v>-112</v>
      </c>
      <c r="U5" s="207">
        <v>-7.3469387755102047E-2</v>
      </c>
      <c r="V5" s="73">
        <v>-4.8338368580060423E-2</v>
      </c>
      <c r="W5" s="76">
        <v>1947.9</v>
      </c>
      <c r="X5" s="74">
        <v>2102.8000000000002</v>
      </c>
      <c r="Y5" s="12">
        <v>822</v>
      </c>
      <c r="Z5" s="12">
        <v>1</v>
      </c>
      <c r="AA5" s="70">
        <v>823</v>
      </c>
      <c r="AB5" s="70">
        <v>823</v>
      </c>
      <c r="AC5" s="70">
        <v>820</v>
      </c>
      <c r="AD5" s="70">
        <v>-1</v>
      </c>
      <c r="AE5" s="70">
        <v>3</v>
      </c>
      <c r="AF5" s="207">
        <v>-1.215066828675577E-3</v>
      </c>
      <c r="AG5" s="73">
        <v>3.6585365853658539E-3</v>
      </c>
      <c r="AH5" s="208">
        <v>796</v>
      </c>
      <c r="AI5" s="208">
        <v>820</v>
      </c>
      <c r="AJ5" s="72">
        <v>820</v>
      </c>
      <c r="AK5" s="70">
        <v>805</v>
      </c>
      <c r="AL5" s="70">
        <v>-24</v>
      </c>
      <c r="AM5" s="70">
        <v>15</v>
      </c>
      <c r="AN5" s="207">
        <v>-2.9268292682926831E-2</v>
      </c>
      <c r="AO5" s="75">
        <v>1.8633540372670808E-2</v>
      </c>
      <c r="AP5" s="69">
        <v>7.5809523809523807</v>
      </c>
      <c r="AQ5" s="76">
        <v>7.8095238095238093</v>
      </c>
      <c r="AR5" s="208">
        <v>655</v>
      </c>
      <c r="AS5" s="77">
        <v>1150</v>
      </c>
      <c r="AT5" s="70">
        <v>565</v>
      </c>
      <c r="AU5" s="70">
        <v>950</v>
      </c>
      <c r="AV5" s="70">
        <v>20</v>
      </c>
      <c r="AW5" s="70">
        <v>45</v>
      </c>
      <c r="AX5" s="70">
        <v>585</v>
      </c>
      <c r="AY5" s="70">
        <v>995</v>
      </c>
      <c r="AZ5" s="207">
        <v>0.89312977099236646</v>
      </c>
      <c r="BA5" s="78">
        <v>0.86521739130434783</v>
      </c>
      <c r="BB5" s="69">
        <v>1.0586458780948642</v>
      </c>
      <c r="BC5" s="69">
        <v>1.1133410256433207</v>
      </c>
      <c r="BD5" s="208">
        <v>25</v>
      </c>
      <c r="BE5" s="79">
        <v>130</v>
      </c>
      <c r="BF5" s="207">
        <v>3.8167938931297711E-2</v>
      </c>
      <c r="BG5" s="78">
        <v>0.11304347826086956</v>
      </c>
      <c r="BH5" s="69">
        <v>0.48608574688679096</v>
      </c>
      <c r="BI5" s="80">
        <v>0.78502415458937203</v>
      </c>
      <c r="BJ5" s="208">
        <v>15</v>
      </c>
      <c r="BK5" s="70">
        <v>10</v>
      </c>
      <c r="BL5" s="70">
        <v>10</v>
      </c>
      <c r="BM5" s="70">
        <v>0</v>
      </c>
      <c r="BN5" s="70">
        <v>25</v>
      </c>
      <c r="BO5" s="70">
        <v>10</v>
      </c>
      <c r="BP5" s="207">
        <v>3.8167938931297711E-2</v>
      </c>
      <c r="BQ5" s="78">
        <v>8.6956521739130436E-3</v>
      </c>
      <c r="BR5" s="69">
        <v>0.78557483495858305</v>
      </c>
      <c r="BS5" s="69">
        <v>0.14025245441795231</v>
      </c>
      <c r="BT5" s="208">
        <v>15</v>
      </c>
      <c r="BU5" s="81">
        <v>10</v>
      </c>
      <c r="BV5" s="12" t="s">
        <v>38</v>
      </c>
      <c r="BW5" s="12" t="s">
        <v>38</v>
      </c>
      <c r="BX5" s="12" t="s">
        <v>38</v>
      </c>
      <c r="BY5" s="82"/>
      <c r="BZ5" s="66"/>
      <c r="CA5" s="27"/>
    </row>
    <row r="6" spans="1:79" ht="12.75" customHeight="1">
      <c r="A6" s="67"/>
      <c r="B6" s="206">
        <v>8250001.04</v>
      </c>
      <c r="C6" s="68">
        <v>8250001.04</v>
      </c>
      <c r="D6" s="69"/>
      <c r="E6" s="69"/>
      <c r="F6" s="70"/>
      <c r="G6" s="70"/>
      <c r="H6" s="70"/>
      <c r="I6" s="71" t="s">
        <v>41</v>
      </c>
      <c r="J6" s="69">
        <v>2.5299999999999998</v>
      </c>
      <c r="K6" s="12">
        <v>2.56</v>
      </c>
      <c r="L6" s="12">
        <v>252.99999999999997</v>
      </c>
      <c r="M6" s="70">
        <v>256</v>
      </c>
      <c r="N6" s="70">
        <v>5549</v>
      </c>
      <c r="O6" s="70">
        <v>5942</v>
      </c>
      <c r="P6" s="72">
        <v>5942</v>
      </c>
      <c r="Q6" s="70">
        <v>5924</v>
      </c>
      <c r="R6" s="70">
        <v>6381</v>
      </c>
      <c r="S6" s="70">
        <v>-393</v>
      </c>
      <c r="T6" s="70">
        <v>-439</v>
      </c>
      <c r="U6" s="207">
        <v>-6.6139347021204983E-2</v>
      </c>
      <c r="V6" s="73">
        <v>-6.8797994044820565E-2</v>
      </c>
      <c r="W6" s="76">
        <v>2192.9</v>
      </c>
      <c r="X6" s="74">
        <v>2319.6</v>
      </c>
      <c r="Y6" s="12">
        <v>2312</v>
      </c>
      <c r="Z6" s="12">
        <v>1</v>
      </c>
      <c r="AA6" s="70">
        <v>2325</v>
      </c>
      <c r="AB6" s="70">
        <v>2325</v>
      </c>
      <c r="AC6" s="70">
        <v>2269</v>
      </c>
      <c r="AD6" s="70">
        <v>-13</v>
      </c>
      <c r="AE6" s="70">
        <v>56</v>
      </c>
      <c r="AF6" s="207">
        <v>-5.5913978494623656E-3</v>
      </c>
      <c r="AG6" s="73">
        <v>2.4680475980608199E-2</v>
      </c>
      <c r="AH6" s="208">
        <v>2244</v>
      </c>
      <c r="AI6" s="208">
        <v>2293</v>
      </c>
      <c r="AJ6" s="72">
        <v>2293</v>
      </c>
      <c r="AK6" s="70">
        <v>2243</v>
      </c>
      <c r="AL6" s="70">
        <v>-49</v>
      </c>
      <c r="AM6" s="70">
        <v>50</v>
      </c>
      <c r="AN6" s="207">
        <v>-2.136938508504143E-2</v>
      </c>
      <c r="AO6" s="75">
        <v>2.229157378510923E-2</v>
      </c>
      <c r="AP6" s="69">
        <v>8.8695652173913047</v>
      </c>
      <c r="AQ6" s="76">
        <v>8.95703125</v>
      </c>
      <c r="AR6" s="208">
        <v>2135</v>
      </c>
      <c r="AS6" s="77">
        <v>3135</v>
      </c>
      <c r="AT6" s="70">
        <v>1740</v>
      </c>
      <c r="AU6" s="70">
        <v>2570</v>
      </c>
      <c r="AV6" s="70">
        <v>135</v>
      </c>
      <c r="AW6" s="70">
        <v>155</v>
      </c>
      <c r="AX6" s="70">
        <v>1875</v>
      </c>
      <c r="AY6" s="70">
        <v>2725</v>
      </c>
      <c r="AZ6" s="207">
        <v>0.87822014051522246</v>
      </c>
      <c r="BA6" s="78">
        <v>0.86921850079744811</v>
      </c>
      <c r="BB6" s="69">
        <v>1.0409731732302527</v>
      </c>
      <c r="BC6" s="69">
        <v>1.1184895575516358</v>
      </c>
      <c r="BD6" s="208">
        <v>135</v>
      </c>
      <c r="BE6" s="79">
        <v>305</v>
      </c>
      <c r="BF6" s="207">
        <v>6.323185011709602E-2</v>
      </c>
      <c r="BG6" s="78">
        <v>9.7288676236044661E-2</v>
      </c>
      <c r="BH6" s="69">
        <v>0.8052858485894987</v>
      </c>
      <c r="BI6" s="80">
        <v>0.67561580719475467</v>
      </c>
      <c r="BJ6" s="208">
        <v>60</v>
      </c>
      <c r="BK6" s="70">
        <v>45</v>
      </c>
      <c r="BL6" s="70">
        <v>0</v>
      </c>
      <c r="BM6" s="70">
        <v>15</v>
      </c>
      <c r="BN6" s="70">
        <v>60</v>
      </c>
      <c r="BO6" s="70">
        <v>60</v>
      </c>
      <c r="BP6" s="207">
        <v>2.8103044496487119E-2</v>
      </c>
      <c r="BQ6" s="78">
        <v>1.9138755980861243E-2</v>
      </c>
      <c r="BR6" s="69">
        <v>0.57841856700463345</v>
      </c>
      <c r="BS6" s="69">
        <v>0.3086896125945362</v>
      </c>
      <c r="BT6" s="208">
        <v>65</v>
      </c>
      <c r="BU6" s="81">
        <v>45</v>
      </c>
      <c r="BV6" s="12" t="s">
        <v>38</v>
      </c>
      <c r="BW6" s="12" t="s">
        <v>38</v>
      </c>
      <c r="BX6" s="12" t="s">
        <v>38</v>
      </c>
      <c r="BY6" s="82"/>
      <c r="BZ6" s="66"/>
      <c r="CA6" s="427"/>
    </row>
    <row r="7" spans="1:79" ht="12.75" customHeight="1">
      <c r="A7" s="67"/>
      <c r="B7" s="206">
        <v>8250001.0499999998</v>
      </c>
      <c r="C7" s="68">
        <v>8250001.0499999998</v>
      </c>
      <c r="D7" s="69"/>
      <c r="E7" s="69"/>
      <c r="F7" s="70"/>
      <c r="G7" s="70"/>
      <c r="H7" s="70"/>
      <c r="I7" s="71" t="s">
        <v>42</v>
      </c>
      <c r="J7" s="69">
        <v>1.1499999999999999</v>
      </c>
      <c r="K7" s="12">
        <v>1.1499999999999999</v>
      </c>
      <c r="L7" s="12">
        <v>114.99999999999999</v>
      </c>
      <c r="M7" s="70">
        <v>114.99999999999999</v>
      </c>
      <c r="N7" s="70">
        <v>2854</v>
      </c>
      <c r="O7" s="70">
        <v>2905</v>
      </c>
      <c r="P7" s="72">
        <v>2905</v>
      </c>
      <c r="Q7" s="70">
        <v>2894</v>
      </c>
      <c r="R7" s="70">
        <v>3056</v>
      </c>
      <c r="S7" s="70">
        <v>-51</v>
      </c>
      <c r="T7" s="70">
        <v>-151</v>
      </c>
      <c r="U7" s="207">
        <v>-1.7555938037865749E-2</v>
      </c>
      <c r="V7" s="73">
        <v>-4.9410994764397906E-2</v>
      </c>
      <c r="W7" s="76">
        <v>2479.4</v>
      </c>
      <c r="X7" s="74">
        <v>2523.5</v>
      </c>
      <c r="Y7" s="12">
        <v>1043</v>
      </c>
      <c r="Z7" s="12">
        <v>1</v>
      </c>
      <c r="AA7" s="70">
        <v>1045</v>
      </c>
      <c r="AB7" s="70">
        <v>1045</v>
      </c>
      <c r="AC7" s="70">
        <v>1039</v>
      </c>
      <c r="AD7" s="70">
        <v>-2</v>
      </c>
      <c r="AE7" s="70">
        <v>6</v>
      </c>
      <c r="AF7" s="207">
        <v>-1.9138755980861245E-3</v>
      </c>
      <c r="AG7" s="73">
        <v>5.7747834456207889E-3</v>
      </c>
      <c r="AH7" s="208">
        <v>1027</v>
      </c>
      <c r="AI7" s="208">
        <v>1042</v>
      </c>
      <c r="AJ7" s="72">
        <v>1042</v>
      </c>
      <c r="AK7" s="70">
        <v>1031</v>
      </c>
      <c r="AL7" s="70">
        <v>-15</v>
      </c>
      <c r="AM7" s="70">
        <v>11</v>
      </c>
      <c r="AN7" s="207">
        <v>-1.4395393474088292E-2</v>
      </c>
      <c r="AO7" s="75">
        <v>1.066925315227934E-2</v>
      </c>
      <c r="AP7" s="69">
        <v>8.9304347826086961</v>
      </c>
      <c r="AQ7" s="76">
        <v>9.0608695652173932</v>
      </c>
      <c r="AR7" s="208">
        <v>830</v>
      </c>
      <c r="AS7" s="77">
        <v>1310</v>
      </c>
      <c r="AT7" s="70">
        <v>690</v>
      </c>
      <c r="AU7" s="70">
        <v>1045</v>
      </c>
      <c r="AV7" s="70">
        <v>35</v>
      </c>
      <c r="AW7" s="70">
        <v>60</v>
      </c>
      <c r="AX7" s="70">
        <v>725</v>
      </c>
      <c r="AY7" s="70">
        <v>1105</v>
      </c>
      <c r="AZ7" s="207">
        <v>0.87349397590361444</v>
      </c>
      <c r="BA7" s="78">
        <v>0.84351145038167941</v>
      </c>
      <c r="BB7" s="69">
        <v>1.0353711489245156</v>
      </c>
      <c r="BC7" s="69">
        <v>1.085410340508842</v>
      </c>
      <c r="BD7" s="208">
        <v>20</v>
      </c>
      <c r="BE7" s="79">
        <v>135</v>
      </c>
      <c r="BF7" s="207">
        <v>2.4096385542168676E-2</v>
      </c>
      <c r="BG7" s="78">
        <v>0.10305343511450382</v>
      </c>
      <c r="BH7" s="69">
        <v>0.30687823056467284</v>
      </c>
      <c r="BI7" s="80">
        <v>0.71564885496183217</v>
      </c>
      <c r="BJ7" s="208">
        <v>30</v>
      </c>
      <c r="BK7" s="70">
        <v>35</v>
      </c>
      <c r="BL7" s="70">
        <v>10</v>
      </c>
      <c r="BM7" s="70">
        <v>15</v>
      </c>
      <c r="BN7" s="70">
        <v>40</v>
      </c>
      <c r="BO7" s="70">
        <v>50</v>
      </c>
      <c r="BP7" s="207">
        <v>4.8192771084337352E-2</v>
      </c>
      <c r="BQ7" s="78">
        <v>3.8167938931297711E-2</v>
      </c>
      <c r="BR7" s="69">
        <v>0.99190653859830724</v>
      </c>
      <c r="BS7" s="69">
        <v>0.61561191824673733</v>
      </c>
      <c r="BT7" s="208">
        <v>40</v>
      </c>
      <c r="BU7" s="81">
        <v>20</v>
      </c>
      <c r="BV7" s="12" t="s">
        <v>38</v>
      </c>
      <c r="BW7" s="12" t="s">
        <v>38</v>
      </c>
      <c r="BX7" s="12" t="s">
        <v>38</v>
      </c>
      <c r="BY7" s="82"/>
      <c r="BZ7" s="66"/>
      <c r="CA7" s="427"/>
    </row>
    <row r="8" spans="1:79" ht="12.75" customHeight="1">
      <c r="A8" s="67"/>
      <c r="B8" s="206">
        <v>8250001.0599999996</v>
      </c>
      <c r="C8" s="68">
        <v>8250001.0599999996</v>
      </c>
      <c r="D8" s="69"/>
      <c r="E8" s="69"/>
      <c r="F8" s="70"/>
      <c r="G8" s="70"/>
      <c r="H8" s="70"/>
      <c r="I8" s="71" t="s">
        <v>43</v>
      </c>
      <c r="J8" s="69">
        <v>3.39</v>
      </c>
      <c r="K8" s="12">
        <v>3.34</v>
      </c>
      <c r="L8" s="12">
        <v>339</v>
      </c>
      <c r="M8" s="70">
        <v>334</v>
      </c>
      <c r="N8" s="70">
        <v>3652</v>
      </c>
      <c r="O8" s="70">
        <v>3793</v>
      </c>
      <c r="P8" s="72">
        <v>3793</v>
      </c>
      <c r="Q8" s="70">
        <v>3829</v>
      </c>
      <c r="R8" s="70">
        <v>4039</v>
      </c>
      <c r="S8" s="70">
        <v>-141</v>
      </c>
      <c r="T8" s="70">
        <v>-246</v>
      </c>
      <c r="U8" s="207">
        <v>-3.7173741102030054E-2</v>
      </c>
      <c r="V8" s="73">
        <v>-6.0906164892300073E-2</v>
      </c>
      <c r="W8" s="76">
        <v>1078.5</v>
      </c>
      <c r="X8" s="74">
        <v>1134.9000000000001</v>
      </c>
      <c r="Y8" s="12">
        <v>1446</v>
      </c>
      <c r="Z8" s="12">
        <v>1</v>
      </c>
      <c r="AA8" s="70">
        <v>1448</v>
      </c>
      <c r="AB8" s="70">
        <v>1448</v>
      </c>
      <c r="AC8" s="70">
        <v>1448</v>
      </c>
      <c r="AD8" s="70">
        <v>-2</v>
      </c>
      <c r="AE8" s="70">
        <v>0</v>
      </c>
      <c r="AF8" s="207">
        <v>-1.3812154696132596E-3</v>
      </c>
      <c r="AG8" s="73">
        <v>0</v>
      </c>
      <c r="AH8" s="208">
        <v>1426</v>
      </c>
      <c r="AI8" s="208">
        <v>1445</v>
      </c>
      <c r="AJ8" s="72">
        <v>1445</v>
      </c>
      <c r="AK8" s="70">
        <v>1425</v>
      </c>
      <c r="AL8" s="70">
        <v>-19</v>
      </c>
      <c r="AM8" s="70">
        <v>20</v>
      </c>
      <c r="AN8" s="207">
        <v>-1.314878892733564E-2</v>
      </c>
      <c r="AO8" s="75">
        <v>1.4035087719298246E-2</v>
      </c>
      <c r="AP8" s="69">
        <v>4.2064896755162238</v>
      </c>
      <c r="AQ8" s="76">
        <v>4.3263473053892216</v>
      </c>
      <c r="AR8" s="208">
        <v>915</v>
      </c>
      <c r="AS8" s="77">
        <v>1505</v>
      </c>
      <c r="AT8" s="70">
        <v>815</v>
      </c>
      <c r="AU8" s="70">
        <v>1250</v>
      </c>
      <c r="AV8" s="70">
        <v>30</v>
      </c>
      <c r="AW8" s="70">
        <v>50</v>
      </c>
      <c r="AX8" s="70">
        <v>845</v>
      </c>
      <c r="AY8" s="70">
        <v>1300</v>
      </c>
      <c r="AZ8" s="207">
        <v>0.92349726775956287</v>
      </c>
      <c r="BA8" s="78">
        <v>0.86378737541528239</v>
      </c>
      <c r="BB8" s="69">
        <v>1.0946411234945681</v>
      </c>
      <c r="BC8" s="69">
        <v>1.1115009154321538</v>
      </c>
      <c r="BD8" s="208">
        <v>15</v>
      </c>
      <c r="BE8" s="79">
        <v>150</v>
      </c>
      <c r="BF8" s="207">
        <v>1.6393442622950821E-2</v>
      </c>
      <c r="BG8" s="78">
        <v>9.9667774086378738E-2</v>
      </c>
      <c r="BH8" s="69">
        <v>0.20877781259727743</v>
      </c>
      <c r="BI8" s="80">
        <v>0.69213732004429684</v>
      </c>
      <c r="BJ8" s="208">
        <v>20</v>
      </c>
      <c r="BK8" s="70">
        <v>10</v>
      </c>
      <c r="BL8" s="70">
        <v>10</v>
      </c>
      <c r="BM8" s="70">
        <v>15</v>
      </c>
      <c r="BN8" s="70">
        <v>30</v>
      </c>
      <c r="BO8" s="70">
        <v>25</v>
      </c>
      <c r="BP8" s="207">
        <v>3.2786885245901641E-2</v>
      </c>
      <c r="BQ8" s="78">
        <v>1.6611295681063124E-2</v>
      </c>
      <c r="BR8" s="69">
        <v>0.67482166150540568</v>
      </c>
      <c r="BS8" s="69">
        <v>0.26792412388811493</v>
      </c>
      <c r="BT8" s="208">
        <v>25</v>
      </c>
      <c r="BU8" s="81">
        <v>15</v>
      </c>
      <c r="BV8" s="12" t="s">
        <v>38</v>
      </c>
      <c r="BW8" s="12" t="s">
        <v>38</v>
      </c>
      <c r="BX8" s="12" t="s">
        <v>38</v>
      </c>
      <c r="BY8" s="82"/>
      <c r="BZ8" s="66"/>
      <c r="CA8" s="18"/>
    </row>
    <row r="9" spans="1:79" ht="12.75" customHeight="1">
      <c r="A9" s="67"/>
      <c r="B9" s="206">
        <v>8250001.0700000003</v>
      </c>
      <c r="C9" s="68">
        <v>8250001.0700000003</v>
      </c>
      <c r="D9" s="69"/>
      <c r="E9" s="69"/>
      <c r="F9" s="70"/>
      <c r="G9" s="70"/>
      <c r="H9" s="70"/>
      <c r="I9" s="71" t="s">
        <v>44</v>
      </c>
      <c r="J9" s="69">
        <v>2.93</v>
      </c>
      <c r="K9" s="12">
        <v>2.93</v>
      </c>
      <c r="L9" s="12">
        <v>293</v>
      </c>
      <c r="M9" s="70">
        <v>293</v>
      </c>
      <c r="N9" s="70">
        <v>5895</v>
      </c>
      <c r="O9" s="70">
        <v>6123</v>
      </c>
      <c r="P9" s="72">
        <v>6123</v>
      </c>
      <c r="Q9" s="70">
        <v>6099</v>
      </c>
      <c r="R9" s="70">
        <v>6628</v>
      </c>
      <c r="S9" s="70">
        <v>-228</v>
      </c>
      <c r="T9" s="70">
        <v>-505</v>
      </c>
      <c r="U9" s="207">
        <v>-3.7236648701616852E-2</v>
      </c>
      <c r="V9" s="73">
        <v>-7.6191913095956548E-2</v>
      </c>
      <c r="W9" s="76">
        <v>2013.9</v>
      </c>
      <c r="X9" s="74">
        <v>2088.6</v>
      </c>
      <c r="Y9" s="12">
        <v>2414</v>
      </c>
      <c r="Z9" s="12">
        <v>1</v>
      </c>
      <c r="AA9" s="70">
        <v>2410</v>
      </c>
      <c r="AB9" s="70">
        <v>2410</v>
      </c>
      <c r="AC9" s="70">
        <v>2403</v>
      </c>
      <c r="AD9" s="70">
        <v>4</v>
      </c>
      <c r="AE9" s="70">
        <v>7</v>
      </c>
      <c r="AF9" s="207">
        <v>1.6597510373443983E-3</v>
      </c>
      <c r="AG9" s="73">
        <v>2.9130253849354972E-3</v>
      </c>
      <c r="AH9" s="208">
        <v>2336</v>
      </c>
      <c r="AI9" s="208">
        <v>2315</v>
      </c>
      <c r="AJ9" s="72">
        <v>2315</v>
      </c>
      <c r="AK9" s="70">
        <v>2365</v>
      </c>
      <c r="AL9" s="70">
        <v>21</v>
      </c>
      <c r="AM9" s="70">
        <v>-50</v>
      </c>
      <c r="AN9" s="207">
        <v>9.0712742980561551E-3</v>
      </c>
      <c r="AO9" s="75">
        <v>-2.1141649048625793E-2</v>
      </c>
      <c r="AP9" s="69">
        <v>7.972696245733788</v>
      </c>
      <c r="AQ9" s="76">
        <v>7.901023890784983</v>
      </c>
      <c r="AR9" s="208">
        <v>2050</v>
      </c>
      <c r="AS9" s="77">
        <v>3075</v>
      </c>
      <c r="AT9" s="70">
        <v>1645</v>
      </c>
      <c r="AU9" s="70">
        <v>2430</v>
      </c>
      <c r="AV9" s="70">
        <v>155</v>
      </c>
      <c r="AW9" s="70">
        <v>175</v>
      </c>
      <c r="AX9" s="70">
        <v>1800</v>
      </c>
      <c r="AY9" s="70">
        <v>2605</v>
      </c>
      <c r="AZ9" s="207">
        <v>0.87804878048780488</v>
      </c>
      <c r="BA9" s="78">
        <v>0.84715447154471546</v>
      </c>
      <c r="BB9" s="69">
        <v>1.0407700565135249</v>
      </c>
      <c r="BC9" s="69">
        <v>1.0900980929267405</v>
      </c>
      <c r="BD9" s="208">
        <v>115</v>
      </c>
      <c r="BE9" s="79">
        <v>390</v>
      </c>
      <c r="BF9" s="207">
        <v>5.6097560975609757E-2</v>
      </c>
      <c r="BG9" s="78">
        <v>0.12682926829268293</v>
      </c>
      <c r="BH9" s="69">
        <v>0.71442749042434206</v>
      </c>
      <c r="BI9" s="80">
        <v>0.88075880758807601</v>
      </c>
      <c r="BJ9" s="208">
        <v>50</v>
      </c>
      <c r="BK9" s="70">
        <v>60</v>
      </c>
      <c r="BL9" s="70">
        <v>0</v>
      </c>
      <c r="BM9" s="70">
        <v>0</v>
      </c>
      <c r="BN9" s="70">
        <v>50</v>
      </c>
      <c r="BO9" s="70">
        <v>60</v>
      </c>
      <c r="BP9" s="207">
        <v>2.4390243902439025E-2</v>
      </c>
      <c r="BQ9" s="78">
        <v>1.9512195121951219E-2</v>
      </c>
      <c r="BR9" s="69">
        <v>0.50200147990036281</v>
      </c>
      <c r="BS9" s="69">
        <v>0.3147128245476003</v>
      </c>
      <c r="BT9" s="208">
        <v>70</v>
      </c>
      <c r="BU9" s="81">
        <v>20</v>
      </c>
      <c r="BV9" s="12" t="s">
        <v>38</v>
      </c>
      <c r="BW9" s="12" t="s">
        <v>38</v>
      </c>
      <c r="BX9" s="12" t="s">
        <v>38</v>
      </c>
      <c r="BY9" s="82"/>
      <c r="BZ9" s="66"/>
      <c r="CA9" s="427"/>
    </row>
    <row r="10" spans="1:79" ht="12.75" customHeight="1">
      <c r="A10" s="67"/>
      <c r="B10" s="206">
        <v>8250001.0800000001</v>
      </c>
      <c r="C10" s="68">
        <v>8250001.0800000001</v>
      </c>
      <c r="D10" s="69"/>
      <c r="E10" s="69"/>
      <c r="F10" s="70"/>
      <c r="G10" s="70"/>
      <c r="H10" s="70"/>
      <c r="I10" s="71" t="s">
        <v>45</v>
      </c>
      <c r="J10" s="69">
        <v>3.63</v>
      </c>
      <c r="K10" s="12">
        <v>3.66</v>
      </c>
      <c r="L10" s="12">
        <v>363</v>
      </c>
      <c r="M10" s="70">
        <v>366</v>
      </c>
      <c r="N10" s="70">
        <v>5134</v>
      </c>
      <c r="O10" s="70">
        <v>5132</v>
      </c>
      <c r="P10" s="72">
        <v>5132</v>
      </c>
      <c r="Q10" s="70">
        <v>4912</v>
      </c>
      <c r="R10" s="70">
        <v>5028</v>
      </c>
      <c r="S10" s="70">
        <v>2</v>
      </c>
      <c r="T10" s="70">
        <v>104</v>
      </c>
      <c r="U10" s="207">
        <v>3.8971161340607951E-4</v>
      </c>
      <c r="V10" s="73">
        <v>2.0684168655529037E-2</v>
      </c>
      <c r="W10" s="76">
        <v>1414.8</v>
      </c>
      <c r="X10" s="74">
        <v>1402.3</v>
      </c>
      <c r="Y10" s="12">
        <v>2107</v>
      </c>
      <c r="Z10" s="12">
        <v>1</v>
      </c>
      <c r="AA10" s="70">
        <v>2082</v>
      </c>
      <c r="AB10" s="70">
        <v>2082</v>
      </c>
      <c r="AC10" s="70">
        <v>1937</v>
      </c>
      <c r="AD10" s="70">
        <v>25</v>
      </c>
      <c r="AE10" s="70">
        <v>145</v>
      </c>
      <c r="AF10" s="207">
        <v>1.2007684918347743E-2</v>
      </c>
      <c r="AG10" s="73">
        <v>7.4858027878162106E-2</v>
      </c>
      <c r="AH10" s="208">
        <v>2041</v>
      </c>
      <c r="AI10" s="208">
        <v>2011</v>
      </c>
      <c r="AJ10" s="72">
        <v>2011</v>
      </c>
      <c r="AK10" s="70">
        <v>1885</v>
      </c>
      <c r="AL10" s="70">
        <v>30</v>
      </c>
      <c r="AM10" s="70">
        <v>126</v>
      </c>
      <c r="AN10" s="207">
        <v>1.4917951268025857E-2</v>
      </c>
      <c r="AO10" s="75">
        <v>6.6843501326259949E-2</v>
      </c>
      <c r="AP10" s="69">
        <v>5.6225895316804406</v>
      </c>
      <c r="AQ10" s="76">
        <v>5.4945355191256828</v>
      </c>
      <c r="AR10" s="208">
        <v>1785</v>
      </c>
      <c r="AS10" s="77">
        <v>2540</v>
      </c>
      <c r="AT10" s="70">
        <v>1450</v>
      </c>
      <c r="AU10" s="70">
        <v>1950</v>
      </c>
      <c r="AV10" s="70">
        <v>115</v>
      </c>
      <c r="AW10" s="70">
        <v>115</v>
      </c>
      <c r="AX10" s="70">
        <v>1565</v>
      </c>
      <c r="AY10" s="70">
        <v>2065</v>
      </c>
      <c r="AZ10" s="207">
        <v>0.87675070028011204</v>
      </c>
      <c r="BA10" s="78">
        <v>0.81299212598425197</v>
      </c>
      <c r="BB10" s="69">
        <v>1.0392314141953054</v>
      </c>
      <c r="BC10" s="69">
        <v>1.0461388045133051</v>
      </c>
      <c r="BD10" s="208">
        <v>105</v>
      </c>
      <c r="BE10" s="79">
        <v>360</v>
      </c>
      <c r="BF10" s="207">
        <v>5.8823529411764705E-2</v>
      </c>
      <c r="BG10" s="78">
        <v>0.14173228346456693</v>
      </c>
      <c r="BH10" s="69">
        <v>0.74914391579023076</v>
      </c>
      <c r="BI10" s="80">
        <v>0.98425196850393704</v>
      </c>
      <c r="BJ10" s="208">
        <v>60</v>
      </c>
      <c r="BK10" s="70">
        <v>65</v>
      </c>
      <c r="BL10" s="70">
        <v>10</v>
      </c>
      <c r="BM10" s="70">
        <v>10</v>
      </c>
      <c r="BN10" s="70">
        <v>70</v>
      </c>
      <c r="BO10" s="70">
        <v>75</v>
      </c>
      <c r="BP10" s="207">
        <v>3.9215686274509803E-2</v>
      </c>
      <c r="BQ10" s="78">
        <v>2.952755905511811E-2</v>
      </c>
      <c r="BR10" s="69">
        <v>0.8071396343496029</v>
      </c>
      <c r="BS10" s="69">
        <v>0.47625095250190502</v>
      </c>
      <c r="BT10" s="208">
        <v>45</v>
      </c>
      <c r="BU10" s="81">
        <v>40</v>
      </c>
      <c r="BV10" s="12" t="s">
        <v>38</v>
      </c>
      <c r="BW10" s="12" t="s">
        <v>38</v>
      </c>
      <c r="BX10" s="12" t="s">
        <v>38</v>
      </c>
      <c r="BY10" s="82"/>
      <c r="BZ10" s="66"/>
      <c r="CA10" s="427"/>
    </row>
    <row r="11" spans="1:79" ht="12.75" customHeight="1">
      <c r="A11" s="67"/>
      <c r="B11" s="206">
        <v>8250001.0899999999</v>
      </c>
      <c r="C11" s="68">
        <v>8250001.0899999999</v>
      </c>
      <c r="D11" s="69"/>
      <c r="E11" s="69"/>
      <c r="F11" s="70"/>
      <c r="G11" s="70"/>
      <c r="H11" s="70"/>
      <c r="I11" s="71" t="s">
        <v>46</v>
      </c>
      <c r="J11" s="69">
        <v>3.48</v>
      </c>
      <c r="K11" s="12">
        <v>3.5</v>
      </c>
      <c r="L11" s="12">
        <v>348</v>
      </c>
      <c r="M11" s="70">
        <v>350</v>
      </c>
      <c r="N11" s="70">
        <v>5895</v>
      </c>
      <c r="O11" s="70">
        <v>6218</v>
      </c>
      <c r="P11" s="72">
        <v>6218</v>
      </c>
      <c r="Q11" s="70">
        <v>6296</v>
      </c>
      <c r="R11" s="70">
        <v>6536</v>
      </c>
      <c r="S11" s="70">
        <v>-323</v>
      </c>
      <c r="T11" s="70">
        <v>-318</v>
      </c>
      <c r="U11" s="207">
        <v>-5.1945963332261175E-2</v>
      </c>
      <c r="V11" s="73">
        <v>-4.8653610771113832E-2</v>
      </c>
      <c r="W11" s="76">
        <v>1696.4</v>
      </c>
      <c r="X11" s="74">
        <v>1776.3</v>
      </c>
      <c r="Y11" s="12">
        <v>2411</v>
      </c>
      <c r="Z11" s="12">
        <v>1</v>
      </c>
      <c r="AA11" s="70">
        <v>2407</v>
      </c>
      <c r="AB11" s="70">
        <v>2407</v>
      </c>
      <c r="AC11" s="70">
        <v>2402</v>
      </c>
      <c r="AD11" s="70">
        <v>4</v>
      </c>
      <c r="AE11" s="70">
        <v>5</v>
      </c>
      <c r="AF11" s="207">
        <v>1.6618196925633569E-3</v>
      </c>
      <c r="AG11" s="73">
        <v>2.0815986677768525E-3</v>
      </c>
      <c r="AH11" s="208">
        <v>2342</v>
      </c>
      <c r="AI11" s="208">
        <v>2382</v>
      </c>
      <c r="AJ11" s="72">
        <v>2382</v>
      </c>
      <c r="AK11" s="70">
        <v>2366</v>
      </c>
      <c r="AL11" s="70">
        <v>-40</v>
      </c>
      <c r="AM11" s="70">
        <v>16</v>
      </c>
      <c r="AN11" s="207">
        <v>-1.6792611251049538E-2</v>
      </c>
      <c r="AO11" s="75">
        <v>6.762468300929839E-3</v>
      </c>
      <c r="AP11" s="69">
        <v>6.7298850574712645</v>
      </c>
      <c r="AQ11" s="76">
        <v>6.805714285714286</v>
      </c>
      <c r="AR11" s="208">
        <v>1760</v>
      </c>
      <c r="AS11" s="77">
        <v>2755</v>
      </c>
      <c r="AT11" s="70">
        <v>1400</v>
      </c>
      <c r="AU11" s="70">
        <v>2065</v>
      </c>
      <c r="AV11" s="70">
        <v>115</v>
      </c>
      <c r="AW11" s="70">
        <v>160</v>
      </c>
      <c r="AX11" s="70">
        <v>1515</v>
      </c>
      <c r="AY11" s="70">
        <v>2225</v>
      </c>
      <c r="AZ11" s="207">
        <v>0.86079545454545459</v>
      </c>
      <c r="BA11" s="78">
        <v>0.80762250453720508</v>
      </c>
      <c r="BB11" s="69">
        <v>1.0203193191341162</v>
      </c>
      <c r="BC11" s="69">
        <v>1.0392293041851168</v>
      </c>
      <c r="BD11" s="208">
        <v>135</v>
      </c>
      <c r="BE11" s="79">
        <v>445</v>
      </c>
      <c r="BF11" s="207">
        <v>7.6704545454545456E-2</v>
      </c>
      <c r="BG11" s="78">
        <v>0.16152450090744103</v>
      </c>
      <c r="BH11" s="69">
        <v>0.97686664019237479</v>
      </c>
      <c r="BI11" s="80">
        <v>1.1216979229683406</v>
      </c>
      <c r="BJ11" s="208">
        <v>40</v>
      </c>
      <c r="BK11" s="70">
        <v>50</v>
      </c>
      <c r="BL11" s="70">
        <v>10</v>
      </c>
      <c r="BM11" s="70">
        <v>15</v>
      </c>
      <c r="BN11" s="70">
        <v>50</v>
      </c>
      <c r="BO11" s="70">
        <v>65</v>
      </c>
      <c r="BP11" s="207">
        <v>2.8409090909090908E-2</v>
      </c>
      <c r="BQ11" s="78">
        <v>2.3593466424682397E-2</v>
      </c>
      <c r="BR11" s="69">
        <v>0.58471763283849076</v>
      </c>
      <c r="BS11" s="69">
        <v>0.38053978104326447</v>
      </c>
      <c r="BT11" s="208">
        <v>60</v>
      </c>
      <c r="BU11" s="81">
        <v>20</v>
      </c>
      <c r="BV11" s="12" t="s">
        <v>38</v>
      </c>
      <c r="BW11" s="12" t="s">
        <v>38</v>
      </c>
      <c r="BX11" s="12" t="s">
        <v>38</v>
      </c>
      <c r="BY11" s="82"/>
      <c r="BZ11" s="66"/>
      <c r="CA11" s="18"/>
    </row>
    <row r="12" spans="1:79" ht="12.75" customHeight="1">
      <c r="A12" s="67"/>
      <c r="B12" s="206">
        <v>8250001.0999999996</v>
      </c>
      <c r="C12" s="68">
        <v>8250001.0999999996</v>
      </c>
      <c r="D12" s="69"/>
      <c r="E12" s="69"/>
      <c r="F12" s="70"/>
      <c r="G12" s="70"/>
      <c r="H12" s="70"/>
      <c r="I12" s="71" t="s">
        <v>47</v>
      </c>
      <c r="J12" s="69">
        <v>2.68</v>
      </c>
      <c r="K12" s="12">
        <v>2.64</v>
      </c>
      <c r="L12" s="12">
        <v>268</v>
      </c>
      <c r="M12" s="70">
        <v>264</v>
      </c>
      <c r="N12" s="70">
        <v>2669</v>
      </c>
      <c r="O12" s="70">
        <v>2837</v>
      </c>
      <c r="P12" s="72">
        <v>2837</v>
      </c>
      <c r="Q12" s="70">
        <v>2897</v>
      </c>
      <c r="R12" s="70">
        <v>3057</v>
      </c>
      <c r="S12" s="70">
        <v>-168</v>
      </c>
      <c r="T12" s="70">
        <v>-220</v>
      </c>
      <c r="U12" s="207">
        <v>-5.9217483256961578E-2</v>
      </c>
      <c r="V12" s="73">
        <v>-7.1965979718678449E-2</v>
      </c>
      <c r="W12" s="76">
        <v>996</v>
      </c>
      <c r="X12" s="74">
        <v>1075.4000000000001</v>
      </c>
      <c r="Y12" s="12">
        <v>1064</v>
      </c>
      <c r="Z12" s="12">
        <v>1</v>
      </c>
      <c r="AA12" s="70">
        <v>1073</v>
      </c>
      <c r="AB12" s="70">
        <v>1073</v>
      </c>
      <c r="AC12" s="70">
        <v>1062</v>
      </c>
      <c r="AD12" s="70">
        <v>-9</v>
      </c>
      <c r="AE12" s="70">
        <v>11</v>
      </c>
      <c r="AF12" s="207">
        <v>-8.3876980428704562E-3</v>
      </c>
      <c r="AG12" s="73">
        <v>1.0357815442561206E-2</v>
      </c>
      <c r="AH12" s="208">
        <v>1052</v>
      </c>
      <c r="AI12" s="208">
        <v>1064</v>
      </c>
      <c r="AJ12" s="72">
        <v>1064</v>
      </c>
      <c r="AK12" s="70">
        <v>1050</v>
      </c>
      <c r="AL12" s="70">
        <v>-12</v>
      </c>
      <c r="AM12" s="70">
        <v>14</v>
      </c>
      <c r="AN12" s="207">
        <v>-1.1278195488721804E-2</v>
      </c>
      <c r="AO12" s="75">
        <v>1.3333333333333334E-2</v>
      </c>
      <c r="AP12" s="69">
        <v>3.9253731343283582</v>
      </c>
      <c r="AQ12" s="76">
        <v>4.0303030303030303</v>
      </c>
      <c r="AR12" s="208">
        <v>845</v>
      </c>
      <c r="AS12" s="77">
        <v>1415</v>
      </c>
      <c r="AT12" s="70">
        <v>745</v>
      </c>
      <c r="AU12" s="70">
        <v>1205</v>
      </c>
      <c r="AV12" s="70">
        <v>15</v>
      </c>
      <c r="AW12" s="70">
        <v>40</v>
      </c>
      <c r="AX12" s="70">
        <v>760</v>
      </c>
      <c r="AY12" s="70">
        <v>1245</v>
      </c>
      <c r="AZ12" s="207">
        <v>0.89940828402366868</v>
      </c>
      <c r="BA12" s="78">
        <v>0.87985865724381629</v>
      </c>
      <c r="BB12" s="69">
        <v>1.066087934285386</v>
      </c>
      <c r="BC12" s="69">
        <v>1.1321810561392294</v>
      </c>
      <c r="BD12" s="208">
        <v>35</v>
      </c>
      <c r="BE12" s="79">
        <v>130</v>
      </c>
      <c r="BF12" s="207">
        <v>4.142011834319527E-2</v>
      </c>
      <c r="BG12" s="78">
        <v>9.187279151943463E-2</v>
      </c>
      <c r="BH12" s="69">
        <v>0.5275037040179732</v>
      </c>
      <c r="BI12" s="80">
        <v>0.63800549666274053</v>
      </c>
      <c r="BJ12" s="208">
        <v>25</v>
      </c>
      <c r="BK12" s="70">
        <v>15</v>
      </c>
      <c r="BL12" s="70">
        <v>0</v>
      </c>
      <c r="BM12" s="70">
        <v>0</v>
      </c>
      <c r="BN12" s="70">
        <v>25</v>
      </c>
      <c r="BO12" s="70">
        <v>15</v>
      </c>
      <c r="BP12" s="207">
        <v>2.9585798816568046E-2</v>
      </c>
      <c r="BQ12" s="78">
        <v>1.0600706713780919E-2</v>
      </c>
      <c r="BR12" s="69">
        <v>0.608936706388014</v>
      </c>
      <c r="BS12" s="69">
        <v>0.17097914054485355</v>
      </c>
      <c r="BT12" s="208">
        <v>25</v>
      </c>
      <c r="BU12" s="81">
        <v>10</v>
      </c>
      <c r="BV12" s="12" t="s">
        <v>38</v>
      </c>
      <c r="BW12" s="12" t="s">
        <v>38</v>
      </c>
      <c r="BX12" s="12" t="s">
        <v>38</v>
      </c>
      <c r="BY12" s="82"/>
      <c r="BZ12" s="66"/>
      <c r="CA12" s="427"/>
    </row>
    <row r="13" spans="1:79" ht="12.75" customHeight="1">
      <c r="A13" s="67"/>
      <c r="B13" s="206">
        <v>8250001.1100000003</v>
      </c>
      <c r="C13" s="68">
        <v>8250001.1100000003</v>
      </c>
      <c r="D13" s="69"/>
      <c r="E13" s="69"/>
      <c r="F13" s="70"/>
      <c r="G13" s="70"/>
      <c r="H13" s="70"/>
      <c r="I13" s="71" t="s">
        <v>48</v>
      </c>
      <c r="J13" s="69">
        <v>7.92</v>
      </c>
      <c r="K13" s="12">
        <v>8.19</v>
      </c>
      <c r="L13" s="12">
        <v>792</v>
      </c>
      <c r="M13" s="70">
        <v>819</v>
      </c>
      <c r="N13" s="70">
        <v>4864</v>
      </c>
      <c r="O13" s="70">
        <v>5192</v>
      </c>
      <c r="P13" s="72">
        <v>5192</v>
      </c>
      <c r="Q13" s="70">
        <v>5153</v>
      </c>
      <c r="R13" s="70">
        <v>5422</v>
      </c>
      <c r="S13" s="70">
        <v>-328</v>
      </c>
      <c r="T13" s="70">
        <v>-230</v>
      </c>
      <c r="U13" s="207">
        <v>-6.3174114021571651E-2</v>
      </c>
      <c r="V13" s="73">
        <v>-4.2419771302102546E-2</v>
      </c>
      <c r="W13" s="76">
        <v>614.1</v>
      </c>
      <c r="X13" s="74">
        <v>634.29999999999995</v>
      </c>
      <c r="Y13" s="12">
        <v>1925</v>
      </c>
      <c r="Z13" s="12">
        <v>1</v>
      </c>
      <c r="AA13" s="70">
        <v>1876</v>
      </c>
      <c r="AB13" s="70">
        <v>1876</v>
      </c>
      <c r="AC13" s="70">
        <v>1920</v>
      </c>
      <c r="AD13" s="70">
        <v>49</v>
      </c>
      <c r="AE13" s="70">
        <v>-44</v>
      </c>
      <c r="AF13" s="207">
        <v>2.6119402985074626E-2</v>
      </c>
      <c r="AG13" s="73">
        <v>-2.2916666666666665E-2</v>
      </c>
      <c r="AH13" s="208">
        <v>1814</v>
      </c>
      <c r="AI13" s="208">
        <v>1846</v>
      </c>
      <c r="AJ13" s="72">
        <v>1846</v>
      </c>
      <c r="AK13" s="70">
        <v>1892</v>
      </c>
      <c r="AL13" s="70">
        <v>-32</v>
      </c>
      <c r="AM13" s="70">
        <v>-46</v>
      </c>
      <c r="AN13" s="207">
        <v>-1.7334777898158179E-2</v>
      </c>
      <c r="AO13" s="75">
        <v>-2.4312896405919663E-2</v>
      </c>
      <c r="AP13" s="69">
        <v>2.2904040404040402</v>
      </c>
      <c r="AQ13" s="76">
        <v>2.253968253968254</v>
      </c>
      <c r="AR13" s="208">
        <v>1660</v>
      </c>
      <c r="AS13" s="77">
        <v>2440</v>
      </c>
      <c r="AT13" s="70">
        <v>1275</v>
      </c>
      <c r="AU13" s="70">
        <v>1795</v>
      </c>
      <c r="AV13" s="70">
        <v>80</v>
      </c>
      <c r="AW13" s="70">
        <v>140</v>
      </c>
      <c r="AX13" s="70">
        <v>1355</v>
      </c>
      <c r="AY13" s="70">
        <v>1935</v>
      </c>
      <c r="AZ13" s="207">
        <v>0.8162650602409639</v>
      </c>
      <c r="BA13" s="78">
        <v>0.79303278688524592</v>
      </c>
      <c r="BB13" s="69">
        <v>0.96753648744325438</v>
      </c>
      <c r="BC13" s="69">
        <v>1.0204556047914983</v>
      </c>
      <c r="BD13" s="208">
        <v>145</v>
      </c>
      <c r="BE13" s="79">
        <v>365</v>
      </c>
      <c r="BF13" s="207">
        <v>8.7349397590361449E-2</v>
      </c>
      <c r="BG13" s="78">
        <v>0.14959016393442623</v>
      </c>
      <c r="BH13" s="69">
        <v>1.1124335857969392</v>
      </c>
      <c r="BI13" s="80">
        <v>1.03882058287796</v>
      </c>
      <c r="BJ13" s="208">
        <v>100</v>
      </c>
      <c r="BK13" s="70">
        <v>105</v>
      </c>
      <c r="BL13" s="70">
        <v>0</v>
      </c>
      <c r="BM13" s="70">
        <v>10</v>
      </c>
      <c r="BN13" s="70">
        <v>100</v>
      </c>
      <c r="BO13" s="70">
        <v>115</v>
      </c>
      <c r="BP13" s="207">
        <v>6.0240963855421686E-2</v>
      </c>
      <c r="BQ13" s="78">
        <v>4.7131147540983603E-2</v>
      </c>
      <c r="BR13" s="69">
        <v>1.2398831732478839</v>
      </c>
      <c r="BS13" s="69">
        <v>0.76017979904812261</v>
      </c>
      <c r="BT13" s="208">
        <v>55</v>
      </c>
      <c r="BU13" s="81">
        <v>35</v>
      </c>
      <c r="BV13" s="12" t="s">
        <v>38</v>
      </c>
      <c r="BW13" s="12" t="s">
        <v>38</v>
      </c>
      <c r="BX13" s="12" t="s">
        <v>38</v>
      </c>
      <c r="BY13" s="82"/>
      <c r="BZ13" s="66"/>
      <c r="CA13" s="427"/>
    </row>
    <row r="14" spans="1:79" ht="12.75" customHeight="1">
      <c r="A14" s="67"/>
      <c r="B14" s="206">
        <v>8250001.1299999999</v>
      </c>
      <c r="C14" s="68">
        <v>8250001.1299999999</v>
      </c>
      <c r="D14" s="69"/>
      <c r="E14" s="69"/>
      <c r="F14" s="70"/>
      <c r="G14" s="70"/>
      <c r="H14" s="70"/>
      <c r="I14" s="71" t="s">
        <v>49</v>
      </c>
      <c r="J14" s="69">
        <v>1.42</v>
      </c>
      <c r="K14" s="12">
        <v>1.45</v>
      </c>
      <c r="L14" s="12">
        <v>142</v>
      </c>
      <c r="M14" s="70">
        <v>145</v>
      </c>
      <c r="N14" s="70">
        <v>4476</v>
      </c>
      <c r="O14" s="70">
        <v>4671</v>
      </c>
      <c r="P14" s="72">
        <v>4671</v>
      </c>
      <c r="Q14" s="70">
        <v>4691</v>
      </c>
      <c r="R14" s="70">
        <v>4942</v>
      </c>
      <c r="S14" s="70">
        <v>-195</v>
      </c>
      <c r="T14" s="70">
        <v>-271</v>
      </c>
      <c r="U14" s="207">
        <v>-4.1746949261400129E-2</v>
      </c>
      <c r="V14" s="73">
        <v>-5.483609874544719E-2</v>
      </c>
      <c r="W14" s="76">
        <v>3146.1</v>
      </c>
      <c r="X14" s="74">
        <v>3215.2</v>
      </c>
      <c r="Y14" s="12">
        <v>1746</v>
      </c>
      <c r="Z14" s="12">
        <v>1</v>
      </c>
      <c r="AA14" s="70">
        <v>1746</v>
      </c>
      <c r="AB14" s="70">
        <v>1746</v>
      </c>
      <c r="AC14" s="70">
        <v>1740</v>
      </c>
      <c r="AD14" s="70">
        <v>0</v>
      </c>
      <c r="AE14" s="70">
        <v>6</v>
      </c>
      <c r="AF14" s="207">
        <v>0</v>
      </c>
      <c r="AG14" s="73">
        <v>3.4482758620689655E-3</v>
      </c>
      <c r="AH14" s="208">
        <v>1716</v>
      </c>
      <c r="AI14" s="208">
        <v>1737</v>
      </c>
      <c r="AJ14" s="72">
        <v>1737</v>
      </c>
      <c r="AK14" s="70">
        <v>1696</v>
      </c>
      <c r="AL14" s="70">
        <v>-21</v>
      </c>
      <c r="AM14" s="70">
        <v>41</v>
      </c>
      <c r="AN14" s="207">
        <v>-1.2089810017271158E-2</v>
      </c>
      <c r="AO14" s="75">
        <v>2.4174528301886794E-2</v>
      </c>
      <c r="AP14" s="69">
        <v>12.084507042253522</v>
      </c>
      <c r="AQ14" s="76">
        <v>11.979310344827587</v>
      </c>
      <c r="AR14" s="208">
        <v>1525</v>
      </c>
      <c r="AS14" s="77">
        <v>2330</v>
      </c>
      <c r="AT14" s="70">
        <v>1305</v>
      </c>
      <c r="AU14" s="70">
        <v>1870</v>
      </c>
      <c r="AV14" s="70">
        <v>65</v>
      </c>
      <c r="AW14" s="70">
        <v>90</v>
      </c>
      <c r="AX14" s="70">
        <v>1370</v>
      </c>
      <c r="AY14" s="70">
        <v>1960</v>
      </c>
      <c r="AZ14" s="207">
        <v>0.89836065573770496</v>
      </c>
      <c r="BA14" s="78">
        <v>0.84120171673819744</v>
      </c>
      <c r="BB14" s="69">
        <v>1.064846158003</v>
      </c>
      <c r="BC14" s="69">
        <v>1.0824382305519207</v>
      </c>
      <c r="BD14" s="208">
        <v>95</v>
      </c>
      <c r="BE14" s="79">
        <v>295</v>
      </c>
      <c r="BF14" s="207">
        <v>6.2295081967213117E-2</v>
      </c>
      <c r="BG14" s="78">
        <v>0.12660944206008584</v>
      </c>
      <c r="BH14" s="69">
        <v>0.79335568786965427</v>
      </c>
      <c r="BI14" s="80">
        <v>0.87923223652837401</v>
      </c>
      <c r="BJ14" s="208">
        <v>20</v>
      </c>
      <c r="BK14" s="70">
        <v>20</v>
      </c>
      <c r="BL14" s="70">
        <v>0</v>
      </c>
      <c r="BM14" s="70">
        <v>30</v>
      </c>
      <c r="BN14" s="70">
        <v>20</v>
      </c>
      <c r="BO14" s="70">
        <v>50</v>
      </c>
      <c r="BP14" s="207">
        <v>1.3114754098360656E-2</v>
      </c>
      <c r="BQ14" s="78">
        <v>2.1459227467811159E-2</v>
      </c>
      <c r="BR14" s="69">
        <v>0.2699286646021623</v>
      </c>
      <c r="BS14" s="69">
        <v>0.34611657206147028</v>
      </c>
      <c r="BT14" s="208">
        <v>40</v>
      </c>
      <c r="BU14" s="81">
        <v>25</v>
      </c>
      <c r="BV14" s="12" t="s">
        <v>38</v>
      </c>
      <c r="BW14" s="12" t="s">
        <v>38</v>
      </c>
      <c r="BX14" s="12" t="s">
        <v>38</v>
      </c>
      <c r="BY14" s="82"/>
      <c r="BZ14" s="66"/>
      <c r="CA14" s="427"/>
    </row>
    <row r="15" spans="1:79" ht="12.75" customHeight="1">
      <c r="A15" s="67"/>
      <c r="B15" s="206">
        <v>8250001.1399999997</v>
      </c>
      <c r="C15" s="68">
        <v>8250001.1399999997</v>
      </c>
      <c r="D15" s="69"/>
      <c r="E15" s="69"/>
      <c r="F15" s="70"/>
      <c r="G15" s="70"/>
      <c r="H15" s="70"/>
      <c r="I15" s="71" t="s">
        <v>50</v>
      </c>
      <c r="J15" s="69">
        <v>2</v>
      </c>
      <c r="K15" s="12">
        <v>2</v>
      </c>
      <c r="L15" s="12">
        <v>200</v>
      </c>
      <c r="M15" s="70">
        <v>200</v>
      </c>
      <c r="N15" s="70">
        <v>2449</v>
      </c>
      <c r="O15" s="70">
        <v>2614</v>
      </c>
      <c r="P15" s="72">
        <v>2614</v>
      </c>
      <c r="Q15" s="70">
        <v>2661</v>
      </c>
      <c r="R15" s="70">
        <v>2785</v>
      </c>
      <c r="S15" s="70">
        <v>-165</v>
      </c>
      <c r="T15" s="70">
        <v>-171</v>
      </c>
      <c r="U15" s="207">
        <v>-6.312165263963275E-2</v>
      </c>
      <c r="V15" s="73">
        <v>-6.1400359066427289E-2</v>
      </c>
      <c r="W15" s="76">
        <v>1222.0999999999999</v>
      </c>
      <c r="X15" s="74">
        <v>1309.4000000000001</v>
      </c>
      <c r="Y15" s="12">
        <v>1054</v>
      </c>
      <c r="Z15" s="12">
        <v>1</v>
      </c>
      <c r="AA15" s="70">
        <v>1056</v>
      </c>
      <c r="AB15" s="70">
        <v>1056</v>
      </c>
      <c r="AC15" s="70">
        <v>1058</v>
      </c>
      <c r="AD15" s="70">
        <v>-2</v>
      </c>
      <c r="AE15" s="70">
        <v>-2</v>
      </c>
      <c r="AF15" s="207">
        <v>-1.893939393939394E-3</v>
      </c>
      <c r="AG15" s="73">
        <v>-1.890359168241966E-3</v>
      </c>
      <c r="AH15" s="208">
        <v>1012</v>
      </c>
      <c r="AI15" s="208">
        <v>1040</v>
      </c>
      <c r="AJ15" s="72">
        <v>1040</v>
      </c>
      <c r="AK15" s="70">
        <v>1034</v>
      </c>
      <c r="AL15" s="70">
        <v>-28</v>
      </c>
      <c r="AM15" s="70">
        <v>6</v>
      </c>
      <c r="AN15" s="207">
        <v>-2.6923076923076925E-2</v>
      </c>
      <c r="AO15" s="75">
        <v>5.8027079303675051E-3</v>
      </c>
      <c r="AP15" s="69">
        <v>5.0599999999999996</v>
      </c>
      <c r="AQ15" s="76">
        <v>5.2</v>
      </c>
      <c r="AR15" s="208">
        <v>615</v>
      </c>
      <c r="AS15" s="77">
        <v>1220</v>
      </c>
      <c r="AT15" s="70">
        <v>510</v>
      </c>
      <c r="AU15" s="70">
        <v>925</v>
      </c>
      <c r="AV15" s="70">
        <v>35</v>
      </c>
      <c r="AW15" s="70">
        <v>90</v>
      </c>
      <c r="AX15" s="70">
        <v>545</v>
      </c>
      <c r="AY15" s="70">
        <v>1015</v>
      </c>
      <c r="AZ15" s="207">
        <v>0.88617886178861793</v>
      </c>
      <c r="BA15" s="78">
        <v>0.83196721311475408</v>
      </c>
      <c r="BB15" s="69">
        <v>1.0504068162960576</v>
      </c>
      <c r="BC15" s="69">
        <v>1.0705554923652412</v>
      </c>
      <c r="BD15" s="208">
        <v>30</v>
      </c>
      <c r="BE15" s="79">
        <v>160</v>
      </c>
      <c r="BF15" s="207">
        <v>4.878048780487805E-2</v>
      </c>
      <c r="BG15" s="78">
        <v>0.13114754098360656</v>
      </c>
      <c r="BH15" s="69">
        <v>0.62124129602116696</v>
      </c>
      <c r="BI15" s="80">
        <v>0.91074681238615673</v>
      </c>
      <c r="BJ15" s="208">
        <v>15</v>
      </c>
      <c r="BK15" s="70">
        <v>35</v>
      </c>
      <c r="BL15" s="70">
        <v>0</v>
      </c>
      <c r="BM15" s="70">
        <v>0</v>
      </c>
      <c r="BN15" s="70">
        <v>15</v>
      </c>
      <c r="BO15" s="70">
        <v>35</v>
      </c>
      <c r="BP15" s="207">
        <v>2.4390243902439025E-2</v>
      </c>
      <c r="BQ15" s="78">
        <v>2.8688524590163935E-2</v>
      </c>
      <c r="BR15" s="69">
        <v>0.50200147990036281</v>
      </c>
      <c r="BS15" s="69">
        <v>0.46271813855103122</v>
      </c>
      <c r="BT15" s="208">
        <v>25</v>
      </c>
      <c r="BU15" s="81">
        <v>15</v>
      </c>
      <c r="BV15" s="12" t="s">
        <v>38</v>
      </c>
      <c r="BW15" s="12" t="s">
        <v>38</v>
      </c>
      <c r="BX15" s="12" t="s">
        <v>38</v>
      </c>
      <c r="BY15" s="82"/>
      <c r="BZ15" s="66"/>
      <c r="CA15" s="16"/>
    </row>
    <row r="16" spans="1:79" ht="12.75" customHeight="1">
      <c r="A16" s="67"/>
      <c r="B16" s="206">
        <v>8250001.1699999999</v>
      </c>
      <c r="C16" s="68">
        <v>8250001.1699999999</v>
      </c>
      <c r="D16" s="69"/>
      <c r="E16" s="69"/>
      <c r="F16" s="70"/>
      <c r="G16" s="70"/>
      <c r="H16" s="70"/>
      <c r="I16" s="71" t="s">
        <v>51</v>
      </c>
      <c r="J16" s="69">
        <v>2.65</v>
      </c>
      <c r="K16" s="12">
        <v>2.66</v>
      </c>
      <c r="L16" s="12">
        <v>265</v>
      </c>
      <c r="M16" s="70">
        <v>266</v>
      </c>
      <c r="N16" s="70">
        <v>4273</v>
      </c>
      <c r="O16" s="70">
        <v>4467</v>
      </c>
      <c r="P16" s="72">
        <v>4467</v>
      </c>
      <c r="Q16" s="70">
        <v>4617</v>
      </c>
      <c r="R16" s="70">
        <v>5010</v>
      </c>
      <c r="S16" s="70">
        <v>-194</v>
      </c>
      <c r="T16" s="70">
        <v>-543</v>
      </c>
      <c r="U16" s="207">
        <v>-4.3429594806357733E-2</v>
      </c>
      <c r="V16" s="73">
        <v>-0.10838323353293414</v>
      </c>
      <c r="W16" s="76">
        <v>1611.5</v>
      </c>
      <c r="X16" s="74">
        <v>1677.1</v>
      </c>
      <c r="Y16" s="12">
        <v>1630</v>
      </c>
      <c r="Z16" s="12">
        <v>1</v>
      </c>
      <c r="AA16" s="70">
        <v>1627</v>
      </c>
      <c r="AB16" s="70">
        <v>1627</v>
      </c>
      <c r="AC16" s="70">
        <v>1644</v>
      </c>
      <c r="AD16" s="70">
        <v>3</v>
      </c>
      <c r="AE16" s="70">
        <v>-17</v>
      </c>
      <c r="AF16" s="207">
        <v>1.8438844499078057E-3</v>
      </c>
      <c r="AG16" s="73">
        <v>-1.0340632603406326E-2</v>
      </c>
      <c r="AH16" s="208">
        <v>1613</v>
      </c>
      <c r="AI16" s="208">
        <v>1622</v>
      </c>
      <c r="AJ16" s="72">
        <v>1622</v>
      </c>
      <c r="AK16" s="70">
        <v>1624</v>
      </c>
      <c r="AL16" s="70">
        <v>-9</v>
      </c>
      <c r="AM16" s="70">
        <v>-2</v>
      </c>
      <c r="AN16" s="207">
        <v>-5.5487053020961772E-3</v>
      </c>
      <c r="AO16" s="75">
        <v>-1.2315270935960591E-3</v>
      </c>
      <c r="AP16" s="69">
        <v>6.0867924528301884</v>
      </c>
      <c r="AQ16" s="76">
        <v>6.0977443609022552</v>
      </c>
      <c r="AR16" s="208">
        <v>1080</v>
      </c>
      <c r="AS16" s="77">
        <v>2135</v>
      </c>
      <c r="AT16" s="70">
        <v>950</v>
      </c>
      <c r="AU16" s="70">
        <v>1715</v>
      </c>
      <c r="AV16" s="70">
        <v>30</v>
      </c>
      <c r="AW16" s="70">
        <v>110</v>
      </c>
      <c r="AX16" s="70">
        <v>980</v>
      </c>
      <c r="AY16" s="70">
        <v>1825</v>
      </c>
      <c r="AZ16" s="207">
        <v>0.90740740740740744</v>
      </c>
      <c r="BA16" s="78">
        <v>0.85480093676814983</v>
      </c>
      <c r="BB16" s="69">
        <v>1.0755694668393374</v>
      </c>
      <c r="BC16" s="69">
        <v>1.0999373813182631</v>
      </c>
      <c r="BD16" s="208">
        <v>30</v>
      </c>
      <c r="BE16" s="79">
        <v>240</v>
      </c>
      <c r="BF16" s="207">
        <v>2.7777777777777776E-2</v>
      </c>
      <c r="BG16" s="78">
        <v>0.11241217798594848</v>
      </c>
      <c r="BH16" s="69">
        <v>0.35376240467872005</v>
      </c>
      <c r="BI16" s="80">
        <v>0.78064012490242007</v>
      </c>
      <c r="BJ16" s="208">
        <v>30</v>
      </c>
      <c r="BK16" s="70">
        <v>30</v>
      </c>
      <c r="BL16" s="70">
        <v>0</v>
      </c>
      <c r="BM16" s="70">
        <v>15</v>
      </c>
      <c r="BN16" s="70">
        <v>30</v>
      </c>
      <c r="BO16" s="70">
        <v>45</v>
      </c>
      <c r="BP16" s="207">
        <v>2.7777777777777776E-2</v>
      </c>
      <c r="BQ16" s="78">
        <v>2.1077283372365339E-2</v>
      </c>
      <c r="BR16" s="69">
        <v>0.57172390766430203</v>
      </c>
      <c r="BS16" s="69">
        <v>0.33995618342524742</v>
      </c>
      <c r="BT16" s="208">
        <v>35</v>
      </c>
      <c r="BU16" s="81">
        <v>30</v>
      </c>
      <c r="BV16" s="12" t="s">
        <v>38</v>
      </c>
      <c r="BW16" s="12" t="s">
        <v>38</v>
      </c>
      <c r="BX16" s="12" t="s">
        <v>38</v>
      </c>
      <c r="BY16" s="82"/>
      <c r="BZ16" s="66"/>
      <c r="CA16" s="16"/>
    </row>
    <row r="17" spans="1:79" ht="12.75" customHeight="1">
      <c r="A17" s="67"/>
      <c r="B17" s="206">
        <v>8250001.2199999997</v>
      </c>
      <c r="C17" s="68">
        <v>8250001.2199999997</v>
      </c>
      <c r="D17" s="69"/>
      <c r="E17" s="69"/>
      <c r="F17" s="70"/>
      <c r="G17" s="70"/>
      <c r="H17" s="70"/>
      <c r="I17" s="71" t="s">
        <v>53</v>
      </c>
      <c r="J17" s="69">
        <v>3.27</v>
      </c>
      <c r="K17" s="12">
        <v>3.46</v>
      </c>
      <c r="L17" s="12">
        <v>327</v>
      </c>
      <c r="M17" s="70">
        <v>346</v>
      </c>
      <c r="N17" s="70">
        <v>4076</v>
      </c>
      <c r="O17" s="70">
        <v>4314</v>
      </c>
      <c r="P17" s="72">
        <v>4314</v>
      </c>
      <c r="Q17" s="70">
        <v>4573</v>
      </c>
      <c r="R17" s="70">
        <v>4847</v>
      </c>
      <c r="S17" s="70">
        <v>-238</v>
      </c>
      <c r="T17" s="70">
        <v>-533</v>
      </c>
      <c r="U17" s="207">
        <v>-5.5169216504404268E-2</v>
      </c>
      <c r="V17" s="73">
        <v>-0.10996492675881989</v>
      </c>
      <c r="W17" s="76">
        <v>1244.8</v>
      </c>
      <c r="X17" s="74">
        <v>1248.4000000000001</v>
      </c>
      <c r="Y17" s="12">
        <v>1432</v>
      </c>
      <c r="Z17" s="12">
        <v>1</v>
      </c>
      <c r="AA17" s="70">
        <v>1430</v>
      </c>
      <c r="AB17" s="70">
        <v>1430</v>
      </c>
      <c r="AC17" s="70">
        <v>1433</v>
      </c>
      <c r="AD17" s="70">
        <v>2</v>
      </c>
      <c r="AE17" s="70">
        <v>-3</v>
      </c>
      <c r="AF17" s="207">
        <v>1.3986013986013986E-3</v>
      </c>
      <c r="AG17" s="73">
        <v>-2.0935101186322401E-3</v>
      </c>
      <c r="AH17" s="208">
        <v>1419</v>
      </c>
      <c r="AI17" s="208">
        <v>1428</v>
      </c>
      <c r="AJ17" s="72">
        <v>1428</v>
      </c>
      <c r="AK17" s="70">
        <v>1424</v>
      </c>
      <c r="AL17" s="70">
        <v>-9</v>
      </c>
      <c r="AM17" s="70">
        <v>4</v>
      </c>
      <c r="AN17" s="207">
        <v>-6.3025210084033615E-3</v>
      </c>
      <c r="AO17" s="75">
        <v>2.8089887640449437E-3</v>
      </c>
      <c r="AP17" s="69">
        <v>4.3394495412844041</v>
      </c>
      <c r="AQ17" s="76">
        <v>4.1271676300578033</v>
      </c>
      <c r="AR17" s="208">
        <v>1265</v>
      </c>
      <c r="AS17" s="77">
        <v>2160</v>
      </c>
      <c r="AT17" s="70">
        <v>1080</v>
      </c>
      <c r="AU17" s="70">
        <v>1740</v>
      </c>
      <c r="AV17" s="70">
        <v>35</v>
      </c>
      <c r="AW17" s="70">
        <v>85</v>
      </c>
      <c r="AX17" s="70">
        <v>1115</v>
      </c>
      <c r="AY17" s="70">
        <v>1825</v>
      </c>
      <c r="AZ17" s="207">
        <v>0.88142292490118579</v>
      </c>
      <c r="BA17" s="78">
        <v>0.84490740740740744</v>
      </c>
      <c r="BB17" s="69">
        <v>1.0447695022730741</v>
      </c>
      <c r="BC17" s="69">
        <v>1.0872066245900427</v>
      </c>
      <c r="BD17" s="208">
        <v>75</v>
      </c>
      <c r="BE17" s="79">
        <v>290</v>
      </c>
      <c r="BF17" s="207">
        <v>5.9288537549407112E-2</v>
      </c>
      <c r="BG17" s="78">
        <v>0.13425925925925927</v>
      </c>
      <c r="BH17" s="69">
        <v>0.75506600208106256</v>
      </c>
      <c r="BI17" s="80">
        <v>0.93235596707818946</v>
      </c>
      <c r="BJ17" s="208">
        <v>30</v>
      </c>
      <c r="BK17" s="70">
        <v>15</v>
      </c>
      <c r="BL17" s="70">
        <v>0</v>
      </c>
      <c r="BM17" s="70">
        <v>10</v>
      </c>
      <c r="BN17" s="70">
        <v>30</v>
      </c>
      <c r="BO17" s="70">
        <v>25</v>
      </c>
      <c r="BP17" s="207">
        <v>2.3715415019762844E-2</v>
      </c>
      <c r="BQ17" s="78">
        <v>1.1574074074074073E-2</v>
      </c>
      <c r="BR17" s="69">
        <v>0.48811211089126177</v>
      </c>
      <c r="BS17" s="69">
        <v>0.18667861409796893</v>
      </c>
      <c r="BT17" s="208">
        <v>45</v>
      </c>
      <c r="BU17" s="81">
        <v>20</v>
      </c>
      <c r="BV17" s="12" t="s">
        <v>38</v>
      </c>
      <c r="BW17" s="12" t="s">
        <v>38</v>
      </c>
      <c r="BX17" s="12" t="s">
        <v>38</v>
      </c>
      <c r="BY17" s="82"/>
      <c r="BZ17" s="66"/>
      <c r="CA17" s="18"/>
    </row>
    <row r="18" spans="1:79" ht="12.75" customHeight="1">
      <c r="A18" s="67"/>
      <c r="B18" s="206">
        <v>8250001.2300000004</v>
      </c>
      <c r="C18" s="68">
        <v>8250001.2300000004</v>
      </c>
      <c r="D18" s="69"/>
      <c r="E18" s="69"/>
      <c r="F18" s="70"/>
      <c r="G18" s="70"/>
      <c r="H18" s="70"/>
      <c r="I18" s="71" t="s">
        <v>54</v>
      </c>
      <c r="J18" s="69">
        <v>1.1299999999999999</v>
      </c>
      <c r="K18" s="12">
        <v>1.1299999999999999</v>
      </c>
      <c r="L18" s="12">
        <v>112.99999999999999</v>
      </c>
      <c r="M18" s="70">
        <v>112.99999999999999</v>
      </c>
      <c r="N18" s="70">
        <v>3083</v>
      </c>
      <c r="O18" s="70">
        <v>3263</v>
      </c>
      <c r="P18" s="72">
        <v>3263</v>
      </c>
      <c r="Q18" s="70">
        <v>3465</v>
      </c>
      <c r="R18" s="70">
        <v>3641</v>
      </c>
      <c r="S18" s="70">
        <v>-180</v>
      </c>
      <c r="T18" s="70">
        <v>-378</v>
      </c>
      <c r="U18" s="207">
        <v>-5.5163959546429664E-2</v>
      </c>
      <c r="V18" s="73">
        <v>-0.10381763251853886</v>
      </c>
      <c r="W18" s="76">
        <v>2732.9</v>
      </c>
      <c r="X18" s="74">
        <v>2879.7</v>
      </c>
      <c r="Y18" s="12">
        <v>1035</v>
      </c>
      <c r="Z18" s="12">
        <v>1</v>
      </c>
      <c r="AA18" s="70">
        <v>1047</v>
      </c>
      <c r="AB18" s="70">
        <v>1047</v>
      </c>
      <c r="AC18" s="70">
        <v>1033</v>
      </c>
      <c r="AD18" s="70">
        <v>-12</v>
      </c>
      <c r="AE18" s="70">
        <v>14</v>
      </c>
      <c r="AF18" s="207">
        <v>-1.1461318051575931E-2</v>
      </c>
      <c r="AG18" s="73">
        <v>1.3552758954501452E-2</v>
      </c>
      <c r="AH18" s="208">
        <v>1021</v>
      </c>
      <c r="AI18" s="208">
        <v>1031</v>
      </c>
      <c r="AJ18" s="72">
        <v>1031</v>
      </c>
      <c r="AK18" s="70">
        <v>1027</v>
      </c>
      <c r="AL18" s="70">
        <v>-10</v>
      </c>
      <c r="AM18" s="70">
        <v>4</v>
      </c>
      <c r="AN18" s="207">
        <v>-9.6993210475266739E-3</v>
      </c>
      <c r="AO18" s="75">
        <v>3.8948393378773127E-3</v>
      </c>
      <c r="AP18" s="69">
        <v>9.0353982300884965</v>
      </c>
      <c r="AQ18" s="76">
        <v>9.123893805309736</v>
      </c>
      <c r="AR18" s="208">
        <v>925</v>
      </c>
      <c r="AS18" s="77">
        <v>1540</v>
      </c>
      <c r="AT18" s="70">
        <v>785</v>
      </c>
      <c r="AU18" s="70">
        <v>1255</v>
      </c>
      <c r="AV18" s="70">
        <v>35</v>
      </c>
      <c r="AW18" s="70">
        <v>50</v>
      </c>
      <c r="AX18" s="70">
        <v>820</v>
      </c>
      <c r="AY18" s="70">
        <v>1305</v>
      </c>
      <c r="AZ18" s="207">
        <v>0.88648648648648654</v>
      </c>
      <c r="BA18" s="78">
        <v>0.84740259740259738</v>
      </c>
      <c r="BB18" s="69">
        <v>1.0507714504499914</v>
      </c>
      <c r="BC18" s="69">
        <v>1.0904173753404776</v>
      </c>
      <c r="BD18" s="208">
        <v>40</v>
      </c>
      <c r="BE18" s="79">
        <v>150</v>
      </c>
      <c r="BF18" s="207">
        <v>4.3243243243243246E-2</v>
      </c>
      <c r="BG18" s="78">
        <v>9.7402597402597407E-2</v>
      </c>
      <c r="BH18" s="69">
        <v>0.55072201377011565</v>
      </c>
      <c r="BI18" s="80">
        <v>0.67640692640692646</v>
      </c>
      <c r="BJ18" s="208">
        <v>30</v>
      </c>
      <c r="BK18" s="70">
        <v>35</v>
      </c>
      <c r="BL18" s="70">
        <v>0</v>
      </c>
      <c r="BM18" s="70">
        <v>20</v>
      </c>
      <c r="BN18" s="70">
        <v>30</v>
      </c>
      <c r="BO18" s="70">
        <v>55</v>
      </c>
      <c r="BP18" s="207">
        <v>3.2432432432432434E-2</v>
      </c>
      <c r="BQ18" s="78">
        <v>3.5714285714285712E-2</v>
      </c>
      <c r="BR18" s="69">
        <v>0.66752629219183379</v>
      </c>
      <c r="BS18" s="69">
        <v>0.57603686635944695</v>
      </c>
      <c r="BT18" s="208">
        <v>30</v>
      </c>
      <c r="BU18" s="81">
        <v>25</v>
      </c>
      <c r="BV18" s="12" t="s">
        <v>38</v>
      </c>
      <c r="BW18" s="12" t="s">
        <v>38</v>
      </c>
      <c r="BX18" s="12" t="s">
        <v>38</v>
      </c>
      <c r="BY18" s="82"/>
      <c r="BZ18" s="66"/>
      <c r="CA18" s="427"/>
    </row>
    <row r="19" spans="1:79" ht="12.75" customHeight="1">
      <c r="A19" s="67" t="s">
        <v>303</v>
      </c>
      <c r="B19" s="206">
        <v>8250001.25</v>
      </c>
      <c r="C19" s="68">
        <v>8250001.25</v>
      </c>
      <c r="D19" s="69"/>
      <c r="E19" s="69"/>
      <c r="F19" s="70"/>
      <c r="G19" s="70"/>
      <c r="H19" s="70"/>
      <c r="I19" s="71" t="s">
        <v>55</v>
      </c>
      <c r="J19" s="69">
        <v>1.65</v>
      </c>
      <c r="K19" s="12">
        <v>1.66</v>
      </c>
      <c r="L19" s="12">
        <v>165</v>
      </c>
      <c r="M19" s="70">
        <v>166</v>
      </c>
      <c r="N19" s="70">
        <v>6754</v>
      </c>
      <c r="O19" s="70">
        <v>6905</v>
      </c>
      <c r="P19" s="72">
        <v>6905</v>
      </c>
      <c r="Q19" s="70">
        <v>6849</v>
      </c>
      <c r="R19" s="70">
        <v>16076</v>
      </c>
      <c r="S19" s="70">
        <v>-151</v>
      </c>
      <c r="T19" s="70">
        <v>-9171</v>
      </c>
      <c r="U19" s="207">
        <v>-2.1868211440984792E-2</v>
      </c>
      <c r="V19" s="73">
        <v>-0.57047773077880071</v>
      </c>
      <c r="W19" s="76">
        <v>4100.3</v>
      </c>
      <c r="X19" s="74">
        <v>4156.3999999999996</v>
      </c>
      <c r="Y19" s="12">
        <v>2648</v>
      </c>
      <c r="Z19" s="12">
        <v>1</v>
      </c>
      <c r="AA19" s="70">
        <v>2635</v>
      </c>
      <c r="AB19" s="70">
        <v>2635</v>
      </c>
      <c r="AC19" s="70">
        <v>6289</v>
      </c>
      <c r="AD19" s="70">
        <v>13</v>
      </c>
      <c r="AE19" s="70">
        <v>-3654</v>
      </c>
      <c r="AF19" s="207">
        <v>4.9335863377609106E-3</v>
      </c>
      <c r="AG19" s="73">
        <v>-0.58101446970901571</v>
      </c>
      <c r="AH19" s="208">
        <v>2562</v>
      </c>
      <c r="AI19" s="208">
        <v>2566</v>
      </c>
      <c r="AJ19" s="72">
        <v>2566</v>
      </c>
      <c r="AK19" s="70">
        <v>5995</v>
      </c>
      <c r="AL19" s="70">
        <v>-4</v>
      </c>
      <c r="AM19" s="70">
        <v>-3429</v>
      </c>
      <c r="AN19" s="207">
        <v>-1.558846453624318E-3</v>
      </c>
      <c r="AO19" s="75">
        <v>-0.57197664720600505</v>
      </c>
      <c r="AP19" s="69">
        <v>15.527272727272727</v>
      </c>
      <c r="AQ19" s="76">
        <v>15.457831325301205</v>
      </c>
      <c r="AR19" s="208">
        <v>2580</v>
      </c>
      <c r="AS19" s="77">
        <v>3550</v>
      </c>
      <c r="AT19" s="70">
        <v>1955</v>
      </c>
      <c r="AU19" s="70">
        <v>2435</v>
      </c>
      <c r="AV19" s="70">
        <v>160</v>
      </c>
      <c r="AW19" s="70">
        <v>250</v>
      </c>
      <c r="AX19" s="70">
        <v>2115</v>
      </c>
      <c r="AY19" s="70">
        <v>2685</v>
      </c>
      <c r="AZ19" s="207">
        <v>0.81976744186046513</v>
      </c>
      <c r="BA19" s="78">
        <v>0.75633802816901408</v>
      </c>
      <c r="BB19" s="69">
        <v>0.97168793551432298</v>
      </c>
      <c r="BC19" s="69">
        <v>0.97323766775572618</v>
      </c>
      <c r="BD19" s="208">
        <v>285</v>
      </c>
      <c r="BE19" s="79">
        <v>750</v>
      </c>
      <c r="BF19" s="207">
        <v>0.11046511627906977</v>
      </c>
      <c r="BG19" s="78">
        <v>0.21126760563380281</v>
      </c>
      <c r="BH19" s="69">
        <v>1.4068225860479333</v>
      </c>
      <c r="BI19" s="80">
        <v>1.467136150234742</v>
      </c>
      <c r="BJ19" s="208">
        <v>60</v>
      </c>
      <c r="BK19" s="70">
        <v>65</v>
      </c>
      <c r="BL19" s="70">
        <v>15</v>
      </c>
      <c r="BM19" s="70">
        <v>10</v>
      </c>
      <c r="BN19" s="70">
        <v>75</v>
      </c>
      <c r="BO19" s="70">
        <v>75</v>
      </c>
      <c r="BP19" s="207">
        <v>2.9069767441860465E-2</v>
      </c>
      <c r="BQ19" s="78">
        <v>2.1126760563380281E-2</v>
      </c>
      <c r="BR19" s="69">
        <v>0.59831571732310673</v>
      </c>
      <c r="BS19" s="69">
        <v>0.34075420263516581</v>
      </c>
      <c r="BT19" s="208">
        <v>115</v>
      </c>
      <c r="BU19" s="81">
        <v>50</v>
      </c>
      <c r="BV19" s="12" t="s">
        <v>38</v>
      </c>
      <c r="BW19" s="12" t="s">
        <v>38</v>
      </c>
      <c r="BX19" s="12" t="s">
        <v>38</v>
      </c>
      <c r="BY19" s="82"/>
      <c r="BZ19" s="66"/>
      <c r="CA19" s="18"/>
    </row>
    <row r="20" spans="1:79" ht="12.75" customHeight="1">
      <c r="A20" s="83"/>
      <c r="B20" s="209">
        <v>8250001.2800000003</v>
      </c>
      <c r="C20" s="84">
        <v>8250001.2800000003</v>
      </c>
      <c r="D20" s="85"/>
      <c r="E20" s="85"/>
      <c r="F20" s="86"/>
      <c r="G20" s="86"/>
      <c r="H20" s="86"/>
      <c r="I20" s="84"/>
      <c r="J20" s="85">
        <v>1.17</v>
      </c>
      <c r="K20" s="16">
        <v>1.17</v>
      </c>
      <c r="L20" s="16">
        <v>117</v>
      </c>
      <c r="M20" s="86">
        <v>117</v>
      </c>
      <c r="N20" s="86">
        <v>4153</v>
      </c>
      <c r="O20" s="86">
        <v>4375</v>
      </c>
      <c r="P20" s="87">
        <v>4375</v>
      </c>
      <c r="Q20" s="86">
        <v>4226</v>
      </c>
      <c r="R20" s="86">
        <v>4220</v>
      </c>
      <c r="S20" s="86">
        <v>-222</v>
      </c>
      <c r="T20" s="86">
        <v>155</v>
      </c>
      <c r="U20" s="210">
        <v>-5.0742857142857145E-2</v>
      </c>
      <c r="V20" s="88">
        <v>3.6729857819905211E-2</v>
      </c>
      <c r="W20" s="91">
        <v>3554.4</v>
      </c>
      <c r="X20" s="89">
        <v>3749.9</v>
      </c>
      <c r="Y20" s="16">
        <v>1487</v>
      </c>
      <c r="Z20" s="16">
        <v>1</v>
      </c>
      <c r="AA20" s="86">
        <v>1484</v>
      </c>
      <c r="AB20" s="86">
        <v>1484</v>
      </c>
      <c r="AC20" s="86">
        <v>1460</v>
      </c>
      <c r="AD20" s="86">
        <v>3</v>
      </c>
      <c r="AE20" s="86">
        <v>24</v>
      </c>
      <c r="AF20" s="210">
        <v>2.0215633423180594E-3</v>
      </c>
      <c r="AG20" s="88">
        <v>1.643835616438356E-2</v>
      </c>
      <c r="AH20" s="211">
        <v>1445</v>
      </c>
      <c r="AI20" s="211">
        <v>1483</v>
      </c>
      <c r="AJ20" s="87">
        <v>1483</v>
      </c>
      <c r="AK20" s="86">
        <v>1435</v>
      </c>
      <c r="AL20" s="86">
        <v>-38</v>
      </c>
      <c r="AM20" s="86">
        <v>48</v>
      </c>
      <c r="AN20" s="210">
        <v>-2.562373567093729E-2</v>
      </c>
      <c r="AO20" s="90">
        <v>3.3449477351916376E-2</v>
      </c>
      <c r="AP20" s="85">
        <v>12.350427350427351</v>
      </c>
      <c r="AQ20" s="91">
        <v>12.675213675213675</v>
      </c>
      <c r="AR20" s="211">
        <v>1730</v>
      </c>
      <c r="AS20" s="92">
        <v>2310</v>
      </c>
      <c r="AT20" s="86">
        <v>1265</v>
      </c>
      <c r="AU20" s="86">
        <v>1580</v>
      </c>
      <c r="AV20" s="86">
        <v>110</v>
      </c>
      <c r="AW20" s="86">
        <v>105</v>
      </c>
      <c r="AX20" s="86">
        <v>1375</v>
      </c>
      <c r="AY20" s="86">
        <v>1685</v>
      </c>
      <c r="AZ20" s="210">
        <v>0.7947976878612717</v>
      </c>
      <c r="BA20" s="93">
        <v>0.72943722943722944</v>
      </c>
      <c r="BB20" s="85">
        <v>0.94209075041666623</v>
      </c>
      <c r="BC20" s="85">
        <v>0.93862236395846976</v>
      </c>
      <c r="BD20" s="211">
        <v>270</v>
      </c>
      <c r="BE20" s="94">
        <v>510</v>
      </c>
      <c r="BF20" s="210">
        <v>0.15606936416184972</v>
      </c>
      <c r="BG20" s="93">
        <v>0.22077922077922077</v>
      </c>
      <c r="BH20" s="85">
        <v>1.9876130482526932</v>
      </c>
      <c r="BI20" s="95">
        <v>1.5331890331890332</v>
      </c>
      <c r="BJ20" s="211">
        <v>45</v>
      </c>
      <c r="BK20" s="86">
        <v>70</v>
      </c>
      <c r="BL20" s="86">
        <v>0</v>
      </c>
      <c r="BM20" s="86">
        <v>15</v>
      </c>
      <c r="BN20" s="86">
        <v>45</v>
      </c>
      <c r="BO20" s="86">
        <v>85</v>
      </c>
      <c r="BP20" s="210">
        <v>2.6011560693641619E-2</v>
      </c>
      <c r="BQ20" s="93">
        <v>3.67965367965368E-2</v>
      </c>
      <c r="BR20" s="85">
        <v>0.53537152047177416</v>
      </c>
      <c r="BS20" s="85">
        <v>0.59349252897640004</v>
      </c>
      <c r="BT20" s="211">
        <v>35</v>
      </c>
      <c r="BU20" s="96">
        <v>25</v>
      </c>
      <c r="BV20" s="16" t="s">
        <v>59</v>
      </c>
      <c r="BW20" s="16" t="s">
        <v>59</v>
      </c>
      <c r="BX20" s="12" t="s">
        <v>38</v>
      </c>
      <c r="BY20" s="82"/>
      <c r="BZ20" s="66"/>
      <c r="CA20" s="16"/>
    </row>
    <row r="21" spans="1:79" ht="12.75" customHeight="1">
      <c r="A21" s="67"/>
      <c r="B21" s="206">
        <v>8250001.29</v>
      </c>
      <c r="C21" s="68">
        <v>8250001.29</v>
      </c>
      <c r="D21" s="69"/>
      <c r="E21" s="69"/>
      <c r="F21" s="70"/>
      <c r="G21" s="70"/>
      <c r="H21" s="70"/>
      <c r="I21" s="71" t="s">
        <v>61</v>
      </c>
      <c r="J21" s="69">
        <v>1.0900000000000001</v>
      </c>
      <c r="K21" s="12">
        <v>1.1299999999999999</v>
      </c>
      <c r="L21" s="12">
        <v>109.00000000000001</v>
      </c>
      <c r="M21" s="70">
        <v>112.99999999999999</v>
      </c>
      <c r="N21" s="70">
        <v>4451</v>
      </c>
      <c r="O21" s="70">
        <v>4706</v>
      </c>
      <c r="P21" s="72">
        <v>4706</v>
      </c>
      <c r="Q21" s="70">
        <v>4668</v>
      </c>
      <c r="R21" s="70">
        <v>4873</v>
      </c>
      <c r="S21" s="70">
        <v>-255</v>
      </c>
      <c r="T21" s="70">
        <v>-167</v>
      </c>
      <c r="U21" s="207">
        <v>-5.4186145346366343E-2</v>
      </c>
      <c r="V21" s="73">
        <v>-3.4270469936384156E-2</v>
      </c>
      <c r="W21" s="76">
        <v>4095.1</v>
      </c>
      <c r="X21" s="74">
        <v>4171.6000000000004</v>
      </c>
      <c r="Y21" s="12">
        <v>1577</v>
      </c>
      <c r="Z21" s="12">
        <v>1</v>
      </c>
      <c r="AA21" s="70">
        <v>1573</v>
      </c>
      <c r="AB21" s="70">
        <v>1573</v>
      </c>
      <c r="AC21" s="70">
        <v>1633</v>
      </c>
      <c r="AD21" s="70">
        <v>4</v>
      </c>
      <c r="AE21" s="70">
        <v>-60</v>
      </c>
      <c r="AF21" s="207">
        <v>2.5429116338207248E-3</v>
      </c>
      <c r="AG21" s="73">
        <v>-3.6742192284139621E-2</v>
      </c>
      <c r="AH21" s="208">
        <v>1554</v>
      </c>
      <c r="AI21" s="208">
        <v>1568</v>
      </c>
      <c r="AJ21" s="72">
        <v>1568</v>
      </c>
      <c r="AK21" s="70">
        <v>1621</v>
      </c>
      <c r="AL21" s="70">
        <v>-14</v>
      </c>
      <c r="AM21" s="70">
        <v>-53</v>
      </c>
      <c r="AN21" s="207">
        <v>-8.9285714285714281E-3</v>
      </c>
      <c r="AO21" s="75">
        <v>-3.2695866748920423E-2</v>
      </c>
      <c r="AP21" s="69">
        <v>14.256880733944952</v>
      </c>
      <c r="AQ21" s="76">
        <v>13.876106194690268</v>
      </c>
      <c r="AR21" s="208">
        <v>1580</v>
      </c>
      <c r="AS21" s="77">
        <v>2525</v>
      </c>
      <c r="AT21" s="70">
        <v>1250</v>
      </c>
      <c r="AU21" s="70">
        <v>1840</v>
      </c>
      <c r="AV21" s="70">
        <v>150</v>
      </c>
      <c r="AW21" s="70">
        <v>120</v>
      </c>
      <c r="AX21" s="70">
        <v>1400</v>
      </c>
      <c r="AY21" s="70">
        <v>1960</v>
      </c>
      <c r="AZ21" s="207">
        <v>0.88607594936708856</v>
      </c>
      <c r="BA21" s="78">
        <v>0.77623762376237626</v>
      </c>
      <c r="BB21" s="69">
        <v>1.0502848319950129</v>
      </c>
      <c r="BC21" s="69">
        <v>0.99884399096474263</v>
      </c>
      <c r="BD21" s="208">
        <v>130</v>
      </c>
      <c r="BE21" s="79">
        <v>505</v>
      </c>
      <c r="BF21" s="207">
        <v>8.2278481012658222E-2</v>
      </c>
      <c r="BG21" s="78">
        <v>0.2</v>
      </c>
      <c r="BH21" s="69">
        <v>1.0478531986686139</v>
      </c>
      <c r="BI21" s="80">
        <v>1.3888888888888891</v>
      </c>
      <c r="BJ21" s="208">
        <v>30</v>
      </c>
      <c r="BK21" s="70">
        <v>40</v>
      </c>
      <c r="BL21" s="70">
        <v>0</v>
      </c>
      <c r="BM21" s="70">
        <v>0</v>
      </c>
      <c r="BN21" s="70">
        <v>30</v>
      </c>
      <c r="BO21" s="70">
        <v>40</v>
      </c>
      <c r="BP21" s="207">
        <v>1.8987341772151899E-2</v>
      </c>
      <c r="BQ21" s="78">
        <v>1.5841584158415842E-2</v>
      </c>
      <c r="BR21" s="69">
        <v>0.39079862042876345</v>
      </c>
      <c r="BS21" s="69">
        <v>0.25550942190993292</v>
      </c>
      <c r="BT21" s="208">
        <v>20</v>
      </c>
      <c r="BU21" s="81">
        <v>10</v>
      </c>
      <c r="BV21" s="12" t="s">
        <v>38</v>
      </c>
      <c r="BW21" s="12" t="s">
        <v>38</v>
      </c>
      <c r="BX21" s="12" t="s">
        <v>38</v>
      </c>
      <c r="BY21" s="82"/>
      <c r="BZ21" s="66"/>
      <c r="CA21" s="16"/>
    </row>
    <row r="22" spans="1:79" ht="12.75" customHeight="1">
      <c r="A22" s="83" t="s">
        <v>304</v>
      </c>
      <c r="B22" s="209">
        <v>8250001.2999999998</v>
      </c>
      <c r="C22" s="84">
        <v>8250001.2999999998</v>
      </c>
      <c r="D22" s="85">
        <v>8250001.2699999996</v>
      </c>
      <c r="E22" s="16">
        <v>0.73309473800000002</v>
      </c>
      <c r="F22" s="86">
        <v>8398</v>
      </c>
      <c r="G22" s="86">
        <v>3168</v>
      </c>
      <c r="H22" s="86">
        <v>3108</v>
      </c>
      <c r="I22" s="84"/>
      <c r="J22" s="85">
        <v>1.86</v>
      </c>
      <c r="K22" s="16">
        <v>1.92</v>
      </c>
      <c r="L22" s="16">
        <v>186</v>
      </c>
      <c r="M22" s="86">
        <v>192</v>
      </c>
      <c r="N22" s="86">
        <v>6247</v>
      </c>
      <c r="O22" s="86">
        <v>6605</v>
      </c>
      <c r="P22" s="87">
        <v>6605</v>
      </c>
      <c r="Q22" s="86">
        <v>6517</v>
      </c>
      <c r="R22" s="86">
        <v>6156.5296097239998</v>
      </c>
      <c r="S22" s="86">
        <v>-358</v>
      </c>
      <c r="T22" s="86">
        <v>448.47039027600022</v>
      </c>
      <c r="U22" s="210">
        <v>-5.420136260408781E-2</v>
      </c>
      <c r="V22" s="88">
        <v>7.2844673656349945E-2</v>
      </c>
      <c r="W22" s="91">
        <v>3358.6</v>
      </c>
      <c r="X22" s="89">
        <v>3449.1</v>
      </c>
      <c r="Y22" s="16">
        <v>2046</v>
      </c>
      <c r="Z22" s="16">
        <v>1</v>
      </c>
      <c r="AA22" s="86">
        <v>2051</v>
      </c>
      <c r="AB22" s="86">
        <v>2051</v>
      </c>
      <c r="AC22" s="86">
        <v>2322.444129984</v>
      </c>
      <c r="AD22" s="86">
        <v>-5</v>
      </c>
      <c r="AE22" s="86">
        <v>-271.44412998400003</v>
      </c>
      <c r="AF22" s="210">
        <v>-2.4378352023403218E-3</v>
      </c>
      <c r="AG22" s="88">
        <v>-0.11687864800686081</v>
      </c>
      <c r="AH22" s="211">
        <v>2016</v>
      </c>
      <c r="AI22" s="211">
        <v>2045</v>
      </c>
      <c r="AJ22" s="87">
        <v>2045</v>
      </c>
      <c r="AK22" s="86">
        <v>2278.458445704</v>
      </c>
      <c r="AL22" s="86">
        <v>-29</v>
      </c>
      <c r="AM22" s="86">
        <v>-233.45844570400004</v>
      </c>
      <c r="AN22" s="210">
        <v>-1.4180929095354523E-2</v>
      </c>
      <c r="AO22" s="90">
        <v>-0.10246333267309857</v>
      </c>
      <c r="AP22" s="85">
        <v>10.838709677419354</v>
      </c>
      <c r="AQ22" s="91">
        <v>10.651041666666666</v>
      </c>
      <c r="AR22" s="211">
        <v>2440</v>
      </c>
      <c r="AS22" s="92">
        <v>3185</v>
      </c>
      <c r="AT22" s="86">
        <v>1865</v>
      </c>
      <c r="AU22" s="86">
        <v>2190</v>
      </c>
      <c r="AV22" s="86">
        <v>230</v>
      </c>
      <c r="AW22" s="86">
        <v>185</v>
      </c>
      <c r="AX22" s="86">
        <v>2095</v>
      </c>
      <c r="AY22" s="86">
        <v>2375</v>
      </c>
      <c r="AZ22" s="210">
        <v>0.85860655737704916</v>
      </c>
      <c r="BA22" s="93">
        <v>0.7456828885400314</v>
      </c>
      <c r="BB22" s="85">
        <v>1.0177247723614438</v>
      </c>
      <c r="BC22" s="85">
        <v>0.95952688916744477</v>
      </c>
      <c r="BD22" s="211">
        <v>235</v>
      </c>
      <c r="BE22" s="94">
        <v>705</v>
      </c>
      <c r="BF22" s="210">
        <v>9.6311475409836061E-2</v>
      </c>
      <c r="BG22" s="93">
        <v>0.22135007849293564</v>
      </c>
      <c r="BH22" s="85">
        <v>1.2265696490090048</v>
      </c>
      <c r="BI22" s="95">
        <v>1.5371533228676086</v>
      </c>
      <c r="BJ22" s="211">
        <v>45</v>
      </c>
      <c r="BK22" s="86">
        <v>70</v>
      </c>
      <c r="BL22" s="86">
        <v>0</v>
      </c>
      <c r="BM22" s="86">
        <v>0</v>
      </c>
      <c r="BN22" s="86">
        <v>45</v>
      </c>
      <c r="BO22" s="86">
        <v>70</v>
      </c>
      <c r="BP22" s="210">
        <v>1.8442622950819672E-2</v>
      </c>
      <c r="BQ22" s="93">
        <v>2.197802197802198E-2</v>
      </c>
      <c r="BR22" s="85">
        <v>0.37958718459679069</v>
      </c>
      <c r="BS22" s="85">
        <v>0.35448422545196739</v>
      </c>
      <c r="BT22" s="211">
        <v>60</v>
      </c>
      <c r="BU22" s="96">
        <v>30</v>
      </c>
      <c r="BV22" s="16" t="s">
        <v>59</v>
      </c>
      <c r="BW22" s="16" t="s">
        <v>59</v>
      </c>
      <c r="BX22" s="16" t="s">
        <v>59</v>
      </c>
      <c r="BY22" s="212" t="s">
        <v>469</v>
      </c>
      <c r="BZ22" s="83"/>
      <c r="CA22" s="16"/>
    </row>
    <row r="23" spans="1:79" ht="12.75" customHeight="1">
      <c r="A23" s="67" t="s">
        <v>308</v>
      </c>
      <c r="B23" s="206">
        <v>8250001.3200000003</v>
      </c>
      <c r="C23" s="68">
        <v>8250001.3200000003</v>
      </c>
      <c r="D23" s="69">
        <v>8250001.21</v>
      </c>
      <c r="E23" s="12">
        <v>0.83959856399999999</v>
      </c>
      <c r="F23" s="70">
        <v>8264</v>
      </c>
      <c r="G23" s="70">
        <v>2617</v>
      </c>
      <c r="H23" s="70">
        <v>2580</v>
      </c>
      <c r="I23" s="68"/>
      <c r="J23" s="69">
        <v>1.8</v>
      </c>
      <c r="K23" s="12">
        <v>1.93</v>
      </c>
      <c r="L23" s="12">
        <v>180</v>
      </c>
      <c r="M23" s="70">
        <v>193</v>
      </c>
      <c r="N23" s="70">
        <v>5582</v>
      </c>
      <c r="O23" s="70">
        <v>6020</v>
      </c>
      <c r="P23" s="72">
        <v>6020</v>
      </c>
      <c r="Q23" s="70">
        <v>5936</v>
      </c>
      <c r="R23" s="70">
        <v>6938.4425328959996</v>
      </c>
      <c r="S23" s="70">
        <v>-438</v>
      </c>
      <c r="T23" s="70">
        <v>-918.44253289599965</v>
      </c>
      <c r="U23" s="207">
        <v>-7.275747508305648E-2</v>
      </c>
      <c r="V23" s="73">
        <v>-0.13237012896504538</v>
      </c>
      <c r="W23" s="76">
        <v>3109.7</v>
      </c>
      <c r="X23" s="74">
        <v>3119.8</v>
      </c>
      <c r="Y23" s="12">
        <v>1861</v>
      </c>
      <c r="Z23" s="12">
        <v>1</v>
      </c>
      <c r="AA23" s="70">
        <v>1864</v>
      </c>
      <c r="AB23" s="70">
        <v>1864</v>
      </c>
      <c r="AC23" s="70">
        <v>2197.229441988</v>
      </c>
      <c r="AD23" s="70">
        <v>-3</v>
      </c>
      <c r="AE23" s="70">
        <v>-333.22944198799996</v>
      </c>
      <c r="AF23" s="207">
        <v>-1.6094420600858369E-3</v>
      </c>
      <c r="AG23" s="73">
        <v>-0.15165891900961515</v>
      </c>
      <c r="AH23" s="208">
        <v>1838</v>
      </c>
      <c r="AI23" s="208">
        <v>1863</v>
      </c>
      <c r="AJ23" s="72">
        <v>1863</v>
      </c>
      <c r="AK23" s="70">
        <v>2166.1642951200001</v>
      </c>
      <c r="AL23" s="70">
        <v>-25</v>
      </c>
      <c r="AM23" s="70">
        <v>-303.16429512000013</v>
      </c>
      <c r="AN23" s="207">
        <v>-1.3419216317767043E-2</v>
      </c>
      <c r="AO23" s="75">
        <v>-0.13995443272838434</v>
      </c>
      <c r="AP23" s="69">
        <v>10.21111111111111</v>
      </c>
      <c r="AQ23" s="76">
        <v>9.652849740932643</v>
      </c>
      <c r="AR23" s="208">
        <v>2045</v>
      </c>
      <c r="AS23" s="77">
        <v>2710</v>
      </c>
      <c r="AT23" s="70">
        <v>1820</v>
      </c>
      <c r="AU23" s="70">
        <v>2230</v>
      </c>
      <c r="AV23" s="70">
        <v>80</v>
      </c>
      <c r="AW23" s="70">
        <v>90</v>
      </c>
      <c r="AX23" s="70">
        <v>1900</v>
      </c>
      <c r="AY23" s="70">
        <v>2320</v>
      </c>
      <c r="AZ23" s="207">
        <v>0.92909535452322733</v>
      </c>
      <c r="BA23" s="78">
        <v>0.85608856088560881</v>
      </c>
      <c r="BB23" s="69">
        <v>1.101276655832703</v>
      </c>
      <c r="BC23" s="69">
        <v>1.101594265206616</v>
      </c>
      <c r="BD23" s="208">
        <v>60</v>
      </c>
      <c r="BE23" s="79">
        <v>320</v>
      </c>
      <c r="BF23" s="207">
        <v>2.9339853300733496E-2</v>
      </c>
      <c r="BG23" s="78">
        <v>0.11808118081180811</v>
      </c>
      <c r="BH23" s="69">
        <v>0.37365613403718112</v>
      </c>
      <c r="BI23" s="80">
        <v>0.82000820008200082</v>
      </c>
      <c r="BJ23" s="208">
        <v>20</v>
      </c>
      <c r="BK23" s="70">
        <v>10</v>
      </c>
      <c r="BL23" s="70">
        <v>0</v>
      </c>
      <c r="BM23" s="70">
        <v>25</v>
      </c>
      <c r="BN23" s="70">
        <v>20</v>
      </c>
      <c r="BO23" s="70">
        <v>35</v>
      </c>
      <c r="BP23" s="207">
        <v>9.7799511002444987E-3</v>
      </c>
      <c r="BQ23" s="78">
        <v>1.2915129151291513E-2</v>
      </c>
      <c r="BR23" s="69">
        <v>0.2012915469527127</v>
      </c>
      <c r="BS23" s="69">
        <v>0.20830853469825023</v>
      </c>
      <c r="BT23" s="208">
        <v>70</v>
      </c>
      <c r="BU23" s="81">
        <v>30</v>
      </c>
      <c r="BV23" s="12" t="s">
        <v>38</v>
      </c>
      <c r="BW23" s="12" t="s">
        <v>38</v>
      </c>
      <c r="BX23" s="12" t="s">
        <v>38</v>
      </c>
      <c r="BY23" s="82"/>
      <c r="BZ23" s="66"/>
      <c r="CA23" s="439"/>
    </row>
    <row r="24" spans="1:79" ht="12.75" customHeight="1">
      <c r="A24" s="67"/>
      <c r="B24" s="206">
        <v>8250001.3300000001</v>
      </c>
      <c r="C24" s="68">
        <v>8250001.3300000001</v>
      </c>
      <c r="D24" s="69">
        <v>8250001.21</v>
      </c>
      <c r="E24" s="12">
        <v>0.143287523</v>
      </c>
      <c r="F24" s="70">
        <v>8264</v>
      </c>
      <c r="G24" s="70">
        <v>2617</v>
      </c>
      <c r="H24" s="70">
        <v>2580</v>
      </c>
      <c r="I24" s="68"/>
      <c r="J24" s="69">
        <v>1</v>
      </c>
      <c r="K24" s="12">
        <v>0.87</v>
      </c>
      <c r="L24" s="12">
        <v>100</v>
      </c>
      <c r="M24" s="70">
        <v>87</v>
      </c>
      <c r="N24" s="70">
        <v>3043</v>
      </c>
      <c r="O24" s="70">
        <v>3260</v>
      </c>
      <c r="P24" s="72">
        <v>3260</v>
      </c>
      <c r="Q24" s="70">
        <v>3207</v>
      </c>
      <c r="R24" s="70">
        <v>1184.1280900720001</v>
      </c>
      <c r="S24" s="70">
        <v>-217</v>
      </c>
      <c r="T24" s="70">
        <v>2075.8719099279997</v>
      </c>
      <c r="U24" s="207">
        <v>-6.6564417177914115E-2</v>
      </c>
      <c r="V24" s="73">
        <v>1.7530805386111377</v>
      </c>
      <c r="W24" s="76">
        <v>3029.4</v>
      </c>
      <c r="X24" s="74">
        <v>3748.4</v>
      </c>
      <c r="Y24" s="12">
        <v>885</v>
      </c>
      <c r="Z24" s="12">
        <v>1</v>
      </c>
      <c r="AA24" s="70">
        <v>883</v>
      </c>
      <c r="AB24" s="70">
        <v>883</v>
      </c>
      <c r="AC24" s="70">
        <v>374.98344769099998</v>
      </c>
      <c r="AD24" s="70">
        <v>2</v>
      </c>
      <c r="AE24" s="70">
        <v>508.01655230900002</v>
      </c>
      <c r="AF24" s="207">
        <v>2.2650056625141564E-3</v>
      </c>
      <c r="AG24" s="73">
        <v>1.3547706050418102</v>
      </c>
      <c r="AH24" s="208">
        <v>880</v>
      </c>
      <c r="AI24" s="208">
        <v>883</v>
      </c>
      <c r="AJ24" s="72">
        <v>883</v>
      </c>
      <c r="AK24" s="70">
        <v>369.68180933999997</v>
      </c>
      <c r="AL24" s="70">
        <v>-3</v>
      </c>
      <c r="AM24" s="70">
        <v>513.31819066000003</v>
      </c>
      <c r="AN24" s="207">
        <v>-3.3975084937712344E-3</v>
      </c>
      <c r="AO24" s="75">
        <v>1.3885405710831076</v>
      </c>
      <c r="AP24" s="69">
        <v>8.8000000000000007</v>
      </c>
      <c r="AQ24" s="76">
        <v>10.149425287356323</v>
      </c>
      <c r="AR24" s="208">
        <v>1055</v>
      </c>
      <c r="AS24" s="77">
        <v>1420</v>
      </c>
      <c r="AT24" s="70">
        <v>905</v>
      </c>
      <c r="AU24" s="70">
        <v>1205</v>
      </c>
      <c r="AV24" s="70">
        <v>50</v>
      </c>
      <c r="AW24" s="70">
        <v>50</v>
      </c>
      <c r="AX24" s="70">
        <v>955</v>
      </c>
      <c r="AY24" s="70">
        <v>1255</v>
      </c>
      <c r="AZ24" s="207">
        <v>0.90521327014218012</v>
      </c>
      <c r="BA24" s="78">
        <v>0.88380281690140849</v>
      </c>
      <c r="BB24" s="69">
        <v>1.0729687088674849</v>
      </c>
      <c r="BC24" s="69">
        <v>1.1372563063626038</v>
      </c>
      <c r="BD24" s="208">
        <v>55</v>
      </c>
      <c r="BE24" s="79">
        <v>135</v>
      </c>
      <c r="BF24" s="207">
        <v>5.2132701421800945E-2</v>
      </c>
      <c r="BG24" s="78">
        <v>9.5070422535211266E-2</v>
      </c>
      <c r="BH24" s="69">
        <v>0.66393323342546517</v>
      </c>
      <c r="BI24" s="80">
        <v>0.66021126760563387</v>
      </c>
      <c r="BJ24" s="208">
        <v>20</v>
      </c>
      <c r="BK24" s="70">
        <v>20</v>
      </c>
      <c r="BL24" s="70">
        <v>0</v>
      </c>
      <c r="BM24" s="70">
        <v>0</v>
      </c>
      <c r="BN24" s="70">
        <v>20</v>
      </c>
      <c r="BO24" s="70">
        <v>20</v>
      </c>
      <c r="BP24" s="207">
        <v>1.8957345971563982E-2</v>
      </c>
      <c r="BQ24" s="78">
        <v>1.4084507042253521E-2</v>
      </c>
      <c r="BR24" s="69">
        <v>0.39018124504104029</v>
      </c>
      <c r="BS24" s="69">
        <v>0.2271694684234439</v>
      </c>
      <c r="BT24" s="208">
        <v>25</v>
      </c>
      <c r="BU24" s="81">
        <v>15</v>
      </c>
      <c r="BV24" s="12" t="s">
        <v>38</v>
      </c>
      <c r="BW24" s="12" t="s">
        <v>38</v>
      </c>
      <c r="BX24" s="12" t="s">
        <v>38</v>
      </c>
      <c r="BY24" s="82"/>
      <c r="BZ24" s="66"/>
      <c r="CA24" s="213"/>
    </row>
    <row r="25" spans="1:79" ht="12.75" customHeight="1">
      <c r="A25" s="83" t="s">
        <v>310</v>
      </c>
      <c r="B25" s="209">
        <v>8250001.3499999996</v>
      </c>
      <c r="C25" s="84">
        <v>8250001.3499999996</v>
      </c>
      <c r="D25" s="85">
        <v>8250001.2400000002</v>
      </c>
      <c r="E25" s="16">
        <v>0.107635994</v>
      </c>
      <c r="F25" s="86">
        <v>16076</v>
      </c>
      <c r="G25" s="86">
        <v>6289</v>
      </c>
      <c r="H25" s="86">
        <v>5995</v>
      </c>
      <c r="I25" s="84"/>
      <c r="J25" s="85">
        <v>17.5</v>
      </c>
      <c r="K25" s="16">
        <v>17.53</v>
      </c>
      <c r="L25" s="16">
        <v>1750</v>
      </c>
      <c r="M25" s="86">
        <v>1753</v>
      </c>
      <c r="N25" s="86">
        <v>4584</v>
      </c>
      <c r="O25" s="86">
        <v>4739</v>
      </c>
      <c r="P25" s="87">
        <v>4739</v>
      </c>
      <c r="Q25" s="86">
        <v>4156</v>
      </c>
      <c r="R25" s="86">
        <v>1730.3562395439999</v>
      </c>
      <c r="S25" s="86">
        <v>-155</v>
      </c>
      <c r="T25" s="86">
        <v>3008.6437604560001</v>
      </c>
      <c r="U25" s="210">
        <v>-3.2707322219877613E-2</v>
      </c>
      <c r="V25" s="88">
        <v>1.7387423998013651</v>
      </c>
      <c r="W25" s="91">
        <v>262</v>
      </c>
      <c r="X25" s="89">
        <v>270.3</v>
      </c>
      <c r="Y25" s="16">
        <v>1417</v>
      </c>
      <c r="Z25" s="16">
        <v>1</v>
      </c>
      <c r="AA25" s="86">
        <v>1412</v>
      </c>
      <c r="AB25" s="86">
        <v>1412</v>
      </c>
      <c r="AC25" s="86">
        <v>676.92276626599994</v>
      </c>
      <c r="AD25" s="86">
        <v>5</v>
      </c>
      <c r="AE25" s="86">
        <v>735.07723373400006</v>
      </c>
      <c r="AF25" s="210">
        <v>3.5410764872521247E-3</v>
      </c>
      <c r="AG25" s="88">
        <v>1.0859100481858339</v>
      </c>
      <c r="AH25" s="211">
        <v>1389</v>
      </c>
      <c r="AI25" s="211">
        <v>1410</v>
      </c>
      <c r="AJ25" s="87">
        <v>1410</v>
      </c>
      <c r="AK25" s="86">
        <v>645.27778403000002</v>
      </c>
      <c r="AL25" s="86">
        <v>-21</v>
      </c>
      <c r="AM25" s="86">
        <v>764.72221596999998</v>
      </c>
      <c r="AN25" s="210">
        <v>-1.4893617021276596E-2</v>
      </c>
      <c r="AO25" s="90">
        <v>1.1851054458965331</v>
      </c>
      <c r="AP25" s="85">
        <v>0.79371428571428571</v>
      </c>
      <c r="AQ25" s="91">
        <v>0.80433542498573873</v>
      </c>
      <c r="AR25" s="211">
        <v>1780</v>
      </c>
      <c r="AS25" s="92">
        <v>2360</v>
      </c>
      <c r="AT25" s="86">
        <v>1350</v>
      </c>
      <c r="AU25" s="86">
        <v>1575</v>
      </c>
      <c r="AV25" s="86">
        <v>160</v>
      </c>
      <c r="AW25" s="86">
        <v>145</v>
      </c>
      <c r="AX25" s="86">
        <v>1510</v>
      </c>
      <c r="AY25" s="86">
        <v>1720</v>
      </c>
      <c r="AZ25" s="210">
        <v>0.848314606741573</v>
      </c>
      <c r="BA25" s="93">
        <v>0.72881355932203384</v>
      </c>
      <c r="BB25" s="85">
        <v>1.0055255024774084</v>
      </c>
      <c r="BC25" s="85">
        <v>0.9378198401850304</v>
      </c>
      <c r="BD25" s="211">
        <v>165</v>
      </c>
      <c r="BE25" s="94">
        <v>525</v>
      </c>
      <c r="BF25" s="210">
        <v>9.269662921348315E-2</v>
      </c>
      <c r="BG25" s="93">
        <v>0.22245762711864406</v>
      </c>
      <c r="BH25" s="85">
        <v>1.1805329684222456</v>
      </c>
      <c r="BI25" s="95">
        <v>1.5448446327683616</v>
      </c>
      <c r="BJ25" s="211">
        <v>30</v>
      </c>
      <c r="BK25" s="86">
        <v>35</v>
      </c>
      <c r="BL25" s="86">
        <v>10</v>
      </c>
      <c r="BM25" s="86">
        <v>15</v>
      </c>
      <c r="BN25" s="86">
        <v>40</v>
      </c>
      <c r="BO25" s="86">
        <v>50</v>
      </c>
      <c r="BP25" s="210">
        <v>2.247191011235955E-2</v>
      </c>
      <c r="BQ25" s="93">
        <v>2.1186440677966101E-2</v>
      </c>
      <c r="BR25" s="85">
        <v>0.46251821743628929</v>
      </c>
      <c r="BS25" s="85">
        <v>0.34171678512848552</v>
      </c>
      <c r="BT25" s="211">
        <v>70</v>
      </c>
      <c r="BU25" s="96">
        <v>60</v>
      </c>
      <c r="BV25" s="16" t="s">
        <v>59</v>
      </c>
      <c r="BW25" s="16" t="s">
        <v>59</v>
      </c>
      <c r="BX25" s="12" t="s">
        <v>38</v>
      </c>
      <c r="BY25" s="82" t="s">
        <v>469</v>
      </c>
      <c r="BZ25" s="66"/>
      <c r="CA25" s="97"/>
    </row>
    <row r="26" spans="1:79" ht="12.75" customHeight="1">
      <c r="A26" s="67"/>
      <c r="B26" s="206">
        <v>8250001.3700000001</v>
      </c>
      <c r="C26" s="68">
        <v>8250001.3700000001</v>
      </c>
      <c r="D26" s="69">
        <v>8250001.2400000002</v>
      </c>
      <c r="E26" s="12">
        <v>0.16195477899999999</v>
      </c>
      <c r="F26" s="70">
        <v>16076</v>
      </c>
      <c r="G26" s="70">
        <v>6289</v>
      </c>
      <c r="H26" s="70">
        <v>5995</v>
      </c>
      <c r="I26" s="68"/>
      <c r="J26" s="69">
        <v>0.76</v>
      </c>
      <c r="K26" s="12">
        <v>0.76</v>
      </c>
      <c r="L26" s="12">
        <v>76</v>
      </c>
      <c r="M26" s="70">
        <v>76</v>
      </c>
      <c r="N26" s="70">
        <v>4666</v>
      </c>
      <c r="O26" s="70">
        <v>4673</v>
      </c>
      <c r="P26" s="72">
        <v>4673</v>
      </c>
      <c r="Q26" s="70">
        <v>4478</v>
      </c>
      <c r="R26" s="70">
        <v>2603.5850272039997</v>
      </c>
      <c r="S26" s="70">
        <v>-7</v>
      </c>
      <c r="T26" s="70">
        <v>2069.4149727960003</v>
      </c>
      <c r="U26" s="207">
        <v>-1.497967044725016E-3</v>
      </c>
      <c r="V26" s="73">
        <v>0.79483287512156009</v>
      </c>
      <c r="W26" s="76">
        <v>6174.4</v>
      </c>
      <c r="X26" s="74">
        <v>6185.3</v>
      </c>
      <c r="Y26" s="12">
        <v>1829</v>
      </c>
      <c r="Z26" s="12">
        <v>1</v>
      </c>
      <c r="AA26" s="70">
        <v>1829</v>
      </c>
      <c r="AB26" s="70">
        <v>1829</v>
      </c>
      <c r="AC26" s="70">
        <v>1018.5336051309999</v>
      </c>
      <c r="AD26" s="70">
        <v>0</v>
      </c>
      <c r="AE26" s="70">
        <v>810.46639486900006</v>
      </c>
      <c r="AF26" s="207">
        <v>0</v>
      </c>
      <c r="AG26" s="73">
        <v>0.7957188558003061</v>
      </c>
      <c r="AH26" s="208">
        <v>1774</v>
      </c>
      <c r="AI26" s="208">
        <v>1797</v>
      </c>
      <c r="AJ26" s="72">
        <v>1797</v>
      </c>
      <c r="AK26" s="70">
        <v>970.91890010499992</v>
      </c>
      <c r="AL26" s="70">
        <v>-23</v>
      </c>
      <c r="AM26" s="70">
        <v>826.08109989500008</v>
      </c>
      <c r="AN26" s="207">
        <v>-1.2799109627156371E-2</v>
      </c>
      <c r="AO26" s="75">
        <v>0.85082399756113891</v>
      </c>
      <c r="AP26" s="69">
        <v>23.342105263157894</v>
      </c>
      <c r="AQ26" s="76">
        <v>23.644736842105264</v>
      </c>
      <c r="AR26" s="208">
        <v>1740</v>
      </c>
      <c r="AS26" s="77">
        <v>2315</v>
      </c>
      <c r="AT26" s="70">
        <v>1335</v>
      </c>
      <c r="AU26" s="70">
        <v>1660</v>
      </c>
      <c r="AV26" s="70">
        <v>165</v>
      </c>
      <c r="AW26" s="70">
        <v>130</v>
      </c>
      <c r="AX26" s="70">
        <v>1500</v>
      </c>
      <c r="AY26" s="70">
        <v>1790</v>
      </c>
      <c r="AZ26" s="207">
        <v>0.86206896551724133</v>
      </c>
      <c r="BA26" s="78">
        <v>0.77321814254859611</v>
      </c>
      <c r="BB26" s="69">
        <v>1.0218288390099264</v>
      </c>
      <c r="BC26" s="69">
        <v>0.99495859482586835</v>
      </c>
      <c r="BD26" s="208">
        <v>165</v>
      </c>
      <c r="BE26" s="79">
        <v>450</v>
      </c>
      <c r="BF26" s="207">
        <v>9.4827586206896547E-2</v>
      </c>
      <c r="BG26" s="78">
        <v>0.19438444924406048</v>
      </c>
      <c r="BH26" s="69">
        <v>1.2076716573514927</v>
      </c>
      <c r="BI26" s="80">
        <v>1.3498920086393089</v>
      </c>
      <c r="BJ26" s="208">
        <v>40</v>
      </c>
      <c r="BK26" s="70">
        <v>35</v>
      </c>
      <c r="BL26" s="70">
        <v>0</v>
      </c>
      <c r="BM26" s="70">
        <v>0</v>
      </c>
      <c r="BN26" s="70">
        <v>40</v>
      </c>
      <c r="BO26" s="70">
        <v>35</v>
      </c>
      <c r="BP26" s="207">
        <v>2.2988505747126436E-2</v>
      </c>
      <c r="BQ26" s="78">
        <v>1.511879049676026E-2</v>
      </c>
      <c r="BR26" s="69">
        <v>0.47315082013597409</v>
      </c>
      <c r="BS26" s="69">
        <v>0.24385145962516547</v>
      </c>
      <c r="BT26" s="208">
        <v>35</v>
      </c>
      <c r="BU26" s="81">
        <v>30</v>
      </c>
      <c r="BV26" s="12" t="s">
        <v>38</v>
      </c>
      <c r="BW26" s="12" t="s">
        <v>38</v>
      </c>
      <c r="BX26" s="12" t="s">
        <v>38</v>
      </c>
      <c r="BY26" s="82"/>
      <c r="BZ26" s="66"/>
      <c r="CA26" s="213"/>
    </row>
    <row r="27" spans="1:79" ht="12.75" customHeight="1">
      <c r="A27" s="67"/>
      <c r="B27" s="206">
        <v>8250001.3799999999</v>
      </c>
      <c r="C27" s="68">
        <v>8250001.3799999999</v>
      </c>
      <c r="D27" s="69">
        <v>8250001.2400000002</v>
      </c>
      <c r="E27" s="12">
        <v>0.357032654</v>
      </c>
      <c r="F27" s="70">
        <v>16076</v>
      </c>
      <c r="G27" s="70">
        <v>6289</v>
      </c>
      <c r="H27" s="70">
        <v>5995</v>
      </c>
      <c r="I27" s="68"/>
      <c r="J27" s="69">
        <v>1.27</v>
      </c>
      <c r="K27" s="12">
        <v>1.26</v>
      </c>
      <c r="L27" s="12">
        <v>127</v>
      </c>
      <c r="M27" s="70">
        <v>126</v>
      </c>
      <c r="N27" s="70">
        <v>5637</v>
      </c>
      <c r="O27" s="70">
        <v>5855</v>
      </c>
      <c r="P27" s="72">
        <v>5855</v>
      </c>
      <c r="Q27" s="70">
        <v>5574</v>
      </c>
      <c r="R27" s="70">
        <v>5739.6569457040005</v>
      </c>
      <c r="S27" s="70">
        <v>-218</v>
      </c>
      <c r="T27" s="70">
        <v>115.34305429599954</v>
      </c>
      <c r="U27" s="207">
        <v>-3.7233134073441504E-2</v>
      </c>
      <c r="V27" s="73">
        <v>2.0095809799631166E-2</v>
      </c>
      <c r="W27" s="76">
        <v>4456.1000000000004</v>
      </c>
      <c r="X27" s="74">
        <v>4628.8</v>
      </c>
      <c r="Y27" s="12">
        <v>1869</v>
      </c>
      <c r="Z27" s="12">
        <v>1</v>
      </c>
      <c r="AA27" s="70">
        <v>1871</v>
      </c>
      <c r="AB27" s="70">
        <v>1871</v>
      </c>
      <c r="AC27" s="70">
        <v>2245.378361006</v>
      </c>
      <c r="AD27" s="70">
        <v>-2</v>
      </c>
      <c r="AE27" s="70">
        <v>-374.37836100599998</v>
      </c>
      <c r="AF27" s="207">
        <v>-1.0689470871191875E-3</v>
      </c>
      <c r="AG27" s="73">
        <v>-0.16673286226837367</v>
      </c>
      <c r="AH27" s="208">
        <v>1825</v>
      </c>
      <c r="AI27" s="208">
        <v>1844</v>
      </c>
      <c r="AJ27" s="72">
        <v>1844</v>
      </c>
      <c r="AK27" s="70">
        <v>2140.4107607300002</v>
      </c>
      <c r="AL27" s="70">
        <v>-19</v>
      </c>
      <c r="AM27" s="70">
        <v>-296.41076073000022</v>
      </c>
      <c r="AN27" s="207">
        <v>-1.0303687635574838E-2</v>
      </c>
      <c r="AO27" s="75">
        <v>-0.13848312023478498</v>
      </c>
      <c r="AP27" s="69">
        <v>14.37007874015748</v>
      </c>
      <c r="AQ27" s="76">
        <v>14.634920634920634</v>
      </c>
      <c r="AR27" s="208">
        <v>2375</v>
      </c>
      <c r="AS27" s="77">
        <v>3040</v>
      </c>
      <c r="AT27" s="70">
        <v>1835</v>
      </c>
      <c r="AU27" s="70">
        <v>2155</v>
      </c>
      <c r="AV27" s="70">
        <v>205</v>
      </c>
      <c r="AW27" s="70">
        <v>230</v>
      </c>
      <c r="AX27" s="70">
        <v>2040</v>
      </c>
      <c r="AY27" s="70">
        <v>2385</v>
      </c>
      <c r="AZ27" s="207">
        <v>0.85894736842105268</v>
      </c>
      <c r="BA27" s="78">
        <v>0.78453947368421051</v>
      </c>
      <c r="BB27" s="69">
        <v>1.0181287430034063</v>
      </c>
      <c r="BC27" s="69">
        <v>1.0095266126961182</v>
      </c>
      <c r="BD27" s="208">
        <v>255</v>
      </c>
      <c r="BE27" s="79">
        <v>555</v>
      </c>
      <c r="BF27" s="207">
        <v>0.10736842105263159</v>
      </c>
      <c r="BG27" s="78">
        <v>0.18256578947368421</v>
      </c>
      <c r="BH27" s="69">
        <v>1.3673847894529054</v>
      </c>
      <c r="BI27" s="80">
        <v>1.2678179824561404</v>
      </c>
      <c r="BJ27" s="208">
        <v>40</v>
      </c>
      <c r="BK27" s="70">
        <v>45</v>
      </c>
      <c r="BL27" s="70">
        <v>0</v>
      </c>
      <c r="BM27" s="70">
        <v>10</v>
      </c>
      <c r="BN27" s="70">
        <v>40</v>
      </c>
      <c r="BO27" s="70">
        <v>55</v>
      </c>
      <c r="BP27" s="207">
        <v>1.6842105263157894E-2</v>
      </c>
      <c r="BQ27" s="78">
        <v>1.8092105263157895E-2</v>
      </c>
      <c r="BR27" s="69">
        <v>0.346645232436461</v>
      </c>
      <c r="BS27" s="69">
        <v>0.29180814940577249</v>
      </c>
      <c r="BT27" s="208">
        <v>35</v>
      </c>
      <c r="BU27" s="81">
        <v>45</v>
      </c>
      <c r="BV27" s="12" t="s">
        <v>38</v>
      </c>
      <c r="BW27" s="12" t="s">
        <v>38</v>
      </c>
      <c r="BX27" s="12" t="s">
        <v>38</v>
      </c>
      <c r="BY27" s="82"/>
      <c r="BZ27" s="66"/>
      <c r="CA27" s="97"/>
    </row>
    <row r="28" spans="1:79" ht="12.75" customHeight="1">
      <c r="A28" s="67"/>
      <c r="B28" s="209">
        <v>8250001.3899999997</v>
      </c>
      <c r="C28" s="68">
        <v>8250001.3899999997</v>
      </c>
      <c r="D28" s="69">
        <v>8250001.2400000002</v>
      </c>
      <c r="E28" s="12">
        <v>0.21796399999999999</v>
      </c>
      <c r="F28" s="70">
        <v>16076</v>
      </c>
      <c r="G28" s="70">
        <v>6289</v>
      </c>
      <c r="H28" s="70">
        <v>5995</v>
      </c>
      <c r="I28" s="68"/>
      <c r="J28" s="69">
        <v>4.95</v>
      </c>
      <c r="K28" s="12">
        <v>4.9400000000000004</v>
      </c>
      <c r="L28" s="12">
        <v>495</v>
      </c>
      <c r="M28" s="70">
        <v>494.00000000000006</v>
      </c>
      <c r="N28" s="70">
        <v>6910</v>
      </c>
      <c r="O28" s="70">
        <v>6939</v>
      </c>
      <c r="P28" s="72">
        <v>6939</v>
      </c>
      <c r="Q28" s="70">
        <v>6241</v>
      </c>
      <c r="R28" s="70">
        <v>3503.9892639999998</v>
      </c>
      <c r="S28" s="70">
        <v>-29</v>
      </c>
      <c r="T28" s="70">
        <v>3435.0107360000002</v>
      </c>
      <c r="U28" s="207">
        <v>-4.179276552817409E-3</v>
      </c>
      <c r="V28" s="73">
        <v>0.98031428671637633</v>
      </c>
      <c r="W28" s="76">
        <v>1396</v>
      </c>
      <c r="X28" s="74">
        <v>1403.3</v>
      </c>
      <c r="Y28" s="12">
        <v>2354</v>
      </c>
      <c r="Z28" s="12">
        <v>1</v>
      </c>
      <c r="AA28" s="70">
        <v>2348</v>
      </c>
      <c r="AB28" s="70">
        <v>2348</v>
      </c>
      <c r="AC28" s="70">
        <v>1370.775596</v>
      </c>
      <c r="AD28" s="70">
        <v>6</v>
      </c>
      <c r="AE28" s="70">
        <v>977.22440400000005</v>
      </c>
      <c r="AF28" s="207">
        <v>2.5553662691652468E-3</v>
      </c>
      <c r="AG28" s="73">
        <v>0.71289889231439174</v>
      </c>
      <c r="AH28" s="208">
        <v>2307</v>
      </c>
      <c r="AI28" s="208">
        <v>2331</v>
      </c>
      <c r="AJ28" s="72">
        <v>2331</v>
      </c>
      <c r="AK28" s="70">
        <v>1306.69418</v>
      </c>
      <c r="AL28" s="70">
        <v>-24</v>
      </c>
      <c r="AM28" s="70">
        <v>1024.30582</v>
      </c>
      <c r="AN28" s="207">
        <v>-1.0296010296010296E-2</v>
      </c>
      <c r="AO28" s="75">
        <v>0.78389100960103764</v>
      </c>
      <c r="AP28" s="69">
        <v>4.6606060606060602</v>
      </c>
      <c r="AQ28" s="76">
        <v>4.7186234817813757</v>
      </c>
      <c r="AR28" s="208">
        <v>2800</v>
      </c>
      <c r="AS28" s="77">
        <v>3410</v>
      </c>
      <c r="AT28" s="70">
        <v>2080</v>
      </c>
      <c r="AU28" s="70">
        <v>2480</v>
      </c>
      <c r="AV28" s="70">
        <v>285</v>
      </c>
      <c r="AW28" s="70">
        <v>190</v>
      </c>
      <c r="AX28" s="70">
        <v>2365</v>
      </c>
      <c r="AY28" s="70">
        <v>2670</v>
      </c>
      <c r="AZ28" s="207">
        <v>0.84464285714285714</v>
      </c>
      <c r="BA28" s="78">
        <v>0.78299120234604103</v>
      </c>
      <c r="BB28" s="69">
        <v>1.0011732989070827</v>
      </c>
      <c r="BC28" s="69">
        <v>1.0075343342041045</v>
      </c>
      <c r="BD28" s="208">
        <v>270</v>
      </c>
      <c r="BE28" s="79">
        <v>625</v>
      </c>
      <c r="BF28" s="207">
        <v>9.6428571428571433E-2</v>
      </c>
      <c r="BG28" s="78">
        <v>0.18328445747800587</v>
      </c>
      <c r="BH28" s="69">
        <v>1.2280609190989855</v>
      </c>
      <c r="BI28" s="80">
        <v>1.2728087324861519</v>
      </c>
      <c r="BJ28" s="208">
        <v>55</v>
      </c>
      <c r="BK28" s="70">
        <v>60</v>
      </c>
      <c r="BL28" s="70">
        <v>10</v>
      </c>
      <c r="BM28" s="70">
        <v>0</v>
      </c>
      <c r="BN28" s="70">
        <v>65</v>
      </c>
      <c r="BO28" s="70">
        <v>60</v>
      </c>
      <c r="BP28" s="207">
        <v>2.3214285714285715E-2</v>
      </c>
      <c r="BQ28" s="78">
        <v>1.7595307917888565E-2</v>
      </c>
      <c r="BR28" s="69">
        <v>0.47779783711945245</v>
      </c>
      <c r="BS28" s="69">
        <v>0.28379528899820267</v>
      </c>
      <c r="BT28" s="208">
        <v>100</v>
      </c>
      <c r="BU28" s="81">
        <v>50</v>
      </c>
      <c r="BV28" s="12" t="s">
        <v>38</v>
      </c>
      <c r="BW28" s="12" t="s">
        <v>38</v>
      </c>
      <c r="BX28" s="12" t="s">
        <v>38</v>
      </c>
      <c r="BY28" s="82"/>
      <c r="BZ28" s="66"/>
      <c r="CA28" s="213"/>
    </row>
    <row r="29" spans="1:79" ht="12.75" customHeight="1">
      <c r="A29" s="67"/>
      <c r="B29" s="209">
        <v>8250001.4000000004</v>
      </c>
      <c r="C29" s="84">
        <v>8250001.3099999996</v>
      </c>
      <c r="D29" s="85">
        <v>8250001.2699999996</v>
      </c>
      <c r="E29" s="16">
        <v>0.26690526199999998</v>
      </c>
      <c r="F29" s="86">
        <v>8398</v>
      </c>
      <c r="G29" s="86">
        <v>3168</v>
      </c>
      <c r="H29" s="86">
        <v>3108</v>
      </c>
      <c r="I29" s="84"/>
      <c r="J29" s="85">
        <v>0.38</v>
      </c>
      <c r="K29" s="16">
        <v>11.91</v>
      </c>
      <c r="L29" s="16">
        <v>38</v>
      </c>
      <c r="M29" s="86">
        <v>1191</v>
      </c>
      <c r="N29" s="86">
        <v>2169</v>
      </c>
      <c r="O29" s="86">
        <v>2204</v>
      </c>
      <c r="P29" s="87">
        <v>9214</v>
      </c>
      <c r="Q29" s="86">
        <v>6715</v>
      </c>
      <c r="R29" s="86">
        <v>2241.4703902759998</v>
      </c>
      <c r="S29" s="86">
        <v>-35</v>
      </c>
      <c r="T29" s="86">
        <v>6972.5296097240007</v>
      </c>
      <c r="U29" s="210">
        <v>-1.588021778584392E-2</v>
      </c>
      <c r="V29" s="88">
        <v>3.1106944976709907</v>
      </c>
      <c r="W29" s="91">
        <v>5754.8</v>
      </c>
      <c r="X29" s="89">
        <v>773.8</v>
      </c>
      <c r="Y29" s="16">
        <v>1114</v>
      </c>
      <c r="Z29" s="292">
        <v>0.31478666</v>
      </c>
      <c r="AA29" s="86">
        <v>1100.1793766999999</v>
      </c>
      <c r="AB29" s="86">
        <v>3495</v>
      </c>
      <c r="AC29" s="86">
        <v>845.55587001599997</v>
      </c>
      <c r="AD29" s="86">
        <v>13.820623300000079</v>
      </c>
      <c r="AE29" s="86">
        <v>2649.444129984</v>
      </c>
      <c r="AF29" s="210">
        <v>1.256215449289296E-2</v>
      </c>
      <c r="AG29" s="88">
        <v>3.1333755981539886</v>
      </c>
      <c r="AH29" s="211">
        <v>1075</v>
      </c>
      <c r="AI29" s="211">
        <v>1072.16336396</v>
      </c>
      <c r="AJ29" s="87">
        <v>3406</v>
      </c>
      <c r="AK29" s="86">
        <v>829.54155429599996</v>
      </c>
      <c r="AL29" s="86">
        <v>2.8366360400000303</v>
      </c>
      <c r="AM29" s="86">
        <v>2576.458445704</v>
      </c>
      <c r="AN29" s="210">
        <v>2.6457125241838228E-3</v>
      </c>
      <c r="AO29" s="90">
        <v>3.1058823182047117</v>
      </c>
      <c r="AP29" s="85">
        <v>28.289473684210527</v>
      </c>
      <c r="AQ29" s="91">
        <v>2.8597816960537363</v>
      </c>
      <c r="AR29" s="211">
        <v>770</v>
      </c>
      <c r="AS29" s="92">
        <v>4770</v>
      </c>
      <c r="AT29" s="86">
        <v>465</v>
      </c>
      <c r="AU29" s="86">
        <v>3090</v>
      </c>
      <c r="AV29" s="86">
        <v>70</v>
      </c>
      <c r="AW29" s="86">
        <v>225</v>
      </c>
      <c r="AX29" s="86">
        <v>535</v>
      </c>
      <c r="AY29" s="86">
        <v>3315</v>
      </c>
      <c r="AZ29" s="210">
        <v>0.69480519480519476</v>
      </c>
      <c r="BA29" s="93">
        <v>0.69496855345911945</v>
      </c>
      <c r="BB29" s="85">
        <v>0.82356750323319516</v>
      </c>
      <c r="BC29" s="85">
        <v>0.89426889689722189</v>
      </c>
      <c r="BD29" s="211">
        <v>200</v>
      </c>
      <c r="BE29" s="94">
        <v>1270</v>
      </c>
      <c r="BF29" s="210">
        <v>0.25974025974025972</v>
      </c>
      <c r="BG29" s="93">
        <v>0.2662473794549266</v>
      </c>
      <c r="BH29" s="85">
        <v>3.3079081995932267</v>
      </c>
      <c r="BI29" s="95">
        <v>1.8489401351036572</v>
      </c>
      <c r="BJ29" s="211">
        <v>25</v>
      </c>
      <c r="BK29" s="86">
        <v>105</v>
      </c>
      <c r="BL29" s="86">
        <v>0</v>
      </c>
      <c r="BM29" s="86">
        <v>15</v>
      </c>
      <c r="BN29" s="86">
        <v>25</v>
      </c>
      <c r="BO29" s="86">
        <v>120</v>
      </c>
      <c r="BP29" s="210">
        <v>3.2467532467532464E-2</v>
      </c>
      <c r="BQ29" s="93">
        <v>2.5157232704402517E-2</v>
      </c>
      <c r="BR29" s="85">
        <v>0.66824872324398932</v>
      </c>
      <c r="BS29" s="85">
        <v>0.40576181781294385</v>
      </c>
      <c r="BT29" s="211">
        <v>20</v>
      </c>
      <c r="BU29" s="96">
        <v>75</v>
      </c>
      <c r="BV29" s="16" t="s">
        <v>59</v>
      </c>
      <c r="BW29" s="16" t="s">
        <v>59</v>
      </c>
      <c r="BX29" s="16" t="s">
        <v>59</v>
      </c>
      <c r="BY29" s="82"/>
      <c r="BZ29" s="66"/>
      <c r="CA29" s="97"/>
    </row>
    <row r="30" spans="1:79" ht="12.75" customHeight="1">
      <c r="A30" s="67"/>
      <c r="B30" s="206">
        <v>8250001.4100000001</v>
      </c>
      <c r="C30" s="68"/>
      <c r="D30" s="69"/>
      <c r="E30" s="12"/>
      <c r="F30" s="70"/>
      <c r="G30" s="70"/>
      <c r="H30" s="70"/>
      <c r="I30" s="68"/>
      <c r="J30" s="69">
        <v>1.47</v>
      </c>
      <c r="K30" s="12"/>
      <c r="L30" s="12">
        <v>147</v>
      </c>
      <c r="M30" s="70"/>
      <c r="N30" s="70">
        <v>2730</v>
      </c>
      <c r="O30" s="70">
        <v>2144</v>
      </c>
      <c r="P30" s="72"/>
      <c r="Q30" s="70"/>
      <c r="R30" s="70"/>
      <c r="S30" s="70">
        <v>586</v>
      </c>
      <c r="T30" s="70"/>
      <c r="U30" s="207">
        <v>0.27332089552238809</v>
      </c>
      <c r="V30" s="73"/>
      <c r="W30" s="76">
        <v>1858.9</v>
      </c>
      <c r="X30" s="74"/>
      <c r="Y30" s="12">
        <v>848</v>
      </c>
      <c r="Z30" s="214">
        <v>0.19957385999999999</v>
      </c>
      <c r="AA30" s="70">
        <v>697.51064069999995</v>
      </c>
      <c r="AB30" s="70"/>
      <c r="AC30" s="70"/>
      <c r="AD30" s="70">
        <v>150.48935930000005</v>
      </c>
      <c r="AE30" s="70"/>
      <c r="AF30" s="207">
        <v>0.21575206243301695</v>
      </c>
      <c r="AG30" s="73"/>
      <c r="AH30" s="208">
        <v>819</v>
      </c>
      <c r="AI30" s="208">
        <v>679.74856715999999</v>
      </c>
      <c r="AJ30" s="72"/>
      <c r="AK30" s="70"/>
      <c r="AL30" s="70">
        <v>139.25143284000001</v>
      </c>
      <c r="AM30" s="70"/>
      <c r="AN30" s="207">
        <v>0.20485726571193028</v>
      </c>
      <c r="AO30" s="75"/>
      <c r="AP30" s="69">
        <v>5.5714285714285712</v>
      </c>
      <c r="AQ30" s="76"/>
      <c r="AR30" s="208">
        <v>880</v>
      </c>
      <c r="AS30" s="77"/>
      <c r="AT30" s="70">
        <v>710</v>
      </c>
      <c r="AU30" s="70"/>
      <c r="AV30" s="70">
        <v>55</v>
      </c>
      <c r="AW30" s="70"/>
      <c r="AX30" s="70">
        <v>765</v>
      </c>
      <c r="AY30" s="70"/>
      <c r="AZ30" s="207">
        <v>0.86931818181818177</v>
      </c>
      <c r="BA30" s="78"/>
      <c r="BB30" s="69">
        <v>1.0304214906106917</v>
      </c>
      <c r="BC30" s="69"/>
      <c r="BD30" s="208">
        <v>75</v>
      </c>
      <c r="BE30" s="79"/>
      <c r="BF30" s="207">
        <v>8.5227272727272721E-2</v>
      </c>
      <c r="BG30" s="78"/>
      <c r="BH30" s="69">
        <v>1.0854073779915274</v>
      </c>
      <c r="BI30" s="80"/>
      <c r="BJ30" s="208">
        <v>25</v>
      </c>
      <c r="BK30" s="70"/>
      <c r="BL30" s="70">
        <v>0</v>
      </c>
      <c r="BM30" s="70"/>
      <c r="BN30" s="70">
        <v>25</v>
      </c>
      <c r="BO30" s="70"/>
      <c r="BP30" s="207">
        <v>2.8409090909090908E-2</v>
      </c>
      <c r="BQ30" s="78"/>
      <c r="BR30" s="69">
        <v>0.58471763283849076</v>
      </c>
      <c r="BS30" s="69"/>
      <c r="BT30" s="208">
        <v>15</v>
      </c>
      <c r="BU30" s="81"/>
      <c r="BV30" s="12" t="s">
        <v>38</v>
      </c>
      <c r="BW30" s="12"/>
      <c r="BX30" s="12"/>
      <c r="BY30" s="82" t="s">
        <v>305</v>
      </c>
      <c r="BZ30" s="66"/>
      <c r="CA30" s="213"/>
    </row>
    <row r="31" spans="1:79" ht="12.75" customHeight="1">
      <c r="A31" s="67"/>
      <c r="B31" s="206">
        <v>8250001.4199999999</v>
      </c>
      <c r="C31" s="68"/>
      <c r="D31" s="69"/>
      <c r="E31" s="12"/>
      <c r="F31" s="70"/>
      <c r="G31" s="70"/>
      <c r="H31" s="70"/>
      <c r="I31" s="68"/>
      <c r="J31" s="69">
        <v>9.99</v>
      </c>
      <c r="K31" s="12"/>
      <c r="L31" s="12">
        <v>999</v>
      </c>
      <c r="M31" s="70"/>
      <c r="N31" s="70">
        <v>6933</v>
      </c>
      <c r="O31" s="70">
        <v>4866</v>
      </c>
      <c r="P31" s="72"/>
      <c r="Q31" s="70"/>
      <c r="R31" s="70"/>
      <c r="S31" s="70">
        <v>2067</v>
      </c>
      <c r="T31" s="70"/>
      <c r="U31" s="207">
        <v>0.42478421701602959</v>
      </c>
      <c r="V31" s="73"/>
      <c r="W31" s="76">
        <v>693.9</v>
      </c>
      <c r="X31" s="74"/>
      <c r="Y31" s="12">
        <v>2436</v>
      </c>
      <c r="Z31" s="215">
        <v>0.48563948000000001</v>
      </c>
      <c r="AA31" s="70">
        <v>1697.3099826</v>
      </c>
      <c r="AB31" s="70"/>
      <c r="AC31" s="70"/>
      <c r="AD31" s="70">
        <v>738.69001739999999</v>
      </c>
      <c r="AE31" s="70"/>
      <c r="AF31" s="207">
        <v>0.43521220341168809</v>
      </c>
      <c r="AG31" s="73"/>
      <c r="AH31" s="208">
        <v>2348</v>
      </c>
      <c r="AI31" s="208">
        <v>1654.08806888</v>
      </c>
      <c r="AJ31" s="72"/>
      <c r="AK31" s="70"/>
      <c r="AL31" s="70">
        <v>693.91193111999996</v>
      </c>
      <c r="AM31" s="70"/>
      <c r="AN31" s="207">
        <v>0.41951329205213045</v>
      </c>
      <c r="AO31" s="75"/>
      <c r="AP31" s="69">
        <v>2.3503503503503502</v>
      </c>
      <c r="AQ31" s="76"/>
      <c r="AR31" s="208">
        <v>2590</v>
      </c>
      <c r="AS31" s="77"/>
      <c r="AT31" s="70">
        <v>2070</v>
      </c>
      <c r="AU31" s="70"/>
      <c r="AV31" s="70">
        <v>180</v>
      </c>
      <c r="AW31" s="70"/>
      <c r="AX31" s="70">
        <v>2250</v>
      </c>
      <c r="AY31" s="70"/>
      <c r="AZ31" s="207">
        <v>0.86872586872586877</v>
      </c>
      <c r="BA31" s="78"/>
      <c r="BB31" s="69">
        <v>1.0297194091953312</v>
      </c>
      <c r="BC31" s="69"/>
      <c r="BD31" s="208">
        <v>240</v>
      </c>
      <c r="BE31" s="79"/>
      <c r="BF31" s="207">
        <v>9.2664092664092659E-2</v>
      </c>
      <c r="BG31" s="78"/>
      <c r="BH31" s="69">
        <v>1.1801186009359619</v>
      </c>
      <c r="BI31" s="80"/>
      <c r="BJ31" s="208">
        <v>20</v>
      </c>
      <c r="BK31" s="70"/>
      <c r="BL31" s="70">
        <v>0</v>
      </c>
      <c r="BM31" s="70"/>
      <c r="BN31" s="70">
        <v>20</v>
      </c>
      <c r="BO31" s="70"/>
      <c r="BP31" s="207">
        <v>7.7220077220077222E-3</v>
      </c>
      <c r="BQ31" s="78"/>
      <c r="BR31" s="69">
        <v>0.15893483147424614</v>
      </c>
      <c r="BS31" s="69"/>
      <c r="BT31" s="208">
        <v>80</v>
      </c>
      <c r="BU31" s="81"/>
      <c r="BV31" s="12" t="s">
        <v>38</v>
      </c>
      <c r="BW31" s="12"/>
      <c r="BX31" s="12"/>
      <c r="BY31" s="82" t="s">
        <v>305</v>
      </c>
      <c r="BZ31" s="66"/>
      <c r="CA31" s="97"/>
    </row>
    <row r="32" spans="1:79" ht="12.75" customHeight="1">
      <c r="A32" s="67"/>
      <c r="B32" s="206">
        <v>8250001.4299999997</v>
      </c>
      <c r="C32" s="84">
        <v>8250001.3600000003</v>
      </c>
      <c r="D32" s="85">
        <v>8250001.2400000002</v>
      </c>
      <c r="E32" s="16">
        <v>0.155412573</v>
      </c>
      <c r="F32" s="86">
        <v>16076</v>
      </c>
      <c r="G32" s="86">
        <v>6289</v>
      </c>
      <c r="H32" s="86">
        <v>5995</v>
      </c>
      <c r="I32" s="84"/>
      <c r="J32" s="85">
        <v>1.04</v>
      </c>
      <c r="K32" s="16">
        <v>1.65</v>
      </c>
      <c r="L32" s="16">
        <v>104</v>
      </c>
      <c r="M32" s="86">
        <v>165</v>
      </c>
      <c r="N32" s="86">
        <v>5036</v>
      </c>
      <c r="O32" s="86">
        <v>5159</v>
      </c>
      <c r="P32" s="87">
        <v>7847</v>
      </c>
      <c r="Q32" s="86">
        <v>6789</v>
      </c>
      <c r="R32" s="86">
        <v>2498.4125235480001</v>
      </c>
      <c r="S32" s="86">
        <v>-123</v>
      </c>
      <c r="T32" s="86">
        <v>5348.5874764519995</v>
      </c>
      <c r="U32" s="210">
        <v>-2.3841829811979066E-2</v>
      </c>
      <c r="V32" s="88">
        <v>2.1407943748442553</v>
      </c>
      <c r="W32" s="91">
        <v>4841.8</v>
      </c>
      <c r="X32" s="89">
        <v>4767.3</v>
      </c>
      <c r="Y32" s="16">
        <v>1446</v>
      </c>
      <c r="Z32" s="292">
        <v>0.64454144000000002</v>
      </c>
      <c r="AA32" s="86">
        <v>1446.9955328000001</v>
      </c>
      <c r="AB32" s="86">
        <v>2245</v>
      </c>
      <c r="AC32" s="86">
        <v>977.38967159699996</v>
      </c>
      <c r="AD32" s="86">
        <v>-0.99553280000009181</v>
      </c>
      <c r="AE32" s="86">
        <v>1267.610328403</v>
      </c>
      <c r="AF32" s="210">
        <v>-6.8799991253165236E-4</v>
      </c>
      <c r="AG32" s="88">
        <v>1.2969344420550257</v>
      </c>
      <c r="AH32" s="211">
        <v>1433</v>
      </c>
      <c r="AI32" s="211">
        <v>1442.48374272</v>
      </c>
      <c r="AJ32" s="87">
        <v>2238</v>
      </c>
      <c r="AK32" s="86">
        <v>931.69837513499999</v>
      </c>
      <c r="AL32" s="86">
        <v>-9.4837427200000093</v>
      </c>
      <c r="AM32" s="86">
        <v>1306.3016248650001</v>
      </c>
      <c r="AN32" s="210">
        <v>-6.5745924471336623E-3</v>
      </c>
      <c r="AO32" s="90">
        <v>1.4020649383183923</v>
      </c>
      <c r="AP32" s="85">
        <v>13.778846153846153</v>
      </c>
      <c r="AQ32" s="91">
        <v>13.563636363636364</v>
      </c>
      <c r="AR32" s="211">
        <v>1595</v>
      </c>
      <c r="AS32" s="92">
        <v>3640</v>
      </c>
      <c r="AT32" s="86">
        <v>1270</v>
      </c>
      <c r="AU32" s="86">
        <v>2590</v>
      </c>
      <c r="AV32" s="86">
        <v>100</v>
      </c>
      <c r="AW32" s="86">
        <v>145</v>
      </c>
      <c r="AX32" s="86">
        <v>1370</v>
      </c>
      <c r="AY32" s="86">
        <v>2735</v>
      </c>
      <c r="AZ32" s="210">
        <v>0.85893416927899691</v>
      </c>
      <c r="BA32" s="93">
        <v>0.75137362637362637</v>
      </c>
      <c r="BB32" s="85">
        <v>1.0181130977771631</v>
      </c>
      <c r="BC32" s="85">
        <v>0.96684959437424889</v>
      </c>
      <c r="BD32" s="211">
        <v>170</v>
      </c>
      <c r="BE32" s="94">
        <v>840</v>
      </c>
      <c r="BF32" s="210">
        <v>0.10658307210031348</v>
      </c>
      <c r="BG32" s="93">
        <v>0.23076923076923078</v>
      </c>
      <c r="BH32" s="85">
        <v>1.3573830198330827</v>
      </c>
      <c r="BI32" s="95">
        <v>1.6025641025641029</v>
      </c>
      <c r="BJ32" s="211">
        <v>10</v>
      </c>
      <c r="BK32" s="86">
        <v>25</v>
      </c>
      <c r="BL32" s="86">
        <v>0</v>
      </c>
      <c r="BM32" s="86">
        <v>10</v>
      </c>
      <c r="BN32" s="86">
        <v>10</v>
      </c>
      <c r="BO32" s="86">
        <v>35</v>
      </c>
      <c r="BP32" s="210">
        <v>6.269592476489028E-3</v>
      </c>
      <c r="BQ32" s="93">
        <v>9.6153846153846159E-3</v>
      </c>
      <c r="BR32" s="85">
        <v>0.12904113276435658</v>
      </c>
      <c r="BS32" s="85">
        <v>0.15508684863523575</v>
      </c>
      <c r="BT32" s="211">
        <v>40</v>
      </c>
      <c r="BU32" s="96">
        <v>35</v>
      </c>
      <c r="BV32" s="16" t="s">
        <v>59</v>
      </c>
      <c r="BW32" s="16" t="s">
        <v>59</v>
      </c>
      <c r="BX32" s="12" t="s">
        <v>38</v>
      </c>
      <c r="BY32" s="82" t="s">
        <v>469</v>
      </c>
      <c r="BZ32" s="66"/>
      <c r="CA32" s="97"/>
    </row>
    <row r="33" spans="1:79" ht="12.75" customHeight="1">
      <c r="A33" s="67"/>
      <c r="B33" s="206">
        <v>8250001.4400000004</v>
      </c>
      <c r="C33" s="68"/>
      <c r="D33" s="69"/>
      <c r="E33" s="12"/>
      <c r="F33" s="70"/>
      <c r="G33" s="70"/>
      <c r="H33" s="70"/>
      <c r="I33" s="68"/>
      <c r="J33" s="69">
        <v>0.56999999999999995</v>
      </c>
      <c r="K33" s="12"/>
      <c r="L33" s="12">
        <v>56.999999999999993</v>
      </c>
      <c r="M33" s="70"/>
      <c r="N33" s="70">
        <v>2662</v>
      </c>
      <c r="O33" s="70">
        <v>2688</v>
      </c>
      <c r="P33" s="72"/>
      <c r="Q33" s="70"/>
      <c r="R33" s="70"/>
      <c r="S33" s="70">
        <v>-26</v>
      </c>
      <c r="T33" s="70"/>
      <c r="U33" s="207">
        <v>-9.6726190476190479E-3</v>
      </c>
      <c r="V33" s="73"/>
      <c r="W33" s="76">
        <v>4632</v>
      </c>
      <c r="X33" s="74"/>
      <c r="Y33" s="12">
        <v>802</v>
      </c>
      <c r="Z33" s="215">
        <v>0.35545855999999998</v>
      </c>
      <c r="AA33" s="70">
        <v>798.00446719999991</v>
      </c>
      <c r="AB33" s="70"/>
      <c r="AC33" s="70"/>
      <c r="AD33" s="70">
        <v>3.9955328000000918</v>
      </c>
      <c r="AE33" s="70"/>
      <c r="AF33" s="207">
        <v>5.0069053047026501E-3</v>
      </c>
      <c r="AG33" s="73"/>
      <c r="AH33" s="208">
        <v>797</v>
      </c>
      <c r="AI33" s="208">
        <v>795.51625727999999</v>
      </c>
      <c r="AJ33" s="72"/>
      <c r="AK33" s="70"/>
      <c r="AL33" s="70">
        <v>1.4837427200000093</v>
      </c>
      <c r="AM33" s="70"/>
      <c r="AN33" s="207">
        <v>1.8651318642728535E-3</v>
      </c>
      <c r="AO33" s="75"/>
      <c r="AP33" s="69">
        <v>13.982456140350878</v>
      </c>
      <c r="AQ33" s="76"/>
      <c r="AR33" s="208">
        <v>910</v>
      </c>
      <c r="AS33" s="77"/>
      <c r="AT33" s="70">
        <v>755</v>
      </c>
      <c r="AU33" s="70"/>
      <c r="AV33" s="70">
        <v>65</v>
      </c>
      <c r="AW33" s="70"/>
      <c r="AX33" s="70">
        <v>820</v>
      </c>
      <c r="AY33" s="70"/>
      <c r="AZ33" s="207">
        <v>0.90109890109890112</v>
      </c>
      <c r="BA33" s="78"/>
      <c r="BB33" s="69">
        <v>1.0680918589738924</v>
      </c>
      <c r="BC33" s="69"/>
      <c r="BD33" s="208">
        <v>70</v>
      </c>
      <c r="BE33" s="79"/>
      <c r="BF33" s="207">
        <v>7.6923076923076927E-2</v>
      </c>
      <c r="BG33" s="78"/>
      <c r="BH33" s="69">
        <v>0.97964973603337879</v>
      </c>
      <c r="BI33" s="80"/>
      <c r="BJ33" s="208">
        <v>10</v>
      </c>
      <c r="BK33" s="70"/>
      <c r="BL33" s="70">
        <v>0</v>
      </c>
      <c r="BM33" s="70"/>
      <c r="BN33" s="70">
        <v>10</v>
      </c>
      <c r="BO33" s="70"/>
      <c r="BP33" s="207">
        <v>1.098901098901099E-2</v>
      </c>
      <c r="BQ33" s="78"/>
      <c r="BR33" s="69">
        <v>0.22617649094411951</v>
      </c>
      <c r="BS33" s="69"/>
      <c r="BT33" s="208">
        <v>10</v>
      </c>
      <c r="BU33" s="81"/>
      <c r="BV33" s="12" t="s">
        <v>38</v>
      </c>
      <c r="BW33" s="12"/>
      <c r="BX33" s="12"/>
      <c r="BY33" s="82" t="s">
        <v>305</v>
      </c>
      <c r="BZ33" s="66"/>
      <c r="CA33" s="97"/>
    </row>
    <row r="34" spans="1:79" ht="12.75" customHeight="1">
      <c r="A34" s="67"/>
      <c r="B34" s="206">
        <v>8250001.4500000002</v>
      </c>
      <c r="C34" s="68">
        <v>8250001.3399999999</v>
      </c>
      <c r="D34" s="69">
        <v>8250001.21</v>
      </c>
      <c r="E34" s="12">
        <v>1.7113913000000001E-2</v>
      </c>
      <c r="F34" s="70">
        <v>8264</v>
      </c>
      <c r="G34" s="70">
        <v>2617</v>
      </c>
      <c r="H34" s="70">
        <v>2580</v>
      </c>
      <c r="I34" s="68"/>
      <c r="J34" s="69">
        <v>3.1</v>
      </c>
      <c r="K34" s="12">
        <v>14.45</v>
      </c>
      <c r="L34" s="12">
        <v>310</v>
      </c>
      <c r="M34" s="70">
        <v>1445</v>
      </c>
      <c r="N34" s="70">
        <v>3897</v>
      </c>
      <c r="O34" s="70">
        <v>4111</v>
      </c>
      <c r="P34" s="72">
        <v>10467</v>
      </c>
      <c r="Q34" s="70">
        <v>2723</v>
      </c>
      <c r="R34" s="70">
        <v>141.42937703200002</v>
      </c>
      <c r="S34" s="70">
        <v>-214</v>
      </c>
      <c r="T34" s="70">
        <v>10325.570622968</v>
      </c>
      <c r="U34" s="207">
        <v>-5.2055460958404284E-2</v>
      </c>
      <c r="V34" s="73">
        <v>73.008669341955184</v>
      </c>
      <c r="W34" s="76">
        <v>1257.4000000000001</v>
      </c>
      <c r="X34" s="74">
        <v>724.6</v>
      </c>
      <c r="Y34" s="12">
        <v>1444</v>
      </c>
      <c r="Z34" s="216">
        <v>0.37893111000000002</v>
      </c>
      <c r="AA34" s="70">
        <v>1517.9980266600001</v>
      </c>
      <c r="AB34" s="70">
        <v>4006</v>
      </c>
      <c r="AC34" s="70">
        <v>44.787110321000007</v>
      </c>
      <c r="AD34" s="70">
        <v>-73.99802666000005</v>
      </c>
      <c r="AE34" s="70">
        <v>3961.212889679</v>
      </c>
      <c r="AF34" s="207">
        <v>-4.8747116505029602E-2</v>
      </c>
      <c r="AG34" s="73">
        <v>88.445377727833588</v>
      </c>
      <c r="AH34" s="208">
        <v>1424</v>
      </c>
      <c r="AI34" s="208">
        <v>1399.3925892300001</v>
      </c>
      <c r="AJ34" s="72">
        <v>3693</v>
      </c>
      <c r="AK34" s="70">
        <v>44.153895540000001</v>
      </c>
      <c r="AL34" s="70">
        <v>24.607410769999888</v>
      </c>
      <c r="AM34" s="70">
        <v>3648.8461044599999</v>
      </c>
      <c r="AN34" s="207">
        <v>1.7584351210220311E-2</v>
      </c>
      <c r="AO34" s="75">
        <v>82.639279271620069</v>
      </c>
      <c r="AP34" s="69">
        <v>4.5935483870967744</v>
      </c>
      <c r="AQ34" s="76">
        <v>2.5557093425605535</v>
      </c>
      <c r="AR34" s="208">
        <v>1290</v>
      </c>
      <c r="AS34" s="77">
        <v>5340</v>
      </c>
      <c r="AT34" s="70">
        <v>1095</v>
      </c>
      <c r="AU34" s="70">
        <v>4195</v>
      </c>
      <c r="AV34" s="70">
        <v>50</v>
      </c>
      <c r="AW34" s="70">
        <v>240</v>
      </c>
      <c r="AX34" s="70">
        <v>1145</v>
      </c>
      <c r="AY34" s="70">
        <v>4435</v>
      </c>
      <c r="AZ34" s="207">
        <v>0.88759689922480622</v>
      </c>
      <c r="BA34" s="78">
        <v>0.83052434456928836</v>
      </c>
      <c r="BB34" s="69">
        <v>1.0520876464906854</v>
      </c>
      <c r="BC34" s="69">
        <v>1.0686988436635136</v>
      </c>
      <c r="BD34" s="208">
        <v>85</v>
      </c>
      <c r="BE34" s="79">
        <v>735</v>
      </c>
      <c r="BF34" s="207">
        <v>6.589147286821706E-2</v>
      </c>
      <c r="BG34" s="78">
        <v>0.13764044943820225</v>
      </c>
      <c r="BH34" s="69">
        <v>0.83915733202859188</v>
      </c>
      <c r="BI34" s="80">
        <v>0.95583645443196019</v>
      </c>
      <c r="BJ34" s="208">
        <v>25</v>
      </c>
      <c r="BK34" s="70">
        <v>95</v>
      </c>
      <c r="BL34" s="70">
        <v>0</v>
      </c>
      <c r="BM34" s="70">
        <v>10</v>
      </c>
      <c r="BN34" s="70">
        <v>25</v>
      </c>
      <c r="BO34" s="70">
        <v>105</v>
      </c>
      <c r="BP34" s="207">
        <v>1.937984496124031E-2</v>
      </c>
      <c r="BQ34" s="78">
        <v>1.9662921348314606E-2</v>
      </c>
      <c r="BR34" s="69">
        <v>0.39887714488207121</v>
      </c>
      <c r="BS34" s="69">
        <v>0.31714389271475174</v>
      </c>
      <c r="BT34" s="208">
        <v>40</v>
      </c>
      <c r="BU34" s="81">
        <v>70</v>
      </c>
      <c r="BV34" s="12" t="s">
        <v>38</v>
      </c>
      <c r="BW34" s="12" t="s">
        <v>38</v>
      </c>
      <c r="BX34" s="12" t="s">
        <v>38</v>
      </c>
      <c r="BY34" s="82"/>
      <c r="BZ34" s="66"/>
      <c r="CA34" s="217"/>
    </row>
    <row r="35" spans="1:79" ht="12.75" customHeight="1">
      <c r="A35" s="67"/>
      <c r="B35" s="206">
        <v>8250001.46</v>
      </c>
      <c r="C35" s="68"/>
      <c r="D35" s="69"/>
      <c r="E35" s="12"/>
      <c r="F35" s="70"/>
      <c r="G35" s="70"/>
      <c r="H35" s="70"/>
      <c r="I35" s="68"/>
      <c r="J35" s="69">
        <v>1</v>
      </c>
      <c r="K35" s="12"/>
      <c r="L35" s="12">
        <v>100</v>
      </c>
      <c r="M35" s="70"/>
      <c r="N35" s="70">
        <v>4799</v>
      </c>
      <c r="O35" s="70">
        <v>3654</v>
      </c>
      <c r="P35" s="72"/>
      <c r="Q35" s="70"/>
      <c r="R35" s="70"/>
      <c r="S35" s="70">
        <v>1145</v>
      </c>
      <c r="T35" s="70"/>
      <c r="U35" s="207">
        <v>0.31335522714833058</v>
      </c>
      <c r="V35" s="73"/>
      <c r="W35" s="76">
        <v>4785.6000000000004</v>
      </c>
      <c r="X35" s="74"/>
      <c r="Y35" s="12">
        <v>1712</v>
      </c>
      <c r="Z35" s="214">
        <v>0.31534097</v>
      </c>
      <c r="AA35" s="70">
        <v>1263</v>
      </c>
      <c r="AB35" s="70"/>
      <c r="AC35" s="70"/>
      <c r="AD35" s="70">
        <v>449</v>
      </c>
      <c r="AE35" s="70"/>
      <c r="AF35" s="207">
        <v>0.35550277117973078</v>
      </c>
      <c r="AG35" s="73"/>
      <c r="AH35" s="208">
        <v>1675</v>
      </c>
      <c r="AI35" s="208">
        <v>1164.5542022100001</v>
      </c>
      <c r="AJ35" s="72"/>
      <c r="AK35" s="70"/>
      <c r="AL35" s="70">
        <v>510.44579778999992</v>
      </c>
      <c r="AM35" s="70"/>
      <c r="AN35" s="207">
        <v>0.43831862597834925</v>
      </c>
      <c r="AO35" s="75"/>
      <c r="AP35" s="69">
        <v>16.75</v>
      </c>
      <c r="AQ35" s="76"/>
      <c r="AR35" s="208">
        <v>1805</v>
      </c>
      <c r="AS35" s="77"/>
      <c r="AT35" s="70">
        <v>1510</v>
      </c>
      <c r="AU35" s="70"/>
      <c r="AV35" s="70">
        <v>95</v>
      </c>
      <c r="AW35" s="70"/>
      <c r="AX35" s="70">
        <v>1605</v>
      </c>
      <c r="AY35" s="70"/>
      <c r="AZ35" s="207">
        <v>0.88919667590027696</v>
      </c>
      <c r="BA35" s="78"/>
      <c r="BB35" s="69">
        <v>1.0539838961045322</v>
      </c>
      <c r="BC35" s="69"/>
      <c r="BD35" s="208">
        <v>110</v>
      </c>
      <c r="BE35" s="79"/>
      <c r="BF35" s="207">
        <v>6.0941828254847646E-2</v>
      </c>
      <c r="BG35" s="78"/>
      <c r="BH35" s="69">
        <v>0.77612139752228892</v>
      </c>
      <c r="BI35" s="80"/>
      <c r="BJ35" s="208">
        <v>25</v>
      </c>
      <c r="BK35" s="70"/>
      <c r="BL35" s="70">
        <v>0</v>
      </c>
      <c r="BM35" s="70"/>
      <c r="BN35" s="70">
        <v>25</v>
      </c>
      <c r="BO35" s="70"/>
      <c r="BP35" s="207">
        <v>1.3850415512465374E-2</v>
      </c>
      <c r="BQ35" s="78"/>
      <c r="BR35" s="69">
        <v>0.2850700924641949</v>
      </c>
      <c r="BS35" s="69"/>
      <c r="BT35" s="208">
        <v>55</v>
      </c>
      <c r="BU35" s="81"/>
      <c r="BV35" s="12" t="s">
        <v>38</v>
      </c>
      <c r="BW35" s="12"/>
      <c r="BX35" s="12"/>
      <c r="BY35" s="82" t="s">
        <v>305</v>
      </c>
      <c r="BZ35" s="66"/>
      <c r="CA35" s="97"/>
    </row>
    <row r="36" spans="1:79" ht="12.75" customHeight="1">
      <c r="A36" s="67" t="s">
        <v>470</v>
      </c>
      <c r="B36" s="218">
        <v>8250001.4699999997</v>
      </c>
      <c r="C36" s="68"/>
      <c r="D36" s="69"/>
      <c r="E36" s="12"/>
      <c r="F36" s="70"/>
      <c r="G36" s="70"/>
      <c r="H36" s="70"/>
      <c r="I36" s="68"/>
      <c r="J36" s="69">
        <v>4.21</v>
      </c>
      <c r="K36" s="12"/>
      <c r="L36" s="12">
        <v>421</v>
      </c>
      <c r="M36" s="70"/>
      <c r="N36" s="70">
        <v>3391</v>
      </c>
      <c r="O36" s="70">
        <v>87</v>
      </c>
      <c r="P36" s="72"/>
      <c r="Q36" s="70"/>
      <c r="R36" s="70"/>
      <c r="S36" s="70">
        <v>3304</v>
      </c>
      <c r="T36" s="70"/>
      <c r="U36" s="207">
        <v>37.977011494252871</v>
      </c>
      <c r="V36" s="73"/>
      <c r="W36" s="76">
        <v>806.3</v>
      </c>
      <c r="X36" s="74"/>
      <c r="Y36" s="12">
        <v>1366</v>
      </c>
      <c r="Z36" s="214">
        <v>5.5915819999999998E-2</v>
      </c>
      <c r="AA36" s="70">
        <v>223.99877491999999</v>
      </c>
      <c r="AB36" s="70"/>
      <c r="AC36" s="70"/>
      <c r="AD36" s="70">
        <v>1142.00122508</v>
      </c>
      <c r="AE36" s="70"/>
      <c r="AF36" s="207">
        <v>5.0982476376840005</v>
      </c>
      <c r="AG36" s="73"/>
      <c r="AH36" s="208">
        <v>1332</v>
      </c>
      <c r="AI36" s="208">
        <v>206.49712326</v>
      </c>
      <c r="AJ36" s="72"/>
      <c r="AK36" s="70"/>
      <c r="AL36" s="70">
        <v>1125.5028767399999</v>
      </c>
      <c r="AM36" s="70"/>
      <c r="AN36" s="207">
        <v>5.450453057028219</v>
      </c>
      <c r="AO36" s="75"/>
      <c r="AP36" s="69">
        <v>3.1638954869358669</v>
      </c>
      <c r="AQ36" s="76"/>
      <c r="AR36" s="208">
        <v>1430</v>
      </c>
      <c r="AS36" s="77"/>
      <c r="AT36" s="70">
        <v>1160</v>
      </c>
      <c r="AU36" s="70"/>
      <c r="AV36" s="70">
        <v>90</v>
      </c>
      <c r="AW36" s="70"/>
      <c r="AX36" s="70">
        <v>1250</v>
      </c>
      <c r="AY36" s="70"/>
      <c r="AZ36" s="207">
        <v>0.87412587412587417</v>
      </c>
      <c r="BA36" s="78"/>
      <c r="BB36" s="69">
        <v>1.0361201514436316</v>
      </c>
      <c r="BC36" s="69"/>
      <c r="BD36" s="208">
        <v>75</v>
      </c>
      <c r="BE36" s="79"/>
      <c r="BF36" s="207">
        <v>5.2447552447552448E-2</v>
      </c>
      <c r="BG36" s="78"/>
      <c r="BH36" s="69">
        <v>0.66794300184094002</v>
      </c>
      <c r="BI36" s="80"/>
      <c r="BJ36" s="208">
        <v>35</v>
      </c>
      <c r="BK36" s="70"/>
      <c r="BL36" s="70">
        <v>10</v>
      </c>
      <c r="BM36" s="70"/>
      <c r="BN36" s="70">
        <v>45</v>
      </c>
      <c r="BO36" s="70"/>
      <c r="BP36" s="207">
        <v>3.1468531468531472E-2</v>
      </c>
      <c r="BQ36" s="78"/>
      <c r="BR36" s="69">
        <v>0.64768722406725132</v>
      </c>
      <c r="BS36" s="69"/>
      <c r="BT36" s="208">
        <v>65</v>
      </c>
      <c r="BU36" s="81"/>
      <c r="BV36" s="12" t="s">
        <v>38</v>
      </c>
      <c r="BW36" s="12"/>
      <c r="BX36" s="12"/>
      <c r="BY36" s="82" t="s">
        <v>305</v>
      </c>
      <c r="BZ36" s="66"/>
      <c r="CA36" s="213"/>
    </row>
    <row r="37" spans="1:79" ht="12.75" customHeight="1">
      <c r="A37" s="67" t="s">
        <v>471</v>
      </c>
      <c r="B37" s="206">
        <v>8250001.4800000004</v>
      </c>
      <c r="C37" s="68"/>
      <c r="D37" s="69"/>
      <c r="E37" s="12"/>
      <c r="F37" s="70"/>
      <c r="G37" s="70"/>
      <c r="H37" s="70"/>
      <c r="I37" s="68"/>
      <c r="J37" s="69">
        <v>5.88</v>
      </c>
      <c r="K37" s="12"/>
      <c r="L37" s="12">
        <v>588</v>
      </c>
      <c r="M37" s="70"/>
      <c r="N37" s="70">
        <v>7975</v>
      </c>
      <c r="O37" s="70">
        <v>2615</v>
      </c>
      <c r="P37" s="72"/>
      <c r="Q37" s="70"/>
      <c r="R37" s="70"/>
      <c r="S37" s="70">
        <v>5360</v>
      </c>
      <c r="T37" s="70"/>
      <c r="U37" s="207">
        <v>2.0497131931166348</v>
      </c>
      <c r="V37" s="73"/>
      <c r="W37" s="76">
        <v>1355.6</v>
      </c>
      <c r="X37" s="74"/>
      <c r="Y37" s="12">
        <v>3137</v>
      </c>
      <c r="Z37" s="215">
        <v>0.24981210000000001</v>
      </c>
      <c r="AA37" s="70">
        <v>1001</v>
      </c>
      <c r="AB37" s="70"/>
      <c r="AC37" s="70"/>
      <c r="AD37" s="70">
        <v>2136</v>
      </c>
      <c r="AE37" s="70"/>
      <c r="AF37" s="207">
        <v>2.133866133866134</v>
      </c>
      <c r="AG37" s="73"/>
      <c r="AH37" s="208">
        <v>3062</v>
      </c>
      <c r="AI37" s="208">
        <v>922.55608530000006</v>
      </c>
      <c r="AJ37" s="72"/>
      <c r="AK37" s="70"/>
      <c r="AL37" s="70">
        <v>2139.4439146999998</v>
      </c>
      <c r="AM37" s="70"/>
      <c r="AN37" s="207">
        <v>2.3190394045303901</v>
      </c>
      <c r="AO37" s="75"/>
      <c r="AP37" s="69">
        <v>5.2074829931972788</v>
      </c>
      <c r="AQ37" s="76"/>
      <c r="AR37" s="208">
        <v>3455</v>
      </c>
      <c r="AS37" s="77"/>
      <c r="AT37" s="70">
        <v>3030</v>
      </c>
      <c r="AU37" s="70"/>
      <c r="AV37" s="70">
        <v>110</v>
      </c>
      <c r="AW37" s="70"/>
      <c r="AX37" s="70">
        <v>3140</v>
      </c>
      <c r="AY37" s="70"/>
      <c r="AZ37" s="207">
        <v>0.90882778581765555</v>
      </c>
      <c r="BA37" s="78"/>
      <c r="BB37" s="69">
        <v>1.0772530718407396</v>
      </c>
      <c r="BC37" s="69"/>
      <c r="BD37" s="208">
        <v>185</v>
      </c>
      <c r="BE37" s="79"/>
      <c r="BF37" s="207">
        <v>5.3545586107091175E-2</v>
      </c>
      <c r="BG37" s="78"/>
      <c r="BH37" s="69">
        <v>0.68192695084233745</v>
      </c>
      <c r="BI37" s="80"/>
      <c r="BJ37" s="208">
        <v>40</v>
      </c>
      <c r="BK37" s="70"/>
      <c r="BL37" s="70">
        <v>0</v>
      </c>
      <c r="BM37" s="70"/>
      <c r="BN37" s="70">
        <v>40</v>
      </c>
      <c r="BO37" s="70"/>
      <c r="BP37" s="207">
        <v>1.1577424023154847E-2</v>
      </c>
      <c r="BQ37" s="78"/>
      <c r="BR37" s="69">
        <v>0.23828724371536755</v>
      </c>
      <c r="BS37" s="69"/>
      <c r="BT37" s="208">
        <v>85</v>
      </c>
      <c r="BU37" s="81"/>
      <c r="BV37" s="12" t="s">
        <v>38</v>
      </c>
      <c r="BW37" s="12"/>
      <c r="BX37" s="12"/>
      <c r="BY37" s="82" t="s">
        <v>305</v>
      </c>
      <c r="BZ37" s="66"/>
      <c r="CA37" s="213"/>
    </row>
    <row r="38" spans="1:79" ht="12.75" customHeight="1">
      <c r="A38" s="67"/>
      <c r="B38" s="206">
        <v>8250001.4900000002</v>
      </c>
      <c r="C38" s="68">
        <v>8250001.2599999998</v>
      </c>
      <c r="D38" s="69"/>
      <c r="E38" s="69"/>
      <c r="F38" s="70"/>
      <c r="G38" s="70"/>
      <c r="H38" s="70"/>
      <c r="I38" s="71" t="s">
        <v>57</v>
      </c>
      <c r="J38" s="69">
        <v>2.76</v>
      </c>
      <c r="K38" s="12">
        <v>4.28</v>
      </c>
      <c r="L38" s="12">
        <v>276</v>
      </c>
      <c r="M38" s="70">
        <v>428</v>
      </c>
      <c r="N38" s="70">
        <v>4303</v>
      </c>
      <c r="O38" s="70">
        <v>4387</v>
      </c>
      <c r="P38" s="72">
        <v>5998</v>
      </c>
      <c r="Q38" s="70">
        <v>5987</v>
      </c>
      <c r="R38" s="70">
        <v>5549</v>
      </c>
      <c r="S38" s="70">
        <v>-84</v>
      </c>
      <c r="T38" s="70">
        <v>449</v>
      </c>
      <c r="U38" s="207">
        <v>-1.9147481194438112E-2</v>
      </c>
      <c r="V38" s="73">
        <v>8.0915480266714718E-2</v>
      </c>
      <c r="W38" s="76">
        <v>1558.3</v>
      </c>
      <c r="X38" s="74">
        <v>1401.8</v>
      </c>
      <c r="Y38" s="12">
        <v>1695</v>
      </c>
      <c r="Z38" s="216">
        <v>0.69992871000000001</v>
      </c>
      <c r="AA38" s="70">
        <v>1614.03560526</v>
      </c>
      <c r="AB38" s="70">
        <v>2306</v>
      </c>
      <c r="AC38" s="70">
        <v>1926</v>
      </c>
      <c r="AD38" s="70">
        <v>80.964394739999989</v>
      </c>
      <c r="AE38" s="70">
        <v>380</v>
      </c>
      <c r="AF38" s="207">
        <v>5.0162706743360652E-2</v>
      </c>
      <c r="AG38" s="73">
        <v>0.19730010384215993</v>
      </c>
      <c r="AH38" s="208">
        <v>1665</v>
      </c>
      <c r="AI38" s="208">
        <v>1595.1375300899999</v>
      </c>
      <c r="AJ38" s="72">
        <v>2279</v>
      </c>
      <c r="AK38" s="70">
        <v>1884</v>
      </c>
      <c r="AL38" s="70">
        <v>69.862469910000073</v>
      </c>
      <c r="AM38" s="70">
        <v>395</v>
      </c>
      <c r="AN38" s="207">
        <v>4.3797145131466084E-2</v>
      </c>
      <c r="AO38" s="75">
        <v>0.20966029723991508</v>
      </c>
      <c r="AP38" s="69">
        <v>6.0326086956521738</v>
      </c>
      <c r="AQ38" s="76">
        <v>5.3247663551401869</v>
      </c>
      <c r="AR38" s="208">
        <v>1175</v>
      </c>
      <c r="AS38" s="77">
        <v>2575</v>
      </c>
      <c r="AT38" s="70">
        <v>985</v>
      </c>
      <c r="AU38" s="70">
        <v>1990</v>
      </c>
      <c r="AV38" s="70">
        <v>45</v>
      </c>
      <c r="AW38" s="70">
        <v>120</v>
      </c>
      <c r="AX38" s="70">
        <v>1030</v>
      </c>
      <c r="AY38" s="70">
        <v>2110</v>
      </c>
      <c r="AZ38" s="207">
        <v>0.87659574468085111</v>
      </c>
      <c r="BA38" s="78">
        <v>0.81941747572815538</v>
      </c>
      <c r="BB38" s="69">
        <v>1.0390477419992001</v>
      </c>
      <c r="BC38" s="69">
        <v>1.05440679073953</v>
      </c>
      <c r="BD38" s="208">
        <v>50</v>
      </c>
      <c r="BE38" s="79">
        <v>380</v>
      </c>
      <c r="BF38" s="207">
        <v>4.2553191489361701E-2</v>
      </c>
      <c r="BG38" s="78">
        <v>0.14757281553398058</v>
      </c>
      <c r="BH38" s="69">
        <v>0.54193389652910307</v>
      </c>
      <c r="BI38" s="80">
        <v>1.0248112189859764</v>
      </c>
      <c r="BJ38" s="208">
        <v>45</v>
      </c>
      <c r="BK38" s="70">
        <v>20</v>
      </c>
      <c r="BL38" s="70">
        <v>0</v>
      </c>
      <c r="BM38" s="70">
        <v>25</v>
      </c>
      <c r="BN38" s="70">
        <v>45</v>
      </c>
      <c r="BO38" s="70">
        <v>45</v>
      </c>
      <c r="BP38" s="207">
        <v>3.8297872340425532E-2</v>
      </c>
      <c r="BQ38" s="78">
        <v>1.7475728155339806E-2</v>
      </c>
      <c r="BR38" s="69">
        <v>0.78824913226908022</v>
      </c>
      <c r="BS38" s="69">
        <v>0.28186658315064206</v>
      </c>
      <c r="BT38" s="208">
        <v>55</v>
      </c>
      <c r="BU38" s="81">
        <v>45</v>
      </c>
      <c r="BV38" s="12" t="s">
        <v>38</v>
      </c>
      <c r="BW38" s="12" t="s">
        <v>38</v>
      </c>
      <c r="BX38" s="12" t="s">
        <v>38</v>
      </c>
      <c r="BY38" s="82"/>
      <c r="BZ38" s="66"/>
      <c r="CA38" s="16"/>
    </row>
    <row r="39" spans="1:79" ht="12.75" customHeight="1">
      <c r="A39" s="67" t="s">
        <v>472</v>
      </c>
      <c r="B39" s="206">
        <v>8250001.5</v>
      </c>
      <c r="C39" s="68"/>
      <c r="D39" s="69"/>
      <c r="E39" s="12"/>
      <c r="F39" s="70"/>
      <c r="G39" s="70"/>
      <c r="H39" s="70"/>
      <c r="I39" s="68"/>
      <c r="J39" s="69">
        <v>1.53</v>
      </c>
      <c r="K39" s="12"/>
      <c r="L39" s="12">
        <v>153</v>
      </c>
      <c r="M39" s="70"/>
      <c r="N39" s="70">
        <v>2159</v>
      </c>
      <c r="O39" s="70">
        <v>1611</v>
      </c>
      <c r="P39" s="72"/>
      <c r="Q39" s="70"/>
      <c r="R39" s="70"/>
      <c r="S39" s="70">
        <v>548</v>
      </c>
      <c r="T39" s="70"/>
      <c r="U39" s="207">
        <v>0.34016139044072002</v>
      </c>
      <c r="V39" s="73"/>
      <c r="W39" s="76">
        <v>1412.4</v>
      </c>
      <c r="X39" s="74"/>
      <c r="Y39" s="12">
        <v>915</v>
      </c>
      <c r="Z39" s="215">
        <v>0.30007128999999999</v>
      </c>
      <c r="AA39" s="70">
        <v>691.96439473999999</v>
      </c>
      <c r="AB39" s="70"/>
      <c r="AC39" s="70"/>
      <c r="AD39" s="70">
        <v>223.03560526000001</v>
      </c>
      <c r="AE39" s="70"/>
      <c r="AF39" s="207">
        <v>0.32232237230038957</v>
      </c>
      <c r="AG39" s="73"/>
      <c r="AH39" s="208">
        <v>864</v>
      </c>
      <c r="AI39" s="208">
        <v>683.86246990999996</v>
      </c>
      <c r="AJ39" s="72"/>
      <c r="AK39" s="70"/>
      <c r="AL39" s="70">
        <v>180.13753009000004</v>
      </c>
      <c r="AM39" s="70"/>
      <c r="AN39" s="207">
        <v>0.26341192566643862</v>
      </c>
      <c r="AO39" s="75"/>
      <c r="AP39" s="69">
        <v>5.6470588235294121</v>
      </c>
      <c r="AQ39" s="76"/>
      <c r="AR39" s="208">
        <v>570</v>
      </c>
      <c r="AS39" s="77"/>
      <c r="AT39" s="70">
        <v>430</v>
      </c>
      <c r="AU39" s="70"/>
      <c r="AV39" s="70">
        <v>30</v>
      </c>
      <c r="AW39" s="70"/>
      <c r="AX39" s="70">
        <v>460</v>
      </c>
      <c r="AY39" s="70"/>
      <c r="AZ39" s="207">
        <v>0.80701754385964908</v>
      </c>
      <c r="BA39" s="78"/>
      <c r="BB39" s="69">
        <v>0.95657520788718708</v>
      </c>
      <c r="BC39" s="69"/>
      <c r="BD39" s="208">
        <v>80</v>
      </c>
      <c r="BE39" s="79"/>
      <c r="BF39" s="207">
        <v>0.14035087719298245</v>
      </c>
      <c r="BG39" s="78"/>
      <c r="BH39" s="69">
        <v>1.7874310973240592</v>
      </c>
      <c r="BI39" s="80"/>
      <c r="BJ39" s="208">
        <v>10</v>
      </c>
      <c r="BK39" s="70"/>
      <c r="BL39" s="70">
        <v>0</v>
      </c>
      <c r="BM39" s="70"/>
      <c r="BN39" s="70">
        <v>10</v>
      </c>
      <c r="BO39" s="70"/>
      <c r="BP39" s="207">
        <v>1.7543859649122806E-2</v>
      </c>
      <c r="BQ39" s="78"/>
      <c r="BR39" s="69">
        <v>0.36108878378798021</v>
      </c>
      <c r="BS39" s="69"/>
      <c r="BT39" s="208">
        <v>20</v>
      </c>
      <c r="BU39" s="81"/>
      <c r="BV39" s="12" t="s">
        <v>38</v>
      </c>
      <c r="BW39" s="12"/>
      <c r="BX39" s="12"/>
      <c r="BY39" s="219" t="s">
        <v>515</v>
      </c>
      <c r="BZ39" s="67"/>
      <c r="CA39" s="220"/>
    </row>
    <row r="40" spans="1:79" ht="12.75" customHeight="1">
      <c r="A40" s="67"/>
      <c r="B40" s="206">
        <v>8250002.0199999996</v>
      </c>
      <c r="C40" s="68">
        <v>8250002.0199999996</v>
      </c>
      <c r="D40" s="69"/>
      <c r="E40" s="69"/>
      <c r="F40" s="70"/>
      <c r="G40" s="70"/>
      <c r="H40" s="70"/>
      <c r="I40" s="71" t="s">
        <v>62</v>
      </c>
      <c r="J40" s="69">
        <v>30.75</v>
      </c>
      <c r="K40" s="12">
        <v>14.52</v>
      </c>
      <c r="L40" s="12">
        <v>3075</v>
      </c>
      <c r="M40" s="70">
        <v>1452</v>
      </c>
      <c r="N40" s="70">
        <v>7245</v>
      </c>
      <c r="O40" s="70">
        <v>7417</v>
      </c>
      <c r="P40" s="72">
        <v>7227</v>
      </c>
      <c r="Q40" s="70">
        <v>6966</v>
      </c>
      <c r="R40" s="70">
        <v>6997</v>
      </c>
      <c r="S40" s="70">
        <v>-172</v>
      </c>
      <c r="T40" s="70">
        <v>230</v>
      </c>
      <c r="U40" s="207">
        <v>-2.3189968990157746E-2</v>
      </c>
      <c r="V40" s="73">
        <v>3.2871230527368872E-2</v>
      </c>
      <c r="W40" s="76">
        <v>235.6</v>
      </c>
      <c r="X40" s="74">
        <v>497.6</v>
      </c>
      <c r="Y40" s="12">
        <v>2575</v>
      </c>
      <c r="Z40" s="12">
        <v>1</v>
      </c>
      <c r="AA40" s="70">
        <v>2525</v>
      </c>
      <c r="AB40" s="70">
        <v>2525</v>
      </c>
      <c r="AC40" s="70">
        <v>2461</v>
      </c>
      <c r="AD40" s="70">
        <v>50</v>
      </c>
      <c r="AE40" s="70">
        <v>64</v>
      </c>
      <c r="AF40" s="207">
        <v>1.9801980198019802E-2</v>
      </c>
      <c r="AG40" s="73">
        <v>2.6005688744412839E-2</v>
      </c>
      <c r="AH40" s="208">
        <v>2511</v>
      </c>
      <c r="AI40" s="208">
        <v>2450</v>
      </c>
      <c r="AJ40" s="72">
        <v>2450</v>
      </c>
      <c r="AK40" s="70">
        <v>2399</v>
      </c>
      <c r="AL40" s="70">
        <v>61</v>
      </c>
      <c r="AM40" s="70">
        <v>51</v>
      </c>
      <c r="AN40" s="207">
        <v>2.489795918367347E-2</v>
      </c>
      <c r="AO40" s="75">
        <v>2.12588578574406E-2</v>
      </c>
      <c r="AP40" s="69">
        <v>0.81658536585365848</v>
      </c>
      <c r="AQ40" s="76">
        <v>1.6873278236914599</v>
      </c>
      <c r="AR40" s="208">
        <v>2890</v>
      </c>
      <c r="AS40" s="77">
        <v>3680</v>
      </c>
      <c r="AT40" s="70">
        <v>2335</v>
      </c>
      <c r="AU40" s="70">
        <v>2795</v>
      </c>
      <c r="AV40" s="70">
        <v>230</v>
      </c>
      <c r="AW40" s="70">
        <v>265</v>
      </c>
      <c r="AX40" s="70">
        <v>2565</v>
      </c>
      <c r="AY40" s="70">
        <v>3060</v>
      </c>
      <c r="AZ40" s="207">
        <v>0.88754325259515576</v>
      </c>
      <c r="BA40" s="78">
        <v>0.83152173913043481</v>
      </c>
      <c r="BB40" s="69">
        <v>1.052024057989666</v>
      </c>
      <c r="BC40" s="69">
        <v>1.0699822671069603</v>
      </c>
      <c r="BD40" s="208">
        <v>220</v>
      </c>
      <c r="BE40" s="79">
        <v>495</v>
      </c>
      <c r="BF40" s="207">
        <v>7.6124567474048443E-2</v>
      </c>
      <c r="BG40" s="78">
        <v>0.13451086956521738</v>
      </c>
      <c r="BH40" s="69">
        <v>0.96948036161088691</v>
      </c>
      <c r="BI40" s="80">
        <v>0.93410326086956519</v>
      </c>
      <c r="BJ40" s="208">
        <v>40</v>
      </c>
      <c r="BK40" s="70">
        <v>55</v>
      </c>
      <c r="BL40" s="70">
        <v>15</v>
      </c>
      <c r="BM40" s="70">
        <v>15</v>
      </c>
      <c r="BN40" s="70">
        <v>55</v>
      </c>
      <c r="BO40" s="70">
        <v>70</v>
      </c>
      <c r="BP40" s="207">
        <v>1.9031141868512111E-2</v>
      </c>
      <c r="BQ40" s="78">
        <v>1.9021739130434784E-2</v>
      </c>
      <c r="BR40" s="69">
        <v>0.3917001166696602</v>
      </c>
      <c r="BS40" s="69">
        <v>0.3068022440392707</v>
      </c>
      <c r="BT40" s="208">
        <v>50</v>
      </c>
      <c r="BU40" s="81">
        <v>60</v>
      </c>
      <c r="BV40" s="12" t="s">
        <v>38</v>
      </c>
      <c r="BW40" s="12" t="s">
        <v>38</v>
      </c>
      <c r="BX40" s="12" t="s">
        <v>38</v>
      </c>
      <c r="BY40" s="82"/>
      <c r="BZ40" s="428"/>
      <c r="CA40" s="213"/>
    </row>
    <row r="41" spans="1:79" ht="12.75" customHeight="1">
      <c r="A41" s="428" t="s">
        <v>474</v>
      </c>
      <c r="B41" s="221">
        <v>8250002.04</v>
      </c>
      <c r="C41" s="98">
        <v>8250002.04</v>
      </c>
      <c r="D41" s="430"/>
      <c r="E41" s="430"/>
      <c r="F41" s="431"/>
      <c r="G41" s="431"/>
      <c r="H41" s="431"/>
      <c r="I41" s="101" t="s">
        <v>63</v>
      </c>
      <c r="J41" s="430">
        <v>80.78</v>
      </c>
      <c r="K41" s="427">
        <v>44.13</v>
      </c>
      <c r="L41" s="427">
        <v>8078</v>
      </c>
      <c r="M41" s="431">
        <v>4413</v>
      </c>
      <c r="N41" s="431">
        <v>755</v>
      </c>
      <c r="O41" s="431">
        <v>1503</v>
      </c>
      <c r="P41" s="102">
        <v>1196</v>
      </c>
      <c r="Q41" s="431">
        <v>568</v>
      </c>
      <c r="R41" s="431">
        <v>308</v>
      </c>
      <c r="S41" s="431">
        <v>-748</v>
      </c>
      <c r="T41" s="431">
        <v>888</v>
      </c>
      <c r="U41" s="432">
        <v>-0.4976713240186294</v>
      </c>
      <c r="V41" s="433">
        <v>2.883116883116883</v>
      </c>
      <c r="W41" s="434">
        <v>9.3000000000000007</v>
      </c>
      <c r="X41" s="104">
        <v>27.1</v>
      </c>
      <c r="Y41" s="427">
        <v>293</v>
      </c>
      <c r="Z41" s="427">
        <v>1</v>
      </c>
      <c r="AA41" s="435">
        <v>594.66777999999999</v>
      </c>
      <c r="AB41" s="431">
        <v>469</v>
      </c>
      <c r="AC41" s="431">
        <v>173</v>
      </c>
      <c r="AD41" s="431">
        <v>-301.66777999999999</v>
      </c>
      <c r="AE41" s="431">
        <v>296</v>
      </c>
      <c r="AF41" s="432">
        <v>-0.50728791796992934</v>
      </c>
      <c r="AG41" s="433">
        <v>1.7109826589595376</v>
      </c>
      <c r="AH41" s="436">
        <v>281</v>
      </c>
      <c r="AI41" s="437">
        <v>589.61</v>
      </c>
      <c r="AJ41" s="102">
        <v>466</v>
      </c>
      <c r="AK41" s="431">
        <v>166</v>
      </c>
      <c r="AL41" s="431">
        <v>-308.61</v>
      </c>
      <c r="AM41" s="431">
        <v>300</v>
      </c>
      <c r="AN41" s="432">
        <v>-0.52341378199148592</v>
      </c>
      <c r="AO41" s="105">
        <v>1.8072289156626506</v>
      </c>
      <c r="AP41" s="430">
        <v>3.478583807873236E-2</v>
      </c>
      <c r="AQ41" s="434">
        <v>0.1055970994788126</v>
      </c>
      <c r="AR41" s="436">
        <v>190</v>
      </c>
      <c r="AS41" s="107">
        <v>535</v>
      </c>
      <c r="AT41" s="431">
        <v>155</v>
      </c>
      <c r="AU41" s="431">
        <v>395</v>
      </c>
      <c r="AV41" s="431">
        <v>10</v>
      </c>
      <c r="AW41" s="431">
        <v>30</v>
      </c>
      <c r="AX41" s="431">
        <v>165</v>
      </c>
      <c r="AY41" s="431">
        <v>425</v>
      </c>
      <c r="AZ41" s="432">
        <v>0.86842105263157898</v>
      </c>
      <c r="BA41" s="438">
        <v>0.79439252336448596</v>
      </c>
      <c r="BB41" s="430">
        <v>1.0293581041394733</v>
      </c>
      <c r="BC41" s="430">
        <v>1.0222052811406059</v>
      </c>
      <c r="BD41" s="436">
        <v>15</v>
      </c>
      <c r="BE41" s="109">
        <v>40</v>
      </c>
      <c r="BF41" s="432">
        <v>7.8947368421052627E-2</v>
      </c>
      <c r="BG41" s="438">
        <v>7.476635514018691E-2</v>
      </c>
      <c r="BH41" s="430">
        <v>1.0054299922447834</v>
      </c>
      <c r="BI41" s="110">
        <v>0.51921079958463134</v>
      </c>
      <c r="BJ41" s="436">
        <v>10</v>
      </c>
      <c r="BK41" s="431">
        <v>65</v>
      </c>
      <c r="BL41" s="431">
        <v>0</v>
      </c>
      <c r="BM41" s="431">
        <v>0</v>
      </c>
      <c r="BN41" s="431">
        <v>10</v>
      </c>
      <c r="BO41" s="431">
        <v>65</v>
      </c>
      <c r="BP41" s="432">
        <v>5.2631578947368418E-2</v>
      </c>
      <c r="BQ41" s="438">
        <v>0.12149532710280374</v>
      </c>
      <c r="BR41" s="430">
        <v>1.0832663513639407</v>
      </c>
      <c r="BS41" s="430">
        <v>1.9596020500452216</v>
      </c>
      <c r="BT41" s="436">
        <v>0</v>
      </c>
      <c r="BU41" s="111">
        <v>10</v>
      </c>
      <c r="BV41" s="431" t="s">
        <v>64</v>
      </c>
      <c r="BW41" s="427" t="s">
        <v>64</v>
      </c>
      <c r="BX41" s="427" t="s">
        <v>64</v>
      </c>
      <c r="BY41" s="82" t="s">
        <v>312</v>
      </c>
      <c r="BZ41" s="66"/>
      <c r="CA41" s="213"/>
    </row>
    <row r="42" spans="1:79" ht="12.75" customHeight="1">
      <c r="A42" s="67"/>
      <c r="B42" s="206">
        <v>8250002.0599999996</v>
      </c>
      <c r="C42" s="68">
        <v>8250002.0599999996</v>
      </c>
      <c r="D42" s="69"/>
      <c r="E42" s="69"/>
      <c r="F42" s="70"/>
      <c r="G42" s="70"/>
      <c r="H42" s="70"/>
      <c r="I42" s="71" t="s">
        <v>66</v>
      </c>
      <c r="J42" s="69">
        <v>2.13</v>
      </c>
      <c r="K42" s="12">
        <v>2.0699999999999998</v>
      </c>
      <c r="L42" s="12">
        <v>213</v>
      </c>
      <c r="M42" s="70">
        <v>206.99999999999997</v>
      </c>
      <c r="N42" s="70">
        <v>3830</v>
      </c>
      <c r="O42" s="70">
        <v>4080</v>
      </c>
      <c r="P42" s="72">
        <v>4080</v>
      </c>
      <c r="Q42" s="70">
        <v>4190</v>
      </c>
      <c r="R42" s="70">
        <v>4299</v>
      </c>
      <c r="S42" s="70">
        <v>-250</v>
      </c>
      <c r="T42" s="70">
        <v>-219</v>
      </c>
      <c r="U42" s="207">
        <v>-6.1274509803921566E-2</v>
      </c>
      <c r="V42" s="73">
        <v>-5.0942079553384506E-2</v>
      </c>
      <c r="W42" s="76">
        <v>1795.6</v>
      </c>
      <c r="X42" s="74">
        <v>1970.9</v>
      </c>
      <c r="Y42" s="12">
        <v>1447</v>
      </c>
      <c r="Z42" s="12">
        <v>1</v>
      </c>
      <c r="AA42" s="70">
        <v>1449</v>
      </c>
      <c r="AB42" s="70">
        <v>1449</v>
      </c>
      <c r="AC42" s="70">
        <v>1442</v>
      </c>
      <c r="AD42" s="70">
        <v>-2</v>
      </c>
      <c r="AE42" s="70">
        <v>7</v>
      </c>
      <c r="AF42" s="207">
        <v>-1.3802622498274672E-3</v>
      </c>
      <c r="AG42" s="73">
        <v>4.8543689320388345E-3</v>
      </c>
      <c r="AH42" s="208">
        <v>1433</v>
      </c>
      <c r="AI42" s="208">
        <v>1447</v>
      </c>
      <c r="AJ42" s="72">
        <v>1447</v>
      </c>
      <c r="AK42" s="70">
        <v>1429</v>
      </c>
      <c r="AL42" s="70">
        <v>-14</v>
      </c>
      <c r="AM42" s="70">
        <v>18</v>
      </c>
      <c r="AN42" s="207">
        <v>-9.675190048375951E-3</v>
      </c>
      <c r="AO42" s="75">
        <v>1.2596221133659902E-2</v>
      </c>
      <c r="AP42" s="69">
        <v>6.727699530516432</v>
      </c>
      <c r="AQ42" s="76">
        <v>6.9903381642512086</v>
      </c>
      <c r="AR42" s="208">
        <v>1140</v>
      </c>
      <c r="AS42" s="77">
        <v>1940</v>
      </c>
      <c r="AT42" s="70">
        <v>965</v>
      </c>
      <c r="AU42" s="70">
        <v>1515</v>
      </c>
      <c r="AV42" s="70">
        <v>70</v>
      </c>
      <c r="AW42" s="70">
        <v>130</v>
      </c>
      <c r="AX42" s="70">
        <v>1035</v>
      </c>
      <c r="AY42" s="70">
        <v>1645</v>
      </c>
      <c r="AZ42" s="207">
        <v>0.90789473684210531</v>
      </c>
      <c r="BA42" s="78">
        <v>0.84793814432989689</v>
      </c>
      <c r="BB42" s="69">
        <v>1.0761471088730856</v>
      </c>
      <c r="BC42" s="69">
        <v>1.09110650430542</v>
      </c>
      <c r="BD42" s="208">
        <v>25</v>
      </c>
      <c r="BE42" s="79">
        <v>205</v>
      </c>
      <c r="BF42" s="207">
        <v>2.1929824561403508E-2</v>
      </c>
      <c r="BG42" s="78">
        <v>0.1056701030927835</v>
      </c>
      <c r="BH42" s="69">
        <v>0.27928610895688427</v>
      </c>
      <c r="BI42" s="80">
        <v>0.73382016036655218</v>
      </c>
      <c r="BJ42" s="208">
        <v>30</v>
      </c>
      <c r="BK42" s="70">
        <v>45</v>
      </c>
      <c r="BL42" s="70">
        <v>0</v>
      </c>
      <c r="BM42" s="70">
        <v>30</v>
      </c>
      <c r="BN42" s="70">
        <v>30</v>
      </c>
      <c r="BO42" s="70">
        <v>75</v>
      </c>
      <c r="BP42" s="207">
        <v>2.6315789473684209E-2</v>
      </c>
      <c r="BQ42" s="78">
        <v>3.8659793814432991E-2</v>
      </c>
      <c r="BR42" s="69">
        <v>0.54163317568197034</v>
      </c>
      <c r="BS42" s="69">
        <v>0.62354506152311273</v>
      </c>
      <c r="BT42" s="208">
        <v>55</v>
      </c>
      <c r="BU42" s="81">
        <v>15</v>
      </c>
      <c r="BV42" s="12" t="s">
        <v>38</v>
      </c>
      <c r="BW42" s="12" t="s">
        <v>38</v>
      </c>
      <c r="BX42" s="12" t="s">
        <v>38</v>
      </c>
      <c r="BY42" s="82"/>
      <c r="BZ42" s="66"/>
      <c r="CA42" s="97"/>
    </row>
    <row r="43" spans="1:79" ht="12.75" customHeight="1">
      <c r="A43" s="67"/>
      <c r="B43" s="206">
        <v>8250002.0700000003</v>
      </c>
      <c r="C43" s="222">
        <v>8250002.0700000003</v>
      </c>
      <c r="D43" s="69"/>
      <c r="E43" s="69"/>
      <c r="F43" s="70"/>
      <c r="G43" s="70"/>
      <c r="H43" s="70"/>
      <c r="I43" s="71" t="s">
        <v>67</v>
      </c>
      <c r="J43" s="69">
        <v>2.1</v>
      </c>
      <c r="K43" s="12">
        <v>2.5099999999999998</v>
      </c>
      <c r="L43" s="12">
        <v>210</v>
      </c>
      <c r="M43" s="70">
        <v>250.99999999999997</v>
      </c>
      <c r="N43" s="70">
        <v>4680</v>
      </c>
      <c r="O43" s="70">
        <v>4963</v>
      </c>
      <c r="P43" s="72">
        <v>5580</v>
      </c>
      <c r="Q43" s="70">
        <v>5239</v>
      </c>
      <c r="R43" s="70">
        <v>5342</v>
      </c>
      <c r="S43" s="70">
        <v>-283</v>
      </c>
      <c r="T43" s="70">
        <v>238</v>
      </c>
      <c r="U43" s="207">
        <v>-5.7021962522667738E-2</v>
      </c>
      <c r="V43" s="73">
        <v>4.4552602021714717E-2</v>
      </c>
      <c r="W43" s="76">
        <v>2223.8000000000002</v>
      </c>
      <c r="X43" s="74">
        <v>2227.4</v>
      </c>
      <c r="Y43" s="12">
        <v>1835</v>
      </c>
      <c r="Z43" s="223">
        <v>0.87910266999999997</v>
      </c>
      <c r="AA43" s="70">
        <v>1906.7736912299999</v>
      </c>
      <c r="AB43" s="70">
        <v>2169</v>
      </c>
      <c r="AC43" s="70">
        <v>1823</v>
      </c>
      <c r="AD43" s="70">
        <v>-71.77369122999994</v>
      </c>
      <c r="AE43" s="70">
        <v>346</v>
      </c>
      <c r="AF43" s="207">
        <v>-3.7641431471451117E-2</v>
      </c>
      <c r="AG43" s="73">
        <v>0.18979703784969829</v>
      </c>
      <c r="AH43" s="208">
        <v>1810</v>
      </c>
      <c r="AI43" s="208">
        <v>1852.26932569</v>
      </c>
      <c r="AJ43" s="72">
        <v>2107</v>
      </c>
      <c r="AK43" s="70">
        <v>1805</v>
      </c>
      <c r="AL43" s="70">
        <v>-42.26932568999996</v>
      </c>
      <c r="AM43" s="70">
        <v>302</v>
      </c>
      <c r="AN43" s="207">
        <v>-2.2820291360304182E-2</v>
      </c>
      <c r="AO43" s="75">
        <v>0.16731301939058171</v>
      </c>
      <c r="AP43" s="69">
        <v>8.6190476190476186</v>
      </c>
      <c r="AQ43" s="76">
        <v>8.3944223107569726</v>
      </c>
      <c r="AR43" s="208">
        <v>1715</v>
      </c>
      <c r="AS43" s="77">
        <v>3200</v>
      </c>
      <c r="AT43" s="70">
        <v>1430</v>
      </c>
      <c r="AU43" s="70">
        <v>2535</v>
      </c>
      <c r="AV43" s="70">
        <v>125</v>
      </c>
      <c r="AW43" s="70">
        <v>165</v>
      </c>
      <c r="AX43" s="70">
        <v>1555</v>
      </c>
      <c r="AY43" s="70">
        <v>2700</v>
      </c>
      <c r="AZ43" s="207">
        <v>0.90670553935860054</v>
      </c>
      <c r="BA43" s="78">
        <v>0.84375</v>
      </c>
      <c r="BB43" s="69">
        <v>1.0747375275837348</v>
      </c>
      <c r="BC43" s="69">
        <v>1.0857173004467686</v>
      </c>
      <c r="BD43" s="208">
        <v>70</v>
      </c>
      <c r="BE43" s="79">
        <v>325</v>
      </c>
      <c r="BF43" s="207">
        <v>4.0816326530612242E-2</v>
      </c>
      <c r="BG43" s="78">
        <v>0.1015625</v>
      </c>
      <c r="BH43" s="69">
        <v>0.51981414565036421</v>
      </c>
      <c r="BI43" s="80">
        <v>0.70529513888888895</v>
      </c>
      <c r="BJ43" s="208">
        <v>30</v>
      </c>
      <c r="BK43" s="70">
        <v>95</v>
      </c>
      <c r="BL43" s="70">
        <v>0</v>
      </c>
      <c r="BM43" s="70">
        <v>30</v>
      </c>
      <c r="BN43" s="70">
        <v>30</v>
      </c>
      <c r="BO43" s="70">
        <v>125</v>
      </c>
      <c r="BP43" s="207">
        <v>1.7492711370262391E-2</v>
      </c>
      <c r="BQ43" s="78">
        <v>3.90625E-2</v>
      </c>
      <c r="BR43" s="69">
        <v>0.36003604680900653</v>
      </c>
      <c r="BS43" s="69">
        <v>0.63004032258064513</v>
      </c>
      <c r="BT43" s="208">
        <v>45</v>
      </c>
      <c r="BU43" s="81">
        <v>40</v>
      </c>
      <c r="BV43" s="12" t="s">
        <v>38</v>
      </c>
      <c r="BW43" s="12" t="s">
        <v>38</v>
      </c>
      <c r="BX43" s="12" t="s">
        <v>38</v>
      </c>
      <c r="BY43" s="82"/>
      <c r="BZ43" s="66"/>
      <c r="CA43" s="217"/>
    </row>
    <row r="44" spans="1:79" ht="12.75" customHeight="1">
      <c r="A44" s="67"/>
      <c r="B44" s="206">
        <v>8250002.0800000001</v>
      </c>
      <c r="C44" s="224">
        <v>8250002.0800000001</v>
      </c>
      <c r="D44" s="69"/>
      <c r="E44" s="69"/>
      <c r="F44" s="70"/>
      <c r="G44" s="70"/>
      <c r="H44" s="70"/>
      <c r="I44" s="71" t="s">
        <v>68</v>
      </c>
      <c r="J44" s="69">
        <v>1.59</v>
      </c>
      <c r="K44" s="12">
        <v>1.81</v>
      </c>
      <c r="L44" s="12">
        <v>159</v>
      </c>
      <c r="M44" s="70">
        <v>181</v>
      </c>
      <c r="N44" s="70">
        <v>4347</v>
      </c>
      <c r="O44" s="70">
        <v>4664</v>
      </c>
      <c r="P44" s="72">
        <v>4664</v>
      </c>
      <c r="Q44" s="70">
        <v>4792</v>
      </c>
      <c r="R44" s="70">
        <v>4874</v>
      </c>
      <c r="S44" s="70">
        <v>-317</v>
      </c>
      <c r="T44" s="70">
        <v>-210</v>
      </c>
      <c r="U44" s="207">
        <v>-6.7967409948542029E-2</v>
      </c>
      <c r="V44" s="73">
        <v>-4.3085761181780875E-2</v>
      </c>
      <c r="W44" s="76">
        <v>2741.9</v>
      </c>
      <c r="X44" s="74">
        <v>2574.6999999999998</v>
      </c>
      <c r="Y44" s="12">
        <v>1607</v>
      </c>
      <c r="Z44" s="223">
        <v>0.95687681000000002</v>
      </c>
      <c r="AA44" s="70">
        <v>1568</v>
      </c>
      <c r="AB44" s="70">
        <v>1639</v>
      </c>
      <c r="AC44" s="70">
        <v>1637</v>
      </c>
      <c r="AD44" s="70">
        <v>39</v>
      </c>
      <c r="AE44" s="70">
        <v>2</v>
      </c>
      <c r="AF44" s="207">
        <v>2.4872448979591837E-2</v>
      </c>
      <c r="AG44" s="73">
        <v>1.2217470983506415E-3</v>
      </c>
      <c r="AH44" s="208">
        <v>1577</v>
      </c>
      <c r="AI44" s="208">
        <v>1560.6660771100001</v>
      </c>
      <c r="AJ44" s="72">
        <v>1631</v>
      </c>
      <c r="AK44" s="70">
        <v>1621</v>
      </c>
      <c r="AL44" s="70">
        <v>16.33392288999994</v>
      </c>
      <c r="AM44" s="70">
        <v>10</v>
      </c>
      <c r="AN44" s="207">
        <v>1.0465994699036878E-2</v>
      </c>
      <c r="AO44" s="75">
        <v>6.1690314620604569E-3</v>
      </c>
      <c r="AP44" s="69">
        <v>9.9182389937106912</v>
      </c>
      <c r="AQ44" s="76">
        <v>9.0110497237569067</v>
      </c>
      <c r="AR44" s="208">
        <v>1825</v>
      </c>
      <c r="AS44" s="77">
        <v>2725</v>
      </c>
      <c r="AT44" s="70">
        <v>1465</v>
      </c>
      <c r="AU44" s="70">
        <v>2060</v>
      </c>
      <c r="AV44" s="70">
        <v>80</v>
      </c>
      <c r="AW44" s="70">
        <v>180</v>
      </c>
      <c r="AX44" s="70">
        <v>1545</v>
      </c>
      <c r="AY44" s="70">
        <v>2240</v>
      </c>
      <c r="AZ44" s="207">
        <v>0.84657534246575339</v>
      </c>
      <c r="BA44" s="78">
        <v>0.82201834862385326</v>
      </c>
      <c r="BB44" s="69">
        <v>1.0034639152184055</v>
      </c>
      <c r="BC44" s="69">
        <v>1.0577535317162674</v>
      </c>
      <c r="BD44" s="208">
        <v>115</v>
      </c>
      <c r="BE44" s="79">
        <v>285</v>
      </c>
      <c r="BF44" s="207">
        <v>6.3013698630136991E-2</v>
      </c>
      <c r="BG44" s="78">
        <v>0.10458715596330276</v>
      </c>
      <c r="BH44" s="69">
        <v>0.80250759198350752</v>
      </c>
      <c r="BI44" s="80">
        <v>0.7262996941896025</v>
      </c>
      <c r="BJ44" s="208">
        <v>90</v>
      </c>
      <c r="BK44" s="70">
        <v>95</v>
      </c>
      <c r="BL44" s="70">
        <v>20</v>
      </c>
      <c r="BM44" s="70">
        <v>40</v>
      </c>
      <c r="BN44" s="70">
        <v>110</v>
      </c>
      <c r="BO44" s="70">
        <v>135</v>
      </c>
      <c r="BP44" s="207">
        <v>6.0273972602739728E-2</v>
      </c>
      <c r="BQ44" s="78">
        <v>4.9541284403669728E-2</v>
      </c>
      <c r="BR44" s="69">
        <v>1.2405625612880198</v>
      </c>
      <c r="BS44" s="69">
        <v>0.79905297425273758</v>
      </c>
      <c r="BT44" s="208">
        <v>50</v>
      </c>
      <c r="BU44" s="81">
        <v>60</v>
      </c>
      <c r="BV44" s="12" t="s">
        <v>38</v>
      </c>
      <c r="BW44" s="12" t="s">
        <v>38</v>
      </c>
      <c r="BX44" s="12" t="s">
        <v>38</v>
      </c>
      <c r="BY44" s="82"/>
      <c r="BZ44" s="66"/>
      <c r="CA44" s="213"/>
    </row>
    <row r="45" spans="1:79" ht="12.75" customHeight="1">
      <c r="A45" s="67"/>
      <c r="B45" s="206">
        <v>8250002.0899999999</v>
      </c>
      <c r="C45" s="68">
        <v>8250002.0899999999</v>
      </c>
      <c r="D45" s="69"/>
      <c r="E45" s="69"/>
      <c r="F45" s="70"/>
      <c r="G45" s="70"/>
      <c r="H45" s="70"/>
      <c r="I45" s="71" t="s">
        <v>69</v>
      </c>
      <c r="J45" s="69">
        <v>1.1200000000000001</v>
      </c>
      <c r="K45" s="12">
        <v>1.1299999999999999</v>
      </c>
      <c r="L45" s="12">
        <v>112.00000000000001</v>
      </c>
      <c r="M45" s="70">
        <v>112.99999999999999</v>
      </c>
      <c r="N45" s="70">
        <v>3626</v>
      </c>
      <c r="O45" s="70">
        <v>3761</v>
      </c>
      <c r="P45" s="72">
        <v>3761</v>
      </c>
      <c r="Q45" s="70">
        <v>3765</v>
      </c>
      <c r="R45" s="70">
        <v>3823</v>
      </c>
      <c r="S45" s="70">
        <v>-135</v>
      </c>
      <c r="T45" s="70">
        <v>-62</v>
      </c>
      <c r="U45" s="207">
        <v>-3.5894708854028186E-2</v>
      </c>
      <c r="V45" s="73">
        <v>-1.6217630133403087E-2</v>
      </c>
      <c r="W45" s="76">
        <v>3247.6</v>
      </c>
      <c r="X45" s="74">
        <v>3329.8</v>
      </c>
      <c r="Y45" s="12">
        <v>1380</v>
      </c>
      <c r="Z45" s="12">
        <v>1</v>
      </c>
      <c r="AA45" s="70">
        <v>1385</v>
      </c>
      <c r="AB45" s="70">
        <v>1385</v>
      </c>
      <c r="AC45" s="70">
        <v>1376</v>
      </c>
      <c r="AD45" s="70">
        <v>-5</v>
      </c>
      <c r="AE45" s="70">
        <v>9</v>
      </c>
      <c r="AF45" s="207">
        <v>-3.6101083032490976E-3</v>
      </c>
      <c r="AG45" s="73">
        <v>6.540697674418605E-3</v>
      </c>
      <c r="AH45" s="208">
        <v>1358</v>
      </c>
      <c r="AI45" s="208">
        <v>1383</v>
      </c>
      <c r="AJ45" s="72">
        <v>1383</v>
      </c>
      <c r="AK45" s="70">
        <v>1362</v>
      </c>
      <c r="AL45" s="70">
        <v>-25</v>
      </c>
      <c r="AM45" s="70">
        <v>21</v>
      </c>
      <c r="AN45" s="207">
        <v>-1.8076644974692697E-2</v>
      </c>
      <c r="AO45" s="75">
        <v>1.5418502202643172E-2</v>
      </c>
      <c r="AP45" s="69">
        <v>12.124999999999998</v>
      </c>
      <c r="AQ45" s="76">
        <v>12.238938053097346</v>
      </c>
      <c r="AR45" s="208">
        <v>1485</v>
      </c>
      <c r="AS45" s="77">
        <v>2090</v>
      </c>
      <c r="AT45" s="70">
        <v>1320</v>
      </c>
      <c r="AU45" s="70">
        <v>1720</v>
      </c>
      <c r="AV45" s="70">
        <v>75</v>
      </c>
      <c r="AW45" s="70">
        <v>120</v>
      </c>
      <c r="AX45" s="70">
        <v>1395</v>
      </c>
      <c r="AY45" s="70">
        <v>1840</v>
      </c>
      <c r="AZ45" s="207">
        <v>0.93939393939393945</v>
      </c>
      <c r="BA45" s="78">
        <v>0.88038277511961727</v>
      </c>
      <c r="BB45" s="69">
        <v>1.1134837894180896</v>
      </c>
      <c r="BC45" s="69">
        <v>1.1328554784743174</v>
      </c>
      <c r="BD45" s="208">
        <v>60</v>
      </c>
      <c r="BE45" s="79">
        <v>195</v>
      </c>
      <c r="BF45" s="207">
        <v>4.0404040404040407E-2</v>
      </c>
      <c r="BG45" s="78">
        <v>9.3301435406698566E-2</v>
      </c>
      <c r="BH45" s="69">
        <v>0.51456349771450194</v>
      </c>
      <c r="BI45" s="80">
        <v>0.64792663476874013</v>
      </c>
      <c r="BJ45" s="208">
        <v>20</v>
      </c>
      <c r="BK45" s="70">
        <v>20</v>
      </c>
      <c r="BL45" s="70">
        <v>0</v>
      </c>
      <c r="BM45" s="70">
        <v>10</v>
      </c>
      <c r="BN45" s="70">
        <v>20</v>
      </c>
      <c r="BO45" s="70">
        <v>30</v>
      </c>
      <c r="BP45" s="207">
        <v>1.3468013468013467E-2</v>
      </c>
      <c r="BQ45" s="78">
        <v>1.4354066985645933E-2</v>
      </c>
      <c r="BR45" s="69">
        <v>0.27719947038269188</v>
      </c>
      <c r="BS45" s="69">
        <v>0.23151720944590215</v>
      </c>
      <c r="BT45" s="208">
        <v>15</v>
      </c>
      <c r="BU45" s="81">
        <v>25</v>
      </c>
      <c r="BV45" s="12" t="s">
        <v>38</v>
      </c>
      <c r="BW45" s="12" t="s">
        <v>38</v>
      </c>
      <c r="BX45" s="12" t="s">
        <v>38</v>
      </c>
      <c r="BY45" s="82"/>
      <c r="BZ45" s="66"/>
      <c r="CA45" s="213"/>
    </row>
    <row r="46" spans="1:79" ht="12.75" customHeight="1">
      <c r="A46" s="67"/>
      <c r="B46" s="206">
        <v>8250002.0999999996</v>
      </c>
      <c r="C46" s="68">
        <v>8250002.0999999996</v>
      </c>
      <c r="D46" s="69"/>
      <c r="E46" s="69"/>
      <c r="F46" s="70"/>
      <c r="G46" s="70"/>
      <c r="H46" s="70"/>
      <c r="I46" s="71" t="s">
        <v>70</v>
      </c>
      <c r="J46" s="69">
        <v>1.83</v>
      </c>
      <c r="K46" s="12">
        <v>1.65</v>
      </c>
      <c r="L46" s="12">
        <v>183</v>
      </c>
      <c r="M46" s="70">
        <v>165</v>
      </c>
      <c r="N46" s="70">
        <v>3999</v>
      </c>
      <c r="O46" s="70">
        <v>4104</v>
      </c>
      <c r="P46" s="72">
        <v>4104</v>
      </c>
      <c r="Q46" s="70">
        <v>4157</v>
      </c>
      <c r="R46" s="70">
        <v>4479</v>
      </c>
      <c r="S46" s="70">
        <v>-105</v>
      </c>
      <c r="T46" s="70">
        <v>-375</v>
      </c>
      <c r="U46" s="207">
        <v>-2.5584795321637425E-2</v>
      </c>
      <c r="V46" s="73">
        <v>-8.3724045545880782E-2</v>
      </c>
      <c r="W46" s="76">
        <v>2187.4</v>
      </c>
      <c r="X46" s="74">
        <v>2490</v>
      </c>
      <c r="Y46" s="12">
        <v>1354</v>
      </c>
      <c r="Z46" s="12">
        <v>1</v>
      </c>
      <c r="AA46" s="70">
        <v>1367</v>
      </c>
      <c r="AB46" s="70">
        <v>1367</v>
      </c>
      <c r="AC46" s="70">
        <v>1356</v>
      </c>
      <c r="AD46" s="70">
        <v>-13</v>
      </c>
      <c r="AE46" s="70">
        <v>11</v>
      </c>
      <c r="AF46" s="207">
        <v>-9.5098756400877841E-3</v>
      </c>
      <c r="AG46" s="73">
        <v>8.1120943952802359E-3</v>
      </c>
      <c r="AH46" s="208">
        <v>1337</v>
      </c>
      <c r="AI46" s="208">
        <v>1351</v>
      </c>
      <c r="AJ46" s="72">
        <v>1351</v>
      </c>
      <c r="AK46" s="70">
        <v>1339</v>
      </c>
      <c r="AL46" s="70">
        <v>-14</v>
      </c>
      <c r="AM46" s="70">
        <v>12</v>
      </c>
      <c r="AN46" s="207">
        <v>-1.0362694300518135E-2</v>
      </c>
      <c r="AO46" s="75">
        <v>8.9619118745332335E-3</v>
      </c>
      <c r="AP46" s="69">
        <v>7.306010928961749</v>
      </c>
      <c r="AQ46" s="76">
        <v>8.1878787878787875</v>
      </c>
      <c r="AR46" s="208">
        <v>1370</v>
      </c>
      <c r="AS46" s="77">
        <v>2190</v>
      </c>
      <c r="AT46" s="70">
        <v>1250</v>
      </c>
      <c r="AU46" s="70">
        <v>1720</v>
      </c>
      <c r="AV46" s="70">
        <v>45</v>
      </c>
      <c r="AW46" s="70">
        <v>135</v>
      </c>
      <c r="AX46" s="70">
        <v>1295</v>
      </c>
      <c r="AY46" s="70">
        <v>1855</v>
      </c>
      <c r="AZ46" s="207">
        <v>0.94525547445255476</v>
      </c>
      <c r="BA46" s="78">
        <v>0.84703196347031962</v>
      </c>
      <c r="BB46" s="69">
        <v>1.1204315926720521</v>
      </c>
      <c r="BC46" s="69">
        <v>1.0899404524694771</v>
      </c>
      <c r="BD46" s="208">
        <v>20</v>
      </c>
      <c r="BE46" s="79">
        <v>250</v>
      </c>
      <c r="BF46" s="207">
        <v>1.4598540145985401E-2</v>
      </c>
      <c r="BG46" s="78">
        <v>0.11415525114155251</v>
      </c>
      <c r="BH46" s="69">
        <v>0.18591892800633464</v>
      </c>
      <c r="BI46" s="80">
        <v>0.7927447995941147</v>
      </c>
      <c r="BJ46" s="208">
        <v>15</v>
      </c>
      <c r="BK46" s="70">
        <v>15</v>
      </c>
      <c r="BL46" s="70">
        <v>10</v>
      </c>
      <c r="BM46" s="70">
        <v>30</v>
      </c>
      <c r="BN46" s="70">
        <v>25</v>
      </c>
      <c r="BO46" s="70">
        <v>45</v>
      </c>
      <c r="BP46" s="207">
        <v>1.824817518248175E-2</v>
      </c>
      <c r="BQ46" s="78">
        <v>2.0547945205479451E-2</v>
      </c>
      <c r="BR46" s="69">
        <v>0.37558504883056337</v>
      </c>
      <c r="BS46" s="69">
        <v>0.33141847105612016</v>
      </c>
      <c r="BT46" s="208">
        <v>35</v>
      </c>
      <c r="BU46" s="81">
        <v>45</v>
      </c>
      <c r="BV46" s="12" t="s">
        <v>38</v>
      </c>
      <c r="BW46" s="12" t="s">
        <v>38</v>
      </c>
      <c r="BX46" s="12" t="s">
        <v>38</v>
      </c>
      <c r="BY46" s="82"/>
      <c r="BZ46" s="66"/>
      <c r="CA46" s="213"/>
    </row>
    <row r="47" spans="1:79" ht="12.75" customHeight="1">
      <c r="A47" s="67"/>
      <c r="B47" s="206">
        <v>8250002.1100000003</v>
      </c>
      <c r="C47" s="68">
        <v>8250002.1100000003</v>
      </c>
      <c r="D47" s="69"/>
      <c r="E47" s="69"/>
      <c r="F47" s="70"/>
      <c r="G47" s="70"/>
      <c r="H47" s="70"/>
      <c r="I47" s="71" t="s">
        <v>71</v>
      </c>
      <c r="J47" s="69">
        <v>2.35</v>
      </c>
      <c r="K47" s="12">
        <v>2.36</v>
      </c>
      <c r="L47" s="12">
        <v>235</v>
      </c>
      <c r="M47" s="70">
        <v>236</v>
      </c>
      <c r="N47" s="70">
        <v>3775</v>
      </c>
      <c r="O47" s="70">
        <v>4102</v>
      </c>
      <c r="P47" s="72">
        <v>4102</v>
      </c>
      <c r="Q47" s="70">
        <v>4186</v>
      </c>
      <c r="R47" s="70">
        <v>4358</v>
      </c>
      <c r="S47" s="70">
        <v>-327</v>
      </c>
      <c r="T47" s="70">
        <v>-256</v>
      </c>
      <c r="U47" s="207">
        <v>-7.9717211116528519E-2</v>
      </c>
      <c r="V47" s="73">
        <v>-5.8742542450665444E-2</v>
      </c>
      <c r="W47" s="76">
        <v>1605.8</v>
      </c>
      <c r="X47" s="74">
        <v>1740.7</v>
      </c>
      <c r="Y47" s="12">
        <v>1280</v>
      </c>
      <c r="Z47" s="12">
        <v>1</v>
      </c>
      <c r="AA47" s="70">
        <v>1280</v>
      </c>
      <c r="AB47" s="70">
        <v>1280</v>
      </c>
      <c r="AC47" s="70">
        <v>1276</v>
      </c>
      <c r="AD47" s="70">
        <v>0</v>
      </c>
      <c r="AE47" s="70">
        <v>4</v>
      </c>
      <c r="AF47" s="207">
        <v>0</v>
      </c>
      <c r="AG47" s="73">
        <v>3.134796238244514E-3</v>
      </c>
      <c r="AH47" s="208">
        <v>1269</v>
      </c>
      <c r="AI47" s="208">
        <v>1279</v>
      </c>
      <c r="AJ47" s="72">
        <v>1279</v>
      </c>
      <c r="AK47" s="70">
        <v>1270</v>
      </c>
      <c r="AL47" s="70">
        <v>-10</v>
      </c>
      <c r="AM47" s="70">
        <v>9</v>
      </c>
      <c r="AN47" s="207">
        <v>-7.8186082877247844E-3</v>
      </c>
      <c r="AO47" s="75">
        <v>7.0866141732283464E-3</v>
      </c>
      <c r="AP47" s="69">
        <v>5.4</v>
      </c>
      <c r="AQ47" s="76">
        <v>5.4194915254237293</v>
      </c>
      <c r="AR47" s="208">
        <v>1320</v>
      </c>
      <c r="AS47" s="77">
        <v>2005</v>
      </c>
      <c r="AT47" s="70">
        <v>1130</v>
      </c>
      <c r="AU47" s="70">
        <v>1710</v>
      </c>
      <c r="AV47" s="70">
        <v>55</v>
      </c>
      <c r="AW47" s="70">
        <v>100</v>
      </c>
      <c r="AX47" s="70">
        <v>1185</v>
      </c>
      <c r="AY47" s="70">
        <v>1810</v>
      </c>
      <c r="AZ47" s="207">
        <v>0.89772727272727271</v>
      </c>
      <c r="BA47" s="78">
        <v>0.90274314214463836</v>
      </c>
      <c r="BB47" s="69">
        <v>1.0640953955326096</v>
      </c>
      <c r="BC47" s="69">
        <v>1.1616282634502046</v>
      </c>
      <c r="BD47" s="208">
        <v>40</v>
      </c>
      <c r="BE47" s="79">
        <v>130</v>
      </c>
      <c r="BF47" s="207">
        <v>3.0303030303030304E-2</v>
      </c>
      <c r="BG47" s="78">
        <v>6.4837905236907731E-2</v>
      </c>
      <c r="BH47" s="69">
        <v>0.38592262328587645</v>
      </c>
      <c r="BI47" s="80">
        <v>0.45026323081185926</v>
      </c>
      <c r="BJ47" s="208">
        <v>30</v>
      </c>
      <c r="BK47" s="70">
        <v>15</v>
      </c>
      <c r="BL47" s="70">
        <v>0</v>
      </c>
      <c r="BM47" s="70">
        <v>30</v>
      </c>
      <c r="BN47" s="70">
        <v>30</v>
      </c>
      <c r="BO47" s="70">
        <v>45</v>
      </c>
      <c r="BP47" s="207">
        <v>2.2727272727272728E-2</v>
      </c>
      <c r="BQ47" s="78">
        <v>2.2443890274314215E-2</v>
      </c>
      <c r="BR47" s="69">
        <v>0.46777410627079258</v>
      </c>
      <c r="BS47" s="69">
        <v>0.36199823023087441</v>
      </c>
      <c r="BT47" s="208">
        <v>55</v>
      </c>
      <c r="BU47" s="81">
        <v>25</v>
      </c>
      <c r="BV47" s="12" t="s">
        <v>38</v>
      </c>
      <c r="BW47" s="12" t="s">
        <v>38</v>
      </c>
      <c r="BX47" s="12" t="s">
        <v>38</v>
      </c>
      <c r="BY47" s="82"/>
      <c r="BZ47" s="66"/>
      <c r="CA47" s="97"/>
    </row>
    <row r="48" spans="1:79" ht="12.75" customHeight="1">
      <c r="A48" s="67"/>
      <c r="B48" s="206">
        <v>8250002.1200000001</v>
      </c>
      <c r="C48" s="68">
        <v>8250002.1200000001</v>
      </c>
      <c r="D48" s="69"/>
      <c r="E48" s="69"/>
      <c r="F48" s="70"/>
      <c r="G48" s="70"/>
      <c r="H48" s="70"/>
      <c r="I48" s="71" t="s">
        <v>72</v>
      </c>
      <c r="J48" s="69">
        <v>0.56000000000000005</v>
      </c>
      <c r="K48" s="12">
        <v>0.59</v>
      </c>
      <c r="L48" s="12">
        <v>56.000000000000007</v>
      </c>
      <c r="M48" s="70">
        <v>59</v>
      </c>
      <c r="N48" s="70">
        <v>1890</v>
      </c>
      <c r="O48" s="70">
        <v>1978</v>
      </c>
      <c r="P48" s="72">
        <v>1978</v>
      </c>
      <c r="Q48" s="70">
        <v>2025</v>
      </c>
      <c r="R48" s="70">
        <v>2166</v>
      </c>
      <c r="S48" s="70">
        <v>-88</v>
      </c>
      <c r="T48" s="70">
        <v>-188</v>
      </c>
      <c r="U48" s="207">
        <v>-4.4489383215369056E-2</v>
      </c>
      <c r="V48" s="73">
        <v>-8.6795937211449681E-2</v>
      </c>
      <c r="W48" s="76">
        <v>3357</v>
      </c>
      <c r="X48" s="74">
        <v>3372</v>
      </c>
      <c r="Y48" s="12">
        <v>641</v>
      </c>
      <c r="Z48" s="12">
        <v>1</v>
      </c>
      <c r="AA48" s="70">
        <v>636</v>
      </c>
      <c r="AB48" s="70">
        <v>636</v>
      </c>
      <c r="AC48" s="70">
        <v>631</v>
      </c>
      <c r="AD48" s="70">
        <v>5</v>
      </c>
      <c r="AE48" s="70">
        <v>5</v>
      </c>
      <c r="AF48" s="207">
        <v>7.8616352201257862E-3</v>
      </c>
      <c r="AG48" s="73">
        <v>7.9239302694136295E-3</v>
      </c>
      <c r="AH48" s="208">
        <v>638</v>
      </c>
      <c r="AI48" s="208">
        <v>636</v>
      </c>
      <c r="AJ48" s="72">
        <v>636</v>
      </c>
      <c r="AK48" s="70">
        <v>632</v>
      </c>
      <c r="AL48" s="70">
        <v>2</v>
      </c>
      <c r="AM48" s="70">
        <v>4</v>
      </c>
      <c r="AN48" s="207">
        <v>3.1446540880503146E-3</v>
      </c>
      <c r="AO48" s="75">
        <v>6.3291139240506328E-3</v>
      </c>
      <c r="AP48" s="69">
        <v>11.392857142857141</v>
      </c>
      <c r="AQ48" s="76">
        <v>10.779661016949152</v>
      </c>
      <c r="AR48" s="208">
        <v>605</v>
      </c>
      <c r="AS48" s="77">
        <v>1035</v>
      </c>
      <c r="AT48" s="70">
        <v>540</v>
      </c>
      <c r="AU48" s="70">
        <v>865</v>
      </c>
      <c r="AV48" s="70">
        <v>20</v>
      </c>
      <c r="AW48" s="70">
        <v>40</v>
      </c>
      <c r="AX48" s="70">
        <v>560</v>
      </c>
      <c r="AY48" s="70">
        <v>905</v>
      </c>
      <c r="AZ48" s="207">
        <v>0.92561983471074383</v>
      </c>
      <c r="BA48" s="78">
        <v>0.87439613526570048</v>
      </c>
      <c r="BB48" s="69">
        <v>1.0971570476377657</v>
      </c>
      <c r="BC48" s="69">
        <v>1.1251520136317201</v>
      </c>
      <c r="BD48" s="208">
        <v>20</v>
      </c>
      <c r="BE48" s="79">
        <v>85</v>
      </c>
      <c r="BF48" s="207">
        <v>3.3057851239669422E-2</v>
      </c>
      <c r="BG48" s="78">
        <v>8.2125603864734303E-2</v>
      </c>
      <c r="BH48" s="69">
        <v>0.42100649813004704</v>
      </c>
      <c r="BI48" s="80">
        <v>0.57031669350509939</v>
      </c>
      <c r="BJ48" s="208">
        <v>20</v>
      </c>
      <c r="BK48" s="70">
        <v>25</v>
      </c>
      <c r="BL48" s="70">
        <v>0</v>
      </c>
      <c r="BM48" s="70">
        <v>0</v>
      </c>
      <c r="BN48" s="70">
        <v>20</v>
      </c>
      <c r="BO48" s="70">
        <v>25</v>
      </c>
      <c r="BP48" s="207">
        <v>3.3057851239669422E-2</v>
      </c>
      <c r="BQ48" s="78">
        <v>2.4154589371980676E-2</v>
      </c>
      <c r="BR48" s="69">
        <v>0.68039870003024383</v>
      </c>
      <c r="BS48" s="69">
        <v>0.38959015116097867</v>
      </c>
      <c r="BT48" s="208">
        <v>0</v>
      </c>
      <c r="BU48" s="81">
        <v>15</v>
      </c>
      <c r="BV48" s="12" t="s">
        <v>38</v>
      </c>
      <c r="BW48" s="12" t="s">
        <v>38</v>
      </c>
      <c r="BX48" s="12" t="s">
        <v>38</v>
      </c>
      <c r="BY48" s="82"/>
      <c r="BZ48" s="66"/>
      <c r="CA48" s="213"/>
    </row>
    <row r="49" spans="1:79" ht="12.75" customHeight="1">
      <c r="A49" s="67"/>
      <c r="B49" s="225">
        <v>8250002.1399999997</v>
      </c>
      <c r="C49" s="226">
        <v>8250002.1399999997</v>
      </c>
      <c r="D49" s="69">
        <v>8250002.0499999998</v>
      </c>
      <c r="E49" s="12">
        <v>0.3870865</v>
      </c>
      <c r="F49" s="70">
        <v>7518</v>
      </c>
      <c r="G49" s="70">
        <v>2522</v>
      </c>
      <c r="H49" s="70">
        <v>2494</v>
      </c>
      <c r="I49" s="68"/>
      <c r="J49" s="69">
        <v>2.12</v>
      </c>
      <c r="K49" s="12">
        <v>1.43</v>
      </c>
      <c r="L49" s="12">
        <v>212</v>
      </c>
      <c r="M49" s="70">
        <v>143</v>
      </c>
      <c r="N49" s="70">
        <v>4786</v>
      </c>
      <c r="O49" s="70">
        <v>4379</v>
      </c>
      <c r="P49" s="72">
        <v>3762</v>
      </c>
      <c r="Q49" s="70">
        <v>2911</v>
      </c>
      <c r="R49" s="70">
        <v>2910.1163069999998</v>
      </c>
      <c r="S49" s="70">
        <v>407</v>
      </c>
      <c r="T49" s="70">
        <v>851.88369300000022</v>
      </c>
      <c r="U49" s="207">
        <v>9.2943594427951581E-2</v>
      </c>
      <c r="V49" s="73">
        <v>0.29273183719526175</v>
      </c>
      <c r="W49" s="76">
        <v>2253.4</v>
      </c>
      <c r="X49" s="74">
        <v>2636.5</v>
      </c>
      <c r="Y49" s="12">
        <v>2003</v>
      </c>
      <c r="Z49" s="223" t="s">
        <v>475</v>
      </c>
      <c r="AA49" s="70">
        <v>1736.9052171800001</v>
      </c>
      <c r="AB49" s="70">
        <v>1404</v>
      </c>
      <c r="AC49" s="70">
        <v>976.23215300000004</v>
      </c>
      <c r="AD49" s="70">
        <v>266.09478281999986</v>
      </c>
      <c r="AE49" s="70">
        <v>427.76784699999996</v>
      </c>
      <c r="AF49" s="207">
        <v>0.15320052020571698</v>
      </c>
      <c r="AG49" s="73">
        <v>0.43818250165747197</v>
      </c>
      <c r="AH49" s="208">
        <v>1937</v>
      </c>
      <c r="AI49" s="208">
        <v>1681.0645972</v>
      </c>
      <c r="AJ49" s="72">
        <v>1356</v>
      </c>
      <c r="AK49" s="70">
        <v>965.393731</v>
      </c>
      <c r="AL49" s="70">
        <v>255.93540280000002</v>
      </c>
      <c r="AM49" s="70">
        <v>390.606269</v>
      </c>
      <c r="AN49" s="207">
        <v>0.15224602506428897</v>
      </c>
      <c r="AO49" s="75">
        <v>0.40460825097278363</v>
      </c>
      <c r="AP49" s="69">
        <v>9.1367924528301891</v>
      </c>
      <c r="AQ49" s="76">
        <v>9.4825174825174834</v>
      </c>
      <c r="AR49" s="208">
        <v>1830</v>
      </c>
      <c r="AS49" s="77">
        <v>1990</v>
      </c>
      <c r="AT49" s="70">
        <v>1540</v>
      </c>
      <c r="AU49" s="70">
        <v>1545</v>
      </c>
      <c r="AV49" s="70">
        <v>80</v>
      </c>
      <c r="AW49" s="70">
        <v>120</v>
      </c>
      <c r="AX49" s="70">
        <v>1620</v>
      </c>
      <c r="AY49" s="70">
        <v>1665</v>
      </c>
      <c r="AZ49" s="207">
        <v>0.88524590163934425</v>
      </c>
      <c r="BA49" s="78">
        <v>0.83668341708542715</v>
      </c>
      <c r="BB49" s="69">
        <v>1.0493009586160948</v>
      </c>
      <c r="BC49" s="69">
        <v>1.076624190727784</v>
      </c>
      <c r="BD49" s="208">
        <v>120</v>
      </c>
      <c r="BE49" s="79">
        <v>225</v>
      </c>
      <c r="BF49" s="207">
        <v>6.5573770491803282E-2</v>
      </c>
      <c r="BG49" s="78">
        <v>0.11306532663316583</v>
      </c>
      <c r="BH49" s="69">
        <v>0.83511125038910972</v>
      </c>
      <c r="BI49" s="80">
        <v>0.78517587939698497</v>
      </c>
      <c r="BJ49" s="208">
        <v>40</v>
      </c>
      <c r="BK49" s="70">
        <v>55</v>
      </c>
      <c r="BL49" s="70">
        <v>0</v>
      </c>
      <c r="BM49" s="70">
        <v>25</v>
      </c>
      <c r="BN49" s="70">
        <v>40</v>
      </c>
      <c r="BO49" s="70">
        <v>80</v>
      </c>
      <c r="BP49" s="207">
        <v>2.185792349726776E-2</v>
      </c>
      <c r="BQ49" s="78">
        <v>4.0201005025125629E-2</v>
      </c>
      <c r="BR49" s="69">
        <v>0.44988110767027045</v>
      </c>
      <c r="BS49" s="69">
        <v>0.64840330685686498</v>
      </c>
      <c r="BT49" s="208">
        <v>50</v>
      </c>
      <c r="BU49" s="81">
        <v>15</v>
      </c>
      <c r="BV49" s="12" t="s">
        <v>38</v>
      </c>
      <c r="BW49" s="12" t="s">
        <v>38</v>
      </c>
      <c r="BX49" s="12" t="s">
        <v>38</v>
      </c>
      <c r="BY49" s="82"/>
      <c r="BZ49" s="66"/>
      <c r="CA49" s="213"/>
    </row>
    <row r="50" spans="1:79" ht="12.75" customHeight="1">
      <c r="A50" s="67"/>
      <c r="B50" s="206">
        <v>8250002.1500000004</v>
      </c>
      <c r="C50" s="68">
        <v>8250002.1500000004</v>
      </c>
      <c r="D50" s="69">
        <v>8250002.0499999998</v>
      </c>
      <c r="E50" s="12">
        <v>0.59657353800000001</v>
      </c>
      <c r="F50" s="70">
        <v>7518</v>
      </c>
      <c r="G50" s="70">
        <v>2522</v>
      </c>
      <c r="H50" s="70">
        <v>2494</v>
      </c>
      <c r="I50" s="68"/>
      <c r="J50" s="69">
        <v>3.13</v>
      </c>
      <c r="K50" s="12">
        <v>3.62</v>
      </c>
      <c r="L50" s="12">
        <v>313</v>
      </c>
      <c r="M50" s="70">
        <v>362</v>
      </c>
      <c r="N50" s="70">
        <v>4274</v>
      </c>
      <c r="O50" s="70">
        <v>4429</v>
      </c>
      <c r="P50" s="72">
        <v>4429</v>
      </c>
      <c r="Q50" s="70">
        <v>4562</v>
      </c>
      <c r="R50" s="70">
        <v>4485.0398586840001</v>
      </c>
      <c r="S50" s="70">
        <v>-155</v>
      </c>
      <c r="T50" s="70">
        <v>-56.039858684000137</v>
      </c>
      <c r="U50" s="207">
        <v>-3.499661323097765E-2</v>
      </c>
      <c r="V50" s="73">
        <v>-1.2494840725995989E-2</v>
      </c>
      <c r="W50" s="76">
        <v>1367.2</v>
      </c>
      <c r="X50" s="74">
        <v>1224.4000000000001</v>
      </c>
      <c r="Y50" s="12">
        <v>1532</v>
      </c>
      <c r="Z50" s="12">
        <v>1</v>
      </c>
      <c r="AA50" s="70">
        <v>1526</v>
      </c>
      <c r="AB50" s="70">
        <v>1526</v>
      </c>
      <c r="AC50" s="70">
        <v>1504.558462836</v>
      </c>
      <c r="AD50" s="70">
        <v>6</v>
      </c>
      <c r="AE50" s="70">
        <v>21.44153716400001</v>
      </c>
      <c r="AF50" s="207">
        <v>3.9318479685452159E-3</v>
      </c>
      <c r="AG50" s="73">
        <v>1.4251049522917197E-2</v>
      </c>
      <c r="AH50" s="208">
        <v>1506</v>
      </c>
      <c r="AI50" s="208">
        <v>1523</v>
      </c>
      <c r="AJ50" s="72">
        <v>1523</v>
      </c>
      <c r="AK50" s="70">
        <v>1487.8544037720001</v>
      </c>
      <c r="AL50" s="70">
        <v>-17</v>
      </c>
      <c r="AM50" s="70">
        <v>35.145596227999931</v>
      </c>
      <c r="AN50" s="207">
        <v>-1.1162179908076166E-2</v>
      </c>
      <c r="AO50" s="75">
        <v>2.362166361096826E-2</v>
      </c>
      <c r="AP50" s="69">
        <v>4.8115015974440896</v>
      </c>
      <c r="AQ50" s="76">
        <v>4.2071823204419889</v>
      </c>
      <c r="AR50" s="208">
        <v>1675</v>
      </c>
      <c r="AS50" s="77">
        <v>2135</v>
      </c>
      <c r="AT50" s="70">
        <v>1470</v>
      </c>
      <c r="AU50" s="70">
        <v>1765</v>
      </c>
      <c r="AV50" s="70">
        <v>95</v>
      </c>
      <c r="AW50" s="70">
        <v>145</v>
      </c>
      <c r="AX50" s="70">
        <v>1565</v>
      </c>
      <c r="AY50" s="70">
        <v>1910</v>
      </c>
      <c r="AZ50" s="207">
        <v>0.93432835820895521</v>
      </c>
      <c r="BA50" s="78">
        <v>0.8946135831381733</v>
      </c>
      <c r="BB50" s="69">
        <v>1.1074794473663405</v>
      </c>
      <c r="BC50" s="69">
        <v>1.1511673415440453</v>
      </c>
      <c r="BD50" s="208">
        <v>50</v>
      </c>
      <c r="BE50" s="79">
        <v>180</v>
      </c>
      <c r="BF50" s="207">
        <v>2.9850746268656716E-2</v>
      </c>
      <c r="BG50" s="78">
        <v>8.4309133489461355E-2</v>
      </c>
      <c r="BH50" s="69">
        <v>0.38016258413235593</v>
      </c>
      <c r="BI50" s="80">
        <v>0.58548009367681497</v>
      </c>
      <c r="BJ50" s="208">
        <v>25</v>
      </c>
      <c r="BK50" s="70">
        <v>15</v>
      </c>
      <c r="BL50" s="70">
        <v>0</v>
      </c>
      <c r="BM50" s="70">
        <v>0</v>
      </c>
      <c r="BN50" s="70">
        <v>25</v>
      </c>
      <c r="BO50" s="70">
        <v>15</v>
      </c>
      <c r="BP50" s="207">
        <v>1.4925373134328358E-2</v>
      </c>
      <c r="BQ50" s="78">
        <v>7.0257611241217799E-3</v>
      </c>
      <c r="BR50" s="69">
        <v>0.30719493546141602</v>
      </c>
      <c r="BS50" s="69">
        <v>0.1133187278084158</v>
      </c>
      <c r="BT50" s="208">
        <v>40</v>
      </c>
      <c r="BU50" s="81">
        <v>30</v>
      </c>
      <c r="BV50" s="12" t="s">
        <v>38</v>
      </c>
      <c r="BW50" s="12" t="s">
        <v>38</v>
      </c>
      <c r="BX50" s="12" t="s">
        <v>38</v>
      </c>
      <c r="BY50" s="82"/>
      <c r="BZ50" s="428"/>
      <c r="CA50" s="439"/>
    </row>
    <row r="51" spans="1:79" ht="12.75" customHeight="1">
      <c r="A51" s="67"/>
      <c r="B51" s="206">
        <v>8250002.1699999999</v>
      </c>
      <c r="C51" s="68">
        <v>8250002.1699999999</v>
      </c>
      <c r="D51" s="69">
        <v>8250002.1299999999</v>
      </c>
      <c r="E51" s="12">
        <v>0.107877664</v>
      </c>
      <c r="F51" s="70">
        <v>20946</v>
      </c>
      <c r="G51" s="70">
        <v>8725</v>
      </c>
      <c r="H51" s="70">
        <v>8209</v>
      </c>
      <c r="I51" s="68"/>
      <c r="J51" s="69">
        <v>0.79</v>
      </c>
      <c r="K51" s="12">
        <v>0.82</v>
      </c>
      <c r="L51" s="12">
        <v>79</v>
      </c>
      <c r="M51" s="70">
        <v>82</v>
      </c>
      <c r="N51" s="70">
        <v>2525</v>
      </c>
      <c r="O51" s="70">
        <v>2702</v>
      </c>
      <c r="P51" s="72">
        <v>2702</v>
      </c>
      <c r="Q51" s="70">
        <v>2641</v>
      </c>
      <c r="R51" s="70">
        <v>2259.6055501440001</v>
      </c>
      <c r="S51" s="70">
        <v>-177</v>
      </c>
      <c r="T51" s="70">
        <v>442.39444985599994</v>
      </c>
      <c r="U51" s="207">
        <v>-6.5507031828275358E-2</v>
      </c>
      <c r="V51" s="73">
        <v>0.19578392778677989</v>
      </c>
      <c r="W51" s="76">
        <v>3195.8</v>
      </c>
      <c r="X51" s="74">
        <v>3283.5</v>
      </c>
      <c r="Y51" s="12">
        <v>1014</v>
      </c>
      <c r="Z51" s="12">
        <v>1</v>
      </c>
      <c r="AA51" s="70">
        <v>1034</v>
      </c>
      <c r="AB51" s="70">
        <v>1034</v>
      </c>
      <c r="AC51" s="70">
        <v>941.23261839999998</v>
      </c>
      <c r="AD51" s="70">
        <v>-20</v>
      </c>
      <c r="AE51" s="70">
        <v>92.767381600000022</v>
      </c>
      <c r="AF51" s="207">
        <v>-1.9342359767891684E-2</v>
      </c>
      <c r="AG51" s="73">
        <v>9.8559463183176932E-2</v>
      </c>
      <c r="AH51" s="208">
        <v>985</v>
      </c>
      <c r="AI51" s="208">
        <v>1015</v>
      </c>
      <c r="AJ51" s="72">
        <v>1015</v>
      </c>
      <c r="AK51" s="70">
        <v>885.56774377599993</v>
      </c>
      <c r="AL51" s="70">
        <v>-30</v>
      </c>
      <c r="AM51" s="70">
        <v>129.43225622400007</v>
      </c>
      <c r="AN51" s="207">
        <v>-2.9556650246305417E-2</v>
      </c>
      <c r="AO51" s="75">
        <v>0.14615737433266238</v>
      </c>
      <c r="AP51" s="69">
        <v>12.468354430379748</v>
      </c>
      <c r="AQ51" s="76">
        <v>12.378048780487806</v>
      </c>
      <c r="AR51" s="208">
        <v>845</v>
      </c>
      <c r="AS51" s="77">
        <v>1260</v>
      </c>
      <c r="AT51" s="70">
        <v>700</v>
      </c>
      <c r="AU51" s="70">
        <v>985</v>
      </c>
      <c r="AV51" s="70">
        <v>25</v>
      </c>
      <c r="AW51" s="70">
        <v>75</v>
      </c>
      <c r="AX51" s="70">
        <v>725</v>
      </c>
      <c r="AY51" s="70">
        <v>1060</v>
      </c>
      <c r="AZ51" s="207">
        <v>0.85798816568047342</v>
      </c>
      <c r="BA51" s="78">
        <v>0.84126984126984128</v>
      </c>
      <c r="BB51" s="69">
        <v>1.01699177941698</v>
      </c>
      <c r="BC51" s="69">
        <v>1.0825258915683242</v>
      </c>
      <c r="BD51" s="208">
        <v>35</v>
      </c>
      <c r="BE51" s="79">
        <v>120</v>
      </c>
      <c r="BF51" s="207">
        <v>4.142011834319527E-2</v>
      </c>
      <c r="BG51" s="78">
        <v>9.5238095238095233E-2</v>
      </c>
      <c r="BH51" s="69">
        <v>0.5275037040179732</v>
      </c>
      <c r="BI51" s="80">
        <v>0.66137566137566139</v>
      </c>
      <c r="BJ51" s="208">
        <v>65</v>
      </c>
      <c r="BK51" s="70">
        <v>40</v>
      </c>
      <c r="BL51" s="70">
        <v>0</v>
      </c>
      <c r="BM51" s="70">
        <v>20</v>
      </c>
      <c r="BN51" s="70">
        <v>65</v>
      </c>
      <c r="BO51" s="70">
        <v>60</v>
      </c>
      <c r="BP51" s="207">
        <v>7.6923076923076927E-2</v>
      </c>
      <c r="BQ51" s="78">
        <v>4.7619047619047616E-2</v>
      </c>
      <c r="BR51" s="69">
        <v>1.5832354366088366</v>
      </c>
      <c r="BS51" s="69">
        <v>0.76804915514592931</v>
      </c>
      <c r="BT51" s="208">
        <v>10</v>
      </c>
      <c r="BU51" s="81">
        <v>15</v>
      </c>
      <c r="BV51" s="12" t="s">
        <v>38</v>
      </c>
      <c r="BW51" s="12" t="s">
        <v>38</v>
      </c>
      <c r="BX51" s="12" t="s">
        <v>38</v>
      </c>
      <c r="BY51" s="82"/>
      <c r="BZ51" s="66"/>
      <c r="CA51" s="213"/>
    </row>
    <row r="52" spans="1:79" ht="12.75" customHeight="1">
      <c r="A52" s="67"/>
      <c r="B52" s="206">
        <v>8250002.1799999997</v>
      </c>
      <c r="C52" s="68">
        <v>8250002.1799999997</v>
      </c>
      <c r="D52" s="69">
        <v>8250002.1299999999</v>
      </c>
      <c r="E52" s="12">
        <v>0.11026029599999999</v>
      </c>
      <c r="F52" s="70">
        <v>20946</v>
      </c>
      <c r="G52" s="70">
        <v>8725</v>
      </c>
      <c r="H52" s="70">
        <v>8209</v>
      </c>
      <c r="I52" s="68"/>
      <c r="J52" s="69">
        <v>1.71</v>
      </c>
      <c r="K52" s="12">
        <v>1.9</v>
      </c>
      <c r="L52" s="12">
        <v>171</v>
      </c>
      <c r="M52" s="70">
        <v>190</v>
      </c>
      <c r="N52" s="70">
        <v>6690</v>
      </c>
      <c r="O52" s="70">
        <v>6742</v>
      </c>
      <c r="P52" s="72">
        <v>6742</v>
      </c>
      <c r="Q52" s="70">
        <v>4823</v>
      </c>
      <c r="R52" s="70">
        <v>2309.5121600160001</v>
      </c>
      <c r="S52" s="70">
        <v>-52</v>
      </c>
      <c r="T52" s="70">
        <v>4432.4878399839999</v>
      </c>
      <c r="U52" s="207">
        <v>-7.7128448531593001E-3</v>
      </c>
      <c r="V52" s="73">
        <v>1.9192312197885515</v>
      </c>
      <c r="W52" s="76">
        <v>3921.2</v>
      </c>
      <c r="X52" s="74">
        <v>3549.9</v>
      </c>
      <c r="Y52" s="12">
        <v>2642</v>
      </c>
      <c r="Z52" s="12">
        <v>1</v>
      </c>
      <c r="AA52" s="70">
        <v>2604</v>
      </c>
      <c r="AB52" s="70">
        <v>2604</v>
      </c>
      <c r="AC52" s="70">
        <v>962.0210826</v>
      </c>
      <c r="AD52" s="70">
        <v>38</v>
      </c>
      <c r="AE52" s="70">
        <v>1641.9789174</v>
      </c>
      <c r="AF52" s="207">
        <v>1.4592933947772658E-2</v>
      </c>
      <c r="AG52" s="73">
        <v>1.7068013862672493</v>
      </c>
      <c r="AH52" s="208">
        <v>2572</v>
      </c>
      <c r="AI52" s="208">
        <v>2585</v>
      </c>
      <c r="AJ52" s="72">
        <v>2585</v>
      </c>
      <c r="AK52" s="70">
        <v>905.12676986399993</v>
      </c>
      <c r="AL52" s="70">
        <v>-13</v>
      </c>
      <c r="AM52" s="70">
        <v>1679.8732301360001</v>
      </c>
      <c r="AN52" s="207">
        <v>-5.0290135396518377E-3</v>
      </c>
      <c r="AO52" s="75">
        <v>1.8559535371917129</v>
      </c>
      <c r="AP52" s="69">
        <v>15.040935672514619</v>
      </c>
      <c r="AQ52" s="76">
        <v>13.605263157894736</v>
      </c>
      <c r="AR52" s="208">
        <v>2665</v>
      </c>
      <c r="AS52" s="77">
        <v>3575</v>
      </c>
      <c r="AT52" s="70">
        <v>2290</v>
      </c>
      <c r="AU52" s="70">
        <v>2995</v>
      </c>
      <c r="AV52" s="70">
        <v>145</v>
      </c>
      <c r="AW52" s="70">
        <v>180</v>
      </c>
      <c r="AX52" s="70">
        <v>2435</v>
      </c>
      <c r="AY52" s="70">
        <v>3175</v>
      </c>
      <c r="AZ52" s="207">
        <v>0.91369606003752346</v>
      </c>
      <c r="BA52" s="78">
        <v>0.88811188811188813</v>
      </c>
      <c r="BB52" s="69">
        <v>1.0830235417138605</v>
      </c>
      <c r="BC52" s="69">
        <v>1.142801116036174</v>
      </c>
      <c r="BD52" s="208">
        <v>85</v>
      </c>
      <c r="BE52" s="79">
        <v>295</v>
      </c>
      <c r="BF52" s="207">
        <v>3.1894934333958722E-2</v>
      </c>
      <c r="BG52" s="78">
        <v>8.2517482517482518E-2</v>
      </c>
      <c r="BH52" s="69">
        <v>0.40619623201383992</v>
      </c>
      <c r="BI52" s="80">
        <v>0.57303807303807308</v>
      </c>
      <c r="BJ52" s="208">
        <v>70</v>
      </c>
      <c r="BK52" s="70">
        <v>45</v>
      </c>
      <c r="BL52" s="70">
        <v>0</v>
      </c>
      <c r="BM52" s="70">
        <v>25</v>
      </c>
      <c r="BN52" s="70">
        <v>70</v>
      </c>
      <c r="BO52" s="70">
        <v>70</v>
      </c>
      <c r="BP52" s="207">
        <v>2.6266416510318951E-2</v>
      </c>
      <c r="BQ52" s="78">
        <v>1.9580419580419582E-2</v>
      </c>
      <c r="BR52" s="69">
        <v>0.54061697835423683</v>
      </c>
      <c r="BS52" s="69">
        <v>0.31581321903902554</v>
      </c>
      <c r="BT52" s="208">
        <v>85</v>
      </c>
      <c r="BU52" s="81">
        <v>45</v>
      </c>
      <c r="BV52" s="12" t="s">
        <v>38</v>
      </c>
      <c r="BW52" s="12" t="s">
        <v>38</v>
      </c>
      <c r="BX52" s="12" t="s">
        <v>38</v>
      </c>
      <c r="BY52" s="82"/>
      <c r="BZ52" s="66"/>
      <c r="CA52" s="213"/>
    </row>
    <row r="53" spans="1:79" ht="12.75" customHeight="1">
      <c r="A53" s="67"/>
      <c r="B53" s="206">
        <v>8250002.2199999997</v>
      </c>
      <c r="C53" s="68">
        <v>8250002.2199999997</v>
      </c>
      <c r="D53" s="69">
        <v>8250002.1299999999</v>
      </c>
      <c r="E53" s="12">
        <v>0.124919658</v>
      </c>
      <c r="F53" s="70">
        <v>20946</v>
      </c>
      <c r="G53" s="70">
        <v>8725</v>
      </c>
      <c r="H53" s="70">
        <v>8209</v>
      </c>
      <c r="I53" s="68"/>
      <c r="J53" s="69">
        <v>2.4700000000000002</v>
      </c>
      <c r="K53" s="12">
        <v>2.4700000000000002</v>
      </c>
      <c r="L53" s="12">
        <v>247.00000000000003</v>
      </c>
      <c r="M53" s="70">
        <v>247.00000000000003</v>
      </c>
      <c r="N53" s="70">
        <v>5060</v>
      </c>
      <c r="O53" s="70">
        <v>5109</v>
      </c>
      <c r="P53" s="72">
        <v>5109</v>
      </c>
      <c r="Q53" s="70">
        <v>4879</v>
      </c>
      <c r="R53" s="70">
        <v>2616.5671564680001</v>
      </c>
      <c r="S53" s="70">
        <v>-49</v>
      </c>
      <c r="T53" s="70">
        <v>2492.4328435319999</v>
      </c>
      <c r="U53" s="207">
        <v>-9.5909179878645532E-3</v>
      </c>
      <c r="V53" s="73">
        <v>0.95255833100665976</v>
      </c>
      <c r="W53" s="76">
        <v>2049.6999999999998</v>
      </c>
      <c r="X53" s="74">
        <v>2065.6999999999998</v>
      </c>
      <c r="Y53" s="12">
        <v>1896</v>
      </c>
      <c r="Z53" s="12">
        <v>1</v>
      </c>
      <c r="AA53" s="70">
        <v>1889</v>
      </c>
      <c r="AB53" s="70">
        <v>1889</v>
      </c>
      <c r="AC53" s="70">
        <v>1089.9240160500001</v>
      </c>
      <c r="AD53" s="70">
        <v>7</v>
      </c>
      <c r="AE53" s="70">
        <v>799.07598394999991</v>
      </c>
      <c r="AF53" s="207">
        <v>3.7056643726839597E-3</v>
      </c>
      <c r="AG53" s="73">
        <v>0.73314834078611812</v>
      </c>
      <c r="AH53" s="208">
        <v>1864</v>
      </c>
      <c r="AI53" s="208">
        <v>1877</v>
      </c>
      <c r="AJ53" s="72">
        <v>1877</v>
      </c>
      <c r="AK53" s="70">
        <v>1025.465472522</v>
      </c>
      <c r="AL53" s="70">
        <v>-13</v>
      </c>
      <c r="AM53" s="70">
        <v>851.53452747799997</v>
      </c>
      <c r="AN53" s="207">
        <v>-6.9259456579648373E-3</v>
      </c>
      <c r="AO53" s="75">
        <v>0.83038829711522189</v>
      </c>
      <c r="AP53" s="69">
        <v>7.5465587044534406</v>
      </c>
      <c r="AQ53" s="76">
        <v>7.5991902834008087</v>
      </c>
      <c r="AR53" s="208">
        <v>1800</v>
      </c>
      <c r="AS53" s="77">
        <v>2380</v>
      </c>
      <c r="AT53" s="70">
        <v>1535</v>
      </c>
      <c r="AU53" s="70">
        <v>2025</v>
      </c>
      <c r="AV53" s="70">
        <v>80</v>
      </c>
      <c r="AW53" s="70">
        <v>40</v>
      </c>
      <c r="AX53" s="70">
        <v>1615</v>
      </c>
      <c r="AY53" s="70">
        <v>2065</v>
      </c>
      <c r="AZ53" s="207">
        <v>0.89722222222222225</v>
      </c>
      <c r="BA53" s="78">
        <v>0.86764705882352944</v>
      </c>
      <c r="BB53" s="69">
        <v>1.0634967483339979</v>
      </c>
      <c r="BC53" s="69">
        <v>1.1164674636402501</v>
      </c>
      <c r="BD53" s="208">
        <v>105</v>
      </c>
      <c r="BE53" s="79">
        <v>235</v>
      </c>
      <c r="BF53" s="207">
        <v>5.8333333333333334E-2</v>
      </c>
      <c r="BG53" s="78">
        <v>9.8739495798319324E-2</v>
      </c>
      <c r="BH53" s="69">
        <v>0.74290104982531224</v>
      </c>
      <c r="BI53" s="80">
        <v>0.68569094304388423</v>
      </c>
      <c r="BJ53" s="208">
        <v>30</v>
      </c>
      <c r="BK53" s="70">
        <v>20</v>
      </c>
      <c r="BL53" s="70">
        <v>0</v>
      </c>
      <c r="BM53" s="70">
        <v>10</v>
      </c>
      <c r="BN53" s="70">
        <v>30</v>
      </c>
      <c r="BO53" s="70">
        <v>30</v>
      </c>
      <c r="BP53" s="207">
        <v>1.6666666666666666E-2</v>
      </c>
      <c r="BQ53" s="78">
        <v>1.2605042016806723E-2</v>
      </c>
      <c r="BR53" s="69">
        <v>0.34303434459858123</v>
      </c>
      <c r="BS53" s="69">
        <v>0.20330712930333425</v>
      </c>
      <c r="BT53" s="208">
        <v>55</v>
      </c>
      <c r="BU53" s="81">
        <v>45</v>
      </c>
      <c r="BV53" s="12" t="s">
        <v>38</v>
      </c>
      <c r="BW53" s="12" t="s">
        <v>38</v>
      </c>
      <c r="BX53" s="12" t="s">
        <v>38</v>
      </c>
      <c r="BY53" s="82"/>
      <c r="BZ53" s="428"/>
      <c r="CA53" s="213"/>
    </row>
    <row r="54" spans="1:79" ht="12.75" customHeight="1">
      <c r="A54" s="67"/>
      <c r="B54" s="206">
        <v>8250002.2400000002</v>
      </c>
      <c r="C54" s="68">
        <v>8250002.1600000001</v>
      </c>
      <c r="D54" s="69">
        <v>8250002.1299999999</v>
      </c>
      <c r="E54" s="12">
        <v>0.29909887400000001</v>
      </c>
      <c r="F54" s="70">
        <v>20946</v>
      </c>
      <c r="G54" s="70">
        <v>8725</v>
      </c>
      <c r="H54" s="70">
        <v>8209</v>
      </c>
      <c r="I54" s="68"/>
      <c r="J54" s="69">
        <v>0.85</v>
      </c>
      <c r="K54" s="12">
        <v>2.04</v>
      </c>
      <c r="L54" s="12">
        <v>85</v>
      </c>
      <c r="M54" s="70">
        <v>204</v>
      </c>
      <c r="N54" s="70">
        <v>3930</v>
      </c>
      <c r="O54" s="70">
        <v>3350</v>
      </c>
      <c r="P54" s="72">
        <v>8118</v>
      </c>
      <c r="Q54" s="70">
        <v>7976</v>
      </c>
      <c r="R54" s="70">
        <v>6264.9250148040001</v>
      </c>
      <c r="S54" s="70">
        <v>580</v>
      </c>
      <c r="T54" s="70">
        <v>1853.0749851959999</v>
      </c>
      <c r="U54" s="207">
        <v>0.17313432835820897</v>
      </c>
      <c r="V54" s="73">
        <v>0.29578566077282475</v>
      </c>
      <c r="W54" s="76">
        <v>4617.6000000000004</v>
      </c>
      <c r="X54" s="74">
        <v>3975.3</v>
      </c>
      <c r="Y54" s="12">
        <v>1757</v>
      </c>
      <c r="Z54" s="216">
        <v>0.45678227999999998</v>
      </c>
      <c r="AA54" s="70">
        <v>1447.9998275999999</v>
      </c>
      <c r="AB54" s="70">
        <v>3170</v>
      </c>
      <c r="AC54" s="70">
        <v>2609.6376756500003</v>
      </c>
      <c r="AD54" s="70">
        <v>309.00017240000011</v>
      </c>
      <c r="AE54" s="70">
        <v>560.36232434999965</v>
      </c>
      <c r="AF54" s="207">
        <v>0.21339793452334532</v>
      </c>
      <c r="AG54" s="73">
        <v>0.21472801744802614</v>
      </c>
      <c r="AH54" s="208">
        <v>1696</v>
      </c>
      <c r="AI54" s="208">
        <v>1428.81497184</v>
      </c>
      <c r="AJ54" s="72">
        <v>3128</v>
      </c>
      <c r="AK54" s="70">
        <v>2455.3026566660001</v>
      </c>
      <c r="AL54" s="70">
        <v>267.18502816</v>
      </c>
      <c r="AM54" s="70">
        <v>672.69734333399992</v>
      </c>
      <c r="AN54" s="207">
        <v>0.18699764030042626</v>
      </c>
      <c r="AO54" s="75">
        <v>0.2739773614090576</v>
      </c>
      <c r="AP54" s="69">
        <v>19.952941176470588</v>
      </c>
      <c r="AQ54" s="76">
        <v>15.333333333333334</v>
      </c>
      <c r="AR54" s="208">
        <v>1885</v>
      </c>
      <c r="AS54" s="77">
        <v>4300</v>
      </c>
      <c r="AT54" s="70">
        <v>1475</v>
      </c>
      <c r="AU54" s="70">
        <v>3410</v>
      </c>
      <c r="AV54" s="70">
        <v>105</v>
      </c>
      <c r="AW54" s="70">
        <v>180</v>
      </c>
      <c r="AX54" s="70">
        <v>1580</v>
      </c>
      <c r="AY54" s="70">
        <v>3590</v>
      </c>
      <c r="AZ54" s="207">
        <v>0.8381962864721485</v>
      </c>
      <c r="BA54" s="78">
        <v>0.83488372093023255</v>
      </c>
      <c r="BB54" s="69">
        <v>0.99353204039118992</v>
      </c>
      <c r="BC54" s="69">
        <v>1.0743083848003856</v>
      </c>
      <c r="BD54" s="208">
        <v>145</v>
      </c>
      <c r="BE54" s="79">
        <v>445</v>
      </c>
      <c r="BF54" s="207">
        <v>7.6923076923076927E-2</v>
      </c>
      <c r="BG54" s="78">
        <v>0.10348837209302325</v>
      </c>
      <c r="BH54" s="69">
        <v>0.97964973603337879</v>
      </c>
      <c r="BI54" s="80">
        <v>0.71866925064599485</v>
      </c>
      <c r="BJ54" s="208">
        <v>80</v>
      </c>
      <c r="BK54" s="70">
        <v>195</v>
      </c>
      <c r="BL54" s="70">
        <v>0</v>
      </c>
      <c r="BM54" s="70">
        <v>30</v>
      </c>
      <c r="BN54" s="70">
        <v>80</v>
      </c>
      <c r="BO54" s="70">
        <v>225</v>
      </c>
      <c r="BP54" s="207">
        <v>4.2440318302387266E-2</v>
      </c>
      <c r="BQ54" s="78">
        <v>5.232558139534884E-2</v>
      </c>
      <c r="BR54" s="69">
        <v>0.87350920640487528</v>
      </c>
      <c r="BS54" s="69">
        <v>0.84396099024756199</v>
      </c>
      <c r="BT54" s="208">
        <v>75</v>
      </c>
      <c r="BU54" s="81">
        <v>45</v>
      </c>
      <c r="BV54" s="12" t="s">
        <v>38</v>
      </c>
      <c r="BW54" s="12" t="s">
        <v>38</v>
      </c>
      <c r="BX54" s="12" t="s">
        <v>38</v>
      </c>
      <c r="BY54" s="82"/>
      <c r="BZ54" s="66"/>
      <c r="CA54" s="97"/>
    </row>
    <row r="55" spans="1:79" ht="12.75" customHeight="1">
      <c r="A55" s="67"/>
      <c r="B55" s="206">
        <v>8250002.25</v>
      </c>
      <c r="C55" s="68"/>
      <c r="D55" s="69"/>
      <c r="E55" s="12"/>
      <c r="F55" s="70"/>
      <c r="G55" s="70"/>
      <c r="H55" s="70"/>
      <c r="I55" s="68"/>
      <c r="J55" s="69">
        <v>1.18</v>
      </c>
      <c r="K55" s="12"/>
      <c r="L55" s="12">
        <v>118</v>
      </c>
      <c r="M55" s="70"/>
      <c r="N55" s="70">
        <v>4612</v>
      </c>
      <c r="O55" s="70">
        <v>4768</v>
      </c>
      <c r="P55" s="72"/>
      <c r="Q55" s="70"/>
      <c r="R55" s="70"/>
      <c r="S55" s="70">
        <v>-156</v>
      </c>
      <c r="T55" s="70"/>
      <c r="U55" s="207">
        <v>-3.2718120805369129E-2</v>
      </c>
      <c r="V55" s="73"/>
      <c r="W55" s="76">
        <v>3920.1</v>
      </c>
      <c r="X55" s="74"/>
      <c r="Y55" s="12">
        <v>1729</v>
      </c>
      <c r="Z55" s="215">
        <v>0.54321772000000002</v>
      </c>
      <c r="AA55" s="70">
        <v>1722.0001724000001</v>
      </c>
      <c r="AB55" s="70"/>
      <c r="AC55" s="70"/>
      <c r="AD55" s="70">
        <v>6.9998275999998896</v>
      </c>
      <c r="AE55" s="70"/>
      <c r="AF55" s="207">
        <v>4.0649401272962902E-3</v>
      </c>
      <c r="AG55" s="73"/>
      <c r="AH55" s="208">
        <v>1700</v>
      </c>
      <c r="AI55" s="208">
        <v>1699.18502816</v>
      </c>
      <c r="AJ55" s="72"/>
      <c r="AK55" s="70"/>
      <c r="AL55" s="70">
        <v>0.81497183999999834</v>
      </c>
      <c r="AM55" s="70"/>
      <c r="AN55" s="207">
        <v>4.7962512998511324E-4</v>
      </c>
      <c r="AO55" s="75"/>
      <c r="AP55" s="69">
        <v>14.40677966101695</v>
      </c>
      <c r="AQ55" s="76"/>
      <c r="AR55" s="208">
        <v>1805</v>
      </c>
      <c r="AS55" s="77"/>
      <c r="AT55" s="70">
        <v>1535</v>
      </c>
      <c r="AU55" s="70"/>
      <c r="AV55" s="70">
        <v>105</v>
      </c>
      <c r="AW55" s="70"/>
      <c r="AX55" s="70">
        <v>1640</v>
      </c>
      <c r="AY55" s="70"/>
      <c r="AZ55" s="207">
        <v>0.90858725761772852</v>
      </c>
      <c r="BA55" s="78"/>
      <c r="BB55" s="69">
        <v>1.0769679686052542</v>
      </c>
      <c r="BC55" s="69"/>
      <c r="BD55" s="208">
        <v>55</v>
      </c>
      <c r="BE55" s="79"/>
      <c r="BF55" s="207">
        <v>3.0470914127423823E-2</v>
      </c>
      <c r="BG55" s="78"/>
      <c r="BH55" s="69">
        <v>0.38806069876114446</v>
      </c>
      <c r="BI55" s="80"/>
      <c r="BJ55" s="208">
        <v>40</v>
      </c>
      <c r="BK55" s="70"/>
      <c r="BL55" s="70">
        <v>0</v>
      </c>
      <c r="BM55" s="70"/>
      <c r="BN55" s="70">
        <v>40</v>
      </c>
      <c r="BO55" s="70"/>
      <c r="BP55" s="207">
        <v>2.2160664819944598E-2</v>
      </c>
      <c r="BQ55" s="78"/>
      <c r="BR55" s="69">
        <v>0.45611214794271188</v>
      </c>
      <c r="BS55" s="69"/>
      <c r="BT55" s="208">
        <v>55</v>
      </c>
      <c r="BU55" s="81"/>
      <c r="BV55" s="12" t="s">
        <v>38</v>
      </c>
      <c r="BW55" s="12"/>
      <c r="BX55" s="12"/>
      <c r="BY55" s="82" t="s">
        <v>305</v>
      </c>
      <c r="BZ55" s="66"/>
      <c r="CA55" s="213"/>
    </row>
    <row r="56" spans="1:79" ht="12.75" customHeight="1">
      <c r="A56" s="67"/>
      <c r="B56" s="206">
        <v>8250002.2599999998</v>
      </c>
      <c r="C56" s="68">
        <v>8250002.1900000004</v>
      </c>
      <c r="D56" s="69">
        <v>8250002.1299999999</v>
      </c>
      <c r="E56" s="12">
        <v>9.9791737000000005E-2</v>
      </c>
      <c r="F56" s="70">
        <v>20946</v>
      </c>
      <c r="G56" s="70">
        <v>8725</v>
      </c>
      <c r="H56" s="70">
        <v>8209</v>
      </c>
      <c r="I56" s="68"/>
      <c r="J56" s="69">
        <v>1.02</v>
      </c>
      <c r="K56" s="12">
        <v>2.74</v>
      </c>
      <c r="L56" s="12">
        <v>102</v>
      </c>
      <c r="M56" s="70">
        <v>274</v>
      </c>
      <c r="N56" s="70">
        <v>3596</v>
      </c>
      <c r="O56" s="70">
        <v>3332</v>
      </c>
      <c r="P56" s="72">
        <v>12279</v>
      </c>
      <c r="Q56" s="70">
        <v>7341</v>
      </c>
      <c r="R56" s="70">
        <v>2090.2377232020003</v>
      </c>
      <c r="S56" s="70">
        <v>264</v>
      </c>
      <c r="T56" s="70">
        <v>10188.762276797999</v>
      </c>
      <c r="U56" s="207">
        <v>7.9231692677070822E-2</v>
      </c>
      <c r="V56" s="73">
        <v>4.8744514385617368</v>
      </c>
      <c r="W56" s="76">
        <v>3529.3</v>
      </c>
      <c r="X56" s="74">
        <v>4473.6000000000004</v>
      </c>
      <c r="Y56" s="12">
        <v>1153</v>
      </c>
      <c r="Z56" s="216">
        <v>0.26276832999999999</v>
      </c>
      <c r="AA56" s="70">
        <v>1097.05777775</v>
      </c>
      <c r="AB56" s="70">
        <v>4175</v>
      </c>
      <c r="AC56" s="70">
        <v>870.68290532500009</v>
      </c>
      <c r="AD56" s="70">
        <v>55.942222249999986</v>
      </c>
      <c r="AE56" s="70">
        <v>3304.3170946749997</v>
      </c>
      <c r="AF56" s="207">
        <v>5.0992958971344378E-2</v>
      </c>
      <c r="AG56" s="73">
        <v>3.7950866779009473</v>
      </c>
      <c r="AH56" s="208">
        <v>1138</v>
      </c>
      <c r="AI56" s="208">
        <v>1083.6565929199999</v>
      </c>
      <c r="AJ56" s="72">
        <v>4124</v>
      </c>
      <c r="AK56" s="70">
        <v>819.19036903300002</v>
      </c>
      <c r="AL56" s="70">
        <v>54.343407080000134</v>
      </c>
      <c r="AM56" s="70">
        <v>3304.809630967</v>
      </c>
      <c r="AN56" s="207">
        <v>5.0148181107418408E-2</v>
      </c>
      <c r="AO56" s="75">
        <v>4.0342388727886398</v>
      </c>
      <c r="AP56" s="69">
        <v>11.156862745098039</v>
      </c>
      <c r="AQ56" s="76">
        <v>15.051094890510949</v>
      </c>
      <c r="AR56" s="208">
        <v>1275</v>
      </c>
      <c r="AS56" s="77">
        <v>6735</v>
      </c>
      <c r="AT56" s="70">
        <v>1070</v>
      </c>
      <c r="AU56" s="70">
        <v>5500</v>
      </c>
      <c r="AV56" s="70">
        <v>40</v>
      </c>
      <c r="AW56" s="70">
        <v>365</v>
      </c>
      <c r="AX56" s="70">
        <v>1110</v>
      </c>
      <c r="AY56" s="70">
        <v>5865</v>
      </c>
      <c r="AZ56" s="207">
        <v>0.87058823529411766</v>
      </c>
      <c r="BA56" s="78">
        <v>0.87082405345211578</v>
      </c>
      <c r="BB56" s="69">
        <v>1.031926912242495</v>
      </c>
      <c r="BC56" s="69">
        <v>1.1205555442703925</v>
      </c>
      <c r="BD56" s="208">
        <v>100</v>
      </c>
      <c r="BE56" s="79">
        <v>610</v>
      </c>
      <c r="BF56" s="207">
        <v>7.8431372549019607E-2</v>
      </c>
      <c r="BG56" s="78">
        <v>9.0571640682999263E-2</v>
      </c>
      <c r="BH56" s="69">
        <v>0.99885855438697435</v>
      </c>
      <c r="BI56" s="80">
        <v>0.62896972696527276</v>
      </c>
      <c r="BJ56" s="208">
        <v>25</v>
      </c>
      <c r="BK56" s="70">
        <v>105</v>
      </c>
      <c r="BL56" s="70">
        <v>15</v>
      </c>
      <c r="BM56" s="70">
        <v>35</v>
      </c>
      <c r="BN56" s="70">
        <v>40</v>
      </c>
      <c r="BO56" s="70">
        <v>140</v>
      </c>
      <c r="BP56" s="207">
        <v>3.1372549019607843E-2</v>
      </c>
      <c r="BQ56" s="78">
        <v>2.0786933927245732E-2</v>
      </c>
      <c r="BR56" s="69">
        <v>0.64571170747968232</v>
      </c>
      <c r="BS56" s="69">
        <v>0.33527312785880214</v>
      </c>
      <c r="BT56" s="208">
        <v>30</v>
      </c>
      <c r="BU56" s="81">
        <v>115</v>
      </c>
      <c r="BV56" s="12" t="s">
        <v>38</v>
      </c>
      <c r="BW56" s="12" t="s">
        <v>38</v>
      </c>
      <c r="BX56" s="12" t="s">
        <v>38</v>
      </c>
      <c r="BY56" s="82"/>
      <c r="BZ56" s="66"/>
      <c r="CA56" s="97"/>
    </row>
    <row r="57" spans="1:79" ht="12.75" customHeight="1">
      <c r="A57" s="67"/>
      <c r="B57" s="206">
        <v>8250002.2699999996</v>
      </c>
      <c r="C57" s="68"/>
      <c r="D57" s="69"/>
      <c r="E57" s="12"/>
      <c r="F57" s="70"/>
      <c r="G57" s="70"/>
      <c r="H57" s="70"/>
      <c r="I57" s="68"/>
      <c r="J57" s="69">
        <v>0.86</v>
      </c>
      <c r="K57" s="12"/>
      <c r="L57" s="12">
        <v>86</v>
      </c>
      <c r="M57" s="70"/>
      <c r="N57" s="70">
        <v>4219</v>
      </c>
      <c r="O57" s="70">
        <v>4171</v>
      </c>
      <c r="P57" s="72"/>
      <c r="Q57" s="70"/>
      <c r="R57" s="70"/>
      <c r="S57" s="70">
        <v>48</v>
      </c>
      <c r="T57" s="70"/>
      <c r="U57" s="207">
        <v>1.150803164708703E-2</v>
      </c>
      <c r="V57" s="73"/>
      <c r="W57" s="76">
        <v>4898.3999999999996</v>
      </c>
      <c r="X57" s="74"/>
      <c r="Y57" s="12">
        <v>1258</v>
      </c>
      <c r="Z57" s="214">
        <v>0.29972966000000001</v>
      </c>
      <c r="AA57" s="70">
        <v>1251.3713305000001</v>
      </c>
      <c r="AB57" s="70"/>
      <c r="AC57" s="70"/>
      <c r="AD57" s="70">
        <v>6.6286694999998872</v>
      </c>
      <c r="AE57" s="70"/>
      <c r="AF57" s="207">
        <v>5.2971243134932013E-3</v>
      </c>
      <c r="AG57" s="73"/>
      <c r="AH57" s="208">
        <v>1241</v>
      </c>
      <c r="AI57" s="208">
        <v>1236.0851178400001</v>
      </c>
      <c r="AJ57" s="72"/>
      <c r="AK57" s="70"/>
      <c r="AL57" s="70">
        <v>4.9148821599999337</v>
      </c>
      <c r="AM57" s="70"/>
      <c r="AN57" s="207">
        <v>3.9761680559575515E-3</v>
      </c>
      <c r="AO57" s="75"/>
      <c r="AP57" s="69">
        <v>14.430232558139535</v>
      </c>
      <c r="AQ57" s="76"/>
      <c r="AR57" s="208">
        <v>1490</v>
      </c>
      <c r="AS57" s="77"/>
      <c r="AT57" s="70">
        <v>1225</v>
      </c>
      <c r="AU57" s="70"/>
      <c r="AV57" s="70">
        <v>115</v>
      </c>
      <c r="AW57" s="70"/>
      <c r="AX57" s="70">
        <v>1340</v>
      </c>
      <c r="AY57" s="70"/>
      <c r="AZ57" s="207">
        <v>0.89932885906040272</v>
      </c>
      <c r="BA57" s="78"/>
      <c r="BB57" s="69">
        <v>1.0659937901725032</v>
      </c>
      <c r="BC57" s="69"/>
      <c r="BD57" s="208">
        <v>65</v>
      </c>
      <c r="BE57" s="79"/>
      <c r="BF57" s="207">
        <v>4.3624161073825503E-2</v>
      </c>
      <c r="BG57" s="78"/>
      <c r="BH57" s="69">
        <v>0.55557317244845972</v>
      </c>
      <c r="BI57" s="80"/>
      <c r="BJ57" s="208">
        <v>35</v>
      </c>
      <c r="BK57" s="70"/>
      <c r="BL57" s="70">
        <v>0</v>
      </c>
      <c r="BM57" s="70"/>
      <c r="BN57" s="70">
        <v>35</v>
      </c>
      <c r="BO57" s="70"/>
      <c r="BP57" s="207">
        <v>2.3489932885906041E-2</v>
      </c>
      <c r="BQ57" s="78"/>
      <c r="BR57" s="69">
        <v>0.48347122393088632</v>
      </c>
      <c r="BS57" s="69"/>
      <c r="BT57" s="208">
        <v>40</v>
      </c>
      <c r="BU57" s="81"/>
      <c r="BV57" s="12" t="s">
        <v>38</v>
      </c>
      <c r="BW57" s="12"/>
      <c r="BX57" s="12"/>
      <c r="BY57" s="82" t="s">
        <v>305</v>
      </c>
      <c r="BZ57" s="66"/>
      <c r="CA57" s="213"/>
    </row>
    <row r="58" spans="1:79" ht="12.75" customHeight="1">
      <c r="A58" s="67"/>
      <c r="B58" s="206">
        <v>8250002.2800000003</v>
      </c>
      <c r="C58" s="68"/>
      <c r="D58" s="69"/>
      <c r="E58" s="12"/>
      <c r="F58" s="70"/>
      <c r="G58" s="70"/>
      <c r="H58" s="70"/>
      <c r="I58" s="68"/>
      <c r="J58" s="69">
        <v>0.73</v>
      </c>
      <c r="K58" s="12"/>
      <c r="L58" s="12">
        <v>73</v>
      </c>
      <c r="M58" s="70"/>
      <c r="N58" s="70">
        <v>5233</v>
      </c>
      <c r="O58" s="70">
        <v>4814</v>
      </c>
      <c r="P58" s="72"/>
      <c r="Q58" s="70"/>
      <c r="R58" s="70"/>
      <c r="S58" s="70">
        <v>419</v>
      </c>
      <c r="T58" s="70"/>
      <c r="U58" s="207">
        <v>8.7037806398005818E-2</v>
      </c>
      <c r="V58" s="73"/>
      <c r="W58" s="76">
        <v>7191.2</v>
      </c>
      <c r="X58" s="74"/>
      <c r="Y58" s="12">
        <v>1906</v>
      </c>
      <c r="Z58" s="215">
        <v>0.43750201</v>
      </c>
      <c r="AA58" s="70">
        <v>1826.5708917499999</v>
      </c>
      <c r="AB58" s="70"/>
      <c r="AC58" s="70"/>
      <c r="AD58" s="70">
        <v>79.429108250000127</v>
      </c>
      <c r="AE58" s="70"/>
      <c r="AF58" s="207">
        <v>4.3485368462157378E-2</v>
      </c>
      <c r="AG58" s="73"/>
      <c r="AH58" s="208">
        <v>1848</v>
      </c>
      <c r="AI58" s="208">
        <v>1804.2582892400001</v>
      </c>
      <c r="AJ58" s="72"/>
      <c r="AK58" s="70"/>
      <c r="AL58" s="70">
        <v>43.741710759999933</v>
      </c>
      <c r="AM58" s="70"/>
      <c r="AN58" s="207">
        <v>2.4243596951091222E-2</v>
      </c>
      <c r="AO58" s="75"/>
      <c r="AP58" s="69">
        <v>25.315068493150687</v>
      </c>
      <c r="AQ58" s="76"/>
      <c r="AR58" s="208">
        <v>2225</v>
      </c>
      <c r="AS58" s="77"/>
      <c r="AT58" s="70">
        <v>1950</v>
      </c>
      <c r="AU58" s="70"/>
      <c r="AV58" s="70">
        <v>110</v>
      </c>
      <c r="AW58" s="70"/>
      <c r="AX58" s="70">
        <v>2060</v>
      </c>
      <c r="AY58" s="70"/>
      <c r="AZ58" s="207">
        <v>0.92584269662921348</v>
      </c>
      <c r="BA58" s="78"/>
      <c r="BB58" s="69">
        <v>1.0974212106508405</v>
      </c>
      <c r="BC58" s="69"/>
      <c r="BD58" s="208">
        <v>125</v>
      </c>
      <c r="BE58" s="79"/>
      <c r="BF58" s="207">
        <v>5.6179775280898875E-2</v>
      </c>
      <c r="BG58" s="78"/>
      <c r="BH58" s="69">
        <v>0.71547452631651254</v>
      </c>
      <c r="BI58" s="80"/>
      <c r="BJ58" s="208">
        <v>15</v>
      </c>
      <c r="BK58" s="70"/>
      <c r="BL58" s="70">
        <v>10</v>
      </c>
      <c r="BM58" s="70"/>
      <c r="BN58" s="70">
        <v>25</v>
      </c>
      <c r="BO58" s="70"/>
      <c r="BP58" s="207">
        <v>1.1235955056179775E-2</v>
      </c>
      <c r="BQ58" s="78"/>
      <c r="BR58" s="69">
        <v>0.23125910871814465</v>
      </c>
      <c r="BS58" s="69"/>
      <c r="BT58" s="208">
        <v>25</v>
      </c>
      <c r="BU58" s="81"/>
      <c r="BV58" s="12" t="s">
        <v>38</v>
      </c>
      <c r="BW58" s="12"/>
      <c r="BX58" s="12"/>
      <c r="BY58" s="82" t="s">
        <v>305</v>
      </c>
      <c r="BZ58" s="66"/>
      <c r="CA58" s="97"/>
    </row>
    <row r="59" spans="1:79" ht="12.75" customHeight="1">
      <c r="A59" s="67"/>
      <c r="B59" s="206">
        <v>8250002.29</v>
      </c>
      <c r="C59" s="68">
        <v>8250002.2000000002</v>
      </c>
      <c r="D59" s="69">
        <v>8250002.1299999999</v>
      </c>
      <c r="E59" s="12">
        <v>0.108100321</v>
      </c>
      <c r="F59" s="70">
        <v>20946</v>
      </c>
      <c r="G59" s="70">
        <v>8725</v>
      </c>
      <c r="H59" s="70">
        <v>8209</v>
      </c>
      <c r="I59" s="68"/>
      <c r="J59" s="69">
        <v>1.22</v>
      </c>
      <c r="K59" s="12">
        <v>4.5599999999999996</v>
      </c>
      <c r="L59" s="12">
        <v>122</v>
      </c>
      <c r="M59" s="70">
        <v>455.99999999999994</v>
      </c>
      <c r="N59" s="70">
        <v>4471</v>
      </c>
      <c r="O59" s="70">
        <v>4169</v>
      </c>
      <c r="P59" s="72">
        <v>12629</v>
      </c>
      <c r="Q59" s="70">
        <v>7203</v>
      </c>
      <c r="R59" s="70">
        <v>2264.2693236659998</v>
      </c>
      <c r="S59" s="70">
        <v>302</v>
      </c>
      <c r="T59" s="70">
        <v>10364.730676334</v>
      </c>
      <c r="U59" s="207">
        <v>7.2439433917006482E-2</v>
      </c>
      <c r="V59" s="73">
        <v>4.5775167149960874</v>
      </c>
      <c r="W59" s="76">
        <v>3677.1</v>
      </c>
      <c r="X59" s="74">
        <v>2771.7</v>
      </c>
      <c r="Y59" s="12">
        <v>1738</v>
      </c>
      <c r="Z59" s="216">
        <v>0.34607696999999998</v>
      </c>
      <c r="AA59" s="70">
        <v>1634.17545234</v>
      </c>
      <c r="AB59" s="70">
        <v>4722</v>
      </c>
      <c r="AC59" s="70">
        <v>943.17530072499994</v>
      </c>
      <c r="AD59" s="70">
        <v>103.82454766000001</v>
      </c>
      <c r="AE59" s="70">
        <v>3778.8246992750001</v>
      </c>
      <c r="AF59" s="207">
        <v>6.3533292897853838E-2</v>
      </c>
      <c r="AG59" s="73">
        <v>4.0064924265619482</v>
      </c>
      <c r="AH59" s="208">
        <v>1678</v>
      </c>
      <c r="AI59" s="208">
        <v>1603.37460201</v>
      </c>
      <c r="AJ59" s="72">
        <v>4633</v>
      </c>
      <c r="AK59" s="70">
        <v>887.39553508899996</v>
      </c>
      <c r="AL59" s="70">
        <v>74.62539799000001</v>
      </c>
      <c r="AM59" s="70">
        <v>3745.6044649109999</v>
      </c>
      <c r="AN59" s="207">
        <v>4.6542709293541984E-2</v>
      </c>
      <c r="AO59" s="75">
        <v>4.2208962258699447</v>
      </c>
      <c r="AP59" s="69">
        <v>13.754098360655737</v>
      </c>
      <c r="AQ59" s="76">
        <v>10.160087719298247</v>
      </c>
      <c r="AR59" s="208">
        <v>1925</v>
      </c>
      <c r="AS59" s="77">
        <v>6890</v>
      </c>
      <c r="AT59" s="70">
        <v>1645</v>
      </c>
      <c r="AU59" s="70">
        <v>5695</v>
      </c>
      <c r="AV59" s="70">
        <v>105</v>
      </c>
      <c r="AW59" s="70">
        <v>400</v>
      </c>
      <c r="AX59" s="70">
        <v>1750</v>
      </c>
      <c r="AY59" s="70">
        <v>6095</v>
      </c>
      <c r="AZ59" s="207">
        <v>0.90909090909090906</v>
      </c>
      <c r="BA59" s="78">
        <v>0.88461538461538458</v>
      </c>
      <c r="BB59" s="69">
        <v>1.0775649575013768</v>
      </c>
      <c r="BC59" s="69">
        <v>1.1383018990439056</v>
      </c>
      <c r="BD59" s="208">
        <v>110</v>
      </c>
      <c r="BE59" s="79">
        <v>635</v>
      </c>
      <c r="BF59" s="207">
        <v>5.7142857142857141E-2</v>
      </c>
      <c r="BG59" s="78">
        <v>9.2162554426705373E-2</v>
      </c>
      <c r="BH59" s="69">
        <v>0.72773980391050985</v>
      </c>
      <c r="BI59" s="80">
        <v>0.6400177390743429</v>
      </c>
      <c r="BJ59" s="208">
        <v>30</v>
      </c>
      <c r="BK59" s="70">
        <v>45</v>
      </c>
      <c r="BL59" s="70">
        <v>0</v>
      </c>
      <c r="BM59" s="70">
        <v>25</v>
      </c>
      <c r="BN59" s="70">
        <v>30</v>
      </c>
      <c r="BO59" s="70">
        <v>70</v>
      </c>
      <c r="BP59" s="207">
        <v>1.5584415584415584E-2</v>
      </c>
      <c r="BQ59" s="78">
        <v>1.0159651669085631E-2</v>
      </c>
      <c r="BR59" s="69">
        <v>0.32075938715711494</v>
      </c>
      <c r="BS59" s="69">
        <v>0.16386534950138115</v>
      </c>
      <c r="BT59" s="208">
        <v>35</v>
      </c>
      <c r="BU59" s="81">
        <v>85</v>
      </c>
      <c r="BV59" s="12" t="s">
        <v>38</v>
      </c>
      <c r="BW59" s="12" t="s">
        <v>38</v>
      </c>
      <c r="BX59" s="12" t="s">
        <v>38</v>
      </c>
      <c r="BY59" s="82"/>
      <c r="BZ59" s="66"/>
      <c r="CA59" s="213"/>
    </row>
    <row r="60" spans="1:79" ht="12.75" customHeight="1">
      <c r="A60" s="67"/>
      <c r="B60" s="206">
        <v>8250002.2999999998</v>
      </c>
      <c r="C60" s="68"/>
      <c r="D60" s="69"/>
      <c r="E60" s="12"/>
      <c r="F60" s="70"/>
      <c r="G60" s="70"/>
      <c r="H60" s="70"/>
      <c r="I60" s="68"/>
      <c r="J60" s="69">
        <v>1.22</v>
      </c>
      <c r="K60" s="12"/>
      <c r="L60" s="12">
        <v>122</v>
      </c>
      <c r="M60" s="70"/>
      <c r="N60" s="70">
        <v>5101</v>
      </c>
      <c r="O60" s="70">
        <v>4966</v>
      </c>
      <c r="P60" s="72"/>
      <c r="Q60" s="70"/>
      <c r="R60" s="70"/>
      <c r="S60" s="70">
        <v>135</v>
      </c>
      <c r="T60" s="70"/>
      <c r="U60" s="207">
        <v>2.7184857027788965E-2</v>
      </c>
      <c r="V60" s="73"/>
      <c r="W60" s="76">
        <v>4165.1000000000004</v>
      </c>
      <c r="X60" s="74"/>
      <c r="Y60" s="12">
        <v>1707</v>
      </c>
      <c r="Z60" s="214">
        <v>0.36380889</v>
      </c>
      <c r="AA60" s="70">
        <v>1717.9055785799999</v>
      </c>
      <c r="AB60" s="70"/>
      <c r="AC60" s="70"/>
      <c r="AD60" s="70">
        <v>-10.905578579999883</v>
      </c>
      <c r="AE60" s="70"/>
      <c r="AF60" s="207">
        <v>-6.348182761601079E-3</v>
      </c>
      <c r="AG60" s="73"/>
      <c r="AH60" s="208">
        <v>1687</v>
      </c>
      <c r="AI60" s="208">
        <v>1685.52658737</v>
      </c>
      <c r="AJ60" s="72"/>
      <c r="AK60" s="70"/>
      <c r="AL60" s="70">
        <v>1.4734126299999843</v>
      </c>
      <c r="AM60" s="70"/>
      <c r="AN60" s="207">
        <v>8.7415567398376891E-4</v>
      </c>
      <c r="AO60" s="75"/>
      <c r="AP60" s="69">
        <v>13.827868852459016</v>
      </c>
      <c r="AQ60" s="76"/>
      <c r="AR60" s="208">
        <v>2130</v>
      </c>
      <c r="AS60" s="77"/>
      <c r="AT60" s="70">
        <v>1855</v>
      </c>
      <c r="AU60" s="70"/>
      <c r="AV60" s="70">
        <v>90</v>
      </c>
      <c r="AW60" s="70"/>
      <c r="AX60" s="70">
        <v>1945</v>
      </c>
      <c r="AY60" s="70"/>
      <c r="AZ60" s="207">
        <v>0.91314553990610325</v>
      </c>
      <c r="BA60" s="78"/>
      <c r="BB60" s="69">
        <v>1.0823709983916412</v>
      </c>
      <c r="BC60" s="69"/>
      <c r="BD60" s="208">
        <v>75</v>
      </c>
      <c r="BE60" s="79"/>
      <c r="BF60" s="207">
        <v>3.5211267605633804E-2</v>
      </c>
      <c r="BG60" s="78"/>
      <c r="BH60" s="69">
        <v>0.44843121719837759</v>
      </c>
      <c r="BI60" s="80"/>
      <c r="BJ60" s="208">
        <v>35</v>
      </c>
      <c r="BK60" s="70"/>
      <c r="BL60" s="70">
        <v>0</v>
      </c>
      <c r="BM60" s="70"/>
      <c r="BN60" s="70">
        <v>35</v>
      </c>
      <c r="BO60" s="70"/>
      <c r="BP60" s="207">
        <v>1.6431924882629109E-2</v>
      </c>
      <c r="BQ60" s="78"/>
      <c r="BR60" s="69">
        <v>0.33820287495634771</v>
      </c>
      <c r="BS60" s="69"/>
      <c r="BT60" s="208">
        <v>65</v>
      </c>
      <c r="BU60" s="81"/>
      <c r="BV60" s="12" t="s">
        <v>38</v>
      </c>
      <c r="BW60" s="12"/>
      <c r="BX60" s="12"/>
      <c r="BY60" s="82"/>
      <c r="BZ60" s="66"/>
      <c r="CA60" s="213"/>
    </row>
    <row r="61" spans="1:79" ht="12.75" customHeight="1">
      <c r="A61" s="67"/>
      <c r="B61" s="209">
        <v>8250002.3099999996</v>
      </c>
      <c r="C61" s="68"/>
      <c r="D61" s="69"/>
      <c r="E61" s="12"/>
      <c r="F61" s="70"/>
      <c r="G61" s="70"/>
      <c r="H61" s="70"/>
      <c r="I61" s="68"/>
      <c r="J61" s="69">
        <v>1.92</v>
      </c>
      <c r="K61" s="12"/>
      <c r="L61" s="12">
        <v>192</v>
      </c>
      <c r="M61" s="70"/>
      <c r="N61" s="70">
        <v>4380</v>
      </c>
      <c r="O61" s="70">
        <v>3456</v>
      </c>
      <c r="P61" s="72"/>
      <c r="Q61" s="70"/>
      <c r="R61" s="70"/>
      <c r="S61" s="70">
        <v>924</v>
      </c>
      <c r="T61" s="70"/>
      <c r="U61" s="207">
        <v>0.2673611111111111</v>
      </c>
      <c r="V61" s="73"/>
      <c r="W61" s="76">
        <v>2285.1999999999998</v>
      </c>
      <c r="X61" s="74"/>
      <c r="Y61" s="12">
        <v>1664</v>
      </c>
      <c r="Z61" s="215">
        <v>0.29011414000000002</v>
      </c>
      <c r="AA61" s="70">
        <v>1369.9189690800001</v>
      </c>
      <c r="AB61" s="70"/>
      <c r="AC61" s="70"/>
      <c r="AD61" s="70">
        <v>294.08103091999988</v>
      </c>
      <c r="AE61" s="70"/>
      <c r="AF61" s="207">
        <v>0.21467038383846646</v>
      </c>
      <c r="AG61" s="73"/>
      <c r="AH61" s="208">
        <v>1629</v>
      </c>
      <c r="AI61" s="208">
        <v>1344.09881062</v>
      </c>
      <c r="AJ61" s="72"/>
      <c r="AK61" s="70"/>
      <c r="AL61" s="70">
        <v>284.90118938000001</v>
      </c>
      <c r="AM61" s="70"/>
      <c r="AN61" s="207">
        <v>0.21196446803533889</v>
      </c>
      <c r="AO61" s="75"/>
      <c r="AP61" s="69">
        <v>8.484375</v>
      </c>
      <c r="AQ61" s="76"/>
      <c r="AR61" s="208">
        <v>1760</v>
      </c>
      <c r="AS61" s="77"/>
      <c r="AT61" s="70">
        <v>1510</v>
      </c>
      <c r="AU61" s="70"/>
      <c r="AV61" s="70">
        <v>120</v>
      </c>
      <c r="AW61" s="70"/>
      <c r="AX61" s="70">
        <v>1630</v>
      </c>
      <c r="AY61" s="70"/>
      <c r="AZ61" s="207">
        <v>0.92613636363636365</v>
      </c>
      <c r="BA61" s="78"/>
      <c r="BB61" s="69">
        <v>1.0977693004545277</v>
      </c>
      <c r="BC61" s="69"/>
      <c r="BD61" s="208">
        <v>100</v>
      </c>
      <c r="BE61" s="79"/>
      <c r="BF61" s="207">
        <v>5.6818181818181816E-2</v>
      </c>
      <c r="BG61" s="78"/>
      <c r="BH61" s="69">
        <v>0.72360491866101839</v>
      </c>
      <c r="BI61" s="80"/>
      <c r="BJ61" s="208">
        <v>0</v>
      </c>
      <c r="BK61" s="70"/>
      <c r="BL61" s="70">
        <v>0</v>
      </c>
      <c r="BM61" s="70"/>
      <c r="BN61" s="70">
        <v>0</v>
      </c>
      <c r="BO61" s="70"/>
      <c r="BP61" s="207">
        <v>0</v>
      </c>
      <c r="BQ61" s="78"/>
      <c r="BR61" s="69">
        <v>0</v>
      </c>
      <c r="BS61" s="69"/>
      <c r="BT61" s="208">
        <v>35</v>
      </c>
      <c r="BU61" s="81"/>
      <c r="BV61" s="12" t="s">
        <v>38</v>
      </c>
      <c r="BW61" s="12"/>
      <c r="BX61" s="12"/>
      <c r="BY61" s="82"/>
      <c r="BZ61" s="66"/>
      <c r="CA61" s="97"/>
    </row>
    <row r="62" spans="1:79" ht="12.75" customHeight="1">
      <c r="A62" s="67"/>
      <c r="B62" s="209">
        <v>8250002.3200000003</v>
      </c>
      <c r="C62" s="68">
        <v>8250002.21</v>
      </c>
      <c r="D62" s="69">
        <v>8250002.1299999999</v>
      </c>
      <c r="E62" s="12">
        <v>1.5787934999999999E-2</v>
      </c>
      <c r="F62" s="70">
        <v>20946</v>
      </c>
      <c r="G62" s="70">
        <v>8725</v>
      </c>
      <c r="H62" s="70">
        <v>8209</v>
      </c>
      <c r="I62" s="68"/>
      <c r="J62" s="69">
        <v>1.08</v>
      </c>
      <c r="K62" s="12">
        <v>25.84</v>
      </c>
      <c r="L62" s="12">
        <v>108</v>
      </c>
      <c r="M62" s="70">
        <v>2584</v>
      </c>
      <c r="N62" s="70">
        <v>3495</v>
      </c>
      <c r="O62" s="70">
        <v>3467</v>
      </c>
      <c r="P62" s="72">
        <v>22077</v>
      </c>
      <c r="Q62" s="70">
        <v>6786</v>
      </c>
      <c r="R62" s="70">
        <v>330.69408650999998</v>
      </c>
      <c r="S62" s="70">
        <v>28</v>
      </c>
      <c r="T62" s="70">
        <v>21746.30591349</v>
      </c>
      <c r="U62" s="207">
        <v>8.0761465243726557E-3</v>
      </c>
      <c r="V62" s="73">
        <v>65.759585068456929</v>
      </c>
      <c r="W62" s="76">
        <v>3228.9</v>
      </c>
      <c r="X62" s="74">
        <v>854.5</v>
      </c>
      <c r="Y62" s="12">
        <v>1183</v>
      </c>
      <c r="Z62" s="216">
        <v>0.16371886999999999</v>
      </c>
      <c r="AA62" s="70">
        <v>1274.3876840799999</v>
      </c>
      <c r="AB62" s="70">
        <v>7784</v>
      </c>
      <c r="AC62" s="70">
        <v>137.74973287500001</v>
      </c>
      <c r="AD62" s="70">
        <v>-91.387684079999872</v>
      </c>
      <c r="AE62" s="70">
        <v>7646.2502671250004</v>
      </c>
      <c r="AF62" s="207">
        <v>-7.171105403923772E-2</v>
      </c>
      <c r="AG62" s="73">
        <v>55.508276550078939</v>
      </c>
      <c r="AH62" s="208">
        <v>1161</v>
      </c>
      <c r="AI62" s="208">
        <v>1202.3513812799999</v>
      </c>
      <c r="AJ62" s="72">
        <v>7344</v>
      </c>
      <c r="AK62" s="70">
        <v>129.603158415</v>
      </c>
      <c r="AL62" s="70">
        <v>-41.351381279999941</v>
      </c>
      <c r="AM62" s="70">
        <v>7214.3968415850004</v>
      </c>
      <c r="AN62" s="207">
        <v>-3.4392093629050491E-2</v>
      </c>
      <c r="AO62" s="75">
        <v>55.665285706108392</v>
      </c>
      <c r="AP62" s="69">
        <v>10.75</v>
      </c>
      <c r="AQ62" s="76">
        <v>2.8421052631578947</v>
      </c>
      <c r="AR62" s="208">
        <v>1295</v>
      </c>
      <c r="AS62" s="77">
        <v>11290</v>
      </c>
      <c r="AT62" s="70">
        <v>1090</v>
      </c>
      <c r="AU62" s="70">
        <v>9240</v>
      </c>
      <c r="AV62" s="70">
        <v>40</v>
      </c>
      <c r="AW62" s="70">
        <v>420</v>
      </c>
      <c r="AX62" s="70">
        <v>1130</v>
      </c>
      <c r="AY62" s="70">
        <v>9660</v>
      </c>
      <c r="AZ62" s="207">
        <v>0.87258687258687262</v>
      </c>
      <c r="BA62" s="78">
        <v>0.8556244464127547</v>
      </c>
      <c r="BB62" s="69">
        <v>1.0342959399028659</v>
      </c>
      <c r="BC62" s="69">
        <v>1.100997053813946</v>
      </c>
      <c r="BD62" s="208">
        <v>55</v>
      </c>
      <c r="BE62" s="79">
        <v>1010</v>
      </c>
      <c r="BF62" s="207">
        <v>4.2471042471042469E-2</v>
      </c>
      <c r="BG62" s="78">
        <v>8.9459698848538535E-2</v>
      </c>
      <c r="BH62" s="69">
        <v>0.54088769209564924</v>
      </c>
      <c r="BI62" s="80">
        <v>0.62124790867040658</v>
      </c>
      <c r="BJ62" s="208">
        <v>40</v>
      </c>
      <c r="BK62" s="70">
        <v>300</v>
      </c>
      <c r="BL62" s="70">
        <v>15</v>
      </c>
      <c r="BM62" s="70">
        <v>40</v>
      </c>
      <c r="BN62" s="70">
        <v>55</v>
      </c>
      <c r="BO62" s="70">
        <v>340</v>
      </c>
      <c r="BP62" s="207">
        <v>4.2471042471042469E-2</v>
      </c>
      <c r="BQ62" s="78">
        <v>3.0115146147032774E-2</v>
      </c>
      <c r="BR62" s="69">
        <v>0.87414157310835372</v>
      </c>
      <c r="BS62" s="69">
        <v>0.48572816366181892</v>
      </c>
      <c r="BT62" s="208">
        <v>55</v>
      </c>
      <c r="BU62" s="81">
        <v>275</v>
      </c>
      <c r="BV62" s="12" t="s">
        <v>38</v>
      </c>
      <c r="BW62" s="12" t="s">
        <v>38</v>
      </c>
      <c r="BX62" s="12" t="s">
        <v>38</v>
      </c>
      <c r="BY62" s="82"/>
      <c r="BZ62" s="66"/>
      <c r="CA62" s="97"/>
    </row>
    <row r="63" spans="1:79" ht="12.75" customHeight="1">
      <c r="A63" s="67"/>
      <c r="B63" s="206">
        <v>8250002.3300000001</v>
      </c>
      <c r="C63" s="68"/>
      <c r="D63" s="69"/>
      <c r="E63" s="12"/>
      <c r="F63" s="70"/>
      <c r="G63" s="70"/>
      <c r="H63" s="70"/>
      <c r="I63" s="68"/>
      <c r="J63" s="69">
        <v>0.83</v>
      </c>
      <c r="K63" s="12"/>
      <c r="L63" s="12">
        <v>83</v>
      </c>
      <c r="M63" s="70"/>
      <c r="N63" s="70">
        <v>2938</v>
      </c>
      <c r="O63" s="70">
        <v>2649</v>
      </c>
      <c r="P63" s="72"/>
      <c r="Q63" s="70"/>
      <c r="R63" s="70"/>
      <c r="S63" s="70">
        <v>289</v>
      </c>
      <c r="T63" s="70"/>
      <c r="U63" s="207">
        <v>0.10909777274443186</v>
      </c>
      <c r="V63" s="73"/>
      <c r="W63" s="76">
        <v>3535.5</v>
      </c>
      <c r="X63" s="74"/>
      <c r="Y63" s="12">
        <v>876</v>
      </c>
      <c r="Z63" s="214">
        <v>9.1413190000000005E-2</v>
      </c>
      <c r="AA63" s="70">
        <v>711.56027096000003</v>
      </c>
      <c r="AB63" s="70"/>
      <c r="AC63" s="70"/>
      <c r="AD63" s="70">
        <v>164.43972903999997</v>
      </c>
      <c r="AE63" s="70"/>
      <c r="AF63" s="207">
        <v>0.23109740067155024</v>
      </c>
      <c r="AG63" s="73"/>
      <c r="AH63" s="208">
        <v>860</v>
      </c>
      <c r="AI63" s="208">
        <v>671.3384673600001</v>
      </c>
      <c r="AJ63" s="72"/>
      <c r="AK63" s="70"/>
      <c r="AL63" s="70">
        <v>188.6615326399999</v>
      </c>
      <c r="AM63" s="70"/>
      <c r="AN63" s="207">
        <v>0.28102297397302517</v>
      </c>
      <c r="AO63" s="75"/>
      <c r="AP63" s="69">
        <v>10.361445783132529</v>
      </c>
      <c r="AQ63" s="76"/>
      <c r="AR63" s="208">
        <v>960</v>
      </c>
      <c r="AS63" s="77"/>
      <c r="AT63" s="70">
        <v>800</v>
      </c>
      <c r="AU63" s="70"/>
      <c r="AV63" s="70">
        <v>50</v>
      </c>
      <c r="AW63" s="70"/>
      <c r="AX63" s="70">
        <v>850</v>
      </c>
      <c r="AY63" s="70"/>
      <c r="AZ63" s="207">
        <v>0.88541666666666663</v>
      </c>
      <c r="BA63" s="78"/>
      <c r="BB63" s="69">
        <v>1.0495033700664451</v>
      </c>
      <c r="BC63" s="69"/>
      <c r="BD63" s="208">
        <v>35</v>
      </c>
      <c r="BE63" s="79"/>
      <c r="BF63" s="207">
        <v>3.6458333333333336E-2</v>
      </c>
      <c r="BG63" s="78"/>
      <c r="BH63" s="69">
        <v>0.46431315614082014</v>
      </c>
      <c r="BI63" s="80"/>
      <c r="BJ63" s="208">
        <v>10</v>
      </c>
      <c r="BK63" s="70"/>
      <c r="BL63" s="70">
        <v>15</v>
      </c>
      <c r="BM63" s="70"/>
      <c r="BN63" s="70">
        <v>25</v>
      </c>
      <c r="BO63" s="70"/>
      <c r="BP63" s="207">
        <v>2.6041666666666668E-2</v>
      </c>
      <c r="BQ63" s="78"/>
      <c r="BR63" s="69">
        <v>0.53599116343528319</v>
      </c>
      <c r="BS63" s="69"/>
      <c r="BT63" s="208">
        <v>60</v>
      </c>
      <c r="BU63" s="81"/>
      <c r="BV63" s="12" t="s">
        <v>38</v>
      </c>
      <c r="BW63" s="12"/>
      <c r="BX63" s="12"/>
      <c r="BY63" s="82" t="s">
        <v>305</v>
      </c>
      <c r="BZ63" s="66"/>
      <c r="CA63" s="97"/>
    </row>
    <row r="64" spans="1:79" ht="12.75" customHeight="1">
      <c r="A64" s="67"/>
      <c r="B64" s="206">
        <v>8250002.3399999999</v>
      </c>
      <c r="C64" s="68"/>
      <c r="D64" s="69"/>
      <c r="E64" s="12"/>
      <c r="F64" s="70"/>
      <c r="G64" s="70"/>
      <c r="H64" s="70"/>
      <c r="I64" s="68"/>
      <c r="J64" s="69">
        <v>1.35</v>
      </c>
      <c r="K64" s="12"/>
      <c r="L64" s="12">
        <v>135</v>
      </c>
      <c r="M64" s="70"/>
      <c r="N64" s="70">
        <v>5009</v>
      </c>
      <c r="O64" s="70">
        <v>3927</v>
      </c>
      <c r="P64" s="72"/>
      <c r="Q64" s="70"/>
      <c r="R64" s="70"/>
      <c r="S64" s="70">
        <v>1082</v>
      </c>
      <c r="T64" s="70"/>
      <c r="U64" s="207">
        <v>0.27552839317545202</v>
      </c>
      <c r="V64" s="73"/>
      <c r="W64" s="76">
        <v>3713.4</v>
      </c>
      <c r="X64" s="74"/>
      <c r="Y64" s="12">
        <v>1384</v>
      </c>
      <c r="Z64" s="214">
        <v>0.14429935999999999</v>
      </c>
      <c r="AA64" s="70">
        <v>1123.22621824</v>
      </c>
      <c r="AB64" s="70"/>
      <c r="AC64" s="70"/>
      <c r="AD64" s="70">
        <v>260.77378176000002</v>
      </c>
      <c r="AE64" s="70"/>
      <c r="AF64" s="207">
        <v>0.23216497044434234</v>
      </c>
      <c r="AG64" s="73"/>
      <c r="AH64" s="208">
        <v>1372</v>
      </c>
      <c r="AI64" s="208">
        <v>1059.7344998399999</v>
      </c>
      <c r="AJ64" s="72"/>
      <c r="AK64" s="70"/>
      <c r="AL64" s="70">
        <v>312.2655001600001</v>
      </c>
      <c r="AM64" s="70"/>
      <c r="AN64" s="207">
        <v>0.29466389950232474</v>
      </c>
      <c r="AO64" s="75"/>
      <c r="AP64" s="69">
        <v>10.162962962962963</v>
      </c>
      <c r="AQ64" s="76"/>
      <c r="AR64" s="208">
        <v>1430</v>
      </c>
      <c r="AS64" s="77"/>
      <c r="AT64" s="70">
        <v>1185</v>
      </c>
      <c r="AU64" s="70"/>
      <c r="AV64" s="70">
        <v>70</v>
      </c>
      <c r="AW64" s="70"/>
      <c r="AX64" s="70">
        <v>1255</v>
      </c>
      <c r="AY64" s="70"/>
      <c r="AZ64" s="207">
        <v>0.8776223776223776</v>
      </c>
      <c r="BA64" s="78"/>
      <c r="BB64" s="69">
        <v>1.0402646320494062</v>
      </c>
      <c r="BC64" s="69"/>
      <c r="BD64" s="208">
        <v>50</v>
      </c>
      <c r="BE64" s="79"/>
      <c r="BF64" s="207">
        <v>3.4965034965034968E-2</v>
      </c>
      <c r="BG64" s="78"/>
      <c r="BH64" s="69">
        <v>0.4452953345606267</v>
      </c>
      <c r="BI64" s="80"/>
      <c r="BJ64" s="208">
        <v>35</v>
      </c>
      <c r="BK64" s="70"/>
      <c r="BL64" s="70">
        <v>20</v>
      </c>
      <c r="BM64" s="70"/>
      <c r="BN64" s="70">
        <v>55</v>
      </c>
      <c r="BO64" s="70"/>
      <c r="BP64" s="207">
        <v>3.8461538461538464E-2</v>
      </c>
      <c r="BQ64" s="78"/>
      <c r="BR64" s="69">
        <v>0.79161771830441829</v>
      </c>
      <c r="BS64" s="69"/>
      <c r="BT64" s="208">
        <v>70</v>
      </c>
      <c r="BU64" s="81"/>
      <c r="BV64" s="12" t="s">
        <v>38</v>
      </c>
      <c r="BW64" s="12"/>
      <c r="BX64" s="12"/>
      <c r="BY64" s="82" t="s">
        <v>305</v>
      </c>
      <c r="BZ64" s="66"/>
      <c r="CA64" s="97"/>
    </row>
    <row r="65" spans="1:79" ht="12.75" customHeight="1">
      <c r="A65" s="67"/>
      <c r="B65" s="227">
        <v>8250002.3499999996</v>
      </c>
      <c r="C65" s="68"/>
      <c r="D65" s="69"/>
      <c r="E65" s="12"/>
      <c r="F65" s="70"/>
      <c r="G65" s="70"/>
      <c r="H65" s="70"/>
      <c r="I65" s="68"/>
      <c r="J65" s="69">
        <v>0.63</v>
      </c>
      <c r="K65" s="12"/>
      <c r="L65" s="12">
        <v>63</v>
      </c>
      <c r="M65" s="70"/>
      <c r="N65" s="70">
        <v>3409</v>
      </c>
      <c r="O65" s="70">
        <v>1392</v>
      </c>
      <c r="P65" s="72"/>
      <c r="Q65" s="70"/>
      <c r="R65" s="70"/>
      <c r="S65" s="70">
        <v>2017</v>
      </c>
      <c r="T65" s="70"/>
      <c r="U65" s="207">
        <v>1.4489942528735633</v>
      </c>
      <c r="V65" s="73"/>
      <c r="W65" s="76">
        <v>5410.3</v>
      </c>
      <c r="X65" s="74"/>
      <c r="Y65" s="12">
        <v>1530</v>
      </c>
      <c r="Z65" s="214">
        <v>0.10015300000000001</v>
      </c>
      <c r="AA65" s="70">
        <v>779.59095200000002</v>
      </c>
      <c r="AB65" s="70"/>
      <c r="AC65" s="70"/>
      <c r="AD65" s="70">
        <v>750.40904799999998</v>
      </c>
      <c r="AE65" s="70"/>
      <c r="AF65" s="207">
        <v>0.9625676722836054</v>
      </c>
      <c r="AG65" s="73"/>
      <c r="AH65" s="208">
        <v>1456</v>
      </c>
      <c r="AI65" s="208">
        <v>735.52363200000002</v>
      </c>
      <c r="AJ65" s="72"/>
      <c r="AK65" s="70"/>
      <c r="AL65" s="70">
        <v>720.47636799999998</v>
      </c>
      <c r="AM65" s="70"/>
      <c r="AN65" s="207">
        <v>0.97954210667700203</v>
      </c>
      <c r="AO65" s="75"/>
      <c r="AP65" s="69">
        <v>23.111111111111111</v>
      </c>
      <c r="AQ65" s="76"/>
      <c r="AR65" s="208">
        <v>1415</v>
      </c>
      <c r="AS65" s="77"/>
      <c r="AT65" s="70">
        <v>1165</v>
      </c>
      <c r="AU65" s="70"/>
      <c r="AV65" s="70">
        <v>70</v>
      </c>
      <c r="AW65" s="70"/>
      <c r="AX65" s="70">
        <v>1235</v>
      </c>
      <c r="AY65" s="70"/>
      <c r="AZ65" s="207">
        <v>0.87279151943462896</v>
      </c>
      <c r="BA65" s="78"/>
      <c r="BB65" s="69">
        <v>1.034538512201852</v>
      </c>
      <c r="BC65" s="69"/>
      <c r="BD65" s="208">
        <v>45</v>
      </c>
      <c r="BE65" s="79"/>
      <c r="BF65" s="207">
        <v>3.1802120141342753E-2</v>
      </c>
      <c r="BG65" s="78"/>
      <c r="BH65" s="69">
        <v>0.40501420182298692</v>
      </c>
      <c r="BI65" s="80"/>
      <c r="BJ65" s="208">
        <v>65</v>
      </c>
      <c r="BK65" s="70"/>
      <c r="BL65" s="70">
        <v>0</v>
      </c>
      <c r="BM65" s="70"/>
      <c r="BN65" s="70">
        <v>65</v>
      </c>
      <c r="BO65" s="70"/>
      <c r="BP65" s="207">
        <v>4.5936395759717315E-2</v>
      </c>
      <c r="BQ65" s="78"/>
      <c r="BR65" s="69">
        <v>0.94546568475934045</v>
      </c>
      <c r="BS65" s="69"/>
      <c r="BT65" s="208">
        <v>65</v>
      </c>
      <c r="BU65" s="81"/>
      <c r="BV65" s="12" t="s">
        <v>38</v>
      </c>
      <c r="BW65" s="12"/>
      <c r="BX65" s="12"/>
      <c r="BY65" s="82" t="s">
        <v>305</v>
      </c>
      <c r="BZ65" s="66"/>
      <c r="CA65" s="97"/>
    </row>
    <row r="66" spans="1:79" ht="12.75" customHeight="1">
      <c r="A66" s="67"/>
      <c r="B66" s="206">
        <v>8250002.3600000003</v>
      </c>
      <c r="C66" s="68"/>
      <c r="D66" s="69"/>
      <c r="E66" s="12"/>
      <c r="F66" s="70"/>
      <c r="G66" s="70"/>
      <c r="H66" s="70"/>
      <c r="I66" s="68"/>
      <c r="J66" s="69">
        <v>0.5</v>
      </c>
      <c r="K66" s="12"/>
      <c r="L66" s="12">
        <v>50</v>
      </c>
      <c r="M66" s="70"/>
      <c r="N66" s="70">
        <v>3445</v>
      </c>
      <c r="O66" s="70">
        <v>3396</v>
      </c>
      <c r="P66" s="72"/>
      <c r="Q66" s="70"/>
      <c r="R66" s="70"/>
      <c r="S66" s="70">
        <v>49</v>
      </c>
      <c r="T66" s="70"/>
      <c r="U66" s="207">
        <v>1.4428739693757362E-2</v>
      </c>
      <c r="V66" s="73"/>
      <c r="W66" s="76">
        <v>6825.8</v>
      </c>
      <c r="X66" s="74"/>
      <c r="Y66" s="12">
        <v>1405</v>
      </c>
      <c r="Z66" s="214">
        <v>0.17430477</v>
      </c>
      <c r="AA66" s="70">
        <v>1356.7883296800001</v>
      </c>
      <c r="AB66" s="70"/>
      <c r="AC66" s="70"/>
      <c r="AD66" s="70">
        <v>48.211670319999939</v>
      </c>
      <c r="AE66" s="70"/>
      <c r="AF66" s="207">
        <v>3.5533671144835625E-2</v>
      </c>
      <c r="AG66" s="73"/>
      <c r="AH66" s="208">
        <v>1369</v>
      </c>
      <c r="AI66" s="208">
        <v>1280.0942308799999</v>
      </c>
      <c r="AJ66" s="72"/>
      <c r="AK66" s="70"/>
      <c r="AL66" s="70">
        <v>88.905769120000059</v>
      </c>
      <c r="AM66" s="70"/>
      <c r="AN66" s="207">
        <v>6.9452519178124755E-2</v>
      </c>
      <c r="AO66" s="75"/>
      <c r="AP66" s="69">
        <v>27.38</v>
      </c>
      <c r="AQ66" s="76"/>
      <c r="AR66" s="208">
        <v>1370</v>
      </c>
      <c r="AS66" s="77"/>
      <c r="AT66" s="70">
        <v>1075</v>
      </c>
      <c r="AU66" s="70"/>
      <c r="AV66" s="70">
        <v>60</v>
      </c>
      <c r="AW66" s="70"/>
      <c r="AX66" s="70">
        <v>1135</v>
      </c>
      <c r="AY66" s="70"/>
      <c r="AZ66" s="207">
        <v>0.82846715328467158</v>
      </c>
      <c r="BA66" s="78"/>
      <c r="BB66" s="69">
        <v>0.98199989010253219</v>
      </c>
      <c r="BC66" s="69"/>
      <c r="BD66" s="208">
        <v>65</v>
      </c>
      <c r="BE66" s="79"/>
      <c r="BF66" s="207">
        <v>4.7445255474452552E-2</v>
      </c>
      <c r="BG66" s="78"/>
      <c r="BH66" s="69">
        <v>0.60423651602058759</v>
      </c>
      <c r="BI66" s="80"/>
      <c r="BJ66" s="208">
        <v>115</v>
      </c>
      <c r="BK66" s="70"/>
      <c r="BL66" s="70">
        <v>0</v>
      </c>
      <c r="BM66" s="70"/>
      <c r="BN66" s="70">
        <v>115</v>
      </c>
      <c r="BO66" s="70"/>
      <c r="BP66" s="207">
        <v>8.3941605839416053E-2</v>
      </c>
      <c r="BQ66" s="78"/>
      <c r="BR66" s="69">
        <v>1.7276912246205915</v>
      </c>
      <c r="BS66" s="69"/>
      <c r="BT66" s="208">
        <v>50</v>
      </c>
      <c r="BU66" s="81"/>
      <c r="BV66" s="12" t="s">
        <v>38</v>
      </c>
      <c r="BW66" s="12"/>
      <c r="BX66" s="12"/>
      <c r="BY66" s="82" t="s">
        <v>305</v>
      </c>
      <c r="BZ66" s="428"/>
      <c r="CA66" s="439"/>
    </row>
    <row r="67" spans="1:79" ht="12.75" customHeight="1">
      <c r="A67" s="67"/>
      <c r="B67" s="206">
        <v>8250002.3700000001</v>
      </c>
      <c r="C67" s="68"/>
      <c r="D67" s="69"/>
      <c r="E67" s="12"/>
      <c r="F67" s="70"/>
      <c r="G67" s="70"/>
      <c r="H67" s="70"/>
      <c r="I67" s="68"/>
      <c r="J67" s="69">
        <v>1.17</v>
      </c>
      <c r="K67" s="12"/>
      <c r="L67" s="12">
        <v>117</v>
      </c>
      <c r="M67" s="70"/>
      <c r="N67" s="70">
        <v>3317</v>
      </c>
      <c r="O67" s="70">
        <v>3157</v>
      </c>
      <c r="P67" s="72"/>
      <c r="Q67" s="70"/>
      <c r="R67" s="70"/>
      <c r="S67" s="70">
        <v>160</v>
      </c>
      <c r="T67" s="70"/>
      <c r="U67" s="207">
        <v>5.0681026290782388E-2</v>
      </c>
      <c r="V67" s="73"/>
      <c r="W67" s="76">
        <v>2845.7</v>
      </c>
      <c r="X67" s="74"/>
      <c r="Y67" s="12">
        <v>1129</v>
      </c>
      <c r="Z67" s="214">
        <v>0.14653948999999999</v>
      </c>
      <c r="AA67" s="70">
        <v>1140.6633901600001</v>
      </c>
      <c r="AB67" s="70"/>
      <c r="AC67" s="70"/>
      <c r="AD67" s="70">
        <v>-11.663390160000063</v>
      </c>
      <c r="AE67" s="70"/>
      <c r="AF67" s="207">
        <v>-1.0225093801216893E-2</v>
      </c>
      <c r="AG67" s="73"/>
      <c r="AH67" s="208">
        <v>1112</v>
      </c>
      <c r="AI67" s="208">
        <v>1076.1860145599999</v>
      </c>
      <c r="AJ67" s="72"/>
      <c r="AK67" s="70"/>
      <c r="AL67" s="70">
        <v>35.813985440000124</v>
      </c>
      <c r="AM67" s="70"/>
      <c r="AN67" s="207">
        <v>3.3278620011283754E-2</v>
      </c>
      <c r="AO67" s="75"/>
      <c r="AP67" s="69">
        <v>9.5042735042735043</v>
      </c>
      <c r="AQ67" s="76"/>
      <c r="AR67" s="208">
        <v>1130</v>
      </c>
      <c r="AS67" s="77"/>
      <c r="AT67" s="70">
        <v>980</v>
      </c>
      <c r="AU67" s="70"/>
      <c r="AV67" s="70">
        <v>55</v>
      </c>
      <c r="AW67" s="70"/>
      <c r="AX67" s="70">
        <v>1035</v>
      </c>
      <c r="AY67" s="70"/>
      <c r="AZ67" s="207">
        <v>0.91592920353982299</v>
      </c>
      <c r="BA67" s="78"/>
      <c r="BB67" s="69">
        <v>1.0856705346153253</v>
      </c>
      <c r="BC67" s="69"/>
      <c r="BD67" s="208">
        <v>25</v>
      </c>
      <c r="BE67" s="79"/>
      <c r="BF67" s="207">
        <v>2.2123893805309734E-2</v>
      </c>
      <c r="BG67" s="78"/>
      <c r="BH67" s="69">
        <v>0.28175766744322839</v>
      </c>
      <c r="BI67" s="80"/>
      <c r="BJ67" s="208">
        <v>20</v>
      </c>
      <c r="BK67" s="70"/>
      <c r="BL67" s="70">
        <v>0</v>
      </c>
      <c r="BM67" s="70"/>
      <c r="BN67" s="70">
        <v>20</v>
      </c>
      <c r="BO67" s="70"/>
      <c r="BP67" s="207">
        <v>1.7699115044247787E-2</v>
      </c>
      <c r="BQ67" s="78"/>
      <c r="BR67" s="69">
        <v>0.36428425975070572</v>
      </c>
      <c r="BS67" s="69"/>
      <c r="BT67" s="208">
        <v>45</v>
      </c>
      <c r="BU67" s="81"/>
      <c r="BV67" s="12" t="s">
        <v>38</v>
      </c>
      <c r="BW67" s="12"/>
      <c r="BX67" s="12"/>
      <c r="BY67" s="82" t="s">
        <v>305</v>
      </c>
      <c r="BZ67" s="428"/>
      <c r="CA67" s="439"/>
    </row>
    <row r="68" spans="1:79" ht="12.75" customHeight="1">
      <c r="A68" s="67" t="s">
        <v>476</v>
      </c>
      <c r="B68" s="206">
        <v>8250002.3799999999</v>
      </c>
      <c r="C68" s="68"/>
      <c r="D68" s="69"/>
      <c r="E68" s="12"/>
      <c r="F68" s="70"/>
      <c r="G68" s="70"/>
      <c r="H68" s="70"/>
      <c r="I68" s="68"/>
      <c r="J68" s="69">
        <v>20.02</v>
      </c>
      <c r="K68" s="12"/>
      <c r="L68" s="12">
        <v>2002</v>
      </c>
      <c r="M68" s="70"/>
      <c r="N68" s="70">
        <v>14189</v>
      </c>
      <c r="O68" s="70">
        <v>4089</v>
      </c>
      <c r="P68" s="72"/>
      <c r="Q68" s="70"/>
      <c r="R68" s="70"/>
      <c r="S68" s="70">
        <v>10100</v>
      </c>
      <c r="T68" s="70"/>
      <c r="U68" s="207">
        <v>2.4700415749572024</v>
      </c>
      <c r="V68" s="73"/>
      <c r="W68" s="76">
        <v>708.7</v>
      </c>
      <c r="X68" s="74"/>
      <c r="Y68" s="12">
        <v>5860</v>
      </c>
      <c r="Z68" s="215">
        <v>0.17957131000000001</v>
      </c>
      <c r="AA68" s="70">
        <v>1397.7830770400001</v>
      </c>
      <c r="AB68" s="70"/>
      <c r="AC68" s="70"/>
      <c r="AD68" s="70">
        <v>4462.2169229600004</v>
      </c>
      <c r="AE68" s="70"/>
      <c r="AF68" s="207">
        <v>3.1923529453578481</v>
      </c>
      <c r="AG68" s="73"/>
      <c r="AH68" s="208">
        <v>5333</v>
      </c>
      <c r="AI68" s="208">
        <v>1318.7717006400001</v>
      </c>
      <c r="AJ68" s="72"/>
      <c r="AK68" s="70"/>
      <c r="AL68" s="70">
        <v>4014.2282993600002</v>
      </c>
      <c r="AM68" s="70"/>
      <c r="AN68" s="207">
        <v>3.0439144981742441</v>
      </c>
      <c r="AO68" s="75"/>
      <c r="AP68" s="69">
        <v>2.6638361638361636</v>
      </c>
      <c r="AQ68" s="76"/>
      <c r="AR68" s="208">
        <v>5210</v>
      </c>
      <c r="AS68" s="77"/>
      <c r="AT68" s="70">
        <v>4430</v>
      </c>
      <c r="AU68" s="70"/>
      <c r="AV68" s="70">
        <v>235</v>
      </c>
      <c r="AW68" s="70"/>
      <c r="AX68" s="70">
        <v>4665</v>
      </c>
      <c r="AY68" s="70"/>
      <c r="AZ68" s="207">
        <v>0.89539347408829173</v>
      </c>
      <c r="BA68" s="78"/>
      <c r="BB68" s="69">
        <v>1.0613290939382563</v>
      </c>
      <c r="BC68" s="69"/>
      <c r="BD68" s="208">
        <v>180</v>
      </c>
      <c r="BE68" s="79"/>
      <c r="BF68" s="207">
        <v>3.4548944337811902E-2</v>
      </c>
      <c r="BG68" s="78"/>
      <c r="BH68" s="69">
        <v>0.4399962346100012</v>
      </c>
      <c r="BI68" s="80"/>
      <c r="BJ68" s="208">
        <v>200</v>
      </c>
      <c r="BK68" s="70"/>
      <c r="BL68" s="70">
        <v>15</v>
      </c>
      <c r="BM68" s="70"/>
      <c r="BN68" s="70">
        <v>215</v>
      </c>
      <c r="BO68" s="70"/>
      <c r="BP68" s="207">
        <v>4.126679462571977E-2</v>
      </c>
      <c r="BQ68" s="78"/>
      <c r="BR68" s="69">
        <v>0.84935567088708208</v>
      </c>
      <c r="BS68" s="69"/>
      <c r="BT68" s="208">
        <v>145</v>
      </c>
      <c r="BU68" s="81"/>
      <c r="BV68" s="12" t="s">
        <v>38</v>
      </c>
      <c r="BW68" s="12"/>
      <c r="BX68" s="12"/>
      <c r="BY68" s="82" t="s">
        <v>305</v>
      </c>
      <c r="BZ68" s="66"/>
      <c r="CA68" s="97"/>
    </row>
    <row r="69" spans="1:79" ht="12.75" customHeight="1">
      <c r="A69" s="67"/>
      <c r="B69" s="206">
        <v>8250002.3899999997</v>
      </c>
      <c r="C69" s="68">
        <v>8250002.2300000004</v>
      </c>
      <c r="D69" s="69">
        <v>8250002.1299999999</v>
      </c>
      <c r="E69" s="12">
        <v>0.13416351400000001</v>
      </c>
      <c r="F69" s="70">
        <v>20946</v>
      </c>
      <c r="G69" s="70">
        <v>8725</v>
      </c>
      <c r="H69" s="70">
        <v>8209</v>
      </c>
      <c r="I69" s="68"/>
      <c r="J69" s="69">
        <v>1.84</v>
      </c>
      <c r="K69" s="12">
        <v>5.85</v>
      </c>
      <c r="L69" s="12">
        <v>184</v>
      </c>
      <c r="M69" s="70">
        <v>585</v>
      </c>
      <c r="N69" s="70">
        <v>6662</v>
      </c>
      <c r="O69" s="70">
        <v>6460</v>
      </c>
      <c r="P69" s="72">
        <v>13080</v>
      </c>
      <c r="Q69" s="70">
        <v>5964</v>
      </c>
      <c r="R69" s="70">
        <v>2810.1889642440001</v>
      </c>
      <c r="S69" s="70">
        <v>202</v>
      </c>
      <c r="T69" s="70">
        <v>10269.811035756</v>
      </c>
      <c r="U69" s="207">
        <v>3.1269349845201237E-2</v>
      </c>
      <c r="V69" s="73">
        <v>3.6544912696000122</v>
      </c>
      <c r="W69" s="76">
        <v>3627.6</v>
      </c>
      <c r="X69" s="74">
        <v>2234.1</v>
      </c>
      <c r="Y69" s="12">
        <v>2208</v>
      </c>
      <c r="Z69" s="216">
        <v>0.49081694999999997</v>
      </c>
      <c r="AA69" s="70">
        <v>2222.9099665499998</v>
      </c>
      <c r="AB69" s="70">
        <v>4529</v>
      </c>
      <c r="AC69" s="70">
        <v>1170.57665965</v>
      </c>
      <c r="AD69" s="70">
        <v>-14.909966549999808</v>
      </c>
      <c r="AE69" s="70">
        <v>3358.4233403500002</v>
      </c>
      <c r="AF69" s="207">
        <v>-6.7074091053450852E-3</v>
      </c>
      <c r="AG69" s="73">
        <v>2.8690332347427479</v>
      </c>
      <c r="AH69" s="208">
        <v>2171</v>
      </c>
      <c r="AI69" s="208">
        <v>2189.5344139499998</v>
      </c>
      <c r="AJ69" s="72">
        <v>4461</v>
      </c>
      <c r="AK69" s="70">
        <v>1101.3482864260002</v>
      </c>
      <c r="AL69" s="70">
        <v>-18.534413949999816</v>
      </c>
      <c r="AM69" s="70">
        <v>3359.6517135739996</v>
      </c>
      <c r="AN69" s="207">
        <v>-8.465002345664465E-3</v>
      </c>
      <c r="AO69" s="75">
        <v>3.0504897996222882</v>
      </c>
      <c r="AP69" s="69">
        <v>11.798913043478262</v>
      </c>
      <c r="AQ69" s="76">
        <v>7.6256410256410261</v>
      </c>
      <c r="AR69" s="208">
        <v>2270</v>
      </c>
      <c r="AS69" s="77">
        <v>6625</v>
      </c>
      <c r="AT69" s="70">
        <v>1980</v>
      </c>
      <c r="AU69" s="70">
        <v>5440</v>
      </c>
      <c r="AV69" s="70">
        <v>120</v>
      </c>
      <c r="AW69" s="70">
        <v>290</v>
      </c>
      <c r="AX69" s="70">
        <v>2100</v>
      </c>
      <c r="AY69" s="70">
        <v>5730</v>
      </c>
      <c r="AZ69" s="207">
        <v>0.92511013215859028</v>
      </c>
      <c r="BA69" s="78">
        <v>0.8649056603773585</v>
      </c>
      <c r="BB69" s="69">
        <v>1.096552886267921</v>
      </c>
      <c r="BC69" s="69">
        <v>1.1129398977493752</v>
      </c>
      <c r="BD69" s="208">
        <v>80</v>
      </c>
      <c r="BE69" s="79">
        <v>670</v>
      </c>
      <c r="BF69" s="207">
        <v>3.5242290748898682E-2</v>
      </c>
      <c r="BG69" s="78">
        <v>0.10113207547169811</v>
      </c>
      <c r="BH69" s="69">
        <v>0.44882631078181229</v>
      </c>
      <c r="BI69" s="80">
        <v>0.70230607966457026</v>
      </c>
      <c r="BJ69" s="208">
        <v>45</v>
      </c>
      <c r="BK69" s="70">
        <v>85</v>
      </c>
      <c r="BL69" s="70">
        <v>0</v>
      </c>
      <c r="BM69" s="70">
        <v>25</v>
      </c>
      <c r="BN69" s="70">
        <v>45</v>
      </c>
      <c r="BO69" s="70">
        <v>110</v>
      </c>
      <c r="BP69" s="207">
        <v>1.9823788546255508E-2</v>
      </c>
      <c r="BQ69" s="78">
        <v>1.6603773584905661E-2</v>
      </c>
      <c r="BR69" s="69">
        <v>0.40801441868553717</v>
      </c>
      <c r="BS69" s="69">
        <v>0.26780279975654292</v>
      </c>
      <c r="BT69" s="208">
        <v>45</v>
      </c>
      <c r="BU69" s="81">
        <v>110</v>
      </c>
      <c r="BV69" s="12" t="s">
        <v>38</v>
      </c>
      <c r="BW69" s="12" t="s">
        <v>38</v>
      </c>
      <c r="BX69" s="12" t="s">
        <v>38</v>
      </c>
      <c r="BY69" s="82"/>
      <c r="BZ69" s="428"/>
      <c r="CA69" s="439"/>
    </row>
    <row r="70" spans="1:79" ht="12.75" customHeight="1">
      <c r="A70" s="67" t="s">
        <v>477</v>
      </c>
      <c r="B70" s="206">
        <v>8250002.4000000004</v>
      </c>
      <c r="C70" s="68"/>
      <c r="D70" s="69"/>
      <c r="E70" s="12"/>
      <c r="F70" s="70"/>
      <c r="G70" s="70"/>
      <c r="H70" s="70"/>
      <c r="I70" s="68"/>
      <c r="J70" s="69">
        <v>3.91</v>
      </c>
      <c r="K70" s="12"/>
      <c r="L70" s="12">
        <v>391</v>
      </c>
      <c r="M70" s="70"/>
      <c r="N70" s="70">
        <v>9200</v>
      </c>
      <c r="O70" s="70">
        <v>6620</v>
      </c>
      <c r="P70" s="72"/>
      <c r="Q70" s="70"/>
      <c r="R70" s="70"/>
      <c r="S70" s="70">
        <v>2580</v>
      </c>
      <c r="T70" s="70"/>
      <c r="U70" s="207">
        <v>0.38972809667673713</v>
      </c>
      <c r="V70" s="73"/>
      <c r="W70" s="76">
        <v>2350.1</v>
      </c>
      <c r="X70" s="74"/>
      <c r="Y70" s="12">
        <v>3281</v>
      </c>
      <c r="Z70" s="215">
        <v>0.50918304999999997</v>
      </c>
      <c r="AA70" s="70">
        <v>2306.0900334499997</v>
      </c>
      <c r="AB70" s="70"/>
      <c r="AC70" s="70"/>
      <c r="AD70" s="70">
        <v>974.90996655000026</v>
      </c>
      <c r="AE70" s="70"/>
      <c r="AF70" s="207">
        <v>0.42275451192662122</v>
      </c>
      <c r="AG70" s="73"/>
      <c r="AH70" s="208">
        <v>3209</v>
      </c>
      <c r="AI70" s="208">
        <v>2271.4655860499997</v>
      </c>
      <c r="AJ70" s="72"/>
      <c r="AK70" s="70"/>
      <c r="AL70" s="70">
        <v>937.53441395000027</v>
      </c>
      <c r="AM70" s="70"/>
      <c r="AN70" s="207">
        <v>0.41274427387664731</v>
      </c>
      <c r="AO70" s="75"/>
      <c r="AP70" s="69">
        <v>8.2071611253196934</v>
      </c>
      <c r="AQ70" s="76"/>
      <c r="AR70" s="208">
        <v>3250</v>
      </c>
      <c r="AS70" s="77"/>
      <c r="AT70" s="70">
        <v>2865</v>
      </c>
      <c r="AU70" s="70"/>
      <c r="AV70" s="70">
        <v>165</v>
      </c>
      <c r="AW70" s="70"/>
      <c r="AX70" s="70">
        <v>3030</v>
      </c>
      <c r="AY70" s="70"/>
      <c r="AZ70" s="207">
        <v>0.93230769230769228</v>
      </c>
      <c r="BA70" s="78"/>
      <c r="BB70" s="69">
        <v>1.1050843087237197</v>
      </c>
      <c r="BC70" s="69"/>
      <c r="BD70" s="208">
        <v>70</v>
      </c>
      <c r="BE70" s="79"/>
      <c r="BF70" s="207">
        <v>2.1538461538461538E-2</v>
      </c>
      <c r="BG70" s="78"/>
      <c r="BH70" s="69">
        <v>0.274301926089346</v>
      </c>
      <c r="BI70" s="80"/>
      <c r="BJ70" s="208">
        <v>50</v>
      </c>
      <c r="BK70" s="70"/>
      <c r="BL70" s="70">
        <v>20</v>
      </c>
      <c r="BM70" s="70"/>
      <c r="BN70" s="70">
        <v>70</v>
      </c>
      <c r="BO70" s="70"/>
      <c r="BP70" s="207">
        <v>2.1538461538461538E-2</v>
      </c>
      <c r="BQ70" s="78"/>
      <c r="BR70" s="69">
        <v>0.44330592225047416</v>
      </c>
      <c r="BS70" s="69"/>
      <c r="BT70" s="208">
        <v>80</v>
      </c>
      <c r="BU70" s="81"/>
      <c r="BV70" s="12" t="s">
        <v>38</v>
      </c>
      <c r="BW70" s="12"/>
      <c r="BX70" s="12"/>
      <c r="BY70" s="82" t="s">
        <v>305</v>
      </c>
      <c r="BZ70" s="66"/>
      <c r="CA70" s="97"/>
    </row>
    <row r="71" spans="1:79" ht="12.75" customHeight="1">
      <c r="A71" s="67"/>
      <c r="B71" s="206">
        <v>8250003</v>
      </c>
      <c r="C71" s="68">
        <v>8250003</v>
      </c>
      <c r="D71" s="69"/>
      <c r="E71" s="69"/>
      <c r="F71" s="70"/>
      <c r="G71" s="70"/>
      <c r="H71" s="70"/>
      <c r="I71" s="71" t="s">
        <v>74</v>
      </c>
      <c r="J71" s="69">
        <v>10.039999999999999</v>
      </c>
      <c r="K71" s="12">
        <v>10.130000000000001</v>
      </c>
      <c r="L71" s="12">
        <v>1003.9999999999999</v>
      </c>
      <c r="M71" s="70">
        <v>1013.0000000000001</v>
      </c>
      <c r="N71" s="70">
        <v>3296</v>
      </c>
      <c r="O71" s="70">
        <v>3504</v>
      </c>
      <c r="P71" s="72">
        <v>3504</v>
      </c>
      <c r="Q71" s="70">
        <v>3562</v>
      </c>
      <c r="R71" s="70">
        <v>3774</v>
      </c>
      <c r="S71" s="70">
        <v>-208</v>
      </c>
      <c r="T71" s="70">
        <v>-270</v>
      </c>
      <c r="U71" s="207">
        <v>-5.9360730593607303E-2</v>
      </c>
      <c r="V71" s="73">
        <v>-7.1542130365659776E-2</v>
      </c>
      <c r="W71" s="76">
        <v>328.2</v>
      </c>
      <c r="X71" s="74">
        <v>346</v>
      </c>
      <c r="Y71" s="12">
        <v>1441</v>
      </c>
      <c r="Z71" s="12">
        <v>1</v>
      </c>
      <c r="AA71" s="70">
        <v>1510</v>
      </c>
      <c r="AB71" s="70">
        <v>1510</v>
      </c>
      <c r="AC71" s="70">
        <v>1538</v>
      </c>
      <c r="AD71" s="70">
        <v>-69</v>
      </c>
      <c r="AE71" s="70">
        <v>-28</v>
      </c>
      <c r="AF71" s="207">
        <v>-4.5695364238410599E-2</v>
      </c>
      <c r="AG71" s="73">
        <v>-1.8205461638491547E-2</v>
      </c>
      <c r="AH71" s="208">
        <v>1405</v>
      </c>
      <c r="AI71" s="208">
        <v>1481</v>
      </c>
      <c r="AJ71" s="72">
        <v>1481</v>
      </c>
      <c r="AK71" s="70">
        <v>1516</v>
      </c>
      <c r="AL71" s="70">
        <v>-76</v>
      </c>
      <c r="AM71" s="70">
        <v>-35</v>
      </c>
      <c r="AN71" s="207">
        <v>-5.1316677920324107E-2</v>
      </c>
      <c r="AO71" s="75">
        <v>-2.308707124010554E-2</v>
      </c>
      <c r="AP71" s="69">
        <v>1.3994023904382471</v>
      </c>
      <c r="AQ71" s="76">
        <v>1.4619940769990127</v>
      </c>
      <c r="AR71" s="208">
        <v>1105</v>
      </c>
      <c r="AS71" s="77">
        <v>1670</v>
      </c>
      <c r="AT71" s="70">
        <v>950</v>
      </c>
      <c r="AU71" s="70">
        <v>1340</v>
      </c>
      <c r="AV71" s="70">
        <v>60</v>
      </c>
      <c r="AW71" s="70">
        <v>85</v>
      </c>
      <c r="AX71" s="70">
        <v>1010</v>
      </c>
      <c r="AY71" s="70">
        <v>1425</v>
      </c>
      <c r="AZ71" s="207">
        <v>0.91402714932126694</v>
      </c>
      <c r="BA71" s="78">
        <v>0.8532934131736527</v>
      </c>
      <c r="BB71" s="69">
        <v>1.0834159889448232</v>
      </c>
      <c r="BC71" s="69">
        <v>1.0979975360472976</v>
      </c>
      <c r="BD71" s="208">
        <v>25</v>
      </c>
      <c r="BE71" s="79">
        <v>200</v>
      </c>
      <c r="BF71" s="207">
        <v>2.2624434389140271E-2</v>
      </c>
      <c r="BG71" s="78">
        <v>0.11976047904191617</v>
      </c>
      <c r="BH71" s="69">
        <v>0.28813227530393493</v>
      </c>
      <c r="BI71" s="80">
        <v>0.83166999334664016</v>
      </c>
      <c r="BJ71" s="208">
        <v>40</v>
      </c>
      <c r="BK71" s="70">
        <v>0</v>
      </c>
      <c r="BL71" s="70">
        <v>10</v>
      </c>
      <c r="BM71" s="70">
        <v>15</v>
      </c>
      <c r="BN71" s="70">
        <v>50</v>
      </c>
      <c r="BO71" s="70">
        <v>15</v>
      </c>
      <c r="BP71" s="207">
        <v>4.5248868778280542E-2</v>
      </c>
      <c r="BQ71" s="78">
        <v>8.9820359281437123E-3</v>
      </c>
      <c r="BR71" s="69">
        <v>0.93131496271108027</v>
      </c>
      <c r="BS71" s="69">
        <v>0.1448715472281244</v>
      </c>
      <c r="BT71" s="208">
        <v>20</v>
      </c>
      <c r="BU71" s="81">
        <v>25</v>
      </c>
      <c r="BV71" s="12" t="s">
        <v>38</v>
      </c>
      <c r="BW71" s="12" t="s">
        <v>38</v>
      </c>
      <c r="BX71" s="12" t="s">
        <v>38</v>
      </c>
      <c r="BY71" s="82"/>
      <c r="BZ71" s="66"/>
      <c r="CA71" s="97"/>
    </row>
    <row r="72" spans="1:79" ht="12.75" customHeight="1">
      <c r="A72" s="67"/>
      <c r="B72" s="209">
        <v>8250004</v>
      </c>
      <c r="C72" s="68">
        <v>8250004</v>
      </c>
      <c r="D72" s="69"/>
      <c r="E72" s="69"/>
      <c r="F72" s="70"/>
      <c r="G72" s="70"/>
      <c r="H72" s="70"/>
      <c r="I72" s="71" t="s">
        <v>75</v>
      </c>
      <c r="J72" s="69">
        <v>1.99</v>
      </c>
      <c r="K72" s="12">
        <v>1.99</v>
      </c>
      <c r="L72" s="12">
        <v>199</v>
      </c>
      <c r="M72" s="70">
        <v>199</v>
      </c>
      <c r="N72" s="70">
        <v>3088</v>
      </c>
      <c r="O72" s="70">
        <v>3158</v>
      </c>
      <c r="P72" s="72">
        <v>3158</v>
      </c>
      <c r="Q72" s="70">
        <v>3181</v>
      </c>
      <c r="R72" s="70">
        <v>3209</v>
      </c>
      <c r="S72" s="70">
        <v>-70</v>
      </c>
      <c r="T72" s="70">
        <v>-51</v>
      </c>
      <c r="U72" s="207">
        <v>-2.2165927802406588E-2</v>
      </c>
      <c r="V72" s="73">
        <v>-1.5892801495793082E-2</v>
      </c>
      <c r="W72" s="76">
        <v>1548.5</v>
      </c>
      <c r="X72" s="74">
        <v>1583.6</v>
      </c>
      <c r="Y72" s="12">
        <v>1297</v>
      </c>
      <c r="Z72" s="12">
        <v>1</v>
      </c>
      <c r="AA72" s="70">
        <v>1295</v>
      </c>
      <c r="AB72" s="70">
        <v>1295</v>
      </c>
      <c r="AC72" s="70">
        <v>1292</v>
      </c>
      <c r="AD72" s="70">
        <v>2</v>
      </c>
      <c r="AE72" s="70">
        <v>3</v>
      </c>
      <c r="AF72" s="207">
        <v>1.5444015444015444E-3</v>
      </c>
      <c r="AG72" s="73">
        <v>2.3219814241486067E-3</v>
      </c>
      <c r="AH72" s="208">
        <v>1267</v>
      </c>
      <c r="AI72" s="208">
        <v>1285</v>
      </c>
      <c r="AJ72" s="72">
        <v>1285</v>
      </c>
      <c r="AK72" s="70">
        <v>1269</v>
      </c>
      <c r="AL72" s="70">
        <v>-18</v>
      </c>
      <c r="AM72" s="70">
        <v>16</v>
      </c>
      <c r="AN72" s="207">
        <v>-1.4007782101167316E-2</v>
      </c>
      <c r="AO72" s="75">
        <v>1.260835303388495E-2</v>
      </c>
      <c r="AP72" s="69">
        <v>6.3668341708542711</v>
      </c>
      <c r="AQ72" s="76">
        <v>6.4572864321608039</v>
      </c>
      <c r="AR72" s="208">
        <v>750</v>
      </c>
      <c r="AS72" s="77">
        <v>1390</v>
      </c>
      <c r="AT72" s="70">
        <v>640</v>
      </c>
      <c r="AU72" s="70">
        <v>1095</v>
      </c>
      <c r="AV72" s="70">
        <v>40</v>
      </c>
      <c r="AW72" s="70">
        <v>45</v>
      </c>
      <c r="AX72" s="70">
        <v>680</v>
      </c>
      <c r="AY72" s="70">
        <v>1140</v>
      </c>
      <c r="AZ72" s="207">
        <v>0.90666666666666662</v>
      </c>
      <c r="BA72" s="78">
        <v>0.82014388489208634</v>
      </c>
      <c r="BB72" s="69">
        <v>1.0746914509480399</v>
      </c>
      <c r="BC72" s="69">
        <v>1.0553415166612874</v>
      </c>
      <c r="BD72" s="208">
        <v>35</v>
      </c>
      <c r="BE72" s="79">
        <v>165</v>
      </c>
      <c r="BF72" s="207">
        <v>4.6666666666666669E-2</v>
      </c>
      <c r="BG72" s="78">
        <v>0.11870503597122302</v>
      </c>
      <c r="BH72" s="69">
        <v>0.59432083986024975</v>
      </c>
      <c r="BI72" s="80">
        <v>0.82434052757793774</v>
      </c>
      <c r="BJ72" s="208">
        <v>25</v>
      </c>
      <c r="BK72" s="70">
        <v>40</v>
      </c>
      <c r="BL72" s="70">
        <v>0</v>
      </c>
      <c r="BM72" s="70">
        <v>30</v>
      </c>
      <c r="BN72" s="70">
        <v>25</v>
      </c>
      <c r="BO72" s="70">
        <v>70</v>
      </c>
      <c r="BP72" s="207">
        <v>3.3333333333333333E-2</v>
      </c>
      <c r="BQ72" s="78">
        <v>5.0359712230215826E-2</v>
      </c>
      <c r="BR72" s="69">
        <v>0.68606868919716246</v>
      </c>
      <c r="BS72" s="69">
        <v>0.81225342306799719</v>
      </c>
      <c r="BT72" s="208">
        <v>15</v>
      </c>
      <c r="BU72" s="81">
        <v>10</v>
      </c>
      <c r="BV72" s="12" t="s">
        <v>38</v>
      </c>
      <c r="BW72" s="12" t="s">
        <v>38</v>
      </c>
      <c r="BX72" s="12" t="s">
        <v>38</v>
      </c>
      <c r="BY72" s="82"/>
      <c r="BZ72" s="428"/>
      <c r="CA72" s="439"/>
    </row>
    <row r="73" spans="1:79" ht="12.75" customHeight="1">
      <c r="A73" s="67"/>
      <c r="B73" s="206">
        <v>8250005</v>
      </c>
      <c r="C73" s="68">
        <v>8250005</v>
      </c>
      <c r="D73" s="69"/>
      <c r="E73" s="69"/>
      <c r="F73" s="70"/>
      <c r="G73" s="70"/>
      <c r="H73" s="70"/>
      <c r="I73" s="71" t="s">
        <v>76</v>
      </c>
      <c r="J73" s="69">
        <v>1.79</v>
      </c>
      <c r="K73" s="12">
        <v>1.78</v>
      </c>
      <c r="L73" s="12">
        <v>179</v>
      </c>
      <c r="M73" s="70">
        <v>178</v>
      </c>
      <c r="N73" s="70">
        <v>2104</v>
      </c>
      <c r="O73" s="70">
        <v>2273</v>
      </c>
      <c r="P73" s="72">
        <v>2273</v>
      </c>
      <c r="Q73" s="70">
        <v>2229</v>
      </c>
      <c r="R73" s="70">
        <v>2146</v>
      </c>
      <c r="S73" s="70">
        <v>-169</v>
      </c>
      <c r="T73" s="70">
        <v>127</v>
      </c>
      <c r="U73" s="207">
        <v>-7.4351077870655521E-2</v>
      </c>
      <c r="V73" s="73">
        <v>5.9179869524697108E-2</v>
      </c>
      <c r="W73" s="76">
        <v>1175.7</v>
      </c>
      <c r="X73" s="74">
        <v>1276.4000000000001</v>
      </c>
      <c r="Y73" s="12">
        <v>931</v>
      </c>
      <c r="Z73" s="12">
        <v>1</v>
      </c>
      <c r="AA73" s="70">
        <v>989</v>
      </c>
      <c r="AB73" s="70">
        <v>989</v>
      </c>
      <c r="AC73" s="70">
        <v>981</v>
      </c>
      <c r="AD73" s="70">
        <v>-58</v>
      </c>
      <c r="AE73" s="70">
        <v>8</v>
      </c>
      <c r="AF73" s="207">
        <v>-5.8645096056622853E-2</v>
      </c>
      <c r="AG73" s="73">
        <v>8.1549439347604492E-3</v>
      </c>
      <c r="AH73" s="208">
        <v>891</v>
      </c>
      <c r="AI73" s="208">
        <v>968</v>
      </c>
      <c r="AJ73" s="72">
        <v>968</v>
      </c>
      <c r="AK73" s="70">
        <v>964</v>
      </c>
      <c r="AL73" s="70">
        <v>-77</v>
      </c>
      <c r="AM73" s="70">
        <v>4</v>
      </c>
      <c r="AN73" s="207">
        <v>-7.9545454545454544E-2</v>
      </c>
      <c r="AO73" s="75">
        <v>4.1493775933609959E-3</v>
      </c>
      <c r="AP73" s="69">
        <v>4.977653631284916</v>
      </c>
      <c r="AQ73" s="76">
        <v>5.4382022471910112</v>
      </c>
      <c r="AR73" s="208">
        <v>670</v>
      </c>
      <c r="AS73" s="77">
        <v>1100</v>
      </c>
      <c r="AT73" s="70">
        <v>490</v>
      </c>
      <c r="AU73" s="70">
        <v>770</v>
      </c>
      <c r="AV73" s="70">
        <v>55</v>
      </c>
      <c r="AW73" s="70">
        <v>45</v>
      </c>
      <c r="AX73" s="70">
        <v>545</v>
      </c>
      <c r="AY73" s="70">
        <v>815</v>
      </c>
      <c r="AZ73" s="207">
        <v>0.81343283582089554</v>
      </c>
      <c r="BA73" s="78">
        <v>0.74090909090909096</v>
      </c>
      <c r="BB73" s="69">
        <v>0.96417939107772455</v>
      </c>
      <c r="BC73" s="69">
        <v>0.95338408066167435</v>
      </c>
      <c r="BD73" s="208">
        <v>75</v>
      </c>
      <c r="BE73" s="79">
        <v>170</v>
      </c>
      <c r="BF73" s="207">
        <v>0.11194029850746269</v>
      </c>
      <c r="BG73" s="78">
        <v>0.15454545454545454</v>
      </c>
      <c r="BH73" s="69">
        <v>1.4256096904963347</v>
      </c>
      <c r="BI73" s="80">
        <v>1.0732323232323233</v>
      </c>
      <c r="BJ73" s="208">
        <v>45</v>
      </c>
      <c r="BK73" s="70">
        <v>100</v>
      </c>
      <c r="BL73" s="70">
        <v>0</v>
      </c>
      <c r="BM73" s="70">
        <v>10</v>
      </c>
      <c r="BN73" s="70">
        <v>45</v>
      </c>
      <c r="BO73" s="70">
        <v>110</v>
      </c>
      <c r="BP73" s="207">
        <v>6.7164179104477612E-2</v>
      </c>
      <c r="BQ73" s="78">
        <v>0.1</v>
      </c>
      <c r="BR73" s="69">
        <v>1.382377209576372</v>
      </c>
      <c r="BS73" s="69">
        <v>1.6129032258064517</v>
      </c>
      <c r="BT73" s="208">
        <v>0</v>
      </c>
      <c r="BU73" s="81">
        <v>10</v>
      </c>
      <c r="BV73" s="12" t="s">
        <v>38</v>
      </c>
      <c r="BW73" s="12" t="s">
        <v>38</v>
      </c>
      <c r="BX73" s="12" t="s">
        <v>38</v>
      </c>
      <c r="BY73" s="82"/>
      <c r="BZ73" s="66"/>
      <c r="CA73" s="97"/>
    </row>
    <row r="74" spans="1:79" ht="12.75" customHeight="1">
      <c r="A74" s="67"/>
      <c r="B74" s="228">
        <v>8250006</v>
      </c>
      <c r="C74" s="229">
        <v>8250006</v>
      </c>
      <c r="D74" s="69"/>
      <c r="E74" s="69"/>
      <c r="F74" s="70"/>
      <c r="G74" s="70"/>
      <c r="H74" s="70"/>
      <c r="I74" s="71" t="s">
        <v>77</v>
      </c>
      <c r="J74" s="69">
        <v>2.2200000000000002</v>
      </c>
      <c r="K74" s="12">
        <v>1.99</v>
      </c>
      <c r="L74" s="12">
        <v>222.00000000000003</v>
      </c>
      <c r="M74" s="70">
        <v>199</v>
      </c>
      <c r="N74" s="70">
        <v>6092</v>
      </c>
      <c r="O74" s="70">
        <v>6260</v>
      </c>
      <c r="P74" s="72">
        <v>5626</v>
      </c>
      <c r="Q74" s="70">
        <v>5437</v>
      </c>
      <c r="R74" s="70">
        <v>5509</v>
      </c>
      <c r="S74" s="70">
        <v>-168</v>
      </c>
      <c r="T74" s="70">
        <v>117</v>
      </c>
      <c r="U74" s="207">
        <v>-2.68370607028754E-2</v>
      </c>
      <c r="V74" s="73">
        <v>2.1237974223997095E-2</v>
      </c>
      <c r="W74" s="76">
        <v>2743.4</v>
      </c>
      <c r="X74" s="74">
        <v>2823.9</v>
      </c>
      <c r="Y74" s="12">
        <v>2665</v>
      </c>
      <c r="Z74" s="12" t="s">
        <v>478</v>
      </c>
      <c r="AA74" s="70">
        <v>2609.8295026000001</v>
      </c>
      <c r="AB74" s="70">
        <v>2416</v>
      </c>
      <c r="AC74" s="70">
        <v>2385</v>
      </c>
      <c r="AD74" s="70">
        <v>55.170497399999931</v>
      </c>
      <c r="AE74" s="70">
        <v>31</v>
      </c>
      <c r="AF74" s="207">
        <v>2.1139502540314308E-2</v>
      </c>
      <c r="AG74" s="73">
        <v>1.29979035639413E-2</v>
      </c>
      <c r="AH74" s="208">
        <v>2539</v>
      </c>
      <c r="AI74" s="208">
        <v>2497.82745092</v>
      </c>
      <c r="AJ74" s="72">
        <v>2309</v>
      </c>
      <c r="AK74" s="70">
        <v>2311</v>
      </c>
      <c r="AL74" s="70">
        <v>41.172549079999953</v>
      </c>
      <c r="AM74" s="70">
        <v>-2</v>
      </c>
      <c r="AN74" s="207">
        <v>1.6483343981520931E-2</v>
      </c>
      <c r="AO74" s="75">
        <v>-8.6542622241453913E-4</v>
      </c>
      <c r="AP74" s="69">
        <v>11.436936936936936</v>
      </c>
      <c r="AQ74" s="76">
        <v>11.603015075376884</v>
      </c>
      <c r="AR74" s="208">
        <v>2220</v>
      </c>
      <c r="AS74" s="77">
        <v>3085</v>
      </c>
      <c r="AT74" s="70">
        <v>1555</v>
      </c>
      <c r="AU74" s="70">
        <v>2140</v>
      </c>
      <c r="AV74" s="70">
        <v>130</v>
      </c>
      <c r="AW74" s="70">
        <v>115</v>
      </c>
      <c r="AX74" s="70">
        <v>1685</v>
      </c>
      <c r="AY74" s="70">
        <v>2255</v>
      </c>
      <c r="AZ74" s="207">
        <v>0.75900900900900903</v>
      </c>
      <c r="BA74" s="78">
        <v>0.73095623987034031</v>
      </c>
      <c r="BB74" s="69">
        <v>0.89966966158955053</v>
      </c>
      <c r="BC74" s="69">
        <v>0.94057699021836627</v>
      </c>
      <c r="BD74" s="208">
        <v>365</v>
      </c>
      <c r="BE74" s="79">
        <v>630</v>
      </c>
      <c r="BF74" s="207">
        <v>0.16441441441441443</v>
      </c>
      <c r="BG74" s="78">
        <v>0.20421393841166938</v>
      </c>
      <c r="BH74" s="69">
        <v>2.0938909898551272</v>
      </c>
      <c r="BI74" s="80">
        <v>1.4181523500810373</v>
      </c>
      <c r="BJ74" s="208">
        <v>115</v>
      </c>
      <c r="BK74" s="70">
        <v>140</v>
      </c>
      <c r="BL74" s="70">
        <v>15</v>
      </c>
      <c r="BM74" s="70">
        <v>10</v>
      </c>
      <c r="BN74" s="70">
        <v>130</v>
      </c>
      <c r="BO74" s="70">
        <v>150</v>
      </c>
      <c r="BP74" s="207">
        <v>5.8558558558558557E-2</v>
      </c>
      <c r="BQ74" s="78">
        <v>4.8622366288492709E-2</v>
      </c>
      <c r="BR74" s="69">
        <v>1.2052558053463664</v>
      </c>
      <c r="BS74" s="69">
        <v>0.78423171433052752</v>
      </c>
      <c r="BT74" s="208">
        <v>35</v>
      </c>
      <c r="BU74" s="81">
        <v>40</v>
      </c>
      <c r="BV74" s="12" t="s">
        <v>38</v>
      </c>
      <c r="BW74" s="12" t="s">
        <v>38</v>
      </c>
      <c r="BX74" s="12" t="s">
        <v>38</v>
      </c>
      <c r="BY74" s="219" t="s">
        <v>473</v>
      </c>
      <c r="BZ74" s="67"/>
      <c r="CA74" s="220"/>
    </row>
    <row r="75" spans="1:79" ht="12.75" customHeight="1">
      <c r="A75" s="67"/>
      <c r="B75" s="206">
        <v>8250007.0099999998</v>
      </c>
      <c r="C75" s="68">
        <v>8250007.0099999998</v>
      </c>
      <c r="D75" s="69"/>
      <c r="E75" s="12"/>
      <c r="F75" s="70"/>
      <c r="G75" s="70"/>
      <c r="H75" s="70"/>
      <c r="I75" s="71" t="s">
        <v>78</v>
      </c>
      <c r="J75" s="69">
        <v>1.96</v>
      </c>
      <c r="K75" s="12">
        <v>1.96</v>
      </c>
      <c r="L75" s="12">
        <v>196</v>
      </c>
      <c r="M75" s="70">
        <v>196</v>
      </c>
      <c r="N75" s="70">
        <v>5706</v>
      </c>
      <c r="O75" s="70">
        <v>6067</v>
      </c>
      <c r="P75" s="72">
        <v>6067</v>
      </c>
      <c r="Q75" s="70">
        <v>6005</v>
      </c>
      <c r="R75" s="70">
        <v>6068</v>
      </c>
      <c r="S75" s="70">
        <v>-361</v>
      </c>
      <c r="T75" s="70">
        <v>-1</v>
      </c>
      <c r="U75" s="207">
        <v>-5.9502225152464151E-2</v>
      </c>
      <c r="V75" s="73">
        <v>-1.6479894528675015E-4</v>
      </c>
      <c r="W75" s="76">
        <v>2915.5</v>
      </c>
      <c r="X75" s="74">
        <v>3100</v>
      </c>
      <c r="Y75" s="12">
        <v>2549</v>
      </c>
      <c r="Z75" s="12">
        <v>1</v>
      </c>
      <c r="AA75" s="70">
        <v>2564</v>
      </c>
      <c r="AB75" s="70">
        <v>2564</v>
      </c>
      <c r="AC75" s="70">
        <v>2538</v>
      </c>
      <c r="AD75" s="70">
        <v>-15</v>
      </c>
      <c r="AE75" s="70">
        <v>26</v>
      </c>
      <c r="AF75" s="207">
        <v>-5.8502340093603746E-3</v>
      </c>
      <c r="AG75" s="73">
        <v>1.024428684003152E-2</v>
      </c>
      <c r="AH75" s="208">
        <v>2477</v>
      </c>
      <c r="AI75" s="208">
        <v>2537</v>
      </c>
      <c r="AJ75" s="72">
        <v>2537</v>
      </c>
      <c r="AK75" s="70">
        <v>2490</v>
      </c>
      <c r="AL75" s="70">
        <v>-60</v>
      </c>
      <c r="AM75" s="70">
        <v>47</v>
      </c>
      <c r="AN75" s="207">
        <v>-2.3649980291683092E-2</v>
      </c>
      <c r="AO75" s="75">
        <v>1.8875502008032129E-2</v>
      </c>
      <c r="AP75" s="69">
        <v>12.637755102040817</v>
      </c>
      <c r="AQ75" s="76">
        <v>12.943877551020408</v>
      </c>
      <c r="AR75" s="208">
        <v>2170</v>
      </c>
      <c r="AS75" s="77">
        <v>3070</v>
      </c>
      <c r="AT75" s="70">
        <v>1810</v>
      </c>
      <c r="AU75" s="70">
        <v>2405</v>
      </c>
      <c r="AV75" s="70">
        <v>100</v>
      </c>
      <c r="AW75" s="70">
        <v>170</v>
      </c>
      <c r="AX75" s="70">
        <v>1910</v>
      </c>
      <c r="AY75" s="70">
        <v>2575</v>
      </c>
      <c r="AZ75" s="207">
        <v>0.88018433179723499</v>
      </c>
      <c r="BA75" s="78">
        <v>0.83876221498371339</v>
      </c>
      <c r="BB75" s="69">
        <v>1.0433013712951118</v>
      </c>
      <c r="BC75" s="69">
        <v>1.0792991380964378</v>
      </c>
      <c r="BD75" s="208">
        <v>170</v>
      </c>
      <c r="BE75" s="79">
        <v>355</v>
      </c>
      <c r="BF75" s="207">
        <v>7.8341013824884786E-2</v>
      </c>
      <c r="BG75" s="78">
        <v>0.11563517915309446</v>
      </c>
      <c r="BH75" s="69">
        <v>0.99770779568376344</v>
      </c>
      <c r="BI75" s="80">
        <v>0.8030220774520449</v>
      </c>
      <c r="BJ75" s="208">
        <v>40</v>
      </c>
      <c r="BK75" s="70">
        <v>75</v>
      </c>
      <c r="BL75" s="70">
        <v>15</v>
      </c>
      <c r="BM75" s="70">
        <v>25</v>
      </c>
      <c r="BN75" s="70">
        <v>55</v>
      </c>
      <c r="BO75" s="70">
        <v>100</v>
      </c>
      <c r="BP75" s="207">
        <v>2.5345622119815669E-2</v>
      </c>
      <c r="BQ75" s="78">
        <v>3.2573289902280131E-2</v>
      </c>
      <c r="BR75" s="69">
        <v>0.52166513233885625</v>
      </c>
      <c r="BS75" s="69">
        <v>0.52537564358516342</v>
      </c>
      <c r="BT75" s="208">
        <v>30</v>
      </c>
      <c r="BU75" s="81">
        <v>45</v>
      </c>
      <c r="BV75" s="12" t="s">
        <v>38</v>
      </c>
      <c r="BW75" s="12" t="s">
        <v>38</v>
      </c>
      <c r="BX75" s="12" t="s">
        <v>38</v>
      </c>
      <c r="BY75" s="82"/>
      <c r="BZ75" s="66"/>
      <c r="CA75" s="97"/>
    </row>
    <row r="76" spans="1:79" ht="12.75" customHeight="1">
      <c r="A76" s="67"/>
      <c r="B76" s="209">
        <v>8250007.0199999996</v>
      </c>
      <c r="C76" s="68">
        <v>8250007.0199999996</v>
      </c>
      <c r="D76" s="69"/>
      <c r="E76" s="12"/>
      <c r="F76" s="70"/>
      <c r="G76" s="70"/>
      <c r="H76" s="70"/>
      <c r="I76" s="71" t="s">
        <v>79</v>
      </c>
      <c r="J76" s="69">
        <v>2.04</v>
      </c>
      <c r="K76" s="12">
        <v>2.0699999999999998</v>
      </c>
      <c r="L76" s="12">
        <v>204</v>
      </c>
      <c r="M76" s="70">
        <v>206.99999999999997</v>
      </c>
      <c r="N76" s="70">
        <v>5943</v>
      </c>
      <c r="O76" s="70">
        <v>6354</v>
      </c>
      <c r="P76" s="72">
        <v>6354</v>
      </c>
      <c r="Q76" s="70">
        <v>6343</v>
      </c>
      <c r="R76" s="70">
        <v>6397</v>
      </c>
      <c r="S76" s="70">
        <v>-411</v>
      </c>
      <c r="T76" s="70">
        <v>-43</v>
      </c>
      <c r="U76" s="207">
        <v>-6.4683663833805471E-2</v>
      </c>
      <c r="V76" s="73">
        <v>-6.7219008910426765E-3</v>
      </c>
      <c r="W76" s="76">
        <v>2910.5</v>
      </c>
      <c r="X76" s="74">
        <v>3063.1</v>
      </c>
      <c r="Y76" s="12">
        <v>2615</v>
      </c>
      <c r="Z76" s="12">
        <v>1</v>
      </c>
      <c r="AA76" s="70">
        <v>2652</v>
      </c>
      <c r="AB76" s="70">
        <v>2652</v>
      </c>
      <c r="AC76" s="70">
        <v>2595</v>
      </c>
      <c r="AD76" s="70">
        <v>-37</v>
      </c>
      <c r="AE76" s="70">
        <v>57</v>
      </c>
      <c r="AF76" s="207">
        <v>-1.3951734539969835E-2</v>
      </c>
      <c r="AG76" s="73">
        <v>2.1965317919075144E-2</v>
      </c>
      <c r="AH76" s="208">
        <v>2550</v>
      </c>
      <c r="AI76" s="208">
        <v>2618</v>
      </c>
      <c r="AJ76" s="72">
        <v>2618</v>
      </c>
      <c r="AK76" s="70">
        <v>2550</v>
      </c>
      <c r="AL76" s="70">
        <v>-68</v>
      </c>
      <c r="AM76" s="70">
        <v>68</v>
      </c>
      <c r="AN76" s="207">
        <v>-2.5974025974025976E-2</v>
      </c>
      <c r="AO76" s="75">
        <v>2.6666666666666668E-2</v>
      </c>
      <c r="AP76" s="69">
        <v>12.5</v>
      </c>
      <c r="AQ76" s="76">
        <v>12.647342995169083</v>
      </c>
      <c r="AR76" s="208">
        <v>2230</v>
      </c>
      <c r="AS76" s="77">
        <v>3230</v>
      </c>
      <c r="AT76" s="70">
        <v>1840</v>
      </c>
      <c r="AU76" s="70">
        <v>2515</v>
      </c>
      <c r="AV76" s="70">
        <v>155</v>
      </c>
      <c r="AW76" s="70">
        <v>150</v>
      </c>
      <c r="AX76" s="70">
        <v>1995</v>
      </c>
      <c r="AY76" s="70">
        <v>2665</v>
      </c>
      <c r="AZ76" s="207">
        <v>0.89461883408071752</v>
      </c>
      <c r="BA76" s="78">
        <v>0.82507739938080493</v>
      </c>
      <c r="BB76" s="69">
        <v>1.0604108965187318</v>
      </c>
      <c r="BC76" s="69">
        <v>1.0616898449959915</v>
      </c>
      <c r="BD76" s="208">
        <v>130</v>
      </c>
      <c r="BE76" s="79">
        <v>465</v>
      </c>
      <c r="BF76" s="207">
        <v>5.829596412556054E-2</v>
      </c>
      <c r="BG76" s="78">
        <v>0.14396284829721362</v>
      </c>
      <c r="BH76" s="69">
        <v>0.74242513627641704</v>
      </c>
      <c r="BI76" s="80">
        <v>0.99974200206398356</v>
      </c>
      <c r="BJ76" s="208">
        <v>45</v>
      </c>
      <c r="BK76" s="70">
        <v>55</v>
      </c>
      <c r="BL76" s="70">
        <v>0</v>
      </c>
      <c r="BM76" s="70">
        <v>25</v>
      </c>
      <c r="BN76" s="70">
        <v>45</v>
      </c>
      <c r="BO76" s="70">
        <v>80</v>
      </c>
      <c r="BP76" s="207">
        <v>2.0179372197309416E-2</v>
      </c>
      <c r="BQ76" s="78">
        <v>2.4767801857585141E-2</v>
      </c>
      <c r="BR76" s="69">
        <v>0.41533306296689204</v>
      </c>
      <c r="BS76" s="69">
        <v>0.39948067512234098</v>
      </c>
      <c r="BT76" s="208">
        <v>55</v>
      </c>
      <c r="BU76" s="81">
        <v>25</v>
      </c>
      <c r="BV76" s="12" t="s">
        <v>38</v>
      </c>
      <c r="BW76" s="12" t="s">
        <v>38</v>
      </c>
      <c r="BX76" s="12" t="s">
        <v>38</v>
      </c>
      <c r="BY76" s="82"/>
      <c r="BZ76" s="66"/>
      <c r="CA76" s="97"/>
    </row>
    <row r="77" spans="1:79" ht="12.75" customHeight="1">
      <c r="A77" s="67"/>
      <c r="B77" s="206">
        <v>8250007.0300000003</v>
      </c>
      <c r="C77" s="68">
        <v>8250007.0300000003</v>
      </c>
      <c r="D77" s="69"/>
      <c r="E77" s="69"/>
      <c r="F77" s="70"/>
      <c r="G77" s="70"/>
      <c r="H77" s="70"/>
      <c r="I77" s="71" t="s">
        <v>80</v>
      </c>
      <c r="J77" s="69">
        <v>4.99</v>
      </c>
      <c r="K77" s="12">
        <v>5.05</v>
      </c>
      <c r="L77" s="12">
        <v>499</v>
      </c>
      <c r="M77" s="70">
        <v>505</v>
      </c>
      <c r="N77" s="70">
        <v>5623</v>
      </c>
      <c r="O77" s="70">
        <v>5809</v>
      </c>
      <c r="P77" s="72">
        <v>5809</v>
      </c>
      <c r="Q77" s="70">
        <v>5823</v>
      </c>
      <c r="R77" s="70">
        <v>6066</v>
      </c>
      <c r="S77" s="70">
        <v>-186</v>
      </c>
      <c r="T77" s="70">
        <v>-257</v>
      </c>
      <c r="U77" s="207">
        <v>-3.2019280426923737E-2</v>
      </c>
      <c r="V77" s="73">
        <v>-4.236729310913287E-2</v>
      </c>
      <c r="W77" s="76">
        <v>1126.5999999999999</v>
      </c>
      <c r="X77" s="74">
        <v>1150.7</v>
      </c>
      <c r="Y77" s="12">
        <v>2295</v>
      </c>
      <c r="Z77" s="12">
        <v>1</v>
      </c>
      <c r="AA77" s="70">
        <v>2303</v>
      </c>
      <c r="AB77" s="70">
        <v>2303</v>
      </c>
      <c r="AC77" s="70">
        <v>2287</v>
      </c>
      <c r="AD77" s="70">
        <v>-8</v>
      </c>
      <c r="AE77" s="70">
        <v>16</v>
      </c>
      <c r="AF77" s="207">
        <v>-3.4737299174989146E-3</v>
      </c>
      <c r="AG77" s="73">
        <v>6.996064713598601E-3</v>
      </c>
      <c r="AH77" s="208">
        <v>2254</v>
      </c>
      <c r="AI77" s="208">
        <v>2280</v>
      </c>
      <c r="AJ77" s="72">
        <v>2280</v>
      </c>
      <c r="AK77" s="70">
        <v>2261</v>
      </c>
      <c r="AL77" s="70">
        <v>-26</v>
      </c>
      <c r="AM77" s="70">
        <v>19</v>
      </c>
      <c r="AN77" s="207">
        <v>-1.1403508771929825E-2</v>
      </c>
      <c r="AO77" s="75">
        <v>8.4033613445378148E-3</v>
      </c>
      <c r="AP77" s="69">
        <v>4.5170340681362724</v>
      </c>
      <c r="AQ77" s="76">
        <v>4.5148514851485144</v>
      </c>
      <c r="AR77" s="208">
        <v>1625</v>
      </c>
      <c r="AS77" s="77">
        <v>2570</v>
      </c>
      <c r="AT77" s="70">
        <v>1300</v>
      </c>
      <c r="AU77" s="70">
        <v>2025</v>
      </c>
      <c r="AV77" s="70">
        <v>95</v>
      </c>
      <c r="AW77" s="70">
        <v>105</v>
      </c>
      <c r="AX77" s="70">
        <v>1395</v>
      </c>
      <c r="AY77" s="70">
        <v>2130</v>
      </c>
      <c r="AZ77" s="207">
        <v>0.8584615384615385</v>
      </c>
      <c r="BA77" s="78">
        <v>0.8287937743190662</v>
      </c>
      <c r="BB77" s="69">
        <v>1.0175528783297618</v>
      </c>
      <c r="BC77" s="69">
        <v>1.0664719872957451</v>
      </c>
      <c r="BD77" s="208">
        <v>105</v>
      </c>
      <c r="BE77" s="79">
        <v>285</v>
      </c>
      <c r="BF77" s="207">
        <v>6.4615384615384616E-2</v>
      </c>
      <c r="BG77" s="78">
        <v>0.11089494163424124</v>
      </c>
      <c r="BH77" s="69">
        <v>0.82290577826803812</v>
      </c>
      <c r="BI77" s="80">
        <v>0.77010376134889758</v>
      </c>
      <c r="BJ77" s="208">
        <v>40</v>
      </c>
      <c r="BK77" s="70">
        <v>65</v>
      </c>
      <c r="BL77" s="70">
        <v>0</v>
      </c>
      <c r="BM77" s="70">
        <v>55</v>
      </c>
      <c r="BN77" s="70">
        <v>40</v>
      </c>
      <c r="BO77" s="70">
        <v>120</v>
      </c>
      <c r="BP77" s="207">
        <v>2.4615384615384615E-2</v>
      </c>
      <c r="BQ77" s="78">
        <v>4.6692607003891051E-2</v>
      </c>
      <c r="BR77" s="69">
        <v>0.50663533971482766</v>
      </c>
      <c r="BS77" s="69">
        <v>0.75310656457888792</v>
      </c>
      <c r="BT77" s="208">
        <v>75</v>
      </c>
      <c r="BU77" s="81">
        <v>35</v>
      </c>
      <c r="BV77" s="12" t="s">
        <v>38</v>
      </c>
      <c r="BW77" s="12" t="s">
        <v>38</v>
      </c>
      <c r="BX77" s="12" t="s">
        <v>38</v>
      </c>
      <c r="BY77" s="82"/>
      <c r="BZ77" s="66"/>
      <c r="CA77" s="97"/>
    </row>
    <row r="78" spans="1:79" ht="12.75" customHeight="1">
      <c r="A78" s="67"/>
      <c r="B78" s="206">
        <v>8250007.0499999998</v>
      </c>
      <c r="C78" s="68">
        <v>8250007.04</v>
      </c>
      <c r="D78" s="69"/>
      <c r="E78" s="69"/>
      <c r="F78" s="70"/>
      <c r="G78" s="70"/>
      <c r="H78" s="70"/>
      <c r="I78" s="71" t="s">
        <v>81</v>
      </c>
      <c r="J78" s="69">
        <v>0.83</v>
      </c>
      <c r="K78" s="12">
        <v>2.79</v>
      </c>
      <c r="L78" s="12">
        <v>83</v>
      </c>
      <c r="M78" s="70">
        <v>279</v>
      </c>
      <c r="N78" s="70">
        <v>672</v>
      </c>
      <c r="O78" s="70">
        <v>681</v>
      </c>
      <c r="P78" s="72">
        <v>5961</v>
      </c>
      <c r="Q78" s="70">
        <v>5677</v>
      </c>
      <c r="R78" s="70">
        <v>5758</v>
      </c>
      <c r="S78" s="70">
        <v>-9</v>
      </c>
      <c r="T78" s="70">
        <v>203</v>
      </c>
      <c r="U78" s="207">
        <v>-1.3215859030837005E-2</v>
      </c>
      <c r="V78" s="73">
        <v>3.5255296978117405E-2</v>
      </c>
      <c r="W78" s="76">
        <v>805</v>
      </c>
      <c r="X78" s="74">
        <v>2139.6</v>
      </c>
      <c r="Y78" s="12">
        <v>247</v>
      </c>
      <c r="Z78" s="216">
        <v>9.1173390000000007E-2</v>
      </c>
      <c r="AA78" s="70">
        <v>241.33596333000003</v>
      </c>
      <c r="AB78" s="70">
        <v>2647</v>
      </c>
      <c r="AC78" s="70">
        <v>2612</v>
      </c>
      <c r="AD78" s="70">
        <v>5.6640366699999731</v>
      </c>
      <c r="AE78" s="70">
        <v>35</v>
      </c>
      <c r="AF78" s="207">
        <v>2.3469509441719775E-2</v>
      </c>
      <c r="AG78" s="73">
        <v>1.339969372128637E-2</v>
      </c>
      <c r="AH78" s="208">
        <v>243</v>
      </c>
      <c r="AI78" s="208">
        <v>231.39806382</v>
      </c>
      <c r="AJ78" s="72">
        <v>2538</v>
      </c>
      <c r="AK78" s="70">
        <v>2562</v>
      </c>
      <c r="AL78" s="70">
        <v>11.601936179999996</v>
      </c>
      <c r="AM78" s="70">
        <v>-24</v>
      </c>
      <c r="AN78" s="207">
        <v>5.0138432398574059E-2</v>
      </c>
      <c r="AO78" s="75">
        <v>-9.3676814988290398E-3</v>
      </c>
      <c r="AP78" s="69">
        <v>2.927710843373494</v>
      </c>
      <c r="AQ78" s="76">
        <v>9.0967741935483879</v>
      </c>
      <c r="AR78" s="208">
        <v>115</v>
      </c>
      <c r="AS78" s="77">
        <v>2215</v>
      </c>
      <c r="AT78" s="70">
        <v>80</v>
      </c>
      <c r="AU78" s="70">
        <v>1630</v>
      </c>
      <c r="AV78" s="70">
        <v>15</v>
      </c>
      <c r="AW78" s="70">
        <v>135</v>
      </c>
      <c r="AX78" s="70">
        <v>95</v>
      </c>
      <c r="AY78" s="70">
        <v>1765</v>
      </c>
      <c r="AZ78" s="207">
        <v>0.82608695652173914</v>
      </c>
      <c r="BA78" s="78">
        <v>0.79683972911963885</v>
      </c>
      <c r="BB78" s="69">
        <v>0.9791785918164686</v>
      </c>
      <c r="BC78" s="69">
        <v>1.0253542869197139</v>
      </c>
      <c r="BD78" s="208">
        <v>10</v>
      </c>
      <c r="BE78" s="79">
        <v>270</v>
      </c>
      <c r="BF78" s="207">
        <v>8.6956521739130432E-2</v>
      </c>
      <c r="BG78" s="78">
        <v>0.12189616252821671</v>
      </c>
      <c r="BH78" s="69">
        <v>1.1074301363855585</v>
      </c>
      <c r="BI78" s="80">
        <v>0.84650112866817162</v>
      </c>
      <c r="BJ78" s="208">
        <v>0</v>
      </c>
      <c r="BK78" s="70">
        <v>110</v>
      </c>
      <c r="BL78" s="70">
        <v>0</v>
      </c>
      <c r="BM78" s="70">
        <v>25</v>
      </c>
      <c r="BN78" s="70">
        <v>0</v>
      </c>
      <c r="BO78" s="70">
        <v>135</v>
      </c>
      <c r="BP78" s="207">
        <v>0</v>
      </c>
      <c r="BQ78" s="78">
        <v>6.0948081264108354E-2</v>
      </c>
      <c r="BR78" s="69">
        <v>0</v>
      </c>
      <c r="BS78" s="69">
        <v>0.98303356877594117</v>
      </c>
      <c r="BT78" s="208">
        <v>0</v>
      </c>
      <c r="BU78" s="81">
        <v>40</v>
      </c>
      <c r="BV78" s="12" t="s">
        <v>38</v>
      </c>
      <c r="BW78" s="12" t="s">
        <v>38</v>
      </c>
      <c r="BX78" s="12" t="s">
        <v>38</v>
      </c>
      <c r="BY78" s="82"/>
      <c r="BZ78" s="66"/>
      <c r="CA78" s="97"/>
    </row>
    <row r="79" spans="1:79" ht="12.75" customHeight="1">
      <c r="A79" s="67"/>
      <c r="B79" s="206">
        <v>8250007.0599999996</v>
      </c>
      <c r="C79" s="68"/>
      <c r="D79" s="69"/>
      <c r="E79" s="69"/>
      <c r="F79" s="70"/>
      <c r="G79" s="70"/>
      <c r="H79" s="70"/>
      <c r="I79" s="68"/>
      <c r="J79" s="69">
        <v>0.98</v>
      </c>
      <c r="K79" s="12"/>
      <c r="L79" s="12">
        <v>98</v>
      </c>
      <c r="M79" s="70"/>
      <c r="N79" s="70">
        <v>3401</v>
      </c>
      <c r="O79" s="70">
        <v>3570</v>
      </c>
      <c r="P79" s="72"/>
      <c r="Q79" s="70"/>
      <c r="R79" s="70"/>
      <c r="S79" s="70">
        <v>-169</v>
      </c>
      <c r="T79" s="70"/>
      <c r="U79" s="207">
        <v>-4.733893557422969E-2</v>
      </c>
      <c r="V79" s="73"/>
      <c r="W79" s="76">
        <v>3470.1</v>
      </c>
      <c r="X79" s="74"/>
      <c r="Y79" s="12">
        <v>1840</v>
      </c>
      <c r="Z79" s="214">
        <v>0.64548211</v>
      </c>
      <c r="AA79" s="70">
        <v>1708.5911451699999</v>
      </c>
      <c r="AB79" s="70"/>
      <c r="AC79" s="70"/>
      <c r="AD79" s="70">
        <v>131.40885483000011</v>
      </c>
      <c r="AE79" s="70"/>
      <c r="AF79" s="207">
        <v>7.6910649573175283E-2</v>
      </c>
      <c r="AG79" s="73"/>
      <c r="AH79" s="208">
        <v>1748</v>
      </c>
      <c r="AI79" s="208">
        <v>1638.2335951800001</v>
      </c>
      <c r="AJ79" s="72"/>
      <c r="AK79" s="70"/>
      <c r="AL79" s="70">
        <v>109.76640481999993</v>
      </c>
      <c r="AM79" s="70"/>
      <c r="AN79" s="207">
        <v>6.7002901871231257E-2</v>
      </c>
      <c r="AO79" s="75"/>
      <c r="AP79" s="69">
        <v>17.836734693877553</v>
      </c>
      <c r="AQ79" s="76"/>
      <c r="AR79" s="208">
        <v>905</v>
      </c>
      <c r="AS79" s="77"/>
      <c r="AT79" s="70">
        <v>715</v>
      </c>
      <c r="AU79" s="70"/>
      <c r="AV79" s="70">
        <v>70</v>
      </c>
      <c r="AW79" s="70"/>
      <c r="AX79" s="70">
        <v>785</v>
      </c>
      <c r="AY79" s="70"/>
      <c r="AZ79" s="207">
        <v>0.86740331491712708</v>
      </c>
      <c r="BA79" s="78"/>
      <c r="BB79" s="69">
        <v>1.0281517577927501</v>
      </c>
      <c r="BC79" s="69"/>
      <c r="BD79" s="208">
        <v>55</v>
      </c>
      <c r="BE79" s="79"/>
      <c r="BF79" s="207">
        <v>6.0773480662983423E-2</v>
      </c>
      <c r="BG79" s="78"/>
      <c r="BH79" s="69">
        <v>0.77397741576117762</v>
      </c>
      <c r="BI79" s="80"/>
      <c r="BJ79" s="208">
        <v>50</v>
      </c>
      <c r="BK79" s="70"/>
      <c r="BL79" s="70">
        <v>0</v>
      </c>
      <c r="BM79" s="70"/>
      <c r="BN79" s="70">
        <v>50</v>
      </c>
      <c r="BO79" s="70"/>
      <c r="BP79" s="207">
        <v>5.5248618784530384E-2</v>
      </c>
      <c r="BQ79" s="78"/>
      <c r="BR79" s="69">
        <v>1.1371304240836946</v>
      </c>
      <c r="BS79" s="69"/>
      <c r="BT79" s="208">
        <v>20</v>
      </c>
      <c r="BU79" s="81"/>
      <c r="BV79" s="12" t="s">
        <v>38</v>
      </c>
      <c r="BW79" s="12"/>
      <c r="BX79" s="12"/>
      <c r="BY79" s="82" t="s">
        <v>305</v>
      </c>
      <c r="BZ79" s="66"/>
      <c r="CA79" s="97"/>
    </row>
    <row r="80" spans="1:79" ht="12.75" customHeight="1">
      <c r="A80" s="67"/>
      <c r="B80" s="206">
        <v>8250007.0700000003</v>
      </c>
      <c r="C80" s="68"/>
      <c r="D80" s="69"/>
      <c r="E80" s="69"/>
      <c r="F80" s="70"/>
      <c r="G80" s="70"/>
      <c r="H80" s="70"/>
      <c r="I80" s="68"/>
      <c r="J80" s="69">
        <v>0.95</v>
      </c>
      <c r="K80" s="12"/>
      <c r="L80" s="12">
        <v>95</v>
      </c>
      <c r="M80" s="70"/>
      <c r="N80" s="70">
        <v>1586</v>
      </c>
      <c r="O80" s="70">
        <v>1710</v>
      </c>
      <c r="P80" s="72"/>
      <c r="Q80" s="70"/>
      <c r="R80" s="70"/>
      <c r="S80" s="70">
        <v>-124</v>
      </c>
      <c r="T80" s="70"/>
      <c r="U80" s="207">
        <v>-7.2514619883040934E-2</v>
      </c>
      <c r="V80" s="73"/>
      <c r="W80" s="76">
        <v>1671.2</v>
      </c>
      <c r="X80" s="74"/>
      <c r="Y80" s="12">
        <v>563</v>
      </c>
      <c r="Z80" s="215">
        <v>0.26334450999999998</v>
      </c>
      <c r="AA80" s="70">
        <v>697.07291796999993</v>
      </c>
      <c r="AB80" s="70"/>
      <c r="AC80" s="70"/>
      <c r="AD80" s="70">
        <v>-134.07291796999993</v>
      </c>
      <c r="AE80" s="70"/>
      <c r="AF80" s="207">
        <v>-0.19233700594830749</v>
      </c>
      <c r="AG80" s="73"/>
      <c r="AH80" s="208">
        <v>544</v>
      </c>
      <c r="AI80" s="208">
        <v>668.36836637999988</v>
      </c>
      <c r="AJ80" s="72"/>
      <c r="AK80" s="70"/>
      <c r="AL80" s="70">
        <v>-124.36836637999988</v>
      </c>
      <c r="AM80" s="70"/>
      <c r="AN80" s="207">
        <v>-0.18607757732999952</v>
      </c>
      <c r="AO80" s="75"/>
      <c r="AP80" s="69">
        <v>5.7263157894736842</v>
      </c>
      <c r="AQ80" s="76"/>
      <c r="AR80" s="208">
        <v>285</v>
      </c>
      <c r="AS80" s="77"/>
      <c r="AT80" s="70">
        <v>235</v>
      </c>
      <c r="AU80" s="70"/>
      <c r="AV80" s="70">
        <v>10</v>
      </c>
      <c r="AW80" s="70"/>
      <c r="AX80" s="70">
        <v>245</v>
      </c>
      <c r="AY80" s="70"/>
      <c r="AZ80" s="207">
        <v>0.85964912280701755</v>
      </c>
      <c r="BA80" s="78"/>
      <c r="BB80" s="69">
        <v>1.0189605475320038</v>
      </c>
      <c r="BC80" s="69"/>
      <c r="BD80" s="208">
        <v>20</v>
      </c>
      <c r="BE80" s="79"/>
      <c r="BF80" s="207">
        <v>7.0175438596491224E-2</v>
      </c>
      <c r="BG80" s="78"/>
      <c r="BH80" s="69">
        <v>0.89371554866202962</v>
      </c>
      <c r="BI80" s="80"/>
      <c r="BJ80" s="208">
        <v>15</v>
      </c>
      <c r="BK80" s="70"/>
      <c r="BL80" s="70">
        <v>0</v>
      </c>
      <c r="BM80" s="70"/>
      <c r="BN80" s="70">
        <v>15</v>
      </c>
      <c r="BO80" s="70"/>
      <c r="BP80" s="207">
        <v>5.2631578947368418E-2</v>
      </c>
      <c r="BQ80" s="78"/>
      <c r="BR80" s="69">
        <v>1.0832663513639407</v>
      </c>
      <c r="BS80" s="69"/>
      <c r="BT80" s="208">
        <v>0</v>
      </c>
      <c r="BU80" s="81"/>
      <c r="BV80" s="12" t="s">
        <v>38</v>
      </c>
      <c r="BW80" s="12"/>
      <c r="BX80" s="12"/>
      <c r="BY80" s="82" t="s">
        <v>305</v>
      </c>
      <c r="BZ80" s="66"/>
      <c r="CA80" s="97"/>
    </row>
    <row r="81" spans="1:79" ht="12.75" customHeight="1">
      <c r="A81" s="67"/>
      <c r="B81" s="230">
        <v>8250008</v>
      </c>
      <c r="C81" s="231">
        <v>8250008</v>
      </c>
      <c r="D81" s="69"/>
      <c r="E81" s="12"/>
      <c r="F81" s="70"/>
      <c r="G81" s="70"/>
      <c r="H81" s="70"/>
      <c r="I81" s="71" t="s">
        <v>82</v>
      </c>
      <c r="J81" s="69">
        <v>1.21</v>
      </c>
      <c r="K81" s="12">
        <v>1.41</v>
      </c>
      <c r="L81" s="12">
        <v>121</v>
      </c>
      <c r="M81" s="70">
        <v>141</v>
      </c>
      <c r="N81" s="70">
        <v>2849</v>
      </c>
      <c r="O81" s="70">
        <v>2909</v>
      </c>
      <c r="P81" s="72">
        <v>3433</v>
      </c>
      <c r="Q81" s="70">
        <v>3330</v>
      </c>
      <c r="R81" s="70">
        <v>3413</v>
      </c>
      <c r="S81" s="70">
        <v>-60</v>
      </c>
      <c r="T81" s="70">
        <v>20</v>
      </c>
      <c r="U81" s="207">
        <v>-2.0625644551392232E-2</v>
      </c>
      <c r="V81" s="73">
        <v>5.8599472604746556E-3</v>
      </c>
      <c r="W81" s="76">
        <v>2351.8000000000002</v>
      </c>
      <c r="X81" s="74">
        <v>2435.1</v>
      </c>
      <c r="Y81" s="12">
        <v>1180</v>
      </c>
      <c r="Z81" s="12">
        <v>0.86105412000000003</v>
      </c>
      <c r="AA81" s="70">
        <v>1201</v>
      </c>
      <c r="AB81" s="70">
        <v>1395</v>
      </c>
      <c r="AC81" s="70">
        <v>1375</v>
      </c>
      <c r="AD81" s="70">
        <v>-21</v>
      </c>
      <c r="AE81" s="70">
        <v>20</v>
      </c>
      <c r="AF81" s="207">
        <v>-1.7485428809325562E-2</v>
      </c>
      <c r="AG81" s="73">
        <v>1.4545454545454545E-2</v>
      </c>
      <c r="AH81" s="208">
        <v>1141</v>
      </c>
      <c r="AI81" s="208">
        <v>1170.17254908</v>
      </c>
      <c r="AJ81" s="72">
        <v>1359</v>
      </c>
      <c r="AK81" s="70">
        <v>1343</v>
      </c>
      <c r="AL81" s="70">
        <v>-29.172549079999953</v>
      </c>
      <c r="AM81" s="70">
        <v>16</v>
      </c>
      <c r="AN81" s="207">
        <v>-2.4930125991193069E-2</v>
      </c>
      <c r="AO81" s="75">
        <v>1.1913626209977662E-2</v>
      </c>
      <c r="AP81" s="69">
        <v>9.4297520661157019</v>
      </c>
      <c r="AQ81" s="76">
        <v>9.6382978723404253</v>
      </c>
      <c r="AR81" s="208">
        <v>905</v>
      </c>
      <c r="AS81" s="77">
        <v>1720</v>
      </c>
      <c r="AT81" s="70">
        <v>735</v>
      </c>
      <c r="AU81" s="70">
        <v>1255</v>
      </c>
      <c r="AV81" s="70">
        <v>30</v>
      </c>
      <c r="AW81" s="70">
        <v>70</v>
      </c>
      <c r="AX81" s="70">
        <v>765</v>
      </c>
      <c r="AY81" s="70">
        <v>1325</v>
      </c>
      <c r="AZ81" s="207">
        <v>0.84530386740331487</v>
      </c>
      <c r="BA81" s="78">
        <v>0.77034883720930236</v>
      </c>
      <c r="BB81" s="69">
        <v>1.0019568085496227</v>
      </c>
      <c r="BC81" s="69">
        <v>0.99126644140704112</v>
      </c>
      <c r="BD81" s="208">
        <v>60</v>
      </c>
      <c r="BE81" s="79">
        <v>260</v>
      </c>
      <c r="BF81" s="207">
        <v>6.6298342541436461E-2</v>
      </c>
      <c r="BG81" s="78">
        <v>0.15116279069767441</v>
      </c>
      <c r="BH81" s="69">
        <v>0.84433899901219378</v>
      </c>
      <c r="BI81" s="80">
        <v>1.0497416020671835</v>
      </c>
      <c r="BJ81" s="208">
        <v>45</v>
      </c>
      <c r="BK81" s="70">
        <v>50</v>
      </c>
      <c r="BL81" s="70">
        <v>10</v>
      </c>
      <c r="BM81" s="70">
        <v>60</v>
      </c>
      <c r="BN81" s="70">
        <v>55</v>
      </c>
      <c r="BO81" s="70">
        <v>110</v>
      </c>
      <c r="BP81" s="207">
        <v>6.0773480662983423E-2</v>
      </c>
      <c r="BQ81" s="78">
        <v>6.3953488372093026E-2</v>
      </c>
      <c r="BR81" s="69">
        <v>1.250843466492064</v>
      </c>
      <c r="BS81" s="69">
        <v>1.0315078769692423</v>
      </c>
      <c r="BT81" s="208">
        <v>30</v>
      </c>
      <c r="BU81" s="81">
        <v>20</v>
      </c>
      <c r="BV81" s="12" t="s">
        <v>38</v>
      </c>
      <c r="BW81" s="12" t="s">
        <v>38</v>
      </c>
      <c r="BX81" s="12" t="s">
        <v>38</v>
      </c>
      <c r="BY81" s="82"/>
      <c r="BZ81" s="66"/>
      <c r="CA81" s="97"/>
    </row>
    <row r="82" spans="1:79" ht="12.75" customHeight="1">
      <c r="A82" s="83"/>
      <c r="B82" s="209">
        <v>8250009</v>
      </c>
      <c r="C82" s="85">
        <v>8250009</v>
      </c>
      <c r="D82" s="85"/>
      <c r="E82" s="16"/>
      <c r="F82" s="86"/>
      <c r="G82" s="86"/>
      <c r="H82" s="86"/>
      <c r="I82" s="112" t="s">
        <v>83</v>
      </c>
      <c r="J82" s="85">
        <v>0.98</v>
      </c>
      <c r="K82" s="16">
        <v>1.04</v>
      </c>
      <c r="L82" s="16">
        <v>98</v>
      </c>
      <c r="M82" s="86">
        <v>104</v>
      </c>
      <c r="N82" s="86">
        <v>2502</v>
      </c>
      <c r="O82" s="86">
        <v>2579</v>
      </c>
      <c r="P82" s="87">
        <v>2689</v>
      </c>
      <c r="Q82" s="86">
        <v>2574</v>
      </c>
      <c r="R82" s="86">
        <v>2508</v>
      </c>
      <c r="S82" s="86">
        <v>-77</v>
      </c>
      <c r="T82" s="86">
        <v>181</v>
      </c>
      <c r="U82" s="210">
        <v>-2.9856533540131833E-2</v>
      </c>
      <c r="V82" s="88">
        <v>7.2169059011164272E-2</v>
      </c>
      <c r="W82" s="91">
        <v>2564.8000000000002</v>
      </c>
      <c r="X82" s="89">
        <v>2576.6999999999998</v>
      </c>
      <c r="Y82" s="16">
        <v>1273</v>
      </c>
      <c r="Z82" s="16">
        <v>1</v>
      </c>
      <c r="AA82" s="86">
        <v>1327</v>
      </c>
      <c r="AB82" s="86">
        <v>1327</v>
      </c>
      <c r="AC82" s="86">
        <v>1303</v>
      </c>
      <c r="AD82" s="86">
        <v>-54</v>
      </c>
      <c r="AE82" s="86">
        <v>24</v>
      </c>
      <c r="AF82" s="210">
        <v>-4.0693293142426527E-2</v>
      </c>
      <c r="AG82" s="88">
        <v>1.841903300076746E-2</v>
      </c>
      <c r="AH82" s="211">
        <v>1212</v>
      </c>
      <c r="AI82" s="211">
        <v>1261</v>
      </c>
      <c r="AJ82" s="87">
        <v>1261</v>
      </c>
      <c r="AK82" s="86">
        <v>1277</v>
      </c>
      <c r="AL82" s="86">
        <v>-49</v>
      </c>
      <c r="AM82" s="86">
        <v>-16</v>
      </c>
      <c r="AN82" s="210">
        <v>-3.8858049167327519E-2</v>
      </c>
      <c r="AO82" s="90">
        <v>-1.2529365700861394E-2</v>
      </c>
      <c r="AP82" s="85">
        <v>12.36734693877551</v>
      </c>
      <c r="AQ82" s="91">
        <v>12.125</v>
      </c>
      <c r="AR82" s="211">
        <v>1000</v>
      </c>
      <c r="AS82" s="92">
        <v>1535</v>
      </c>
      <c r="AT82" s="86">
        <v>725</v>
      </c>
      <c r="AU82" s="86">
        <v>995</v>
      </c>
      <c r="AV82" s="86">
        <v>40</v>
      </c>
      <c r="AW82" s="86">
        <v>45</v>
      </c>
      <c r="AX82" s="86">
        <v>765</v>
      </c>
      <c r="AY82" s="86">
        <v>1040</v>
      </c>
      <c r="AZ82" s="210">
        <v>0.76500000000000001</v>
      </c>
      <c r="BA82" s="93">
        <v>0.67752442996742668</v>
      </c>
      <c r="BB82" s="85">
        <v>0.90677091173740865</v>
      </c>
      <c r="BC82" s="85">
        <v>0.87182221640411284</v>
      </c>
      <c r="BD82" s="211">
        <v>155</v>
      </c>
      <c r="BE82" s="94">
        <v>405</v>
      </c>
      <c r="BF82" s="210">
        <v>0.155</v>
      </c>
      <c r="BG82" s="93">
        <v>0.26384364820846906</v>
      </c>
      <c r="BH82" s="85">
        <v>1.9739942181072581</v>
      </c>
      <c r="BI82" s="95">
        <v>1.8322475570032575</v>
      </c>
      <c r="BJ82" s="211">
        <v>55</v>
      </c>
      <c r="BK82" s="86">
        <v>55</v>
      </c>
      <c r="BL82" s="86">
        <v>0</v>
      </c>
      <c r="BM82" s="86">
        <v>15</v>
      </c>
      <c r="BN82" s="86">
        <v>55</v>
      </c>
      <c r="BO82" s="86">
        <v>70</v>
      </c>
      <c r="BP82" s="210">
        <v>5.5E-2</v>
      </c>
      <c r="BQ82" s="93">
        <v>4.5602605863192182E-2</v>
      </c>
      <c r="BR82" s="85">
        <v>1.132013337175318</v>
      </c>
      <c r="BS82" s="85">
        <v>0.73552590101922877</v>
      </c>
      <c r="BT82" s="211">
        <v>20</v>
      </c>
      <c r="BU82" s="96">
        <v>20</v>
      </c>
      <c r="BV82" s="16" t="s">
        <v>59</v>
      </c>
      <c r="BW82" s="16" t="s">
        <v>59</v>
      </c>
      <c r="BX82" s="16" t="s">
        <v>59</v>
      </c>
      <c r="BY82" s="82"/>
      <c r="BZ82" s="66"/>
      <c r="CA82" s="97"/>
    </row>
    <row r="83" spans="1:79" ht="12.75" customHeight="1">
      <c r="A83" s="83"/>
      <c r="B83" s="209">
        <v>8250010</v>
      </c>
      <c r="C83" s="84">
        <v>8250010</v>
      </c>
      <c r="D83" s="85"/>
      <c r="E83" s="85"/>
      <c r="F83" s="86"/>
      <c r="G83" s="86"/>
      <c r="H83" s="86"/>
      <c r="I83" s="112" t="s">
        <v>84</v>
      </c>
      <c r="J83" s="85">
        <v>1.89</v>
      </c>
      <c r="K83" s="16">
        <v>1.86</v>
      </c>
      <c r="L83" s="16">
        <v>189</v>
      </c>
      <c r="M83" s="86">
        <v>186</v>
      </c>
      <c r="N83" s="86">
        <v>7208</v>
      </c>
      <c r="O83" s="86">
        <v>7451</v>
      </c>
      <c r="P83" s="87">
        <v>7451</v>
      </c>
      <c r="Q83" s="86">
        <v>7164</v>
      </c>
      <c r="R83" s="86">
        <v>6224</v>
      </c>
      <c r="S83" s="86">
        <v>-243</v>
      </c>
      <c r="T83" s="86">
        <v>1227</v>
      </c>
      <c r="U83" s="210">
        <v>-3.2613072070862968E-2</v>
      </c>
      <c r="V83" s="88">
        <v>0.19714010282776351</v>
      </c>
      <c r="W83" s="91">
        <v>3822.5</v>
      </c>
      <c r="X83" s="89">
        <v>4014.1</v>
      </c>
      <c r="Y83" s="16">
        <v>4090</v>
      </c>
      <c r="Z83" s="16">
        <v>1</v>
      </c>
      <c r="AA83" s="86">
        <v>4095</v>
      </c>
      <c r="AB83" s="86">
        <v>4095</v>
      </c>
      <c r="AC83" s="86">
        <v>3376</v>
      </c>
      <c r="AD83" s="86">
        <v>-5</v>
      </c>
      <c r="AE83" s="86">
        <v>719</v>
      </c>
      <c r="AF83" s="210">
        <v>-1.221001221001221E-3</v>
      </c>
      <c r="AG83" s="88">
        <v>0.2129739336492891</v>
      </c>
      <c r="AH83" s="211">
        <v>3839</v>
      </c>
      <c r="AI83" s="211">
        <v>3758</v>
      </c>
      <c r="AJ83" s="87">
        <v>3758</v>
      </c>
      <c r="AK83" s="86">
        <v>3223</v>
      </c>
      <c r="AL83" s="86">
        <v>81</v>
      </c>
      <c r="AM83" s="86">
        <v>535</v>
      </c>
      <c r="AN83" s="210">
        <v>2.1554018094731241E-2</v>
      </c>
      <c r="AO83" s="90">
        <v>0.16599441514117283</v>
      </c>
      <c r="AP83" s="85">
        <v>20.312169312169313</v>
      </c>
      <c r="AQ83" s="91">
        <v>20.204301075268816</v>
      </c>
      <c r="AR83" s="211">
        <v>2865</v>
      </c>
      <c r="AS83" s="92">
        <v>3790</v>
      </c>
      <c r="AT83" s="86">
        <v>1875</v>
      </c>
      <c r="AU83" s="86">
        <v>2315</v>
      </c>
      <c r="AV83" s="86">
        <v>205</v>
      </c>
      <c r="AW83" s="86">
        <v>175</v>
      </c>
      <c r="AX83" s="86">
        <v>2080</v>
      </c>
      <c r="AY83" s="86">
        <v>2490</v>
      </c>
      <c r="AZ83" s="210">
        <v>0.72600349040139611</v>
      </c>
      <c r="BA83" s="93">
        <v>0.65699208443271773</v>
      </c>
      <c r="BB83" s="85">
        <v>0.86054751230825488</v>
      </c>
      <c r="BC83" s="85">
        <v>0.84540168571873864</v>
      </c>
      <c r="BD83" s="211">
        <v>405</v>
      </c>
      <c r="BE83" s="94">
        <v>820</v>
      </c>
      <c r="BF83" s="210">
        <v>0.14136125654450263</v>
      </c>
      <c r="BG83" s="93">
        <v>0.21635883905013192</v>
      </c>
      <c r="BH83" s="85">
        <v>1.8002987295691935</v>
      </c>
      <c r="BI83" s="95">
        <v>1.5024919378481385</v>
      </c>
      <c r="BJ83" s="211">
        <v>270</v>
      </c>
      <c r="BK83" s="86">
        <v>350</v>
      </c>
      <c r="BL83" s="86">
        <v>15</v>
      </c>
      <c r="BM83" s="86">
        <v>25</v>
      </c>
      <c r="BN83" s="86">
        <v>285</v>
      </c>
      <c r="BO83" s="86">
        <v>375</v>
      </c>
      <c r="BP83" s="210">
        <v>9.947643979057591E-2</v>
      </c>
      <c r="BQ83" s="93">
        <v>9.894459102902374E-2</v>
      </c>
      <c r="BR83" s="85">
        <v>2.047430119593626</v>
      </c>
      <c r="BS83" s="85">
        <v>1.5958805004681249</v>
      </c>
      <c r="BT83" s="211">
        <v>100</v>
      </c>
      <c r="BU83" s="96">
        <v>100</v>
      </c>
      <c r="BV83" s="16" t="s">
        <v>59</v>
      </c>
      <c r="BW83" s="16" t="s">
        <v>59</v>
      </c>
      <c r="BX83" s="21" t="s">
        <v>85</v>
      </c>
      <c r="BY83" s="212" t="s">
        <v>469</v>
      </c>
      <c r="BZ83" s="83"/>
      <c r="CA83" s="213"/>
    </row>
    <row r="84" spans="1:79" ht="12.75" customHeight="1">
      <c r="A84" s="67"/>
      <c r="B84" s="206">
        <v>8250011</v>
      </c>
      <c r="C84" s="68">
        <v>8250011</v>
      </c>
      <c r="D84" s="69"/>
      <c r="E84" s="69"/>
      <c r="F84" s="70"/>
      <c r="G84" s="70"/>
      <c r="H84" s="70"/>
      <c r="I84" s="71" t="s">
        <v>86</v>
      </c>
      <c r="J84" s="69">
        <v>1.34</v>
      </c>
      <c r="K84" s="12">
        <v>1.34</v>
      </c>
      <c r="L84" s="12">
        <v>134</v>
      </c>
      <c r="M84" s="70">
        <v>134</v>
      </c>
      <c r="N84" s="70">
        <v>3182</v>
      </c>
      <c r="O84" s="70">
        <v>3404</v>
      </c>
      <c r="P84" s="72">
        <v>3404</v>
      </c>
      <c r="Q84" s="70">
        <v>3279</v>
      </c>
      <c r="R84" s="70">
        <v>3284</v>
      </c>
      <c r="S84" s="70">
        <v>-222</v>
      </c>
      <c r="T84" s="70">
        <v>120</v>
      </c>
      <c r="U84" s="207">
        <v>-6.5217391304347824E-2</v>
      </c>
      <c r="V84" s="73">
        <v>3.6540803897685749E-2</v>
      </c>
      <c r="W84" s="76">
        <v>2367.4</v>
      </c>
      <c r="X84" s="74">
        <v>2532.5</v>
      </c>
      <c r="Y84" s="12">
        <v>1395</v>
      </c>
      <c r="Z84" s="12">
        <v>1</v>
      </c>
      <c r="AA84" s="70">
        <v>1400</v>
      </c>
      <c r="AB84" s="70">
        <v>1400</v>
      </c>
      <c r="AC84" s="70">
        <v>1376</v>
      </c>
      <c r="AD84" s="70">
        <v>-5</v>
      </c>
      <c r="AE84" s="70">
        <v>24</v>
      </c>
      <c r="AF84" s="207">
        <v>-3.5714285714285713E-3</v>
      </c>
      <c r="AG84" s="73">
        <v>1.7441860465116279E-2</v>
      </c>
      <c r="AH84" s="208">
        <v>1349</v>
      </c>
      <c r="AI84" s="208">
        <v>1378</v>
      </c>
      <c r="AJ84" s="72">
        <v>1378</v>
      </c>
      <c r="AK84" s="70">
        <v>1345</v>
      </c>
      <c r="AL84" s="70">
        <v>-29</v>
      </c>
      <c r="AM84" s="70">
        <v>33</v>
      </c>
      <c r="AN84" s="207">
        <v>-2.104499274310595E-2</v>
      </c>
      <c r="AO84" s="75">
        <v>2.4535315985130111E-2</v>
      </c>
      <c r="AP84" s="69">
        <v>10.067164179104477</v>
      </c>
      <c r="AQ84" s="76">
        <v>10.283582089552239</v>
      </c>
      <c r="AR84" s="208">
        <v>1175</v>
      </c>
      <c r="AS84" s="77">
        <v>1745</v>
      </c>
      <c r="AT84" s="70">
        <v>940</v>
      </c>
      <c r="AU84" s="70">
        <v>1360</v>
      </c>
      <c r="AV84" s="70">
        <v>95</v>
      </c>
      <c r="AW84" s="70">
        <v>75</v>
      </c>
      <c r="AX84" s="70">
        <v>1035</v>
      </c>
      <c r="AY84" s="70">
        <v>1435</v>
      </c>
      <c r="AZ84" s="207">
        <v>0.88085106382978728</v>
      </c>
      <c r="BA84" s="78">
        <v>0.82234957020057309</v>
      </c>
      <c r="BB84" s="69">
        <v>1.0440916630768662</v>
      </c>
      <c r="BC84" s="69">
        <v>1.0581797397116759</v>
      </c>
      <c r="BD84" s="208">
        <v>80</v>
      </c>
      <c r="BE84" s="79">
        <v>190</v>
      </c>
      <c r="BF84" s="207">
        <v>6.8085106382978725E-2</v>
      </c>
      <c r="BG84" s="78">
        <v>0.10888252148997135</v>
      </c>
      <c r="BH84" s="69">
        <v>0.86709423444656497</v>
      </c>
      <c r="BI84" s="80">
        <v>0.75612862145813442</v>
      </c>
      <c r="BJ84" s="208">
        <v>20</v>
      </c>
      <c r="BK84" s="70">
        <v>55</v>
      </c>
      <c r="BL84" s="70">
        <v>0</v>
      </c>
      <c r="BM84" s="70">
        <v>35</v>
      </c>
      <c r="BN84" s="70">
        <v>20</v>
      </c>
      <c r="BO84" s="70">
        <v>90</v>
      </c>
      <c r="BP84" s="207">
        <v>1.7021276595744681E-2</v>
      </c>
      <c r="BQ84" s="78">
        <v>5.1575931232091692E-2</v>
      </c>
      <c r="BR84" s="69">
        <v>0.35033294767514678</v>
      </c>
      <c r="BS84" s="69">
        <v>0.83186985858212403</v>
      </c>
      <c r="BT84" s="208">
        <v>30</v>
      </c>
      <c r="BU84" s="81">
        <v>30</v>
      </c>
      <c r="BV84" s="12" t="s">
        <v>38</v>
      </c>
      <c r="BW84" s="12" t="s">
        <v>38</v>
      </c>
      <c r="BX84" s="12" t="s">
        <v>38</v>
      </c>
      <c r="BY84" s="82"/>
      <c r="BZ84" s="66"/>
      <c r="CA84" s="97"/>
    </row>
    <row r="85" spans="1:79" ht="12.75" customHeight="1">
      <c r="A85" s="67"/>
      <c r="B85" s="206">
        <v>8250012</v>
      </c>
      <c r="C85" s="68">
        <v>8250012</v>
      </c>
      <c r="D85" s="69"/>
      <c r="E85" s="69"/>
      <c r="F85" s="70"/>
      <c r="G85" s="70"/>
      <c r="H85" s="70"/>
      <c r="I85" s="71" t="s">
        <v>87</v>
      </c>
      <c r="J85" s="69">
        <v>2.16</v>
      </c>
      <c r="K85" s="12">
        <v>2.15</v>
      </c>
      <c r="L85" s="12">
        <v>216</v>
      </c>
      <c r="M85" s="70">
        <v>215</v>
      </c>
      <c r="N85" s="70">
        <v>3909</v>
      </c>
      <c r="O85" s="70">
        <v>3905</v>
      </c>
      <c r="P85" s="72">
        <v>3905</v>
      </c>
      <c r="Q85" s="70">
        <v>3640</v>
      </c>
      <c r="R85" s="70">
        <v>3591</v>
      </c>
      <c r="S85" s="70">
        <v>4</v>
      </c>
      <c r="T85" s="70">
        <v>314</v>
      </c>
      <c r="U85" s="207">
        <v>1.0243277848911651E-3</v>
      </c>
      <c r="V85" s="73">
        <v>8.7440824282929541E-2</v>
      </c>
      <c r="W85" s="76">
        <v>1812.7</v>
      </c>
      <c r="X85" s="74">
        <v>1813.7</v>
      </c>
      <c r="Y85" s="12">
        <v>1799</v>
      </c>
      <c r="Z85" s="12">
        <v>1</v>
      </c>
      <c r="AA85" s="70">
        <v>1625</v>
      </c>
      <c r="AB85" s="70">
        <v>1625</v>
      </c>
      <c r="AC85" s="70">
        <v>1587</v>
      </c>
      <c r="AD85" s="70">
        <v>174</v>
      </c>
      <c r="AE85" s="70">
        <v>38</v>
      </c>
      <c r="AF85" s="207">
        <v>0.10707692307692308</v>
      </c>
      <c r="AG85" s="73">
        <v>2.3944549464398234E-2</v>
      </c>
      <c r="AH85" s="208">
        <v>1709</v>
      </c>
      <c r="AI85" s="208">
        <v>1587</v>
      </c>
      <c r="AJ85" s="72">
        <v>1587</v>
      </c>
      <c r="AK85" s="70">
        <v>1546</v>
      </c>
      <c r="AL85" s="70">
        <v>122</v>
      </c>
      <c r="AM85" s="70">
        <v>41</v>
      </c>
      <c r="AN85" s="207">
        <v>7.6874606175173277E-2</v>
      </c>
      <c r="AO85" s="75">
        <v>2.6520051746442432E-2</v>
      </c>
      <c r="AP85" s="69">
        <v>7.9120370370370372</v>
      </c>
      <c r="AQ85" s="76">
        <v>7.3813953488372093</v>
      </c>
      <c r="AR85" s="208">
        <v>1605</v>
      </c>
      <c r="AS85" s="77">
        <v>2015</v>
      </c>
      <c r="AT85" s="70">
        <v>1215</v>
      </c>
      <c r="AU85" s="70">
        <v>1445</v>
      </c>
      <c r="AV85" s="70">
        <v>105</v>
      </c>
      <c r="AW85" s="70">
        <v>90</v>
      </c>
      <c r="AX85" s="70">
        <v>1320</v>
      </c>
      <c r="AY85" s="70">
        <v>1535</v>
      </c>
      <c r="AZ85" s="207">
        <v>0.82242990654205606</v>
      </c>
      <c r="BA85" s="78">
        <v>0.76178660049627789</v>
      </c>
      <c r="BB85" s="69">
        <v>0.97484381201993719</v>
      </c>
      <c r="BC85" s="69">
        <v>0.98024876018647678</v>
      </c>
      <c r="BD85" s="208">
        <v>165</v>
      </c>
      <c r="BE85" s="79">
        <v>335</v>
      </c>
      <c r="BF85" s="207">
        <v>0.10280373831775701</v>
      </c>
      <c r="BG85" s="78">
        <v>0.16625310173697269</v>
      </c>
      <c r="BH85" s="69">
        <v>1.3092515163810574</v>
      </c>
      <c r="BI85" s="80">
        <v>1.1545354287289771</v>
      </c>
      <c r="BJ85" s="208">
        <v>55</v>
      </c>
      <c r="BK85" s="70">
        <v>70</v>
      </c>
      <c r="BL85" s="70">
        <v>10</v>
      </c>
      <c r="BM85" s="70">
        <v>45</v>
      </c>
      <c r="BN85" s="70">
        <v>65</v>
      </c>
      <c r="BO85" s="70">
        <v>115</v>
      </c>
      <c r="BP85" s="207">
        <v>4.0498442367601244E-2</v>
      </c>
      <c r="BQ85" s="78">
        <v>5.7071960297766747E-2</v>
      </c>
      <c r="BR85" s="69">
        <v>0.83354139809001038</v>
      </c>
      <c r="BS85" s="69">
        <v>0.92051548867365718</v>
      </c>
      <c r="BT85" s="208">
        <v>50</v>
      </c>
      <c r="BU85" s="81">
        <v>35</v>
      </c>
      <c r="BV85" s="12" t="s">
        <v>38</v>
      </c>
      <c r="BW85" s="12" t="s">
        <v>38</v>
      </c>
      <c r="BX85" s="12" t="s">
        <v>38</v>
      </c>
      <c r="BY85" s="82"/>
      <c r="BZ85" s="66"/>
      <c r="CA85" s="97"/>
    </row>
    <row r="86" spans="1:79" ht="12.75" customHeight="1">
      <c r="A86" s="113" t="s">
        <v>320</v>
      </c>
      <c r="B86" s="227">
        <v>8250013</v>
      </c>
      <c r="C86" s="114">
        <v>8250013</v>
      </c>
      <c r="D86" s="115"/>
      <c r="E86" s="115"/>
      <c r="F86" s="116"/>
      <c r="G86" s="116"/>
      <c r="H86" s="116"/>
      <c r="I86" s="117" t="s">
        <v>88</v>
      </c>
      <c r="J86" s="115">
        <v>1.33</v>
      </c>
      <c r="K86" s="24">
        <v>1.33</v>
      </c>
      <c r="L86" s="24">
        <v>133</v>
      </c>
      <c r="M86" s="116">
        <v>133</v>
      </c>
      <c r="N86" s="116">
        <v>4700</v>
      </c>
      <c r="O86" s="116">
        <v>4683</v>
      </c>
      <c r="P86" s="118">
        <v>4683</v>
      </c>
      <c r="Q86" s="116">
        <v>4533</v>
      </c>
      <c r="R86" s="116">
        <v>4382</v>
      </c>
      <c r="S86" s="116">
        <v>17</v>
      </c>
      <c r="T86" s="116">
        <v>301</v>
      </c>
      <c r="U86" s="232">
        <v>3.6301516122143923E-3</v>
      </c>
      <c r="V86" s="119">
        <v>6.8690095846645371E-2</v>
      </c>
      <c r="W86" s="122">
        <v>3537</v>
      </c>
      <c r="X86" s="120">
        <v>3515</v>
      </c>
      <c r="Y86" s="24">
        <v>2410</v>
      </c>
      <c r="Z86" s="24">
        <v>1</v>
      </c>
      <c r="AA86" s="116">
        <v>2373</v>
      </c>
      <c r="AB86" s="116">
        <v>2373</v>
      </c>
      <c r="AC86" s="116">
        <v>2347</v>
      </c>
      <c r="AD86" s="116">
        <v>37</v>
      </c>
      <c r="AE86" s="116">
        <v>26</v>
      </c>
      <c r="AF86" s="232">
        <v>1.5592077538980193E-2</v>
      </c>
      <c r="AG86" s="119">
        <v>1.1077971878994461E-2</v>
      </c>
      <c r="AH86" s="233">
        <v>2230</v>
      </c>
      <c r="AI86" s="233">
        <v>2235</v>
      </c>
      <c r="AJ86" s="118">
        <v>2235</v>
      </c>
      <c r="AK86" s="116">
        <v>2244</v>
      </c>
      <c r="AL86" s="116">
        <v>-5</v>
      </c>
      <c r="AM86" s="116">
        <v>-9</v>
      </c>
      <c r="AN86" s="232">
        <v>-2.2371364653243847E-3</v>
      </c>
      <c r="AO86" s="121">
        <v>-4.0106951871657758E-3</v>
      </c>
      <c r="AP86" s="115">
        <v>16.766917293233082</v>
      </c>
      <c r="AQ86" s="122">
        <v>16.804511278195488</v>
      </c>
      <c r="AR86" s="233">
        <v>2010</v>
      </c>
      <c r="AS86" s="123">
        <v>2540</v>
      </c>
      <c r="AT86" s="116">
        <v>1405</v>
      </c>
      <c r="AU86" s="116">
        <v>1625</v>
      </c>
      <c r="AV86" s="116">
        <v>140</v>
      </c>
      <c r="AW86" s="116">
        <v>110</v>
      </c>
      <c r="AX86" s="116">
        <v>1545</v>
      </c>
      <c r="AY86" s="116">
        <v>1735</v>
      </c>
      <c r="AZ86" s="232">
        <v>0.76865671641791045</v>
      </c>
      <c r="BA86" s="124">
        <v>0.68307086614173229</v>
      </c>
      <c r="BB86" s="115">
        <v>0.91110529615601488</v>
      </c>
      <c r="BC86" s="115">
        <v>0.87895923769035567</v>
      </c>
      <c r="BD86" s="233">
        <v>245</v>
      </c>
      <c r="BE86" s="125">
        <v>480</v>
      </c>
      <c r="BF86" s="232">
        <v>0.12189054726368159</v>
      </c>
      <c r="BG86" s="124">
        <v>0.1889763779527559</v>
      </c>
      <c r="BH86" s="115">
        <v>1.5523305518737867</v>
      </c>
      <c r="BI86" s="126">
        <v>1.3123359580052494</v>
      </c>
      <c r="BJ86" s="233">
        <v>155</v>
      </c>
      <c r="BK86" s="116">
        <v>260</v>
      </c>
      <c r="BL86" s="116">
        <v>0</v>
      </c>
      <c r="BM86" s="116">
        <v>55</v>
      </c>
      <c r="BN86" s="116">
        <v>155</v>
      </c>
      <c r="BO86" s="116">
        <v>315</v>
      </c>
      <c r="BP86" s="232">
        <v>7.7114427860696513E-2</v>
      </c>
      <c r="BQ86" s="124">
        <v>0.12401574803149606</v>
      </c>
      <c r="BR86" s="115">
        <v>1.587173833217316</v>
      </c>
      <c r="BS86" s="115">
        <v>2.0002540005080012</v>
      </c>
      <c r="BT86" s="233">
        <v>55</v>
      </c>
      <c r="BU86" s="127">
        <v>15</v>
      </c>
      <c r="BV86" s="24" t="s">
        <v>85</v>
      </c>
      <c r="BW86" s="24" t="s">
        <v>85</v>
      </c>
      <c r="BX86" s="12" t="s">
        <v>38</v>
      </c>
      <c r="BY86" s="297" t="s">
        <v>479</v>
      </c>
      <c r="BZ86" s="113"/>
      <c r="CA86" s="217"/>
    </row>
    <row r="87" spans="1:79" ht="12.75" customHeight="1">
      <c r="A87" s="67"/>
      <c r="B87" s="206">
        <v>8250014</v>
      </c>
      <c r="C87" s="68">
        <v>8250014</v>
      </c>
      <c r="D87" s="69"/>
      <c r="E87" s="69"/>
      <c r="F87" s="70"/>
      <c r="G87" s="70"/>
      <c r="H87" s="70"/>
      <c r="I87" s="71" t="s">
        <v>89</v>
      </c>
      <c r="J87" s="69">
        <v>3.74</v>
      </c>
      <c r="K87" s="12">
        <v>3.7</v>
      </c>
      <c r="L87" s="12">
        <v>374</v>
      </c>
      <c r="M87" s="70">
        <v>370</v>
      </c>
      <c r="N87" s="70">
        <v>5008</v>
      </c>
      <c r="O87" s="70">
        <v>5463</v>
      </c>
      <c r="P87" s="72">
        <v>5463</v>
      </c>
      <c r="Q87" s="70">
        <v>5540</v>
      </c>
      <c r="R87" s="70">
        <v>5386</v>
      </c>
      <c r="S87" s="70">
        <v>-455</v>
      </c>
      <c r="T87" s="70">
        <v>77</v>
      </c>
      <c r="U87" s="207">
        <v>-8.3287570931722496E-2</v>
      </c>
      <c r="V87" s="73">
        <v>1.4296323802450798E-2</v>
      </c>
      <c r="W87" s="76">
        <v>1339.7</v>
      </c>
      <c r="X87" s="74">
        <v>1476.7</v>
      </c>
      <c r="Y87" s="12">
        <v>2011</v>
      </c>
      <c r="Z87" s="12">
        <v>1</v>
      </c>
      <c r="AA87" s="70">
        <v>2008</v>
      </c>
      <c r="AB87" s="70">
        <v>2008</v>
      </c>
      <c r="AC87" s="70">
        <v>2146</v>
      </c>
      <c r="AD87" s="70">
        <v>3</v>
      </c>
      <c r="AE87" s="70">
        <v>-138</v>
      </c>
      <c r="AF87" s="207">
        <v>1.4940239043824701E-3</v>
      </c>
      <c r="AG87" s="73">
        <v>-6.4305684995340173E-2</v>
      </c>
      <c r="AH87" s="208">
        <v>1901</v>
      </c>
      <c r="AI87" s="208">
        <v>1918</v>
      </c>
      <c r="AJ87" s="72">
        <v>1918</v>
      </c>
      <c r="AK87" s="70">
        <v>2088</v>
      </c>
      <c r="AL87" s="70">
        <v>-17</v>
      </c>
      <c r="AM87" s="70">
        <v>-170</v>
      </c>
      <c r="AN87" s="207">
        <v>-8.863399374348279E-3</v>
      </c>
      <c r="AO87" s="75">
        <v>-8.141762452107279E-2</v>
      </c>
      <c r="AP87" s="69">
        <v>5.0828877005347595</v>
      </c>
      <c r="AQ87" s="76">
        <v>5.1837837837837837</v>
      </c>
      <c r="AR87" s="208">
        <v>1385</v>
      </c>
      <c r="AS87" s="77">
        <v>2130</v>
      </c>
      <c r="AT87" s="70">
        <v>1085</v>
      </c>
      <c r="AU87" s="70">
        <v>1570</v>
      </c>
      <c r="AV87" s="70">
        <v>70</v>
      </c>
      <c r="AW87" s="70">
        <v>95</v>
      </c>
      <c r="AX87" s="70">
        <v>1155</v>
      </c>
      <c r="AY87" s="70">
        <v>1665</v>
      </c>
      <c r="AZ87" s="207">
        <v>0.83393501805054149</v>
      </c>
      <c r="BA87" s="78">
        <v>0.78169014084507038</v>
      </c>
      <c r="BB87" s="69">
        <v>0.98848106751299591</v>
      </c>
      <c r="BC87" s="69">
        <v>1.0058601594123426</v>
      </c>
      <c r="BD87" s="208">
        <v>75</v>
      </c>
      <c r="BE87" s="79">
        <v>265</v>
      </c>
      <c r="BF87" s="207">
        <v>5.4151624548736461E-2</v>
      </c>
      <c r="BG87" s="78">
        <v>0.12441314553990611</v>
      </c>
      <c r="BH87" s="69">
        <v>0.68964512103432796</v>
      </c>
      <c r="BI87" s="80">
        <v>0.86398017736045918</v>
      </c>
      <c r="BJ87" s="208">
        <v>100</v>
      </c>
      <c r="BK87" s="70">
        <v>100</v>
      </c>
      <c r="BL87" s="70">
        <v>10</v>
      </c>
      <c r="BM87" s="70">
        <v>70</v>
      </c>
      <c r="BN87" s="70">
        <v>110</v>
      </c>
      <c r="BO87" s="70">
        <v>170</v>
      </c>
      <c r="BP87" s="207">
        <v>7.9422382671480149E-2</v>
      </c>
      <c r="BQ87" s="78">
        <v>7.9812206572769953E-2</v>
      </c>
      <c r="BR87" s="69">
        <v>1.6346762991701345</v>
      </c>
      <c r="BS87" s="69">
        <v>1.2872936543995155</v>
      </c>
      <c r="BT87" s="208">
        <v>45</v>
      </c>
      <c r="BU87" s="81">
        <v>20</v>
      </c>
      <c r="BV87" s="12" t="s">
        <v>38</v>
      </c>
      <c r="BW87" s="12" t="s">
        <v>38</v>
      </c>
      <c r="BX87" s="12" t="s">
        <v>38</v>
      </c>
      <c r="BY87" s="82"/>
      <c r="BZ87" s="66"/>
      <c r="CA87" s="97"/>
    </row>
    <row r="88" spans="1:79" ht="12.75" customHeight="1">
      <c r="A88" s="67"/>
      <c r="B88" s="206">
        <v>8250015</v>
      </c>
      <c r="C88" s="68">
        <v>8250015</v>
      </c>
      <c r="D88" s="69"/>
      <c r="E88" s="12"/>
      <c r="F88" s="70"/>
      <c r="G88" s="70"/>
      <c r="H88" s="70"/>
      <c r="I88" s="71" t="s">
        <v>90</v>
      </c>
      <c r="J88" s="69">
        <v>4.04</v>
      </c>
      <c r="K88" s="12">
        <v>3.99</v>
      </c>
      <c r="L88" s="12">
        <v>404</v>
      </c>
      <c r="M88" s="70">
        <v>399</v>
      </c>
      <c r="N88" s="70">
        <v>3541</v>
      </c>
      <c r="O88" s="70">
        <v>3532</v>
      </c>
      <c r="P88" s="72">
        <v>3532</v>
      </c>
      <c r="Q88" s="70">
        <v>3439</v>
      </c>
      <c r="R88" s="70">
        <v>3456</v>
      </c>
      <c r="S88" s="70">
        <v>9</v>
      </c>
      <c r="T88" s="70">
        <v>76</v>
      </c>
      <c r="U88" s="207">
        <v>2.5481313703284258E-3</v>
      </c>
      <c r="V88" s="73">
        <v>2.1990740740740741E-2</v>
      </c>
      <c r="W88" s="76">
        <v>876.5</v>
      </c>
      <c r="X88" s="74">
        <v>884.5</v>
      </c>
      <c r="Y88" s="12">
        <v>1388</v>
      </c>
      <c r="Z88" s="12">
        <v>1</v>
      </c>
      <c r="AA88" s="70">
        <v>1379</v>
      </c>
      <c r="AB88" s="70">
        <v>1379</v>
      </c>
      <c r="AC88" s="70">
        <v>1347</v>
      </c>
      <c r="AD88" s="70">
        <v>9</v>
      </c>
      <c r="AE88" s="70">
        <v>32</v>
      </c>
      <c r="AF88" s="207">
        <v>6.5264684554024654E-3</v>
      </c>
      <c r="AG88" s="73">
        <v>2.3756495916852263E-2</v>
      </c>
      <c r="AH88" s="208">
        <v>1316</v>
      </c>
      <c r="AI88" s="208">
        <v>1332</v>
      </c>
      <c r="AJ88" s="72">
        <v>1332</v>
      </c>
      <c r="AK88" s="70">
        <v>1319</v>
      </c>
      <c r="AL88" s="70">
        <v>-16</v>
      </c>
      <c r="AM88" s="70">
        <v>13</v>
      </c>
      <c r="AN88" s="207">
        <v>-1.2012012012012012E-2</v>
      </c>
      <c r="AO88" s="75">
        <v>9.8559514783927212E-3</v>
      </c>
      <c r="AP88" s="69">
        <v>3.2574257425742572</v>
      </c>
      <c r="AQ88" s="76">
        <v>3.3383458646616542</v>
      </c>
      <c r="AR88" s="208">
        <v>945</v>
      </c>
      <c r="AS88" s="77">
        <v>1630</v>
      </c>
      <c r="AT88" s="70">
        <v>775</v>
      </c>
      <c r="AU88" s="70">
        <v>1290</v>
      </c>
      <c r="AV88" s="70">
        <v>25</v>
      </c>
      <c r="AW88" s="70">
        <v>70</v>
      </c>
      <c r="AX88" s="70">
        <v>800</v>
      </c>
      <c r="AY88" s="70">
        <v>1360</v>
      </c>
      <c r="AZ88" s="207">
        <v>0.84656084656084651</v>
      </c>
      <c r="BA88" s="78">
        <v>0.83435582822085885</v>
      </c>
      <c r="BB88" s="69">
        <v>1.003446732911335</v>
      </c>
      <c r="BC88" s="69">
        <v>1.0736291050998266</v>
      </c>
      <c r="BD88" s="208">
        <v>50</v>
      </c>
      <c r="BE88" s="79">
        <v>130</v>
      </c>
      <c r="BF88" s="207">
        <v>5.2910052910052907E-2</v>
      </c>
      <c r="BG88" s="78">
        <v>7.9754601226993863E-2</v>
      </c>
      <c r="BH88" s="69">
        <v>0.67383315176899061</v>
      </c>
      <c r="BI88" s="80">
        <v>0.55385139740967959</v>
      </c>
      <c r="BJ88" s="208">
        <v>35</v>
      </c>
      <c r="BK88" s="70">
        <v>65</v>
      </c>
      <c r="BL88" s="70">
        <v>10</v>
      </c>
      <c r="BM88" s="70">
        <v>50</v>
      </c>
      <c r="BN88" s="70">
        <v>45</v>
      </c>
      <c r="BO88" s="70">
        <v>115</v>
      </c>
      <c r="BP88" s="207">
        <v>4.7619047619047616E-2</v>
      </c>
      <c r="BQ88" s="78">
        <v>7.0552147239263799E-2</v>
      </c>
      <c r="BR88" s="69">
        <v>0.98009812742451774</v>
      </c>
      <c r="BS88" s="69">
        <v>1.1379378586978033</v>
      </c>
      <c r="BT88" s="208">
        <v>60</v>
      </c>
      <c r="BU88" s="81">
        <v>20</v>
      </c>
      <c r="BV88" s="12" t="s">
        <v>38</v>
      </c>
      <c r="BW88" s="12" t="s">
        <v>38</v>
      </c>
      <c r="BX88" s="12" t="s">
        <v>38</v>
      </c>
      <c r="BY88" s="82"/>
      <c r="BZ88" s="66"/>
      <c r="CA88" s="97"/>
    </row>
    <row r="89" spans="1:79" ht="12.75" customHeight="1">
      <c r="A89" s="67"/>
      <c r="B89" s="206">
        <v>8250016</v>
      </c>
      <c r="C89" s="68">
        <v>8250016</v>
      </c>
      <c r="D89" s="69"/>
      <c r="E89" s="12"/>
      <c r="F89" s="70"/>
      <c r="G89" s="70"/>
      <c r="H89" s="70"/>
      <c r="I89" s="71" t="s">
        <v>91</v>
      </c>
      <c r="J89" s="69">
        <v>1.64</v>
      </c>
      <c r="K89" s="12">
        <v>1.64</v>
      </c>
      <c r="L89" s="12">
        <v>164</v>
      </c>
      <c r="M89" s="70">
        <v>164</v>
      </c>
      <c r="N89" s="70">
        <v>4544</v>
      </c>
      <c r="O89" s="70">
        <v>4523</v>
      </c>
      <c r="P89" s="72">
        <v>4523</v>
      </c>
      <c r="Q89" s="70">
        <v>4535</v>
      </c>
      <c r="R89" s="70">
        <v>4618</v>
      </c>
      <c r="S89" s="70">
        <v>21</v>
      </c>
      <c r="T89" s="70">
        <v>-95</v>
      </c>
      <c r="U89" s="207">
        <v>4.6429361043555158E-3</v>
      </c>
      <c r="V89" s="73">
        <v>-2.05716760502382E-2</v>
      </c>
      <c r="W89" s="76">
        <v>2770.9</v>
      </c>
      <c r="X89" s="74">
        <v>2758.1</v>
      </c>
      <c r="Y89" s="12">
        <v>2000</v>
      </c>
      <c r="Z89" s="12">
        <v>1</v>
      </c>
      <c r="AA89" s="70">
        <v>2010</v>
      </c>
      <c r="AB89" s="70">
        <v>2010</v>
      </c>
      <c r="AC89" s="70">
        <v>1991</v>
      </c>
      <c r="AD89" s="70">
        <v>-10</v>
      </c>
      <c r="AE89" s="70">
        <v>19</v>
      </c>
      <c r="AF89" s="207">
        <v>-4.9751243781094526E-3</v>
      </c>
      <c r="AG89" s="73">
        <v>9.5429432446007025E-3</v>
      </c>
      <c r="AH89" s="208">
        <v>1947</v>
      </c>
      <c r="AI89" s="208">
        <v>1959</v>
      </c>
      <c r="AJ89" s="72">
        <v>1959</v>
      </c>
      <c r="AK89" s="70">
        <v>1953</v>
      </c>
      <c r="AL89" s="70">
        <v>-12</v>
      </c>
      <c r="AM89" s="70">
        <v>6</v>
      </c>
      <c r="AN89" s="207">
        <v>-6.1255742725880554E-3</v>
      </c>
      <c r="AO89" s="75">
        <v>3.0721966205837174E-3</v>
      </c>
      <c r="AP89" s="69">
        <v>11.871951219512194</v>
      </c>
      <c r="AQ89" s="76">
        <v>11.945121951219512</v>
      </c>
      <c r="AR89" s="208">
        <v>1410</v>
      </c>
      <c r="AS89" s="77">
        <v>2020</v>
      </c>
      <c r="AT89" s="70">
        <v>1120</v>
      </c>
      <c r="AU89" s="70">
        <v>1465</v>
      </c>
      <c r="AV89" s="70">
        <v>75</v>
      </c>
      <c r="AW89" s="70">
        <v>85</v>
      </c>
      <c r="AX89" s="70">
        <v>1195</v>
      </c>
      <c r="AY89" s="70">
        <v>1550</v>
      </c>
      <c r="AZ89" s="207">
        <v>0.84751773049645385</v>
      </c>
      <c r="BA89" s="78">
        <v>0.76732673267326734</v>
      </c>
      <c r="BB89" s="69">
        <v>1.0045809479684822</v>
      </c>
      <c r="BC89" s="69">
        <v>0.98737766963989226</v>
      </c>
      <c r="BD89" s="208">
        <v>55</v>
      </c>
      <c r="BE89" s="79">
        <v>240</v>
      </c>
      <c r="BF89" s="207">
        <v>3.9007092198581561E-2</v>
      </c>
      <c r="BG89" s="78">
        <v>0.11881188118811881</v>
      </c>
      <c r="BH89" s="69">
        <v>0.49677273848501119</v>
      </c>
      <c r="BI89" s="80">
        <v>0.82508250825082508</v>
      </c>
      <c r="BJ89" s="208">
        <v>60</v>
      </c>
      <c r="BK89" s="70">
        <v>95</v>
      </c>
      <c r="BL89" s="70">
        <v>20</v>
      </c>
      <c r="BM89" s="70">
        <v>90</v>
      </c>
      <c r="BN89" s="70">
        <v>80</v>
      </c>
      <c r="BO89" s="70">
        <v>185</v>
      </c>
      <c r="BP89" s="207">
        <v>5.6737588652482268E-2</v>
      </c>
      <c r="BQ89" s="78">
        <v>9.1584158415841582E-2</v>
      </c>
      <c r="BR89" s="69">
        <v>1.1677764922504892</v>
      </c>
      <c r="BS89" s="69">
        <v>1.4771638454167997</v>
      </c>
      <c r="BT89" s="208">
        <v>80</v>
      </c>
      <c r="BU89" s="81">
        <v>40</v>
      </c>
      <c r="BV89" s="12" t="s">
        <v>38</v>
      </c>
      <c r="BW89" s="12" t="s">
        <v>38</v>
      </c>
      <c r="BX89" s="12" t="s">
        <v>38</v>
      </c>
      <c r="BY89" s="82"/>
      <c r="BZ89" s="66"/>
      <c r="CA89" s="97"/>
    </row>
    <row r="90" spans="1:79" ht="12.75" customHeight="1">
      <c r="A90" s="67"/>
      <c r="B90" s="206">
        <v>8250017.0099999998</v>
      </c>
      <c r="C90" s="68">
        <v>8250017.0099999998</v>
      </c>
      <c r="D90" s="69"/>
      <c r="E90" s="12"/>
      <c r="F90" s="70"/>
      <c r="G90" s="70"/>
      <c r="H90" s="70"/>
      <c r="I90" s="71" t="s">
        <v>92</v>
      </c>
      <c r="J90" s="69">
        <v>1.74</v>
      </c>
      <c r="K90" s="12">
        <v>1.74</v>
      </c>
      <c r="L90" s="12">
        <v>174</v>
      </c>
      <c r="M90" s="70">
        <v>174</v>
      </c>
      <c r="N90" s="70">
        <v>5133</v>
      </c>
      <c r="O90" s="70">
        <v>5272</v>
      </c>
      <c r="P90" s="72">
        <v>5272</v>
      </c>
      <c r="Q90" s="70">
        <v>5048</v>
      </c>
      <c r="R90" s="70">
        <v>4919</v>
      </c>
      <c r="S90" s="70">
        <v>-139</v>
      </c>
      <c r="T90" s="70">
        <v>353</v>
      </c>
      <c r="U90" s="207">
        <v>-2.6365705614567525E-2</v>
      </c>
      <c r="V90" s="73">
        <v>7.1762553364504975E-2</v>
      </c>
      <c r="W90" s="76">
        <v>2941.7</v>
      </c>
      <c r="X90" s="74">
        <v>3021.5</v>
      </c>
      <c r="Y90" s="12">
        <v>2173</v>
      </c>
      <c r="Z90" s="12">
        <v>1</v>
      </c>
      <c r="AA90" s="70">
        <v>2227</v>
      </c>
      <c r="AB90" s="70">
        <v>2227</v>
      </c>
      <c r="AC90" s="70">
        <v>2159</v>
      </c>
      <c r="AD90" s="70">
        <v>-54</v>
      </c>
      <c r="AE90" s="70">
        <v>68</v>
      </c>
      <c r="AF90" s="207">
        <v>-2.4247867085765602E-2</v>
      </c>
      <c r="AG90" s="73">
        <v>3.1496062992125984E-2</v>
      </c>
      <c r="AH90" s="208">
        <v>2097</v>
      </c>
      <c r="AI90" s="208">
        <v>2177</v>
      </c>
      <c r="AJ90" s="72">
        <v>2177</v>
      </c>
      <c r="AK90" s="70">
        <v>2106</v>
      </c>
      <c r="AL90" s="70">
        <v>-80</v>
      </c>
      <c r="AM90" s="70">
        <v>71</v>
      </c>
      <c r="AN90" s="207">
        <v>-3.6747818098300411E-2</v>
      </c>
      <c r="AO90" s="75">
        <v>3.3713200379867046E-2</v>
      </c>
      <c r="AP90" s="69">
        <v>12.051724137931034</v>
      </c>
      <c r="AQ90" s="76">
        <v>12.511494252873563</v>
      </c>
      <c r="AR90" s="208">
        <v>1705</v>
      </c>
      <c r="AS90" s="77">
        <v>2465</v>
      </c>
      <c r="AT90" s="70">
        <v>1255</v>
      </c>
      <c r="AU90" s="70">
        <v>1635</v>
      </c>
      <c r="AV90" s="70">
        <v>95</v>
      </c>
      <c r="AW90" s="70">
        <v>50</v>
      </c>
      <c r="AX90" s="70">
        <v>1350</v>
      </c>
      <c r="AY90" s="70">
        <v>1685</v>
      </c>
      <c r="AZ90" s="207">
        <v>0.7917888563049853</v>
      </c>
      <c r="BA90" s="78">
        <v>0.68356997971602429</v>
      </c>
      <c r="BB90" s="69">
        <v>0.93852431782377976</v>
      </c>
      <c r="BC90" s="69">
        <v>0.87960148508887026</v>
      </c>
      <c r="BD90" s="208">
        <v>175</v>
      </c>
      <c r="BE90" s="79">
        <v>500</v>
      </c>
      <c r="BF90" s="207">
        <v>0.10263929618768329</v>
      </c>
      <c r="BG90" s="78">
        <v>0.20283975659229209</v>
      </c>
      <c r="BH90" s="69">
        <v>1.3071572724199043</v>
      </c>
      <c r="BI90" s="80">
        <v>1.4086094207798063</v>
      </c>
      <c r="BJ90" s="208">
        <v>115</v>
      </c>
      <c r="BK90" s="70">
        <v>185</v>
      </c>
      <c r="BL90" s="70">
        <v>30</v>
      </c>
      <c r="BM90" s="70">
        <v>35</v>
      </c>
      <c r="BN90" s="70">
        <v>145</v>
      </c>
      <c r="BO90" s="70">
        <v>220</v>
      </c>
      <c r="BP90" s="207">
        <v>8.5043988269794715E-2</v>
      </c>
      <c r="BQ90" s="78">
        <v>8.9249492900608518E-2</v>
      </c>
      <c r="BR90" s="69">
        <v>1.7503805266907075</v>
      </c>
      <c r="BS90" s="69">
        <v>1.4395079500098149</v>
      </c>
      <c r="BT90" s="208">
        <v>35</v>
      </c>
      <c r="BU90" s="81">
        <v>55</v>
      </c>
      <c r="BV90" s="12" t="s">
        <v>38</v>
      </c>
      <c r="BW90" s="12" t="s">
        <v>38</v>
      </c>
      <c r="BX90" s="12" t="s">
        <v>38</v>
      </c>
      <c r="BY90" s="82"/>
      <c r="BZ90" s="66"/>
      <c r="CA90" s="97"/>
    </row>
    <row r="91" spans="1:79" ht="12.75" customHeight="1">
      <c r="A91" s="67"/>
      <c r="B91" s="206">
        <v>8250017.0300000003</v>
      </c>
      <c r="C91" s="68">
        <v>8250017.0300000003</v>
      </c>
      <c r="D91" s="69"/>
      <c r="E91" s="12"/>
      <c r="F91" s="70"/>
      <c r="G91" s="70"/>
      <c r="H91" s="70"/>
      <c r="I91" s="71" t="s">
        <v>93</v>
      </c>
      <c r="J91" s="69">
        <v>0.82</v>
      </c>
      <c r="K91" s="12">
        <v>0.82</v>
      </c>
      <c r="L91" s="12">
        <v>82</v>
      </c>
      <c r="M91" s="70">
        <v>82</v>
      </c>
      <c r="N91" s="70">
        <v>3485</v>
      </c>
      <c r="O91" s="70">
        <v>3298</v>
      </c>
      <c r="P91" s="72">
        <v>3298</v>
      </c>
      <c r="Q91" s="70">
        <v>3361</v>
      </c>
      <c r="R91" s="70">
        <v>3222</v>
      </c>
      <c r="S91" s="70">
        <v>187</v>
      </c>
      <c r="T91" s="70">
        <v>76</v>
      </c>
      <c r="U91" s="207">
        <v>5.6701030927835051E-2</v>
      </c>
      <c r="V91" s="73">
        <v>2.3587833643699565E-2</v>
      </c>
      <c r="W91" s="76">
        <v>4250</v>
      </c>
      <c r="X91" s="74">
        <v>4022.4</v>
      </c>
      <c r="Y91" s="12">
        <v>1892</v>
      </c>
      <c r="Z91" s="12">
        <v>1</v>
      </c>
      <c r="AA91" s="70">
        <v>1622</v>
      </c>
      <c r="AB91" s="70">
        <v>1622</v>
      </c>
      <c r="AC91" s="70">
        <v>1678</v>
      </c>
      <c r="AD91" s="70">
        <v>270</v>
      </c>
      <c r="AE91" s="70">
        <v>-56</v>
      </c>
      <c r="AF91" s="207">
        <v>0.16646115906288533</v>
      </c>
      <c r="AG91" s="73">
        <v>-3.3373063170441003E-2</v>
      </c>
      <c r="AH91" s="208">
        <v>1785</v>
      </c>
      <c r="AI91" s="208">
        <v>1593</v>
      </c>
      <c r="AJ91" s="72">
        <v>1593</v>
      </c>
      <c r="AK91" s="70">
        <v>1555</v>
      </c>
      <c r="AL91" s="70">
        <v>192</v>
      </c>
      <c r="AM91" s="70">
        <v>38</v>
      </c>
      <c r="AN91" s="207">
        <v>0.12052730696798493</v>
      </c>
      <c r="AO91" s="75">
        <v>2.4437299035369776E-2</v>
      </c>
      <c r="AP91" s="69">
        <v>21.76829268292683</v>
      </c>
      <c r="AQ91" s="76">
        <v>19.426829268292682</v>
      </c>
      <c r="AR91" s="208">
        <v>1395</v>
      </c>
      <c r="AS91" s="77">
        <v>1785</v>
      </c>
      <c r="AT91" s="70">
        <v>1125</v>
      </c>
      <c r="AU91" s="70">
        <v>1275</v>
      </c>
      <c r="AV91" s="70">
        <v>50</v>
      </c>
      <c r="AW91" s="70">
        <v>95</v>
      </c>
      <c r="AX91" s="70">
        <v>1175</v>
      </c>
      <c r="AY91" s="70">
        <v>1370</v>
      </c>
      <c r="AZ91" s="207">
        <v>0.8422939068100358</v>
      </c>
      <c r="BA91" s="78">
        <v>0.7675070028011205</v>
      </c>
      <c r="BB91" s="69">
        <v>0.99838903768496745</v>
      </c>
      <c r="BC91" s="69">
        <v>0.98760963692470871</v>
      </c>
      <c r="BD91" s="208">
        <v>145</v>
      </c>
      <c r="BE91" s="79">
        <v>255</v>
      </c>
      <c r="BF91" s="207">
        <v>0.1039426523297491</v>
      </c>
      <c r="BG91" s="78">
        <v>0.14285714285714285</v>
      </c>
      <c r="BH91" s="69">
        <v>1.3237560949268234</v>
      </c>
      <c r="BI91" s="80">
        <v>0.99206349206349209</v>
      </c>
      <c r="BJ91" s="208">
        <v>50</v>
      </c>
      <c r="BK91" s="70">
        <v>140</v>
      </c>
      <c r="BL91" s="70">
        <v>0</v>
      </c>
      <c r="BM91" s="70">
        <v>10</v>
      </c>
      <c r="BN91" s="70">
        <v>50</v>
      </c>
      <c r="BO91" s="70">
        <v>150</v>
      </c>
      <c r="BP91" s="207">
        <v>3.5842293906810034E-2</v>
      </c>
      <c r="BQ91" s="78">
        <v>8.4033613445378158E-2</v>
      </c>
      <c r="BR91" s="69">
        <v>0.73770826795393807</v>
      </c>
      <c r="BS91" s="69">
        <v>1.3553808620222283</v>
      </c>
      <c r="BT91" s="208">
        <v>20</v>
      </c>
      <c r="BU91" s="81">
        <v>20</v>
      </c>
      <c r="BV91" s="12" t="s">
        <v>38</v>
      </c>
      <c r="BW91" s="12" t="s">
        <v>38</v>
      </c>
      <c r="BX91" s="12" t="s">
        <v>38</v>
      </c>
      <c r="BY91" s="82"/>
      <c r="BZ91" s="428"/>
      <c r="CA91" s="439"/>
    </row>
    <row r="92" spans="1:79" ht="12.75" customHeight="1">
      <c r="A92" s="67"/>
      <c r="B92" s="206">
        <v>8250017.04</v>
      </c>
      <c r="C92" s="68">
        <v>8250017.04</v>
      </c>
      <c r="D92" s="69"/>
      <c r="E92" s="69"/>
      <c r="F92" s="70"/>
      <c r="G92" s="70"/>
      <c r="H92" s="70"/>
      <c r="I92" s="71" t="s">
        <v>94</v>
      </c>
      <c r="J92" s="69">
        <v>2.09</v>
      </c>
      <c r="K92" s="12">
        <v>2.09</v>
      </c>
      <c r="L92" s="12">
        <v>209</v>
      </c>
      <c r="M92" s="70">
        <v>209</v>
      </c>
      <c r="N92" s="70">
        <v>4512</v>
      </c>
      <c r="O92" s="70">
        <v>4681</v>
      </c>
      <c r="P92" s="72">
        <v>4681</v>
      </c>
      <c r="Q92" s="70">
        <v>4634</v>
      </c>
      <c r="R92" s="70">
        <v>4212</v>
      </c>
      <c r="S92" s="70">
        <v>-169</v>
      </c>
      <c r="T92" s="70">
        <v>469</v>
      </c>
      <c r="U92" s="207">
        <v>-3.6103396710104679E-2</v>
      </c>
      <c r="V92" s="73">
        <v>0.11134852801519468</v>
      </c>
      <c r="W92" s="76">
        <v>2160</v>
      </c>
      <c r="X92" s="74">
        <v>2240.9</v>
      </c>
      <c r="Y92" s="12">
        <v>2007</v>
      </c>
      <c r="Z92" s="12">
        <v>1</v>
      </c>
      <c r="AA92" s="70">
        <v>1968</v>
      </c>
      <c r="AB92" s="70">
        <v>1968</v>
      </c>
      <c r="AC92" s="70">
        <v>1742</v>
      </c>
      <c r="AD92" s="70">
        <v>39</v>
      </c>
      <c r="AE92" s="70">
        <v>226</v>
      </c>
      <c r="AF92" s="207">
        <v>1.9817073170731708E-2</v>
      </c>
      <c r="AG92" s="73">
        <v>0.12973593570608496</v>
      </c>
      <c r="AH92" s="208">
        <v>1944</v>
      </c>
      <c r="AI92" s="208">
        <v>1952</v>
      </c>
      <c r="AJ92" s="72">
        <v>1952</v>
      </c>
      <c r="AK92" s="70">
        <v>1721</v>
      </c>
      <c r="AL92" s="70">
        <v>-8</v>
      </c>
      <c r="AM92" s="70">
        <v>231</v>
      </c>
      <c r="AN92" s="207">
        <v>-4.0983606557377051E-3</v>
      </c>
      <c r="AO92" s="75">
        <v>0.13422428820453225</v>
      </c>
      <c r="AP92" s="69">
        <v>9.3014354066985643</v>
      </c>
      <c r="AQ92" s="76">
        <v>9.3397129186602879</v>
      </c>
      <c r="AR92" s="208">
        <v>1280</v>
      </c>
      <c r="AS92" s="77">
        <v>2115</v>
      </c>
      <c r="AT92" s="70">
        <v>1010</v>
      </c>
      <c r="AU92" s="70">
        <v>1515</v>
      </c>
      <c r="AV92" s="70">
        <v>65</v>
      </c>
      <c r="AW92" s="70">
        <v>90</v>
      </c>
      <c r="AX92" s="70">
        <v>1075</v>
      </c>
      <c r="AY92" s="70">
        <v>1605</v>
      </c>
      <c r="AZ92" s="207">
        <v>0.83984375</v>
      </c>
      <c r="BA92" s="78">
        <v>0.75886524822695034</v>
      </c>
      <c r="BB92" s="69">
        <v>0.99548481425420166</v>
      </c>
      <c r="BC92" s="69">
        <v>0.9764896340240965</v>
      </c>
      <c r="BD92" s="208">
        <v>70</v>
      </c>
      <c r="BE92" s="79">
        <v>370</v>
      </c>
      <c r="BF92" s="207">
        <v>5.46875E-2</v>
      </c>
      <c r="BG92" s="78">
        <v>0.17494089834515367</v>
      </c>
      <c r="BH92" s="69">
        <v>0.69646973421123015</v>
      </c>
      <c r="BI92" s="80">
        <v>1.2148673496191227</v>
      </c>
      <c r="BJ92" s="208">
        <v>75</v>
      </c>
      <c r="BK92" s="70">
        <v>70</v>
      </c>
      <c r="BL92" s="70">
        <v>0</v>
      </c>
      <c r="BM92" s="70">
        <v>35</v>
      </c>
      <c r="BN92" s="70">
        <v>75</v>
      </c>
      <c r="BO92" s="70">
        <v>105</v>
      </c>
      <c r="BP92" s="207">
        <v>5.859375E-2</v>
      </c>
      <c r="BQ92" s="78">
        <v>4.9645390070921988E-2</v>
      </c>
      <c r="BR92" s="69">
        <v>1.2059801177293872</v>
      </c>
      <c r="BS92" s="69">
        <v>0.80073209791809663</v>
      </c>
      <c r="BT92" s="208">
        <v>55</v>
      </c>
      <c r="BU92" s="81">
        <v>30</v>
      </c>
      <c r="BV92" s="12" t="s">
        <v>38</v>
      </c>
      <c r="BW92" s="12" t="s">
        <v>38</v>
      </c>
      <c r="BX92" s="12" t="s">
        <v>38</v>
      </c>
      <c r="BY92" s="82"/>
      <c r="BZ92" s="66"/>
      <c r="CA92" s="97"/>
    </row>
    <row r="93" spans="1:79" ht="12.75" customHeight="1">
      <c r="A93" s="83" t="s">
        <v>321</v>
      </c>
      <c r="B93" s="209">
        <v>8250017.0499999998</v>
      </c>
      <c r="C93" s="84">
        <v>8250017.0499999998</v>
      </c>
      <c r="D93" s="85"/>
      <c r="E93" s="85"/>
      <c r="F93" s="86"/>
      <c r="G93" s="86"/>
      <c r="H93" s="86"/>
      <c r="I93" s="112" t="s">
        <v>95</v>
      </c>
      <c r="J93" s="85">
        <v>1.72</v>
      </c>
      <c r="K93" s="16">
        <v>1.72</v>
      </c>
      <c r="L93" s="16">
        <v>172</v>
      </c>
      <c r="M93" s="86">
        <v>172</v>
      </c>
      <c r="N93" s="86">
        <v>3541</v>
      </c>
      <c r="O93" s="86">
        <v>3747</v>
      </c>
      <c r="P93" s="87">
        <v>3747</v>
      </c>
      <c r="Q93" s="86">
        <v>3675</v>
      </c>
      <c r="R93" s="86">
        <v>3743</v>
      </c>
      <c r="S93" s="86">
        <v>-206</v>
      </c>
      <c r="T93" s="86">
        <v>4</v>
      </c>
      <c r="U93" s="210">
        <v>-5.4977315185481719E-2</v>
      </c>
      <c r="V93" s="88">
        <v>1.0686615014694097E-3</v>
      </c>
      <c r="W93" s="91">
        <v>2057.4</v>
      </c>
      <c r="X93" s="89">
        <v>2176.6999999999998</v>
      </c>
      <c r="Y93" s="16">
        <v>1374</v>
      </c>
      <c r="Z93" s="16">
        <v>1</v>
      </c>
      <c r="AA93" s="86">
        <v>1399</v>
      </c>
      <c r="AB93" s="86">
        <v>1399</v>
      </c>
      <c r="AC93" s="86">
        <v>1365</v>
      </c>
      <c r="AD93" s="86">
        <v>-25</v>
      </c>
      <c r="AE93" s="86">
        <v>34</v>
      </c>
      <c r="AF93" s="210">
        <v>-1.7869907076483203E-2</v>
      </c>
      <c r="AG93" s="88">
        <v>2.490842490842491E-2</v>
      </c>
      <c r="AH93" s="211">
        <v>1347</v>
      </c>
      <c r="AI93" s="211">
        <v>1390</v>
      </c>
      <c r="AJ93" s="87">
        <v>1390</v>
      </c>
      <c r="AK93" s="86">
        <v>1346</v>
      </c>
      <c r="AL93" s="86">
        <v>-43</v>
      </c>
      <c r="AM93" s="86">
        <v>44</v>
      </c>
      <c r="AN93" s="210">
        <v>-3.0935251798561152E-2</v>
      </c>
      <c r="AO93" s="90">
        <v>3.2689450222882617E-2</v>
      </c>
      <c r="AP93" s="85">
        <v>7.8313953488372094</v>
      </c>
      <c r="AQ93" s="91">
        <v>8.0813953488372086</v>
      </c>
      <c r="AR93" s="211">
        <v>1115</v>
      </c>
      <c r="AS93" s="92">
        <v>1605</v>
      </c>
      <c r="AT93" s="86">
        <v>855</v>
      </c>
      <c r="AU93" s="86">
        <v>1090</v>
      </c>
      <c r="AV93" s="86">
        <v>55</v>
      </c>
      <c r="AW93" s="86">
        <v>105</v>
      </c>
      <c r="AX93" s="86">
        <v>910</v>
      </c>
      <c r="AY93" s="86">
        <v>1195</v>
      </c>
      <c r="AZ93" s="210">
        <v>0.81614349775784756</v>
      </c>
      <c r="BA93" s="93">
        <v>0.74454828660436134</v>
      </c>
      <c r="BB93" s="85">
        <v>0.96739239682410605</v>
      </c>
      <c r="BC93" s="85">
        <v>0.95806691055923454</v>
      </c>
      <c r="BD93" s="211">
        <v>130</v>
      </c>
      <c r="BE93" s="94">
        <v>355</v>
      </c>
      <c r="BF93" s="210">
        <v>0.11659192825112108</v>
      </c>
      <c r="BG93" s="93">
        <v>0.22118380062305296</v>
      </c>
      <c r="BH93" s="85">
        <v>1.4848502725528341</v>
      </c>
      <c r="BI93" s="95">
        <v>1.535998615437868</v>
      </c>
      <c r="BJ93" s="211">
        <v>50</v>
      </c>
      <c r="BK93" s="86">
        <v>25</v>
      </c>
      <c r="BL93" s="86">
        <v>0</v>
      </c>
      <c r="BM93" s="86">
        <v>15</v>
      </c>
      <c r="BN93" s="86">
        <v>50</v>
      </c>
      <c r="BO93" s="86">
        <v>40</v>
      </c>
      <c r="BP93" s="210">
        <v>4.4843049327354258E-2</v>
      </c>
      <c r="BQ93" s="93">
        <v>2.4922118380062305E-2</v>
      </c>
      <c r="BR93" s="85">
        <v>0.92296236214864902</v>
      </c>
      <c r="BS93" s="85">
        <v>0.4019696512913275</v>
      </c>
      <c r="BT93" s="211">
        <v>15</v>
      </c>
      <c r="BU93" s="96">
        <v>20</v>
      </c>
      <c r="BV93" s="16" t="s">
        <v>59</v>
      </c>
      <c r="BW93" s="16" t="s">
        <v>59</v>
      </c>
      <c r="BX93" s="12" t="s">
        <v>38</v>
      </c>
      <c r="BY93" s="82" t="s">
        <v>469</v>
      </c>
      <c r="BZ93" s="428"/>
      <c r="CA93" s="439"/>
    </row>
    <row r="94" spans="1:79" ht="12.75" customHeight="1">
      <c r="A94" s="67"/>
      <c r="B94" s="206">
        <v>8250017.0599999996</v>
      </c>
      <c r="C94" s="68">
        <v>8250017.0599999996</v>
      </c>
      <c r="D94" s="69"/>
      <c r="E94" s="69"/>
      <c r="F94" s="70"/>
      <c r="G94" s="70"/>
      <c r="H94" s="70"/>
      <c r="I94" s="71" t="s">
        <v>96</v>
      </c>
      <c r="J94" s="69">
        <v>1.66</v>
      </c>
      <c r="K94" s="12">
        <v>1.66</v>
      </c>
      <c r="L94" s="12">
        <v>166</v>
      </c>
      <c r="M94" s="70">
        <v>166</v>
      </c>
      <c r="N94" s="70">
        <v>5240</v>
      </c>
      <c r="O94" s="70">
        <v>5487</v>
      </c>
      <c r="P94" s="72">
        <v>5487</v>
      </c>
      <c r="Q94" s="70">
        <v>5868</v>
      </c>
      <c r="R94" s="70">
        <v>5622</v>
      </c>
      <c r="S94" s="70">
        <v>-247</v>
      </c>
      <c r="T94" s="70">
        <v>-135</v>
      </c>
      <c r="U94" s="207">
        <v>-4.5015491160925826E-2</v>
      </c>
      <c r="V94" s="73">
        <v>-2.4012806830309499E-2</v>
      </c>
      <c r="W94" s="76">
        <v>3157.4</v>
      </c>
      <c r="X94" s="74">
        <v>3306.2</v>
      </c>
      <c r="Y94" s="12">
        <v>1851</v>
      </c>
      <c r="Z94" s="12">
        <v>1</v>
      </c>
      <c r="AA94" s="70">
        <v>1848</v>
      </c>
      <c r="AB94" s="70">
        <v>1848</v>
      </c>
      <c r="AC94" s="70">
        <v>1945</v>
      </c>
      <c r="AD94" s="70">
        <v>3</v>
      </c>
      <c r="AE94" s="70">
        <v>-97</v>
      </c>
      <c r="AF94" s="207">
        <v>1.6233766233766235E-3</v>
      </c>
      <c r="AG94" s="73">
        <v>-4.9871465295629823E-2</v>
      </c>
      <c r="AH94" s="208">
        <v>1813</v>
      </c>
      <c r="AI94" s="208">
        <v>1830</v>
      </c>
      <c r="AJ94" s="72">
        <v>1830</v>
      </c>
      <c r="AK94" s="70">
        <v>1907</v>
      </c>
      <c r="AL94" s="70">
        <v>-17</v>
      </c>
      <c r="AM94" s="70">
        <v>-77</v>
      </c>
      <c r="AN94" s="207">
        <v>-9.2896174863387974E-3</v>
      </c>
      <c r="AO94" s="75">
        <v>-4.0377556371263765E-2</v>
      </c>
      <c r="AP94" s="69">
        <v>10.921686746987952</v>
      </c>
      <c r="AQ94" s="76">
        <v>11.024096385542169</v>
      </c>
      <c r="AR94" s="208">
        <v>1380</v>
      </c>
      <c r="AS94" s="77">
        <v>2160</v>
      </c>
      <c r="AT94" s="70">
        <v>1080</v>
      </c>
      <c r="AU94" s="70">
        <v>1530</v>
      </c>
      <c r="AV94" s="70">
        <v>90</v>
      </c>
      <c r="AW94" s="70">
        <v>145</v>
      </c>
      <c r="AX94" s="70">
        <v>1170</v>
      </c>
      <c r="AY94" s="70">
        <v>1675</v>
      </c>
      <c r="AZ94" s="207">
        <v>0.84782608695652173</v>
      </c>
      <c r="BA94" s="78">
        <v>0.77546296296296291</v>
      </c>
      <c r="BB94" s="69">
        <v>1.0049464494958493</v>
      </c>
      <c r="BC94" s="69">
        <v>0.99784717599360073</v>
      </c>
      <c r="BD94" s="208">
        <v>90</v>
      </c>
      <c r="BE94" s="79">
        <v>380</v>
      </c>
      <c r="BF94" s="207">
        <v>6.5217391304347824E-2</v>
      </c>
      <c r="BG94" s="78">
        <v>0.17592592592592593</v>
      </c>
      <c r="BH94" s="69">
        <v>0.83057260228916885</v>
      </c>
      <c r="BI94" s="80">
        <v>1.2217078189300412</v>
      </c>
      <c r="BJ94" s="208">
        <v>35</v>
      </c>
      <c r="BK94" s="70">
        <v>35</v>
      </c>
      <c r="BL94" s="70">
        <v>20</v>
      </c>
      <c r="BM94" s="70">
        <v>35</v>
      </c>
      <c r="BN94" s="70">
        <v>55</v>
      </c>
      <c r="BO94" s="70">
        <v>70</v>
      </c>
      <c r="BP94" s="207">
        <v>3.9855072463768113E-2</v>
      </c>
      <c r="BQ94" s="78">
        <v>3.2407407407407406E-2</v>
      </c>
      <c r="BR94" s="69">
        <v>0.82029951969225934</v>
      </c>
      <c r="BS94" s="69">
        <v>0.52270011947431305</v>
      </c>
      <c r="BT94" s="208">
        <v>60</v>
      </c>
      <c r="BU94" s="81">
        <v>30</v>
      </c>
      <c r="BV94" s="12" t="s">
        <v>38</v>
      </c>
      <c r="BW94" s="12" t="s">
        <v>38</v>
      </c>
      <c r="BX94" s="12" t="s">
        <v>38</v>
      </c>
      <c r="BY94" s="82"/>
      <c r="BZ94" s="66"/>
      <c r="CA94" s="97"/>
    </row>
    <row r="95" spans="1:79" ht="12.75" customHeight="1">
      <c r="A95" s="67"/>
      <c r="B95" s="206">
        <v>8250018.0099999998</v>
      </c>
      <c r="C95" s="68">
        <v>8250018</v>
      </c>
      <c r="D95" s="69"/>
      <c r="E95" s="69"/>
      <c r="F95" s="70"/>
      <c r="G95" s="70"/>
      <c r="H95" s="70"/>
      <c r="I95" s="71" t="s">
        <v>97</v>
      </c>
      <c r="J95" s="69">
        <v>1.0900000000000001</v>
      </c>
      <c r="K95" s="12">
        <v>1.73</v>
      </c>
      <c r="L95" s="12">
        <v>109.00000000000001</v>
      </c>
      <c r="M95" s="70">
        <v>173</v>
      </c>
      <c r="N95" s="70">
        <v>2994</v>
      </c>
      <c r="O95" s="70">
        <v>3057</v>
      </c>
      <c r="P95" s="72">
        <v>5254</v>
      </c>
      <c r="Q95" s="70">
        <v>5091</v>
      </c>
      <c r="R95" s="70">
        <v>4996</v>
      </c>
      <c r="S95" s="70">
        <v>-63</v>
      </c>
      <c r="T95" s="70">
        <v>258</v>
      </c>
      <c r="U95" s="207">
        <v>-2.0608439646712464E-2</v>
      </c>
      <c r="V95" s="73">
        <v>5.1641313050440354E-2</v>
      </c>
      <c r="W95" s="76">
        <v>2749.3</v>
      </c>
      <c r="X95" s="74">
        <v>3035.9</v>
      </c>
      <c r="Y95" s="12">
        <v>1304</v>
      </c>
      <c r="Z95" s="216">
        <v>0.58727969000000002</v>
      </c>
      <c r="AA95" s="70">
        <v>1301.9990727300001</v>
      </c>
      <c r="AB95" s="70">
        <v>2217</v>
      </c>
      <c r="AC95" s="70">
        <v>2138</v>
      </c>
      <c r="AD95" s="70">
        <v>2.0009272699999201</v>
      </c>
      <c r="AE95" s="70">
        <v>79</v>
      </c>
      <c r="AF95" s="207">
        <v>1.5368115937321094E-3</v>
      </c>
      <c r="AG95" s="73">
        <v>3.6950420954162767E-2</v>
      </c>
      <c r="AH95" s="208">
        <v>1255</v>
      </c>
      <c r="AI95" s="208">
        <v>1266.1750116400001</v>
      </c>
      <c r="AJ95" s="72">
        <v>2156</v>
      </c>
      <c r="AK95" s="70">
        <v>2085</v>
      </c>
      <c r="AL95" s="70">
        <v>-11.175011640000093</v>
      </c>
      <c r="AM95" s="70">
        <v>71</v>
      </c>
      <c r="AN95" s="207">
        <v>-8.8258033346636459E-3</v>
      </c>
      <c r="AO95" s="75">
        <v>3.4052757793764987E-2</v>
      </c>
      <c r="AP95" s="69">
        <v>11.513761467889907</v>
      </c>
      <c r="AQ95" s="76">
        <v>12.462427745664741</v>
      </c>
      <c r="AR95" s="208">
        <v>1085</v>
      </c>
      <c r="AS95" s="77">
        <v>2560</v>
      </c>
      <c r="AT95" s="70">
        <v>860</v>
      </c>
      <c r="AU95" s="70">
        <v>1845</v>
      </c>
      <c r="AV95" s="70">
        <v>75</v>
      </c>
      <c r="AW95" s="70">
        <v>135</v>
      </c>
      <c r="AX95" s="70">
        <v>935</v>
      </c>
      <c r="AY95" s="70">
        <v>1980</v>
      </c>
      <c r="AZ95" s="207">
        <v>0.86175115207373276</v>
      </c>
      <c r="BA95" s="78">
        <v>0.7734375</v>
      </c>
      <c r="BB95" s="69">
        <v>1.0214521279172037</v>
      </c>
      <c r="BC95" s="69">
        <v>0.99524085874287116</v>
      </c>
      <c r="BD95" s="208">
        <v>75</v>
      </c>
      <c r="BE95" s="79">
        <v>355</v>
      </c>
      <c r="BF95" s="207">
        <v>6.9124423963133647E-2</v>
      </c>
      <c r="BG95" s="78">
        <v>0.138671875</v>
      </c>
      <c r="BH95" s="69">
        <v>0.88033040795626205</v>
      </c>
      <c r="BI95" s="80">
        <v>0.96299913194444453</v>
      </c>
      <c r="BJ95" s="208">
        <v>35</v>
      </c>
      <c r="BK95" s="70">
        <v>140</v>
      </c>
      <c r="BL95" s="70">
        <v>10</v>
      </c>
      <c r="BM95" s="70">
        <v>40</v>
      </c>
      <c r="BN95" s="70">
        <v>45</v>
      </c>
      <c r="BO95" s="70">
        <v>180</v>
      </c>
      <c r="BP95" s="207">
        <v>4.1474654377880185E-2</v>
      </c>
      <c r="BQ95" s="78">
        <v>7.03125E-2</v>
      </c>
      <c r="BR95" s="69">
        <v>0.85363385291812843</v>
      </c>
      <c r="BS95" s="69">
        <v>1.1340725806451613</v>
      </c>
      <c r="BT95" s="208">
        <v>20</v>
      </c>
      <c r="BU95" s="81">
        <v>45</v>
      </c>
      <c r="BV95" s="12" t="s">
        <v>38</v>
      </c>
      <c r="BW95" s="12" t="s">
        <v>38</v>
      </c>
      <c r="BX95" s="12" t="s">
        <v>38</v>
      </c>
      <c r="BY95" s="82"/>
      <c r="BZ95" s="66"/>
      <c r="CA95" s="97"/>
    </row>
    <row r="96" spans="1:79" ht="12.75" customHeight="1">
      <c r="A96" s="67"/>
      <c r="B96" s="206">
        <v>8250018.0199999996</v>
      </c>
      <c r="C96" s="68"/>
      <c r="D96" s="69"/>
      <c r="E96" s="69"/>
      <c r="F96" s="70"/>
      <c r="G96" s="70"/>
      <c r="H96" s="70"/>
      <c r="I96" s="68"/>
      <c r="J96" s="69">
        <v>0.64</v>
      </c>
      <c r="K96" s="12"/>
      <c r="L96" s="12">
        <v>64</v>
      </c>
      <c r="M96" s="70"/>
      <c r="N96" s="70">
        <v>2121</v>
      </c>
      <c r="O96" s="70">
        <v>2197</v>
      </c>
      <c r="P96" s="72"/>
      <c r="Q96" s="70"/>
      <c r="R96" s="70"/>
      <c r="S96" s="70">
        <v>-76</v>
      </c>
      <c r="T96" s="70"/>
      <c r="U96" s="207">
        <v>-3.4592626308602638E-2</v>
      </c>
      <c r="V96" s="73"/>
      <c r="W96" s="76">
        <v>3305.8</v>
      </c>
      <c r="X96" s="74"/>
      <c r="Y96" s="12">
        <v>915</v>
      </c>
      <c r="Z96" s="215">
        <v>0.41272030999999998</v>
      </c>
      <c r="AA96" s="70">
        <v>915.00092726999992</v>
      </c>
      <c r="AB96" s="70"/>
      <c r="AC96" s="70"/>
      <c r="AD96" s="70">
        <v>-9.2726999992009951E-4</v>
      </c>
      <c r="AE96" s="70"/>
      <c r="AF96" s="207">
        <v>-1.0134088089797959E-6</v>
      </c>
      <c r="AG96" s="73"/>
      <c r="AH96" s="208">
        <v>891</v>
      </c>
      <c r="AI96" s="208">
        <v>889.82498835999991</v>
      </c>
      <c r="AJ96" s="72"/>
      <c r="AK96" s="70"/>
      <c r="AL96" s="70">
        <v>1.1750116400000934</v>
      </c>
      <c r="AM96" s="70"/>
      <c r="AN96" s="207">
        <v>1.3204974634008755E-3</v>
      </c>
      <c r="AO96" s="75"/>
      <c r="AP96" s="69">
        <v>13.921875</v>
      </c>
      <c r="AQ96" s="76"/>
      <c r="AR96" s="208">
        <v>620</v>
      </c>
      <c r="AS96" s="77"/>
      <c r="AT96" s="70">
        <v>490</v>
      </c>
      <c r="AU96" s="70"/>
      <c r="AV96" s="70">
        <v>35</v>
      </c>
      <c r="AW96" s="70"/>
      <c r="AX96" s="70">
        <v>525</v>
      </c>
      <c r="AY96" s="70"/>
      <c r="AZ96" s="207">
        <v>0.84677419354838712</v>
      </c>
      <c r="BA96" s="78"/>
      <c r="BB96" s="69">
        <v>1.0036996176726536</v>
      </c>
      <c r="BC96" s="69"/>
      <c r="BD96" s="208">
        <v>55</v>
      </c>
      <c r="BE96" s="79"/>
      <c r="BF96" s="207">
        <v>8.8709677419354843E-2</v>
      </c>
      <c r="BG96" s="78"/>
      <c r="BH96" s="69">
        <v>1.129757356877203</v>
      </c>
      <c r="BI96" s="80"/>
      <c r="BJ96" s="208">
        <v>35</v>
      </c>
      <c r="BK96" s="70"/>
      <c r="BL96" s="70">
        <v>0</v>
      </c>
      <c r="BM96" s="70"/>
      <c r="BN96" s="70">
        <v>35</v>
      </c>
      <c r="BO96" s="70"/>
      <c r="BP96" s="207">
        <v>5.6451612903225805E-2</v>
      </c>
      <c r="BQ96" s="78"/>
      <c r="BR96" s="69">
        <v>1.1618905220274525</v>
      </c>
      <c r="BS96" s="69"/>
      <c r="BT96" s="208">
        <v>0</v>
      </c>
      <c r="BU96" s="81"/>
      <c r="BV96" s="12" t="s">
        <v>38</v>
      </c>
      <c r="BW96" s="12"/>
      <c r="BX96" s="12"/>
      <c r="BY96" s="82" t="s">
        <v>305</v>
      </c>
      <c r="BZ96" s="428"/>
      <c r="CA96" s="439"/>
    </row>
    <row r="97" spans="1:79" ht="12.75" customHeight="1">
      <c r="A97" s="67"/>
      <c r="B97" s="206">
        <v>8250019</v>
      </c>
      <c r="C97" s="68">
        <v>8250019</v>
      </c>
      <c r="D97" s="69"/>
      <c r="E97" s="69"/>
      <c r="F97" s="70"/>
      <c r="G97" s="70"/>
      <c r="H97" s="70"/>
      <c r="I97" s="71" t="s">
        <v>98</v>
      </c>
      <c r="J97" s="69">
        <v>1.54</v>
      </c>
      <c r="K97" s="12">
        <v>1.54</v>
      </c>
      <c r="L97" s="12">
        <v>154</v>
      </c>
      <c r="M97" s="70">
        <v>154</v>
      </c>
      <c r="N97" s="70">
        <v>5052</v>
      </c>
      <c r="O97" s="70">
        <v>4930</v>
      </c>
      <c r="P97" s="72">
        <v>4930</v>
      </c>
      <c r="Q97" s="70">
        <v>4769</v>
      </c>
      <c r="R97" s="70">
        <v>4731</v>
      </c>
      <c r="S97" s="70">
        <v>122</v>
      </c>
      <c r="T97" s="70">
        <v>199</v>
      </c>
      <c r="U97" s="207">
        <v>2.4746450304259635E-2</v>
      </c>
      <c r="V97" s="73">
        <v>4.2062988797294441E-2</v>
      </c>
      <c r="W97" s="76">
        <v>3285</v>
      </c>
      <c r="X97" s="74">
        <v>3204.8</v>
      </c>
      <c r="Y97" s="12">
        <v>2263</v>
      </c>
      <c r="Z97" s="12">
        <v>1</v>
      </c>
      <c r="AA97" s="70">
        <v>2228</v>
      </c>
      <c r="AB97" s="70">
        <v>2228</v>
      </c>
      <c r="AC97" s="70">
        <v>2113</v>
      </c>
      <c r="AD97" s="70">
        <v>35</v>
      </c>
      <c r="AE97" s="70">
        <v>115</v>
      </c>
      <c r="AF97" s="207">
        <v>1.570915619389587E-2</v>
      </c>
      <c r="AG97" s="73">
        <v>5.4424988168480834E-2</v>
      </c>
      <c r="AH97" s="208">
        <v>2147</v>
      </c>
      <c r="AI97" s="208">
        <v>2108</v>
      </c>
      <c r="AJ97" s="72">
        <v>2108</v>
      </c>
      <c r="AK97" s="70">
        <v>2051</v>
      </c>
      <c r="AL97" s="70">
        <v>39</v>
      </c>
      <c r="AM97" s="70">
        <v>57</v>
      </c>
      <c r="AN97" s="207">
        <v>1.8500948766603416E-2</v>
      </c>
      <c r="AO97" s="75">
        <v>2.7791321306679669E-2</v>
      </c>
      <c r="AP97" s="69">
        <v>13.941558441558442</v>
      </c>
      <c r="AQ97" s="76">
        <v>13.688311688311689</v>
      </c>
      <c r="AR97" s="208">
        <v>1795</v>
      </c>
      <c r="AS97" s="77">
        <v>2635</v>
      </c>
      <c r="AT97" s="70">
        <v>1345</v>
      </c>
      <c r="AU97" s="70">
        <v>1755</v>
      </c>
      <c r="AV97" s="70">
        <v>125</v>
      </c>
      <c r="AW97" s="70">
        <v>130</v>
      </c>
      <c r="AX97" s="70">
        <v>1470</v>
      </c>
      <c r="AY97" s="70">
        <v>1885</v>
      </c>
      <c r="AZ97" s="207">
        <v>0.81894150417827294</v>
      </c>
      <c r="BA97" s="78">
        <v>0.71537001897533203</v>
      </c>
      <c r="BB97" s="69">
        <v>0.97070893386057178</v>
      </c>
      <c r="BC97" s="69">
        <v>0.92052101430809019</v>
      </c>
      <c r="BD97" s="208">
        <v>185</v>
      </c>
      <c r="BE97" s="79">
        <v>520</v>
      </c>
      <c r="BF97" s="207">
        <v>0.10306406685236769</v>
      </c>
      <c r="BG97" s="78">
        <v>0.19734345351043645</v>
      </c>
      <c r="BH97" s="69">
        <v>1.3125669165238305</v>
      </c>
      <c r="BI97" s="80">
        <v>1.370440649378031</v>
      </c>
      <c r="BJ97" s="208">
        <v>50</v>
      </c>
      <c r="BK97" s="70">
        <v>90</v>
      </c>
      <c r="BL97" s="70">
        <v>35</v>
      </c>
      <c r="BM97" s="70">
        <v>80</v>
      </c>
      <c r="BN97" s="70">
        <v>85</v>
      </c>
      <c r="BO97" s="70">
        <v>170</v>
      </c>
      <c r="BP97" s="207">
        <v>4.7353760445682451E-2</v>
      </c>
      <c r="BQ97" s="78">
        <v>6.4516129032258063E-2</v>
      </c>
      <c r="BR97" s="69">
        <v>0.97463797072577396</v>
      </c>
      <c r="BS97" s="69">
        <v>1.0405827263267429</v>
      </c>
      <c r="BT97" s="208">
        <v>50</v>
      </c>
      <c r="BU97" s="81">
        <v>65</v>
      </c>
      <c r="BV97" s="12" t="s">
        <v>38</v>
      </c>
      <c r="BW97" s="12" t="s">
        <v>38</v>
      </c>
      <c r="BX97" s="12" t="s">
        <v>38</v>
      </c>
      <c r="BY97" s="82"/>
      <c r="BZ97" s="66"/>
      <c r="CA97" s="97"/>
    </row>
    <row r="98" spans="1:79" ht="12.75" customHeight="1">
      <c r="A98" s="83"/>
      <c r="B98" s="209">
        <v>8250020</v>
      </c>
      <c r="C98" s="84">
        <v>8250020</v>
      </c>
      <c r="D98" s="85"/>
      <c r="E98" s="85"/>
      <c r="F98" s="86"/>
      <c r="G98" s="86"/>
      <c r="H98" s="86"/>
      <c r="I98" s="112" t="s">
        <v>99</v>
      </c>
      <c r="J98" s="85">
        <v>1.23</v>
      </c>
      <c r="K98" s="16">
        <v>1.23</v>
      </c>
      <c r="L98" s="16">
        <v>123</v>
      </c>
      <c r="M98" s="86">
        <v>123</v>
      </c>
      <c r="N98" s="86">
        <v>5160</v>
      </c>
      <c r="O98" s="86">
        <v>4898</v>
      </c>
      <c r="P98" s="87">
        <v>4898</v>
      </c>
      <c r="Q98" s="86">
        <v>4290</v>
      </c>
      <c r="R98" s="86">
        <v>4194</v>
      </c>
      <c r="S98" s="86">
        <v>262</v>
      </c>
      <c r="T98" s="86">
        <v>704</v>
      </c>
      <c r="U98" s="210">
        <v>5.3491220906492443E-2</v>
      </c>
      <c r="V98" s="88">
        <v>0.16785884597043396</v>
      </c>
      <c r="W98" s="91">
        <v>4183.6000000000004</v>
      </c>
      <c r="X98" s="89">
        <v>3972.1</v>
      </c>
      <c r="Y98" s="16">
        <v>2541</v>
      </c>
      <c r="Z98" s="16">
        <v>1</v>
      </c>
      <c r="AA98" s="86">
        <v>2465</v>
      </c>
      <c r="AB98" s="86">
        <v>2465</v>
      </c>
      <c r="AC98" s="86">
        <v>2239</v>
      </c>
      <c r="AD98" s="86">
        <v>76</v>
      </c>
      <c r="AE98" s="86">
        <v>226</v>
      </c>
      <c r="AF98" s="210">
        <v>3.0831643002028397E-2</v>
      </c>
      <c r="AG98" s="88">
        <v>0.10093791871371148</v>
      </c>
      <c r="AH98" s="211">
        <v>2361</v>
      </c>
      <c r="AI98" s="211">
        <v>2280</v>
      </c>
      <c r="AJ98" s="87">
        <v>2280</v>
      </c>
      <c r="AK98" s="86">
        <v>2103</v>
      </c>
      <c r="AL98" s="86">
        <v>81</v>
      </c>
      <c r="AM98" s="86">
        <v>177</v>
      </c>
      <c r="AN98" s="210">
        <v>3.5526315789473684E-2</v>
      </c>
      <c r="AO98" s="90">
        <v>8.4165477888730383E-2</v>
      </c>
      <c r="AP98" s="85">
        <v>19.195121951219512</v>
      </c>
      <c r="AQ98" s="91">
        <v>18.536585365853657</v>
      </c>
      <c r="AR98" s="211">
        <v>1885</v>
      </c>
      <c r="AS98" s="92">
        <v>3020</v>
      </c>
      <c r="AT98" s="86">
        <v>1365</v>
      </c>
      <c r="AU98" s="86">
        <v>1935</v>
      </c>
      <c r="AV98" s="86">
        <v>85</v>
      </c>
      <c r="AW98" s="86">
        <v>110</v>
      </c>
      <c r="AX98" s="86">
        <v>1450</v>
      </c>
      <c r="AY98" s="86">
        <v>2045</v>
      </c>
      <c r="AZ98" s="210">
        <v>0.76923076923076927</v>
      </c>
      <c r="BA98" s="93">
        <v>0.67715231788079466</v>
      </c>
      <c r="BB98" s="85">
        <v>0.91178573327039592</v>
      </c>
      <c r="BC98" s="85">
        <v>0.8713433914794767</v>
      </c>
      <c r="BD98" s="211">
        <v>280</v>
      </c>
      <c r="BE98" s="94">
        <v>690</v>
      </c>
      <c r="BF98" s="210">
        <v>0.14854111405835543</v>
      </c>
      <c r="BG98" s="93">
        <v>0.22847682119205298</v>
      </c>
      <c r="BH98" s="85">
        <v>1.8917374213058347</v>
      </c>
      <c r="BI98" s="95">
        <v>1.5866445916114791</v>
      </c>
      <c r="BJ98" s="211">
        <v>85</v>
      </c>
      <c r="BK98" s="86">
        <v>150</v>
      </c>
      <c r="BL98" s="86">
        <v>25</v>
      </c>
      <c r="BM98" s="86">
        <v>75</v>
      </c>
      <c r="BN98" s="86">
        <v>110</v>
      </c>
      <c r="BO98" s="86">
        <v>225</v>
      </c>
      <c r="BP98" s="210">
        <v>5.8355437665782495E-2</v>
      </c>
      <c r="BQ98" s="93">
        <v>7.4503311258278151E-2</v>
      </c>
      <c r="BR98" s="85">
        <v>1.2010751588067035</v>
      </c>
      <c r="BS98" s="85">
        <v>1.2016663106173895</v>
      </c>
      <c r="BT98" s="211">
        <v>40</v>
      </c>
      <c r="BU98" s="96">
        <v>65</v>
      </c>
      <c r="BV98" s="16" t="s">
        <v>59</v>
      </c>
      <c r="BW98" s="16" t="s">
        <v>59</v>
      </c>
      <c r="BX98" s="16" t="s">
        <v>59</v>
      </c>
      <c r="BY98" s="82"/>
      <c r="BZ98" s="428"/>
      <c r="CA98" s="97"/>
    </row>
    <row r="99" spans="1:79" ht="12.75" customHeight="1">
      <c r="A99" s="67"/>
      <c r="B99" s="206">
        <v>8250021.0099999998</v>
      </c>
      <c r="C99" s="68">
        <v>8250021</v>
      </c>
      <c r="D99" s="69"/>
      <c r="E99" s="69"/>
      <c r="F99" s="70"/>
      <c r="G99" s="70"/>
      <c r="H99" s="70"/>
      <c r="I99" s="71" t="s">
        <v>100</v>
      </c>
      <c r="J99" s="69">
        <v>0.61</v>
      </c>
      <c r="K99" s="12">
        <v>1.21</v>
      </c>
      <c r="L99" s="12">
        <v>61</v>
      </c>
      <c r="M99" s="70">
        <v>121</v>
      </c>
      <c r="N99" s="70">
        <v>2775</v>
      </c>
      <c r="O99" s="70">
        <v>2659</v>
      </c>
      <c r="P99" s="72">
        <v>4519</v>
      </c>
      <c r="Q99" s="70">
        <v>3946</v>
      </c>
      <c r="R99" s="70">
        <v>3751</v>
      </c>
      <c r="S99" s="70">
        <v>116</v>
      </c>
      <c r="T99" s="70">
        <v>768</v>
      </c>
      <c r="U99" s="207">
        <v>4.3625423091387741E-2</v>
      </c>
      <c r="V99" s="73">
        <v>0.20474540122633964</v>
      </c>
      <c r="W99" s="76">
        <v>4551.3999999999996</v>
      </c>
      <c r="X99" s="74">
        <v>3719.6</v>
      </c>
      <c r="Y99" s="12">
        <v>1357</v>
      </c>
      <c r="Z99" s="216">
        <v>0.58482210999999995</v>
      </c>
      <c r="AA99" s="70">
        <v>1310.0015263999999</v>
      </c>
      <c r="AB99" s="70">
        <v>2240</v>
      </c>
      <c r="AC99" s="70">
        <v>1977</v>
      </c>
      <c r="AD99" s="70">
        <v>46.998473600000125</v>
      </c>
      <c r="AE99" s="70">
        <v>263</v>
      </c>
      <c r="AF99" s="207">
        <v>3.5876655601429788E-2</v>
      </c>
      <c r="AG99" s="73">
        <v>0.13302984319676278</v>
      </c>
      <c r="AH99" s="208">
        <v>1251</v>
      </c>
      <c r="AI99" s="208">
        <v>1214.0907003599998</v>
      </c>
      <c r="AJ99" s="72">
        <v>2076</v>
      </c>
      <c r="AK99" s="70">
        <v>1875</v>
      </c>
      <c r="AL99" s="70">
        <v>36.909299640000199</v>
      </c>
      <c r="AM99" s="70">
        <v>201</v>
      </c>
      <c r="AN99" s="207">
        <v>3.04007761768177E-2</v>
      </c>
      <c r="AO99" s="75">
        <v>0.1072</v>
      </c>
      <c r="AP99" s="69">
        <v>20.508196721311474</v>
      </c>
      <c r="AQ99" s="76">
        <v>17.15702479338843</v>
      </c>
      <c r="AR99" s="208">
        <v>870</v>
      </c>
      <c r="AS99" s="77">
        <v>2415</v>
      </c>
      <c r="AT99" s="70">
        <v>610</v>
      </c>
      <c r="AU99" s="70">
        <v>1615</v>
      </c>
      <c r="AV99" s="70">
        <v>30</v>
      </c>
      <c r="AW99" s="70">
        <v>115</v>
      </c>
      <c r="AX99" s="70">
        <v>640</v>
      </c>
      <c r="AY99" s="70">
        <v>1730</v>
      </c>
      <c r="AZ99" s="207">
        <v>0.73563218390804597</v>
      </c>
      <c r="BA99" s="78">
        <v>0.71635610766045543</v>
      </c>
      <c r="BB99" s="69">
        <v>0.87196060928847052</v>
      </c>
      <c r="BC99" s="69">
        <v>0.92178988962093555</v>
      </c>
      <c r="BD99" s="208">
        <v>130</v>
      </c>
      <c r="BE99" s="79">
        <v>440</v>
      </c>
      <c r="BF99" s="207">
        <v>0.14942528735632185</v>
      </c>
      <c r="BG99" s="78">
        <v>0.18219461697722567</v>
      </c>
      <c r="BH99" s="69">
        <v>1.902997763099322</v>
      </c>
      <c r="BI99" s="80">
        <v>1.2652403956751783</v>
      </c>
      <c r="BJ99" s="208">
        <v>55</v>
      </c>
      <c r="BK99" s="70">
        <v>75</v>
      </c>
      <c r="BL99" s="70">
        <v>25</v>
      </c>
      <c r="BM99" s="70">
        <v>120</v>
      </c>
      <c r="BN99" s="70">
        <v>80</v>
      </c>
      <c r="BO99" s="70">
        <v>195</v>
      </c>
      <c r="BP99" s="207">
        <v>9.1954022988505746E-2</v>
      </c>
      <c r="BQ99" s="78">
        <v>8.0745341614906832E-2</v>
      </c>
      <c r="BR99" s="69">
        <v>1.8926032805438964</v>
      </c>
      <c r="BS99" s="69">
        <v>1.3023442195952715</v>
      </c>
      <c r="BT99" s="208">
        <v>30</v>
      </c>
      <c r="BU99" s="81">
        <v>45</v>
      </c>
      <c r="BV99" s="12" t="s">
        <v>38</v>
      </c>
      <c r="BW99" s="12" t="s">
        <v>38</v>
      </c>
      <c r="BX99" s="12" t="s">
        <v>38</v>
      </c>
      <c r="BY99" s="219" t="s">
        <v>473</v>
      </c>
      <c r="BZ99" s="67"/>
      <c r="CA99" s="220"/>
    </row>
    <row r="100" spans="1:79" ht="12.75" customHeight="1">
      <c r="A100" s="67"/>
      <c r="B100" s="206">
        <v>8250021.0199999996</v>
      </c>
      <c r="C100" s="68"/>
      <c r="D100" s="69"/>
      <c r="E100" s="69"/>
      <c r="F100" s="70"/>
      <c r="G100" s="70"/>
      <c r="H100" s="70"/>
      <c r="I100" s="68"/>
      <c r="J100" s="69">
        <v>0.61</v>
      </c>
      <c r="K100" s="12"/>
      <c r="L100" s="12">
        <v>61</v>
      </c>
      <c r="M100" s="70"/>
      <c r="N100" s="70">
        <v>1942</v>
      </c>
      <c r="O100" s="70">
        <v>1860</v>
      </c>
      <c r="P100" s="72"/>
      <c r="Q100" s="70"/>
      <c r="R100" s="70"/>
      <c r="S100" s="70">
        <v>82</v>
      </c>
      <c r="T100" s="70"/>
      <c r="U100" s="207">
        <v>4.4086021505376341E-2</v>
      </c>
      <c r="V100" s="73"/>
      <c r="W100" s="76">
        <v>3208.9</v>
      </c>
      <c r="X100" s="74"/>
      <c r="Y100" s="12">
        <v>950</v>
      </c>
      <c r="Z100" s="215">
        <v>0.41517788999999999</v>
      </c>
      <c r="AA100" s="70">
        <v>929.99847360000001</v>
      </c>
      <c r="AB100" s="70"/>
      <c r="AC100" s="70"/>
      <c r="AD100" s="70">
        <v>20.001526399999989</v>
      </c>
      <c r="AE100" s="70"/>
      <c r="AF100" s="207">
        <v>2.1507052933726439E-2</v>
      </c>
      <c r="AG100" s="73"/>
      <c r="AH100" s="208">
        <v>892</v>
      </c>
      <c r="AI100" s="208">
        <v>861.90929963999997</v>
      </c>
      <c r="AJ100" s="72"/>
      <c r="AK100" s="70"/>
      <c r="AL100" s="70">
        <v>30.090700360000028</v>
      </c>
      <c r="AM100" s="70"/>
      <c r="AN100" s="207">
        <v>3.4911678493976375E-2</v>
      </c>
      <c r="AO100" s="75"/>
      <c r="AP100" s="69">
        <v>14.622950819672131</v>
      </c>
      <c r="AQ100" s="76"/>
      <c r="AR100" s="208">
        <v>605</v>
      </c>
      <c r="AS100" s="77"/>
      <c r="AT100" s="70">
        <v>485</v>
      </c>
      <c r="AU100" s="70"/>
      <c r="AV100" s="70">
        <v>25</v>
      </c>
      <c r="AW100" s="70"/>
      <c r="AX100" s="70">
        <v>510</v>
      </c>
      <c r="AY100" s="70"/>
      <c r="AZ100" s="207">
        <v>0.84297520661157022</v>
      </c>
      <c r="BA100" s="78"/>
      <c r="BB100" s="69">
        <v>0.99919659695582219</v>
      </c>
      <c r="BC100" s="69"/>
      <c r="BD100" s="208">
        <v>65</v>
      </c>
      <c r="BE100" s="79"/>
      <c r="BF100" s="207">
        <v>0.10743801652892562</v>
      </c>
      <c r="BG100" s="78"/>
      <c r="BH100" s="69">
        <v>1.3682711189226529</v>
      </c>
      <c r="BI100" s="80"/>
      <c r="BJ100" s="208">
        <v>25</v>
      </c>
      <c r="BK100" s="70"/>
      <c r="BL100" s="70">
        <v>10</v>
      </c>
      <c r="BM100" s="70"/>
      <c r="BN100" s="70">
        <v>35</v>
      </c>
      <c r="BO100" s="70"/>
      <c r="BP100" s="207">
        <v>5.7851239669421489E-2</v>
      </c>
      <c r="BQ100" s="78"/>
      <c r="BR100" s="69">
        <v>1.1906977250529267</v>
      </c>
      <c r="BS100" s="69"/>
      <c r="BT100" s="208">
        <v>0</v>
      </c>
      <c r="BU100" s="81"/>
      <c r="BV100" s="12" t="s">
        <v>38</v>
      </c>
      <c r="BW100" s="12"/>
      <c r="BX100" s="12"/>
      <c r="BY100" s="219" t="s">
        <v>480</v>
      </c>
      <c r="BZ100" s="67"/>
      <c r="CA100" s="220"/>
    </row>
    <row r="101" spans="1:79" ht="12.75" customHeight="1">
      <c r="A101" s="67"/>
      <c r="B101" s="206">
        <v>8250022.0099999998</v>
      </c>
      <c r="C101" s="68">
        <v>8250022</v>
      </c>
      <c r="D101" s="69"/>
      <c r="E101" s="69"/>
      <c r="F101" s="70"/>
      <c r="G101" s="70"/>
      <c r="H101" s="70"/>
      <c r="I101" s="71" t="s">
        <v>101</v>
      </c>
      <c r="J101" s="69">
        <v>2.09</v>
      </c>
      <c r="K101" s="12">
        <v>3.97</v>
      </c>
      <c r="L101" s="12">
        <v>209</v>
      </c>
      <c r="M101" s="70">
        <v>397</v>
      </c>
      <c r="N101" s="70">
        <v>5069</v>
      </c>
      <c r="O101" s="70">
        <v>4686</v>
      </c>
      <c r="P101" s="72">
        <v>8193</v>
      </c>
      <c r="Q101" s="70">
        <v>7375</v>
      </c>
      <c r="R101" s="70">
        <v>5694</v>
      </c>
      <c r="S101" s="70">
        <v>383</v>
      </c>
      <c r="T101" s="70">
        <v>2499</v>
      </c>
      <c r="U101" s="207">
        <v>8.1732821169440889E-2</v>
      </c>
      <c r="V101" s="73">
        <v>0.43888303477344576</v>
      </c>
      <c r="W101" s="76">
        <v>2430.5</v>
      </c>
      <c r="X101" s="74">
        <v>2066.1</v>
      </c>
      <c r="Y101" s="12">
        <v>2243</v>
      </c>
      <c r="Z101" s="216">
        <v>0.52222893999999997</v>
      </c>
      <c r="AA101" s="70">
        <v>1874.8018946</v>
      </c>
      <c r="AB101" s="70">
        <v>3590</v>
      </c>
      <c r="AC101" s="70">
        <v>3249</v>
      </c>
      <c r="AD101" s="70">
        <v>368.19810540000003</v>
      </c>
      <c r="AE101" s="70">
        <v>341</v>
      </c>
      <c r="AF101" s="207">
        <v>0.1963930730284211</v>
      </c>
      <c r="AG101" s="73">
        <v>0.10495537088334872</v>
      </c>
      <c r="AH101" s="208">
        <v>2093</v>
      </c>
      <c r="AI101" s="208">
        <v>1754.1670094599999</v>
      </c>
      <c r="AJ101" s="72">
        <v>3359</v>
      </c>
      <c r="AK101" s="70">
        <v>2962</v>
      </c>
      <c r="AL101" s="70">
        <v>338.83299054000008</v>
      </c>
      <c r="AM101" s="70">
        <v>397</v>
      </c>
      <c r="AN101" s="207">
        <v>0.19315891173002159</v>
      </c>
      <c r="AO101" s="75">
        <v>0.13403106009453072</v>
      </c>
      <c r="AP101" s="69">
        <v>10.014354066985646</v>
      </c>
      <c r="AQ101" s="76">
        <v>8.4609571788413103</v>
      </c>
      <c r="AR101" s="208">
        <v>1175</v>
      </c>
      <c r="AS101" s="77">
        <v>3555</v>
      </c>
      <c r="AT101" s="70">
        <v>920</v>
      </c>
      <c r="AU101" s="70">
        <v>2615</v>
      </c>
      <c r="AV101" s="70">
        <v>55</v>
      </c>
      <c r="AW101" s="70">
        <v>180</v>
      </c>
      <c r="AX101" s="70">
        <v>975</v>
      </c>
      <c r="AY101" s="70">
        <v>2795</v>
      </c>
      <c r="AZ101" s="207">
        <v>0.82978723404255317</v>
      </c>
      <c r="BA101" s="78">
        <v>0.78621659634317864</v>
      </c>
      <c r="BB101" s="69">
        <v>0.98356461014487373</v>
      </c>
      <c r="BC101" s="69">
        <v>1.0116846939830075</v>
      </c>
      <c r="BD101" s="208">
        <v>55</v>
      </c>
      <c r="BE101" s="79">
        <v>425</v>
      </c>
      <c r="BF101" s="207">
        <v>4.6808510638297871E-2</v>
      </c>
      <c r="BG101" s="78">
        <v>0.11954992967651196</v>
      </c>
      <c r="BH101" s="69">
        <v>0.59612728618201338</v>
      </c>
      <c r="BI101" s="80">
        <v>0.83020784497577749</v>
      </c>
      <c r="BJ101" s="208">
        <v>60</v>
      </c>
      <c r="BK101" s="70">
        <v>155</v>
      </c>
      <c r="BL101" s="70">
        <v>45</v>
      </c>
      <c r="BM101" s="70">
        <v>145</v>
      </c>
      <c r="BN101" s="70">
        <v>105</v>
      </c>
      <c r="BO101" s="70">
        <v>300</v>
      </c>
      <c r="BP101" s="207">
        <v>8.9361702127659579E-2</v>
      </c>
      <c r="BQ101" s="78">
        <v>8.4388185654008435E-2</v>
      </c>
      <c r="BR101" s="69">
        <v>1.8392479752945208</v>
      </c>
      <c r="BS101" s="69">
        <v>1.3610997686130393</v>
      </c>
      <c r="BT101" s="208">
        <v>45</v>
      </c>
      <c r="BU101" s="81">
        <v>30</v>
      </c>
      <c r="BV101" s="12" t="s">
        <v>38</v>
      </c>
      <c r="BW101" s="12" t="s">
        <v>38</v>
      </c>
      <c r="BX101" s="12" t="s">
        <v>38</v>
      </c>
      <c r="BY101" s="82"/>
      <c r="BZ101" s="428"/>
      <c r="CA101" s="439"/>
    </row>
    <row r="102" spans="1:79" ht="12.75" customHeight="1">
      <c r="A102" s="67"/>
      <c r="B102" s="206">
        <v>8250022.0199999996</v>
      </c>
      <c r="C102" s="68"/>
      <c r="D102" s="69"/>
      <c r="E102" s="69"/>
      <c r="F102" s="70"/>
      <c r="G102" s="70"/>
      <c r="H102" s="70"/>
      <c r="I102" s="68"/>
      <c r="J102" s="69">
        <v>1.88</v>
      </c>
      <c r="K102" s="12"/>
      <c r="L102" s="12">
        <v>188</v>
      </c>
      <c r="M102" s="70"/>
      <c r="N102" s="70">
        <v>3290</v>
      </c>
      <c r="O102" s="70">
        <v>3507</v>
      </c>
      <c r="P102" s="72"/>
      <c r="Q102" s="70"/>
      <c r="R102" s="70"/>
      <c r="S102" s="70">
        <v>-217</v>
      </c>
      <c r="T102" s="70"/>
      <c r="U102" s="207">
        <v>-6.1876247504990017E-2</v>
      </c>
      <c r="V102" s="73"/>
      <c r="W102" s="76">
        <v>1749.7</v>
      </c>
      <c r="X102" s="74"/>
      <c r="Y102" s="12">
        <v>1700</v>
      </c>
      <c r="Z102" s="215">
        <v>0.47777106000000003</v>
      </c>
      <c r="AA102" s="70">
        <v>1715.1981054</v>
      </c>
      <c r="AB102" s="70"/>
      <c r="AC102" s="70"/>
      <c r="AD102" s="70">
        <v>-15.198105400000031</v>
      </c>
      <c r="AE102" s="70"/>
      <c r="AF102" s="207">
        <v>-8.8608454919297461E-3</v>
      </c>
      <c r="AG102" s="73"/>
      <c r="AH102" s="208">
        <v>1500</v>
      </c>
      <c r="AI102" s="208">
        <v>1604.8329905400001</v>
      </c>
      <c r="AJ102" s="72"/>
      <c r="AK102" s="70"/>
      <c r="AL102" s="70">
        <v>-104.83299054000008</v>
      </c>
      <c r="AM102" s="70"/>
      <c r="AN102" s="207">
        <v>-6.5323302273793293E-2</v>
      </c>
      <c r="AO102" s="75"/>
      <c r="AP102" s="69">
        <v>7.9787234042553195</v>
      </c>
      <c r="AQ102" s="76"/>
      <c r="AR102" s="208">
        <v>975</v>
      </c>
      <c r="AS102" s="77"/>
      <c r="AT102" s="70">
        <v>785</v>
      </c>
      <c r="AU102" s="70"/>
      <c r="AV102" s="70">
        <v>60</v>
      </c>
      <c r="AW102" s="70"/>
      <c r="AX102" s="70">
        <v>845</v>
      </c>
      <c r="AY102" s="70"/>
      <c r="AZ102" s="207">
        <v>0.8666666666666667</v>
      </c>
      <c r="BA102" s="78"/>
      <c r="BB102" s="69">
        <v>1.0272785928179793</v>
      </c>
      <c r="BC102" s="69"/>
      <c r="BD102" s="208">
        <v>55</v>
      </c>
      <c r="BE102" s="79"/>
      <c r="BF102" s="207">
        <v>5.6410256410256411E-2</v>
      </c>
      <c r="BG102" s="78"/>
      <c r="BH102" s="69">
        <v>0.71840980642447771</v>
      </c>
      <c r="BI102" s="80"/>
      <c r="BJ102" s="208">
        <v>40</v>
      </c>
      <c r="BK102" s="70"/>
      <c r="BL102" s="70">
        <v>0</v>
      </c>
      <c r="BM102" s="70"/>
      <c r="BN102" s="70">
        <v>40</v>
      </c>
      <c r="BO102" s="70"/>
      <c r="BP102" s="207">
        <v>4.1025641025641026E-2</v>
      </c>
      <c r="BQ102" s="78"/>
      <c r="BR102" s="69">
        <v>0.8443922328580461</v>
      </c>
      <c r="BS102" s="69"/>
      <c r="BT102" s="208">
        <v>35</v>
      </c>
      <c r="BU102" s="81"/>
      <c r="BV102" s="12" t="s">
        <v>38</v>
      </c>
      <c r="BW102" s="12"/>
      <c r="BX102" s="12"/>
      <c r="BY102" s="219"/>
      <c r="BZ102" s="67"/>
      <c r="CA102" s="220"/>
    </row>
    <row r="103" spans="1:79" ht="12.75" customHeight="1">
      <c r="A103" s="67"/>
      <c r="B103" s="206">
        <v>8250023</v>
      </c>
      <c r="C103" s="68">
        <v>8250023</v>
      </c>
      <c r="D103" s="69"/>
      <c r="E103" s="12"/>
      <c r="F103" s="70"/>
      <c r="G103" s="70"/>
      <c r="H103" s="70"/>
      <c r="I103" s="71" t="s">
        <v>102</v>
      </c>
      <c r="J103" s="69">
        <v>1.88</v>
      </c>
      <c r="K103" s="12">
        <v>1.88</v>
      </c>
      <c r="L103" s="12">
        <v>188</v>
      </c>
      <c r="M103" s="70">
        <v>188</v>
      </c>
      <c r="N103" s="70">
        <v>5243</v>
      </c>
      <c r="O103" s="70">
        <v>4842</v>
      </c>
      <c r="P103" s="72">
        <v>4842</v>
      </c>
      <c r="Q103" s="70">
        <v>4091</v>
      </c>
      <c r="R103" s="70">
        <v>3823</v>
      </c>
      <c r="S103" s="70">
        <v>401</v>
      </c>
      <c r="T103" s="70">
        <v>1019</v>
      </c>
      <c r="U103" s="207">
        <v>8.2817017761255676E-2</v>
      </c>
      <c r="V103" s="73">
        <v>0.26654459848286688</v>
      </c>
      <c r="W103" s="76">
        <v>2788.8</v>
      </c>
      <c r="X103" s="74">
        <v>2578.1</v>
      </c>
      <c r="Y103" s="12">
        <v>1997</v>
      </c>
      <c r="Z103" s="12">
        <v>1</v>
      </c>
      <c r="AA103" s="70">
        <v>1948</v>
      </c>
      <c r="AB103" s="70">
        <v>1948</v>
      </c>
      <c r="AC103" s="70">
        <v>1706</v>
      </c>
      <c r="AD103" s="70">
        <v>49</v>
      </c>
      <c r="AE103" s="70">
        <v>242</v>
      </c>
      <c r="AF103" s="207">
        <v>2.5154004106776182E-2</v>
      </c>
      <c r="AG103" s="73">
        <v>0.141852286049238</v>
      </c>
      <c r="AH103" s="208">
        <v>1896</v>
      </c>
      <c r="AI103" s="208">
        <v>1800</v>
      </c>
      <c r="AJ103" s="72">
        <v>1800</v>
      </c>
      <c r="AK103" s="70">
        <v>1613</v>
      </c>
      <c r="AL103" s="70">
        <v>96</v>
      </c>
      <c r="AM103" s="70">
        <v>187</v>
      </c>
      <c r="AN103" s="207">
        <v>5.3333333333333337E-2</v>
      </c>
      <c r="AO103" s="75">
        <v>0.11593304401735896</v>
      </c>
      <c r="AP103" s="69">
        <v>10.085106382978724</v>
      </c>
      <c r="AQ103" s="76">
        <v>9.5744680851063837</v>
      </c>
      <c r="AR103" s="208">
        <v>1420</v>
      </c>
      <c r="AS103" s="77">
        <v>2305</v>
      </c>
      <c r="AT103" s="70">
        <v>1140</v>
      </c>
      <c r="AU103" s="70">
        <v>1785</v>
      </c>
      <c r="AV103" s="70">
        <v>50</v>
      </c>
      <c r="AW103" s="70">
        <v>125</v>
      </c>
      <c r="AX103" s="70">
        <v>1190</v>
      </c>
      <c r="AY103" s="70">
        <v>1910</v>
      </c>
      <c r="AZ103" s="207">
        <v>0.8380281690140845</v>
      </c>
      <c r="BA103" s="78">
        <v>0.82863340563991328</v>
      </c>
      <c r="BB103" s="69">
        <v>0.99333276716148056</v>
      </c>
      <c r="BC103" s="69">
        <v>1.0662656287186711</v>
      </c>
      <c r="BD103" s="208">
        <v>45</v>
      </c>
      <c r="BE103" s="79">
        <v>180</v>
      </c>
      <c r="BF103" s="207">
        <v>3.1690140845070422E-2</v>
      </c>
      <c r="BG103" s="78">
        <v>7.8091106290672452E-2</v>
      </c>
      <c r="BH103" s="69">
        <v>0.4035880954785398</v>
      </c>
      <c r="BI103" s="80">
        <v>0.54229934924078094</v>
      </c>
      <c r="BJ103" s="208">
        <v>80</v>
      </c>
      <c r="BK103" s="70">
        <v>100</v>
      </c>
      <c r="BL103" s="70">
        <v>35</v>
      </c>
      <c r="BM103" s="70">
        <v>80</v>
      </c>
      <c r="BN103" s="70">
        <v>115</v>
      </c>
      <c r="BO103" s="70">
        <v>180</v>
      </c>
      <c r="BP103" s="207">
        <v>8.098591549295775E-2</v>
      </c>
      <c r="BQ103" s="78">
        <v>7.8091106290672452E-2</v>
      </c>
      <c r="BR103" s="69">
        <v>1.6668570265705709</v>
      </c>
      <c r="BS103" s="69">
        <v>1.2595339724302008</v>
      </c>
      <c r="BT103" s="208">
        <v>75</v>
      </c>
      <c r="BU103" s="81">
        <v>35</v>
      </c>
      <c r="BV103" s="12" t="s">
        <v>38</v>
      </c>
      <c r="BW103" s="12" t="s">
        <v>38</v>
      </c>
      <c r="BX103" s="12" t="s">
        <v>38</v>
      </c>
      <c r="BY103" s="82"/>
      <c r="BZ103" s="66"/>
      <c r="CA103" s="97"/>
    </row>
    <row r="104" spans="1:79" ht="12.75" customHeight="1">
      <c r="A104" s="67"/>
      <c r="B104" s="206">
        <v>8250024</v>
      </c>
      <c r="C104" s="68">
        <v>8250024</v>
      </c>
      <c r="D104" s="69"/>
      <c r="E104" s="12"/>
      <c r="F104" s="70"/>
      <c r="G104" s="70"/>
      <c r="H104" s="70"/>
      <c r="I104" s="71" t="s">
        <v>103</v>
      </c>
      <c r="J104" s="69">
        <v>1.5</v>
      </c>
      <c r="K104" s="12">
        <v>1.5</v>
      </c>
      <c r="L104" s="12">
        <v>150</v>
      </c>
      <c r="M104" s="70">
        <v>150</v>
      </c>
      <c r="N104" s="70">
        <v>7127</v>
      </c>
      <c r="O104" s="70">
        <v>6340</v>
      </c>
      <c r="P104" s="72">
        <v>6340</v>
      </c>
      <c r="Q104" s="70">
        <v>5826</v>
      </c>
      <c r="R104" s="70">
        <v>5539</v>
      </c>
      <c r="S104" s="70">
        <v>787</v>
      </c>
      <c r="T104" s="70">
        <v>801</v>
      </c>
      <c r="U104" s="207">
        <v>0.12413249211356467</v>
      </c>
      <c r="V104" s="73">
        <v>0.14461094060299692</v>
      </c>
      <c r="W104" s="76">
        <v>4739.3</v>
      </c>
      <c r="X104" s="74">
        <v>4216</v>
      </c>
      <c r="Y104" s="12">
        <v>4030</v>
      </c>
      <c r="Z104" s="12">
        <v>1</v>
      </c>
      <c r="AA104" s="70">
        <v>3517</v>
      </c>
      <c r="AB104" s="70">
        <v>3517</v>
      </c>
      <c r="AC104" s="70">
        <v>3071</v>
      </c>
      <c r="AD104" s="70">
        <v>513</v>
      </c>
      <c r="AE104" s="70">
        <v>446</v>
      </c>
      <c r="AF104" s="207">
        <v>0.1458629513790162</v>
      </c>
      <c r="AG104" s="73">
        <v>0.14522956691631392</v>
      </c>
      <c r="AH104" s="208">
        <v>3647</v>
      </c>
      <c r="AI104" s="208">
        <v>3229</v>
      </c>
      <c r="AJ104" s="72">
        <v>3229</v>
      </c>
      <c r="AK104" s="70">
        <v>2860</v>
      </c>
      <c r="AL104" s="70">
        <v>418</v>
      </c>
      <c r="AM104" s="70">
        <v>369</v>
      </c>
      <c r="AN104" s="207">
        <v>0.12945184267575099</v>
      </c>
      <c r="AO104" s="75">
        <v>0.12902097902097903</v>
      </c>
      <c r="AP104" s="69">
        <v>24.313333333333333</v>
      </c>
      <c r="AQ104" s="76">
        <v>21.526666666666667</v>
      </c>
      <c r="AR104" s="208">
        <v>2540</v>
      </c>
      <c r="AS104" s="77">
        <v>3900</v>
      </c>
      <c r="AT104" s="70">
        <v>1900</v>
      </c>
      <c r="AU104" s="70">
        <v>2610</v>
      </c>
      <c r="AV104" s="70">
        <v>130</v>
      </c>
      <c r="AW104" s="70">
        <v>190</v>
      </c>
      <c r="AX104" s="70">
        <v>2030</v>
      </c>
      <c r="AY104" s="70">
        <v>2800</v>
      </c>
      <c r="AZ104" s="207">
        <v>0.79921259842519687</v>
      </c>
      <c r="BA104" s="78">
        <v>0.71794871794871795</v>
      </c>
      <c r="BB104" s="69">
        <v>0.94732383862227343</v>
      </c>
      <c r="BC104" s="69">
        <v>0.92383922241244509</v>
      </c>
      <c r="BD104" s="208">
        <v>190</v>
      </c>
      <c r="BE104" s="79">
        <v>685</v>
      </c>
      <c r="BF104" s="207">
        <v>7.4803149606299218E-2</v>
      </c>
      <c r="BG104" s="78">
        <v>0.17564102564102563</v>
      </c>
      <c r="BH104" s="69">
        <v>0.95265151496159273</v>
      </c>
      <c r="BI104" s="80">
        <v>1.2197293447293447</v>
      </c>
      <c r="BJ104" s="208">
        <v>150</v>
      </c>
      <c r="BK104" s="70">
        <v>140</v>
      </c>
      <c r="BL104" s="70">
        <v>55</v>
      </c>
      <c r="BM104" s="70">
        <v>180</v>
      </c>
      <c r="BN104" s="70">
        <v>205</v>
      </c>
      <c r="BO104" s="70">
        <v>320</v>
      </c>
      <c r="BP104" s="207">
        <v>8.070866141732283E-2</v>
      </c>
      <c r="BQ104" s="78">
        <v>8.2051282051282051E-2</v>
      </c>
      <c r="BR104" s="69">
        <v>1.6611505663632082</v>
      </c>
      <c r="BS104" s="69">
        <v>1.3234077750206783</v>
      </c>
      <c r="BT104" s="208">
        <v>110</v>
      </c>
      <c r="BU104" s="81">
        <v>100</v>
      </c>
      <c r="BV104" s="12" t="s">
        <v>38</v>
      </c>
      <c r="BW104" s="12" t="s">
        <v>38</v>
      </c>
      <c r="BX104" s="12" t="s">
        <v>38</v>
      </c>
      <c r="BY104" s="82"/>
      <c r="BZ104" s="66"/>
      <c r="CA104" s="97"/>
    </row>
    <row r="105" spans="1:79" ht="12.75" customHeight="1">
      <c r="A105" s="67"/>
      <c r="B105" s="206">
        <v>8250025</v>
      </c>
      <c r="C105" s="68">
        <v>8250025</v>
      </c>
      <c r="D105" s="69"/>
      <c r="E105" s="12"/>
      <c r="F105" s="70"/>
      <c r="G105" s="70"/>
      <c r="H105" s="70"/>
      <c r="I105" s="71" t="s">
        <v>104</v>
      </c>
      <c r="J105" s="69">
        <v>1.33</v>
      </c>
      <c r="K105" s="12">
        <v>1.33</v>
      </c>
      <c r="L105" s="12">
        <v>133</v>
      </c>
      <c r="M105" s="70">
        <v>133</v>
      </c>
      <c r="N105" s="70">
        <v>5355</v>
      </c>
      <c r="O105" s="70">
        <v>5270</v>
      </c>
      <c r="P105" s="72">
        <v>5270</v>
      </c>
      <c r="Q105" s="70">
        <v>4700</v>
      </c>
      <c r="R105" s="70">
        <v>4607</v>
      </c>
      <c r="S105" s="70">
        <v>85</v>
      </c>
      <c r="T105" s="70">
        <v>663</v>
      </c>
      <c r="U105" s="207">
        <v>1.6129032258064516E-2</v>
      </c>
      <c r="V105" s="73">
        <v>0.14391143911439114</v>
      </c>
      <c r="W105" s="76">
        <v>4016.7</v>
      </c>
      <c r="X105" s="74">
        <v>3952.9</v>
      </c>
      <c r="Y105" s="12">
        <v>2966</v>
      </c>
      <c r="Z105" s="12">
        <v>1</v>
      </c>
      <c r="AA105" s="70">
        <v>2947</v>
      </c>
      <c r="AB105" s="70">
        <v>2947</v>
      </c>
      <c r="AC105" s="70">
        <v>2696</v>
      </c>
      <c r="AD105" s="70">
        <v>19</v>
      </c>
      <c r="AE105" s="70">
        <v>251</v>
      </c>
      <c r="AF105" s="207">
        <v>6.4472344757380388E-3</v>
      </c>
      <c r="AG105" s="73">
        <v>9.3100890207715128E-2</v>
      </c>
      <c r="AH105" s="208">
        <v>2712</v>
      </c>
      <c r="AI105" s="208">
        <v>2693</v>
      </c>
      <c r="AJ105" s="72">
        <v>2693</v>
      </c>
      <c r="AK105" s="70">
        <v>2478</v>
      </c>
      <c r="AL105" s="70">
        <v>19</v>
      </c>
      <c r="AM105" s="70">
        <v>215</v>
      </c>
      <c r="AN105" s="207">
        <v>7.0553286297809137E-3</v>
      </c>
      <c r="AO105" s="75">
        <v>8.6763518966908801E-2</v>
      </c>
      <c r="AP105" s="69">
        <v>20.390977443609021</v>
      </c>
      <c r="AQ105" s="76">
        <v>20.248120300751879</v>
      </c>
      <c r="AR105" s="208">
        <v>1945</v>
      </c>
      <c r="AS105" s="77">
        <v>3260</v>
      </c>
      <c r="AT105" s="70">
        <v>1405</v>
      </c>
      <c r="AU105" s="70">
        <v>2215</v>
      </c>
      <c r="AV105" s="70">
        <v>90</v>
      </c>
      <c r="AW105" s="70">
        <v>130</v>
      </c>
      <c r="AX105" s="70">
        <v>1495</v>
      </c>
      <c r="AY105" s="70">
        <v>2345</v>
      </c>
      <c r="AZ105" s="207">
        <v>0.76863753213367614</v>
      </c>
      <c r="BA105" s="78">
        <v>0.71932515337423308</v>
      </c>
      <c r="BB105" s="69">
        <v>0.91108255661234672</v>
      </c>
      <c r="BC105" s="69">
        <v>0.92561038656584305</v>
      </c>
      <c r="BD105" s="208">
        <v>165</v>
      </c>
      <c r="BE105" s="79">
        <v>550</v>
      </c>
      <c r="BF105" s="207">
        <v>8.4832904884318772E-2</v>
      </c>
      <c r="BG105" s="78">
        <v>0.16871165644171779</v>
      </c>
      <c r="BH105" s="69">
        <v>1.0803849273992789</v>
      </c>
      <c r="BI105" s="80">
        <v>1.1716087252897069</v>
      </c>
      <c r="BJ105" s="208">
        <v>160</v>
      </c>
      <c r="BK105" s="70">
        <v>170</v>
      </c>
      <c r="BL105" s="70">
        <v>55</v>
      </c>
      <c r="BM105" s="70">
        <v>150</v>
      </c>
      <c r="BN105" s="70">
        <v>215</v>
      </c>
      <c r="BO105" s="70">
        <v>320</v>
      </c>
      <c r="BP105" s="207">
        <v>0.11053984575835475</v>
      </c>
      <c r="BQ105" s="78">
        <v>9.815950920245399E-2</v>
      </c>
      <c r="BR105" s="69">
        <v>2.2751378125047288</v>
      </c>
      <c r="BS105" s="69">
        <v>1.5832178903621612</v>
      </c>
      <c r="BT105" s="208">
        <v>75</v>
      </c>
      <c r="BU105" s="81">
        <v>45</v>
      </c>
      <c r="BV105" s="12" t="s">
        <v>38</v>
      </c>
      <c r="BW105" s="12" t="s">
        <v>38</v>
      </c>
      <c r="BX105" s="24" t="s">
        <v>85</v>
      </c>
      <c r="BY105" s="219" t="s">
        <v>473</v>
      </c>
      <c r="BZ105" s="67"/>
      <c r="CA105" s="220"/>
    </row>
    <row r="106" spans="1:79" ht="12.75" customHeight="1">
      <c r="A106" s="113"/>
      <c r="B106" s="227">
        <v>8250026</v>
      </c>
      <c r="C106" s="114">
        <v>8250026</v>
      </c>
      <c r="D106" s="115"/>
      <c r="E106" s="115"/>
      <c r="F106" s="116"/>
      <c r="G106" s="116"/>
      <c r="H106" s="116"/>
      <c r="I106" s="117" t="s">
        <v>105</v>
      </c>
      <c r="J106" s="115">
        <v>0.4</v>
      </c>
      <c r="K106" s="24">
        <v>0.4</v>
      </c>
      <c r="L106" s="24">
        <v>40</v>
      </c>
      <c r="M106" s="116">
        <v>40</v>
      </c>
      <c r="N106" s="116">
        <v>3396</v>
      </c>
      <c r="O106" s="116">
        <v>3365</v>
      </c>
      <c r="P106" s="118">
        <v>3365</v>
      </c>
      <c r="Q106" s="116">
        <v>3063</v>
      </c>
      <c r="R106" s="116">
        <v>3289</v>
      </c>
      <c r="S106" s="116">
        <v>31</v>
      </c>
      <c r="T106" s="116">
        <v>76</v>
      </c>
      <c r="U106" s="232">
        <v>9.2124814264487372E-3</v>
      </c>
      <c r="V106" s="119">
        <v>2.3107327455153544E-2</v>
      </c>
      <c r="W106" s="122">
        <v>8541.2000000000007</v>
      </c>
      <c r="X106" s="120">
        <v>8463.2999999999993</v>
      </c>
      <c r="Y106" s="24">
        <v>2328</v>
      </c>
      <c r="Z106" s="24">
        <v>1</v>
      </c>
      <c r="AA106" s="116">
        <v>2341</v>
      </c>
      <c r="AB106" s="116">
        <v>2341</v>
      </c>
      <c r="AC106" s="116">
        <v>2273</v>
      </c>
      <c r="AD106" s="116">
        <v>-13</v>
      </c>
      <c r="AE106" s="116">
        <v>68</v>
      </c>
      <c r="AF106" s="232">
        <v>-5.5531824006834684E-3</v>
      </c>
      <c r="AG106" s="119">
        <v>2.9916410030796304E-2</v>
      </c>
      <c r="AH106" s="233">
        <v>2097</v>
      </c>
      <c r="AI106" s="233">
        <v>2062</v>
      </c>
      <c r="AJ106" s="118">
        <v>2062</v>
      </c>
      <c r="AK106" s="116">
        <v>1995</v>
      </c>
      <c r="AL106" s="116">
        <v>35</v>
      </c>
      <c r="AM106" s="116">
        <v>67</v>
      </c>
      <c r="AN106" s="232">
        <v>1.6973811833171679E-2</v>
      </c>
      <c r="AO106" s="121">
        <v>3.3583959899749376E-2</v>
      </c>
      <c r="AP106" s="115">
        <v>52.424999999999997</v>
      </c>
      <c r="AQ106" s="122">
        <v>51.55</v>
      </c>
      <c r="AR106" s="233">
        <v>1595</v>
      </c>
      <c r="AS106" s="123">
        <v>2170</v>
      </c>
      <c r="AT106" s="116">
        <v>1075</v>
      </c>
      <c r="AU106" s="116">
        <v>1355</v>
      </c>
      <c r="AV106" s="116">
        <v>100</v>
      </c>
      <c r="AW106" s="116">
        <v>55</v>
      </c>
      <c r="AX106" s="116">
        <v>1175</v>
      </c>
      <c r="AY106" s="116">
        <v>1410</v>
      </c>
      <c r="AZ106" s="232">
        <v>0.73667711598746077</v>
      </c>
      <c r="BA106" s="124">
        <v>0.64976958525345618</v>
      </c>
      <c r="BB106" s="115">
        <v>0.87319918969939159</v>
      </c>
      <c r="BC106" s="115">
        <v>0.83610794668302091</v>
      </c>
      <c r="BD106" s="233">
        <v>205</v>
      </c>
      <c r="BE106" s="125">
        <v>365</v>
      </c>
      <c r="BF106" s="232">
        <v>0.12852664576802508</v>
      </c>
      <c r="BG106" s="124">
        <v>0.16820276497695852</v>
      </c>
      <c r="BH106" s="115">
        <v>1.6368442297987174</v>
      </c>
      <c r="BI106" s="126">
        <v>1.1680747567844343</v>
      </c>
      <c r="BJ106" s="233">
        <v>140</v>
      </c>
      <c r="BK106" s="116">
        <v>245</v>
      </c>
      <c r="BL106" s="116">
        <v>35</v>
      </c>
      <c r="BM106" s="116">
        <v>115</v>
      </c>
      <c r="BN106" s="116">
        <v>175</v>
      </c>
      <c r="BO106" s="116">
        <v>360</v>
      </c>
      <c r="BP106" s="232">
        <v>0.109717868338558</v>
      </c>
      <c r="BQ106" s="124">
        <v>0.16589861751152074</v>
      </c>
      <c r="BR106" s="115">
        <v>2.2582198233762401</v>
      </c>
      <c r="BS106" s="115">
        <v>2.6757841534116249</v>
      </c>
      <c r="BT106" s="233">
        <v>40</v>
      </c>
      <c r="BU106" s="127">
        <v>30</v>
      </c>
      <c r="BV106" s="24" t="s">
        <v>85</v>
      </c>
      <c r="BW106" s="24" t="s">
        <v>85</v>
      </c>
      <c r="BX106" s="24" t="s">
        <v>85</v>
      </c>
      <c r="BY106" s="82"/>
      <c r="BZ106" s="66"/>
      <c r="CA106" s="439"/>
    </row>
    <row r="107" spans="1:79" ht="12.75" customHeight="1">
      <c r="A107" s="113"/>
      <c r="B107" s="227">
        <v>8250027.0099999998</v>
      </c>
      <c r="C107" s="114">
        <v>8250027</v>
      </c>
      <c r="D107" s="115"/>
      <c r="E107" s="115"/>
      <c r="F107" s="116"/>
      <c r="G107" s="116"/>
      <c r="H107" s="116"/>
      <c r="I107" s="117" t="s">
        <v>106</v>
      </c>
      <c r="J107" s="115">
        <v>0.26</v>
      </c>
      <c r="K107" s="24">
        <v>1.33</v>
      </c>
      <c r="L107" s="24">
        <v>26</v>
      </c>
      <c r="M107" s="116">
        <v>133</v>
      </c>
      <c r="N107" s="116">
        <v>3136</v>
      </c>
      <c r="O107" s="116">
        <v>2969</v>
      </c>
      <c r="P107" s="118">
        <v>6792</v>
      </c>
      <c r="Q107" s="116">
        <v>6415</v>
      </c>
      <c r="R107" s="116">
        <v>6999</v>
      </c>
      <c r="S107" s="116">
        <v>167</v>
      </c>
      <c r="T107" s="116">
        <v>-207</v>
      </c>
      <c r="U107" s="232">
        <v>5.6247894914112494E-2</v>
      </c>
      <c r="V107" s="119">
        <v>-2.957565366480926E-2</v>
      </c>
      <c r="W107" s="122">
        <v>12126.8</v>
      </c>
      <c r="X107" s="120">
        <v>5109.8</v>
      </c>
      <c r="Y107" s="24">
        <v>2311</v>
      </c>
      <c r="Z107" s="234">
        <v>0.49530405999999999</v>
      </c>
      <c r="AA107" s="116">
        <v>2220.94340504</v>
      </c>
      <c r="AB107" s="116">
        <v>4484</v>
      </c>
      <c r="AC107" s="116">
        <v>4386</v>
      </c>
      <c r="AD107" s="116">
        <v>90.056594959999984</v>
      </c>
      <c r="AE107" s="116">
        <v>98</v>
      </c>
      <c r="AF107" s="232">
        <v>4.0548802259271453E-2</v>
      </c>
      <c r="AG107" s="119">
        <v>2.2343821249430004E-2</v>
      </c>
      <c r="AH107" s="233">
        <v>2068</v>
      </c>
      <c r="AI107" s="233">
        <v>2016.38282826</v>
      </c>
      <c r="AJ107" s="118">
        <v>4071</v>
      </c>
      <c r="AK107" s="116">
        <v>4093</v>
      </c>
      <c r="AL107" s="116">
        <v>51.617171740000003</v>
      </c>
      <c r="AM107" s="116">
        <v>-22</v>
      </c>
      <c r="AN107" s="232">
        <v>2.5598894722061328E-2</v>
      </c>
      <c r="AO107" s="121">
        <v>-5.3750305399462494E-3</v>
      </c>
      <c r="AP107" s="115">
        <v>79.538461538461533</v>
      </c>
      <c r="AQ107" s="122">
        <v>30.609022556390979</v>
      </c>
      <c r="AR107" s="233">
        <v>1205</v>
      </c>
      <c r="AS107" s="123">
        <v>4215</v>
      </c>
      <c r="AT107" s="116">
        <v>740</v>
      </c>
      <c r="AU107" s="116">
        <v>1945</v>
      </c>
      <c r="AV107" s="116">
        <v>35</v>
      </c>
      <c r="AW107" s="116">
        <v>140</v>
      </c>
      <c r="AX107" s="116">
        <v>775</v>
      </c>
      <c r="AY107" s="116">
        <v>2085</v>
      </c>
      <c r="AZ107" s="232">
        <v>0.6431535269709544</v>
      </c>
      <c r="BA107" s="124">
        <v>0.49466192170818507</v>
      </c>
      <c r="BB107" s="115">
        <v>0.76234367325304886</v>
      </c>
      <c r="BC107" s="115">
        <v>0.63651911854319587</v>
      </c>
      <c r="BD107" s="233">
        <v>175</v>
      </c>
      <c r="BE107" s="125">
        <v>595</v>
      </c>
      <c r="BF107" s="232">
        <v>0.14522821576763487</v>
      </c>
      <c r="BG107" s="124">
        <v>0.14116251482799524</v>
      </c>
      <c r="BH107" s="115">
        <v>1.8495461821377068</v>
      </c>
      <c r="BI107" s="126">
        <v>0.98029524186107819</v>
      </c>
      <c r="BJ107" s="233">
        <v>190</v>
      </c>
      <c r="BK107" s="116">
        <v>1255</v>
      </c>
      <c r="BL107" s="116">
        <v>45</v>
      </c>
      <c r="BM107" s="116">
        <v>220</v>
      </c>
      <c r="BN107" s="116">
        <v>235</v>
      </c>
      <c r="BO107" s="116">
        <v>1475</v>
      </c>
      <c r="BP107" s="232">
        <v>0.19502074688796681</v>
      </c>
      <c r="BQ107" s="124">
        <v>0.34994068801897982</v>
      </c>
      <c r="BR107" s="115">
        <v>4.0139288455103692</v>
      </c>
      <c r="BS107" s="115">
        <v>5.6442046454674166</v>
      </c>
      <c r="BT107" s="233">
        <v>20</v>
      </c>
      <c r="BU107" s="127">
        <v>60</v>
      </c>
      <c r="BV107" s="24" t="s">
        <v>85</v>
      </c>
      <c r="BW107" s="24" t="s">
        <v>85</v>
      </c>
      <c r="BX107" s="24" t="s">
        <v>85</v>
      </c>
      <c r="BY107" s="82"/>
      <c r="BZ107" s="66"/>
      <c r="CA107" s="439"/>
    </row>
    <row r="108" spans="1:79" ht="12.75" customHeight="1">
      <c r="A108" s="113"/>
      <c r="B108" s="227">
        <v>8250027.0199999996</v>
      </c>
      <c r="C108" s="114"/>
      <c r="D108" s="115"/>
      <c r="E108" s="115"/>
      <c r="F108" s="116"/>
      <c r="G108" s="116"/>
      <c r="H108" s="116"/>
      <c r="I108" s="114"/>
      <c r="J108" s="115">
        <v>0.74</v>
      </c>
      <c r="K108" s="24"/>
      <c r="L108" s="24">
        <v>74</v>
      </c>
      <c r="M108" s="116"/>
      <c r="N108" s="116">
        <v>1760</v>
      </c>
      <c r="O108" s="116">
        <v>1891</v>
      </c>
      <c r="P108" s="118"/>
      <c r="Q108" s="116"/>
      <c r="R108" s="116"/>
      <c r="S108" s="116">
        <v>-131</v>
      </c>
      <c r="T108" s="116"/>
      <c r="U108" s="232">
        <v>-6.9275515600211529E-2</v>
      </c>
      <c r="V108" s="119"/>
      <c r="W108" s="122">
        <v>2373.6</v>
      </c>
      <c r="X108" s="120"/>
      <c r="Y108" s="24">
        <v>915</v>
      </c>
      <c r="Z108" s="235">
        <v>0.19356561999999999</v>
      </c>
      <c r="AA108" s="116">
        <v>867.94824008000001</v>
      </c>
      <c r="AB108" s="116"/>
      <c r="AC108" s="116"/>
      <c r="AD108" s="116">
        <v>47.051759919999995</v>
      </c>
      <c r="AE108" s="116"/>
      <c r="AF108" s="232">
        <v>5.4210329311415124E-2</v>
      </c>
      <c r="AG108" s="119"/>
      <c r="AH108" s="233">
        <v>828</v>
      </c>
      <c r="AI108" s="233">
        <v>788.00563901999999</v>
      </c>
      <c r="AJ108" s="118"/>
      <c r="AK108" s="116"/>
      <c r="AL108" s="116">
        <v>39.99436098000001</v>
      </c>
      <c r="AM108" s="116"/>
      <c r="AN108" s="232">
        <v>5.0753902002197392E-2</v>
      </c>
      <c r="AO108" s="121"/>
      <c r="AP108" s="115">
        <v>11.189189189189189</v>
      </c>
      <c r="AQ108" s="122"/>
      <c r="AR108" s="233">
        <v>610</v>
      </c>
      <c r="AS108" s="123"/>
      <c r="AT108" s="116">
        <v>435</v>
      </c>
      <c r="AU108" s="116"/>
      <c r="AV108" s="116">
        <v>20</v>
      </c>
      <c r="AW108" s="116"/>
      <c r="AX108" s="116">
        <v>455</v>
      </c>
      <c r="AY108" s="116"/>
      <c r="AZ108" s="232">
        <v>0.74590163934426235</v>
      </c>
      <c r="BA108" s="124"/>
      <c r="BB108" s="115">
        <v>0.88413321513022813</v>
      </c>
      <c r="BC108" s="115"/>
      <c r="BD108" s="233">
        <v>20</v>
      </c>
      <c r="BE108" s="125"/>
      <c r="BF108" s="232">
        <v>3.2786885245901641E-2</v>
      </c>
      <c r="BG108" s="124"/>
      <c r="BH108" s="115">
        <v>0.41755562519455486</v>
      </c>
      <c r="BI108" s="126"/>
      <c r="BJ108" s="233">
        <v>100</v>
      </c>
      <c r="BK108" s="116"/>
      <c r="BL108" s="116">
        <v>20</v>
      </c>
      <c r="BM108" s="116"/>
      <c r="BN108" s="116">
        <v>120</v>
      </c>
      <c r="BO108" s="116"/>
      <c r="BP108" s="232">
        <v>0.19672131147540983</v>
      </c>
      <c r="BQ108" s="124"/>
      <c r="BR108" s="115">
        <v>4.0489299690324341</v>
      </c>
      <c r="BS108" s="115"/>
      <c r="BT108" s="233">
        <v>15</v>
      </c>
      <c r="BU108" s="127"/>
      <c r="BV108" s="24" t="s">
        <v>85</v>
      </c>
      <c r="BW108" s="24"/>
      <c r="BX108" s="24"/>
      <c r="BY108" s="82" t="s">
        <v>305</v>
      </c>
      <c r="BZ108" s="66"/>
      <c r="CA108" s="97"/>
    </row>
    <row r="109" spans="1:79" ht="12.75" customHeight="1">
      <c r="A109" s="113"/>
      <c r="B109" s="227">
        <v>8250027.0300000003</v>
      </c>
      <c r="C109" s="114"/>
      <c r="D109" s="115"/>
      <c r="E109" s="115"/>
      <c r="F109" s="116"/>
      <c r="G109" s="116"/>
      <c r="H109" s="116"/>
      <c r="I109" s="114"/>
      <c r="J109" s="115">
        <v>0.33</v>
      </c>
      <c r="K109" s="24"/>
      <c r="L109" s="24">
        <v>33</v>
      </c>
      <c r="M109" s="116"/>
      <c r="N109" s="116">
        <v>1771</v>
      </c>
      <c r="O109" s="116">
        <v>1932</v>
      </c>
      <c r="P109" s="118"/>
      <c r="Q109" s="116"/>
      <c r="R109" s="116"/>
      <c r="S109" s="116">
        <v>-161</v>
      </c>
      <c r="T109" s="116"/>
      <c r="U109" s="232">
        <v>-8.3333333333333329E-2</v>
      </c>
      <c r="V109" s="119"/>
      <c r="W109" s="122">
        <v>5379.7</v>
      </c>
      <c r="X109" s="120"/>
      <c r="Y109" s="24">
        <v>1301</v>
      </c>
      <c r="Z109" s="236">
        <v>0.31113032000000002</v>
      </c>
      <c r="AA109" s="116">
        <v>1395.10835488</v>
      </c>
      <c r="AB109" s="116"/>
      <c r="AC109" s="116"/>
      <c r="AD109" s="116">
        <v>-94.108354879999979</v>
      </c>
      <c r="AE109" s="116"/>
      <c r="AF109" s="232">
        <v>-6.7455946737624325E-2</v>
      </c>
      <c r="AG109" s="119"/>
      <c r="AH109" s="233">
        <v>1163</v>
      </c>
      <c r="AI109" s="233">
        <v>1266.61153272</v>
      </c>
      <c r="AJ109" s="118"/>
      <c r="AK109" s="116"/>
      <c r="AL109" s="116">
        <v>-103.61153272000001</v>
      </c>
      <c r="AM109" s="116"/>
      <c r="AN109" s="232">
        <v>-8.1802139048503836E-2</v>
      </c>
      <c r="AO109" s="121"/>
      <c r="AP109" s="115">
        <v>35.242424242424242</v>
      </c>
      <c r="AQ109" s="122"/>
      <c r="AR109" s="233">
        <v>755</v>
      </c>
      <c r="AS109" s="123"/>
      <c r="AT109" s="116">
        <v>425</v>
      </c>
      <c r="AU109" s="116"/>
      <c r="AV109" s="116">
        <v>35</v>
      </c>
      <c r="AW109" s="116"/>
      <c r="AX109" s="116">
        <v>460</v>
      </c>
      <c r="AY109" s="116"/>
      <c r="AZ109" s="232">
        <v>0.60927152317880795</v>
      </c>
      <c r="BA109" s="124"/>
      <c r="BB109" s="115">
        <v>0.72218260727906847</v>
      </c>
      <c r="BC109" s="115"/>
      <c r="BD109" s="233">
        <v>55</v>
      </c>
      <c r="BE109" s="125"/>
      <c r="BF109" s="232">
        <v>7.2847682119205295E-2</v>
      </c>
      <c r="BG109" s="124"/>
      <c r="BH109" s="115">
        <v>0.92774776326339836</v>
      </c>
      <c r="BI109" s="126"/>
      <c r="BJ109" s="233">
        <v>175</v>
      </c>
      <c r="BK109" s="116"/>
      <c r="BL109" s="116">
        <v>35</v>
      </c>
      <c r="BM109" s="116"/>
      <c r="BN109" s="116">
        <v>210</v>
      </c>
      <c r="BO109" s="116"/>
      <c r="BP109" s="232">
        <v>0.27814569536423839</v>
      </c>
      <c r="BQ109" s="124"/>
      <c r="BR109" s="115">
        <v>5.7248115787312885</v>
      </c>
      <c r="BS109" s="115"/>
      <c r="BT109" s="233">
        <v>30</v>
      </c>
      <c r="BU109" s="127"/>
      <c r="BV109" s="24" t="s">
        <v>85</v>
      </c>
      <c r="BW109" s="24"/>
      <c r="BX109" s="24"/>
      <c r="BY109" s="82" t="s">
        <v>305</v>
      </c>
      <c r="BZ109" s="66"/>
      <c r="CA109" s="97"/>
    </row>
    <row r="110" spans="1:79" ht="12.75" customHeight="1">
      <c r="A110" s="113"/>
      <c r="B110" s="227">
        <v>8250028</v>
      </c>
      <c r="C110" s="114">
        <v>8250028</v>
      </c>
      <c r="D110" s="115"/>
      <c r="E110" s="115"/>
      <c r="F110" s="116"/>
      <c r="G110" s="116"/>
      <c r="H110" s="116"/>
      <c r="I110" s="117" t="s">
        <v>107</v>
      </c>
      <c r="J110" s="115">
        <v>1.92</v>
      </c>
      <c r="K110" s="24">
        <v>1.91</v>
      </c>
      <c r="L110" s="24">
        <v>192</v>
      </c>
      <c r="M110" s="116">
        <v>191</v>
      </c>
      <c r="N110" s="116">
        <v>4039</v>
      </c>
      <c r="O110" s="116">
        <v>4133</v>
      </c>
      <c r="P110" s="118">
        <v>4133</v>
      </c>
      <c r="Q110" s="116">
        <v>4233</v>
      </c>
      <c r="R110" s="116">
        <v>4238</v>
      </c>
      <c r="S110" s="116">
        <v>-94</v>
      </c>
      <c r="T110" s="116">
        <v>-105</v>
      </c>
      <c r="U110" s="232">
        <v>-2.2743769658843456E-2</v>
      </c>
      <c r="V110" s="119">
        <v>-2.4775837659273242E-2</v>
      </c>
      <c r="W110" s="122">
        <v>2106.1</v>
      </c>
      <c r="X110" s="120">
        <v>2160.5</v>
      </c>
      <c r="Y110" s="24">
        <v>1596</v>
      </c>
      <c r="Z110" s="24">
        <v>1</v>
      </c>
      <c r="AA110" s="116">
        <v>1592</v>
      </c>
      <c r="AB110" s="116">
        <v>1592</v>
      </c>
      <c r="AC110" s="116">
        <v>1589</v>
      </c>
      <c r="AD110" s="116">
        <v>4</v>
      </c>
      <c r="AE110" s="116">
        <v>3</v>
      </c>
      <c r="AF110" s="232">
        <v>2.5125628140703518E-3</v>
      </c>
      <c r="AG110" s="119">
        <v>1.8879798615481435E-3</v>
      </c>
      <c r="AH110" s="233">
        <v>1527</v>
      </c>
      <c r="AI110" s="233">
        <v>1504</v>
      </c>
      <c r="AJ110" s="118">
        <v>1504</v>
      </c>
      <c r="AK110" s="116">
        <v>1517</v>
      </c>
      <c r="AL110" s="116">
        <v>23</v>
      </c>
      <c r="AM110" s="116">
        <v>-13</v>
      </c>
      <c r="AN110" s="232">
        <v>1.5292553191489361E-2</v>
      </c>
      <c r="AO110" s="121">
        <v>-8.569545154911009E-3</v>
      </c>
      <c r="AP110" s="115">
        <v>7.953125</v>
      </c>
      <c r="AQ110" s="122">
        <v>7.8743455497382202</v>
      </c>
      <c r="AR110" s="233">
        <v>905</v>
      </c>
      <c r="AS110" s="123">
        <v>1705</v>
      </c>
      <c r="AT110" s="116">
        <v>685</v>
      </c>
      <c r="AU110" s="116">
        <v>1180</v>
      </c>
      <c r="AV110" s="116">
        <v>60</v>
      </c>
      <c r="AW110" s="116">
        <v>105</v>
      </c>
      <c r="AX110" s="116">
        <v>745</v>
      </c>
      <c r="AY110" s="116">
        <v>1285</v>
      </c>
      <c r="AZ110" s="232">
        <v>0.82320441988950277</v>
      </c>
      <c r="BA110" s="124">
        <v>0.75366568914956011</v>
      </c>
      <c r="BB110" s="115">
        <v>0.97576185930649539</v>
      </c>
      <c r="BC110" s="115">
        <v>0.96979896588185344</v>
      </c>
      <c r="BD110" s="233">
        <v>0</v>
      </c>
      <c r="BE110" s="125">
        <v>120</v>
      </c>
      <c r="BF110" s="232">
        <v>0</v>
      </c>
      <c r="BG110" s="124">
        <v>7.0381231671554259E-2</v>
      </c>
      <c r="BH110" s="115">
        <v>0</v>
      </c>
      <c r="BI110" s="126">
        <v>0.48875855327468237</v>
      </c>
      <c r="BJ110" s="233">
        <v>100</v>
      </c>
      <c r="BK110" s="116">
        <v>170</v>
      </c>
      <c r="BL110" s="116">
        <v>45</v>
      </c>
      <c r="BM110" s="116">
        <v>120</v>
      </c>
      <c r="BN110" s="116">
        <v>145</v>
      </c>
      <c r="BO110" s="116">
        <v>290</v>
      </c>
      <c r="BP110" s="232">
        <v>0.16022099447513813</v>
      </c>
      <c r="BQ110" s="124">
        <v>0.17008797653958943</v>
      </c>
      <c r="BR110" s="115">
        <v>3.2976782298427145</v>
      </c>
      <c r="BS110" s="115">
        <v>2.7433544603159588</v>
      </c>
      <c r="BT110" s="233">
        <v>15</v>
      </c>
      <c r="BU110" s="127">
        <v>20</v>
      </c>
      <c r="BV110" s="24" t="s">
        <v>85</v>
      </c>
      <c r="BW110" s="24" t="s">
        <v>85</v>
      </c>
      <c r="BX110" s="24" t="s">
        <v>85</v>
      </c>
      <c r="BY110" s="82"/>
      <c r="BZ110" s="66"/>
      <c r="CA110" s="97"/>
    </row>
    <row r="111" spans="1:79" ht="12.75" customHeight="1">
      <c r="A111" s="113" t="s">
        <v>323</v>
      </c>
      <c r="B111" s="227">
        <v>8250029</v>
      </c>
      <c r="C111" s="114">
        <v>8250029</v>
      </c>
      <c r="D111" s="115"/>
      <c r="E111" s="115"/>
      <c r="F111" s="116"/>
      <c r="G111" s="116"/>
      <c r="H111" s="116"/>
      <c r="I111" s="117" t="s">
        <v>108</v>
      </c>
      <c r="J111" s="115">
        <v>2.68</v>
      </c>
      <c r="K111" s="24">
        <v>2.69</v>
      </c>
      <c r="L111" s="24">
        <v>268</v>
      </c>
      <c r="M111" s="116">
        <v>269</v>
      </c>
      <c r="N111" s="116">
        <v>7156</v>
      </c>
      <c r="O111" s="116">
        <v>7050</v>
      </c>
      <c r="P111" s="118">
        <v>7050</v>
      </c>
      <c r="Q111" s="116">
        <v>6608</v>
      </c>
      <c r="R111" s="116">
        <v>6496</v>
      </c>
      <c r="S111" s="116">
        <v>106</v>
      </c>
      <c r="T111" s="116">
        <v>554</v>
      </c>
      <c r="U111" s="232">
        <v>1.5035460992907802E-2</v>
      </c>
      <c r="V111" s="119">
        <v>8.5283251231527094E-2</v>
      </c>
      <c r="W111" s="122">
        <v>2671.7</v>
      </c>
      <c r="X111" s="120">
        <v>2625.1</v>
      </c>
      <c r="Y111" s="24">
        <v>3607</v>
      </c>
      <c r="Z111" s="24">
        <v>1</v>
      </c>
      <c r="AA111" s="116">
        <v>3486</v>
      </c>
      <c r="AB111" s="116">
        <v>3486</v>
      </c>
      <c r="AC111" s="116">
        <v>3289</v>
      </c>
      <c r="AD111" s="116">
        <v>121</v>
      </c>
      <c r="AE111" s="116">
        <v>197</v>
      </c>
      <c r="AF111" s="232">
        <v>3.4710269650028686E-2</v>
      </c>
      <c r="AG111" s="119">
        <v>5.9896625114016416E-2</v>
      </c>
      <c r="AH111" s="233">
        <v>3376</v>
      </c>
      <c r="AI111" s="233">
        <v>3249</v>
      </c>
      <c r="AJ111" s="118">
        <v>3249</v>
      </c>
      <c r="AK111" s="116">
        <v>3160</v>
      </c>
      <c r="AL111" s="116">
        <v>127</v>
      </c>
      <c r="AM111" s="116">
        <v>89</v>
      </c>
      <c r="AN111" s="232">
        <v>3.9088950446291168E-2</v>
      </c>
      <c r="AO111" s="121">
        <v>2.8164556962025317E-2</v>
      </c>
      <c r="AP111" s="115">
        <v>12.597014925373134</v>
      </c>
      <c r="AQ111" s="122">
        <v>12.078066914498141</v>
      </c>
      <c r="AR111" s="233">
        <v>2595</v>
      </c>
      <c r="AS111" s="123">
        <v>3570</v>
      </c>
      <c r="AT111" s="116">
        <v>1835</v>
      </c>
      <c r="AU111" s="116">
        <v>2245</v>
      </c>
      <c r="AV111" s="116">
        <v>120</v>
      </c>
      <c r="AW111" s="116">
        <v>200</v>
      </c>
      <c r="AX111" s="116">
        <v>1955</v>
      </c>
      <c r="AY111" s="116">
        <v>2445</v>
      </c>
      <c r="AZ111" s="232">
        <v>0.75337186897880537</v>
      </c>
      <c r="BA111" s="124">
        <v>0.68487394957983194</v>
      </c>
      <c r="BB111" s="115">
        <v>0.89298783857676722</v>
      </c>
      <c r="BC111" s="115">
        <v>0.88127940229230395</v>
      </c>
      <c r="BD111" s="233">
        <v>245</v>
      </c>
      <c r="BE111" s="125">
        <v>620</v>
      </c>
      <c r="BF111" s="232">
        <v>9.4412331406551059E-2</v>
      </c>
      <c r="BG111" s="124">
        <v>0.17366946778711484</v>
      </c>
      <c r="BH111" s="115">
        <v>1.202383202029407</v>
      </c>
      <c r="BI111" s="126">
        <v>1.2060379707438531</v>
      </c>
      <c r="BJ111" s="233">
        <v>245</v>
      </c>
      <c r="BK111" s="116">
        <v>300</v>
      </c>
      <c r="BL111" s="116">
        <v>70</v>
      </c>
      <c r="BM111" s="116">
        <v>135</v>
      </c>
      <c r="BN111" s="116">
        <v>315</v>
      </c>
      <c r="BO111" s="116">
        <v>435</v>
      </c>
      <c r="BP111" s="232">
        <v>0.12138728323699421</v>
      </c>
      <c r="BQ111" s="124">
        <v>0.12184873949579832</v>
      </c>
      <c r="BR111" s="115">
        <v>2.4984004288682793</v>
      </c>
      <c r="BS111" s="115">
        <v>1.965302249932231</v>
      </c>
      <c r="BT111" s="233">
        <v>85</v>
      </c>
      <c r="BU111" s="127">
        <v>75</v>
      </c>
      <c r="BV111" s="24" t="s">
        <v>85</v>
      </c>
      <c r="BW111" s="24" t="s">
        <v>85</v>
      </c>
      <c r="BX111" s="12" t="s">
        <v>38</v>
      </c>
      <c r="BY111" s="82"/>
      <c r="BZ111" s="66"/>
      <c r="CA111" s="97"/>
    </row>
    <row r="112" spans="1:79" ht="12.75" customHeight="1">
      <c r="A112" s="113"/>
      <c r="B112" s="227">
        <v>8250030</v>
      </c>
      <c r="C112" s="114">
        <v>8250030</v>
      </c>
      <c r="D112" s="115"/>
      <c r="E112" s="115"/>
      <c r="F112" s="116"/>
      <c r="G112" s="116"/>
      <c r="H112" s="116"/>
      <c r="I112" s="117" t="s">
        <v>109</v>
      </c>
      <c r="J112" s="115">
        <v>5.35</v>
      </c>
      <c r="K112" s="24">
        <v>5.38</v>
      </c>
      <c r="L112" s="24">
        <v>535</v>
      </c>
      <c r="M112" s="116">
        <v>538</v>
      </c>
      <c r="N112" s="116">
        <v>4869</v>
      </c>
      <c r="O112" s="116">
        <v>4594</v>
      </c>
      <c r="P112" s="118">
        <v>4594</v>
      </c>
      <c r="Q112" s="116">
        <v>4201</v>
      </c>
      <c r="R112" s="116">
        <v>4158</v>
      </c>
      <c r="S112" s="116">
        <v>275</v>
      </c>
      <c r="T112" s="116">
        <v>436</v>
      </c>
      <c r="U112" s="232">
        <v>5.9860687853722248E-2</v>
      </c>
      <c r="V112" s="119">
        <v>0.10485810485810486</v>
      </c>
      <c r="W112" s="122">
        <v>910.7</v>
      </c>
      <c r="X112" s="120">
        <v>854.7</v>
      </c>
      <c r="Y112" s="24">
        <v>2835</v>
      </c>
      <c r="Z112" s="24">
        <v>1</v>
      </c>
      <c r="AA112" s="116">
        <v>2508</v>
      </c>
      <c r="AB112" s="116">
        <v>2508</v>
      </c>
      <c r="AC112" s="116">
        <v>2338</v>
      </c>
      <c r="AD112" s="116">
        <v>327</v>
      </c>
      <c r="AE112" s="116">
        <v>170</v>
      </c>
      <c r="AF112" s="232">
        <v>0.13038277511961721</v>
      </c>
      <c r="AG112" s="119">
        <v>7.2711719418306245E-2</v>
      </c>
      <c r="AH112" s="233">
        <v>2489</v>
      </c>
      <c r="AI112" s="233">
        <v>2284</v>
      </c>
      <c r="AJ112" s="118">
        <v>2284</v>
      </c>
      <c r="AK112" s="116">
        <v>2183</v>
      </c>
      <c r="AL112" s="116">
        <v>205</v>
      </c>
      <c r="AM112" s="116">
        <v>101</v>
      </c>
      <c r="AN112" s="232">
        <v>8.9754816112084065E-2</v>
      </c>
      <c r="AO112" s="121">
        <v>4.6266605588639487E-2</v>
      </c>
      <c r="AP112" s="115">
        <v>4.6523364485981311</v>
      </c>
      <c r="AQ112" s="122">
        <v>4.2453531598513008</v>
      </c>
      <c r="AR112" s="233">
        <v>1775</v>
      </c>
      <c r="AS112" s="123">
        <v>2470</v>
      </c>
      <c r="AT112" s="116">
        <v>1265</v>
      </c>
      <c r="AU112" s="116">
        <v>1475</v>
      </c>
      <c r="AV112" s="116">
        <v>65</v>
      </c>
      <c r="AW112" s="116">
        <v>135</v>
      </c>
      <c r="AX112" s="116">
        <v>1330</v>
      </c>
      <c r="AY112" s="116">
        <v>1610</v>
      </c>
      <c r="AZ112" s="232">
        <v>0.74929577464788732</v>
      </c>
      <c r="BA112" s="124">
        <v>0.65182186234817818</v>
      </c>
      <c r="BB112" s="115">
        <v>0.88815635652085312</v>
      </c>
      <c r="BC112" s="115">
        <v>0.83874876771656204</v>
      </c>
      <c r="BD112" s="233">
        <v>195</v>
      </c>
      <c r="BE112" s="125">
        <v>450</v>
      </c>
      <c r="BF112" s="232">
        <v>0.10985915492957747</v>
      </c>
      <c r="BG112" s="124">
        <v>0.18218623481781376</v>
      </c>
      <c r="BH112" s="115">
        <v>1.399105397658938</v>
      </c>
      <c r="BI112" s="126">
        <v>1.2651821862348178</v>
      </c>
      <c r="BJ112" s="233">
        <v>155</v>
      </c>
      <c r="BK112" s="116">
        <v>275</v>
      </c>
      <c r="BL112" s="116">
        <v>30</v>
      </c>
      <c r="BM112" s="116">
        <v>90</v>
      </c>
      <c r="BN112" s="116">
        <v>185</v>
      </c>
      <c r="BO112" s="116">
        <v>365</v>
      </c>
      <c r="BP112" s="232">
        <v>0.10422535211267606</v>
      </c>
      <c r="BQ112" s="124">
        <v>0.14777327935222673</v>
      </c>
      <c r="BR112" s="115">
        <v>2.1451725211516912</v>
      </c>
      <c r="BS112" s="115">
        <v>2.3834399895520439</v>
      </c>
      <c r="BT112" s="233">
        <v>50</v>
      </c>
      <c r="BU112" s="127">
        <v>40</v>
      </c>
      <c r="BV112" s="24" t="s">
        <v>85</v>
      </c>
      <c r="BW112" s="24" t="s">
        <v>85</v>
      </c>
      <c r="BX112" s="24" t="s">
        <v>85</v>
      </c>
      <c r="BY112" s="82"/>
      <c r="BZ112" s="66"/>
      <c r="CA112" s="97"/>
    </row>
    <row r="113" spans="1:79" ht="12.75" customHeight="1">
      <c r="A113" s="113"/>
      <c r="B113" s="227">
        <v>8250031.0099999998</v>
      </c>
      <c r="C113" s="114">
        <v>8250031</v>
      </c>
      <c r="D113" s="115"/>
      <c r="E113" s="115"/>
      <c r="F113" s="116"/>
      <c r="G113" s="116"/>
      <c r="H113" s="116"/>
      <c r="I113" s="117" t="s">
        <v>110</v>
      </c>
      <c r="J113" s="115">
        <v>0.8</v>
      </c>
      <c r="K113" s="24">
        <v>1.24</v>
      </c>
      <c r="L113" s="24">
        <v>80</v>
      </c>
      <c r="M113" s="116">
        <v>124</v>
      </c>
      <c r="N113" s="116">
        <v>5244</v>
      </c>
      <c r="O113" s="116">
        <v>4936</v>
      </c>
      <c r="P113" s="118">
        <v>9260</v>
      </c>
      <c r="Q113" s="116">
        <v>8222</v>
      </c>
      <c r="R113" s="116">
        <v>7181</v>
      </c>
      <c r="S113" s="116">
        <v>308</v>
      </c>
      <c r="T113" s="116">
        <v>2079</v>
      </c>
      <c r="U113" s="232">
        <v>6.2398703403565639E-2</v>
      </c>
      <c r="V113" s="119">
        <v>0.28951399526528337</v>
      </c>
      <c r="W113" s="122">
        <v>6587.1</v>
      </c>
      <c r="X113" s="120">
        <v>7455.1</v>
      </c>
      <c r="Y113" s="24">
        <v>3826</v>
      </c>
      <c r="Z113" s="234">
        <v>0.52408363999999996</v>
      </c>
      <c r="AA113" s="116">
        <v>3632.4237088399996</v>
      </c>
      <c r="AB113" s="116">
        <v>6931</v>
      </c>
      <c r="AC113" s="116">
        <v>4874</v>
      </c>
      <c r="AD113" s="116">
        <v>193.57629116000044</v>
      </c>
      <c r="AE113" s="116">
        <v>2057</v>
      </c>
      <c r="AF113" s="232">
        <v>5.3291220043770245E-2</v>
      </c>
      <c r="AG113" s="119">
        <v>0.4220352892901108</v>
      </c>
      <c r="AH113" s="233">
        <v>3399</v>
      </c>
      <c r="AI113" s="233">
        <v>3130.8756653599999</v>
      </c>
      <c r="AJ113" s="118">
        <v>5974</v>
      </c>
      <c r="AK113" s="116">
        <v>4599</v>
      </c>
      <c r="AL113" s="116">
        <v>268.12433464000014</v>
      </c>
      <c r="AM113" s="116">
        <v>1375</v>
      </c>
      <c r="AN113" s="232">
        <v>8.5638767967226248E-2</v>
      </c>
      <c r="AO113" s="121">
        <v>0.29897803870406608</v>
      </c>
      <c r="AP113" s="115">
        <v>42.487499999999997</v>
      </c>
      <c r="AQ113" s="122">
        <v>48.177419354838712</v>
      </c>
      <c r="AR113" s="233">
        <v>2015</v>
      </c>
      <c r="AS113" s="123">
        <v>6380</v>
      </c>
      <c r="AT113" s="116">
        <v>945</v>
      </c>
      <c r="AU113" s="116">
        <v>2715</v>
      </c>
      <c r="AV113" s="116">
        <v>100</v>
      </c>
      <c r="AW113" s="116">
        <v>200</v>
      </c>
      <c r="AX113" s="116">
        <v>1045</v>
      </c>
      <c r="AY113" s="116">
        <v>2915</v>
      </c>
      <c r="AZ113" s="232">
        <v>0.5186104218362283</v>
      </c>
      <c r="BA113" s="124">
        <v>0.45689655172413796</v>
      </c>
      <c r="BB113" s="115">
        <v>0.61472005888229908</v>
      </c>
      <c r="BC113" s="115">
        <v>0.58792354455865892</v>
      </c>
      <c r="BD113" s="233">
        <v>240</v>
      </c>
      <c r="BE113" s="125">
        <v>825</v>
      </c>
      <c r="BF113" s="232">
        <v>0.11910669975186104</v>
      </c>
      <c r="BG113" s="124">
        <v>0.12931034482758622</v>
      </c>
      <c r="BH113" s="115">
        <v>1.5168770106323284</v>
      </c>
      <c r="BI113" s="126">
        <v>0.89798850574712652</v>
      </c>
      <c r="BJ113" s="233">
        <v>580</v>
      </c>
      <c r="BK113" s="116">
        <v>2350</v>
      </c>
      <c r="BL113" s="116">
        <v>30</v>
      </c>
      <c r="BM113" s="116">
        <v>175</v>
      </c>
      <c r="BN113" s="116">
        <v>610</v>
      </c>
      <c r="BO113" s="116">
        <v>2525</v>
      </c>
      <c r="BP113" s="232">
        <v>0.30272952853598017</v>
      </c>
      <c r="BQ113" s="124">
        <v>0.39576802507836989</v>
      </c>
      <c r="BR113" s="115">
        <v>6.2307975247186471</v>
      </c>
      <c r="BS113" s="115">
        <v>6.3833552431995146</v>
      </c>
      <c r="BT113" s="233">
        <v>110</v>
      </c>
      <c r="BU113" s="127">
        <v>120</v>
      </c>
      <c r="BV113" s="24" t="s">
        <v>85</v>
      </c>
      <c r="BW113" s="24" t="s">
        <v>85</v>
      </c>
      <c r="BX113" s="24" t="s">
        <v>85</v>
      </c>
      <c r="BY113" s="82"/>
      <c r="BZ113" s="66"/>
      <c r="CA113" s="97"/>
    </row>
    <row r="114" spans="1:79" ht="12.75" customHeight="1">
      <c r="A114" s="113"/>
      <c r="B114" s="227">
        <v>8250031.0199999996</v>
      </c>
      <c r="C114" s="114"/>
      <c r="D114" s="115"/>
      <c r="E114" s="115"/>
      <c r="F114" s="116"/>
      <c r="G114" s="116"/>
      <c r="H114" s="116"/>
      <c r="I114" s="114"/>
      <c r="J114" s="115">
        <v>0.47</v>
      </c>
      <c r="K114" s="24"/>
      <c r="L114" s="24">
        <v>47</v>
      </c>
      <c r="M114" s="116"/>
      <c r="N114" s="116">
        <v>4558</v>
      </c>
      <c r="O114" s="116">
        <v>4324</v>
      </c>
      <c r="P114" s="118"/>
      <c r="Q114" s="116"/>
      <c r="R114" s="116"/>
      <c r="S114" s="116">
        <v>234</v>
      </c>
      <c r="T114" s="116"/>
      <c r="U114" s="232">
        <v>5.4116558741905643E-2</v>
      </c>
      <c r="V114" s="119"/>
      <c r="W114" s="122">
        <v>9599.7999999999993</v>
      </c>
      <c r="X114" s="120"/>
      <c r="Y114" s="24">
        <v>3454</v>
      </c>
      <c r="Z114" s="236">
        <v>0.47591635999999998</v>
      </c>
      <c r="AA114" s="116">
        <v>3298.57629116</v>
      </c>
      <c r="AB114" s="116"/>
      <c r="AC114" s="116"/>
      <c r="AD114" s="116">
        <v>155.42370884000002</v>
      </c>
      <c r="AE114" s="116"/>
      <c r="AF114" s="232">
        <v>4.7118421743503967E-2</v>
      </c>
      <c r="AG114" s="119"/>
      <c r="AH114" s="233">
        <v>3094</v>
      </c>
      <c r="AI114" s="233">
        <v>2843.1243346399997</v>
      </c>
      <c r="AJ114" s="118"/>
      <c r="AK114" s="116"/>
      <c r="AL114" s="116">
        <v>250.87566536000031</v>
      </c>
      <c r="AM114" s="116"/>
      <c r="AN114" s="232">
        <v>8.8239428119054289E-2</v>
      </c>
      <c r="AO114" s="121"/>
      <c r="AP114" s="115">
        <v>65.829787234042556</v>
      </c>
      <c r="AQ114" s="122"/>
      <c r="AR114" s="233">
        <v>1765</v>
      </c>
      <c r="AS114" s="123"/>
      <c r="AT114" s="116">
        <v>1090</v>
      </c>
      <c r="AU114" s="116"/>
      <c r="AV114" s="116">
        <v>50</v>
      </c>
      <c r="AW114" s="116"/>
      <c r="AX114" s="116">
        <v>1140</v>
      </c>
      <c r="AY114" s="116"/>
      <c r="AZ114" s="232">
        <v>0.6458923512747875</v>
      </c>
      <c r="BA114" s="124"/>
      <c r="BB114" s="115">
        <v>0.7655900604570689</v>
      </c>
      <c r="BC114" s="115"/>
      <c r="BD114" s="233">
        <v>130</v>
      </c>
      <c r="BE114" s="125"/>
      <c r="BF114" s="232">
        <v>7.3654390934844188E-2</v>
      </c>
      <c r="BG114" s="124"/>
      <c r="BH114" s="115">
        <v>0.93802156028125205</v>
      </c>
      <c r="BI114" s="126"/>
      <c r="BJ114" s="233">
        <v>395</v>
      </c>
      <c r="BK114" s="116"/>
      <c r="BL114" s="116">
        <v>60</v>
      </c>
      <c r="BM114" s="116"/>
      <c r="BN114" s="116">
        <v>455</v>
      </c>
      <c r="BO114" s="116"/>
      <c r="BP114" s="232">
        <v>0.25779036827195467</v>
      </c>
      <c r="BQ114" s="124"/>
      <c r="BR114" s="115">
        <v>5.3058570014398114</v>
      </c>
      <c r="BS114" s="115"/>
      <c r="BT114" s="233">
        <v>40</v>
      </c>
      <c r="BU114" s="127"/>
      <c r="BV114" s="24" t="s">
        <v>85</v>
      </c>
      <c r="BW114" s="24"/>
      <c r="BX114" s="24"/>
      <c r="BY114" s="82" t="s">
        <v>305</v>
      </c>
      <c r="BZ114" s="66"/>
      <c r="CA114" s="97"/>
    </row>
    <row r="115" spans="1:79" ht="12.75" customHeight="1">
      <c r="A115" s="113"/>
      <c r="B115" s="227">
        <v>8250032</v>
      </c>
      <c r="C115" s="114">
        <v>8250032</v>
      </c>
      <c r="D115" s="115"/>
      <c r="E115" s="115"/>
      <c r="F115" s="116"/>
      <c r="G115" s="116"/>
      <c r="H115" s="116"/>
      <c r="I115" s="117" t="s">
        <v>111</v>
      </c>
      <c r="J115" s="115">
        <v>7.1</v>
      </c>
      <c r="K115" s="24">
        <v>7.15</v>
      </c>
      <c r="L115" s="24">
        <v>710</v>
      </c>
      <c r="M115" s="116">
        <v>715</v>
      </c>
      <c r="N115" s="116">
        <v>2218</v>
      </c>
      <c r="O115" s="116">
        <v>2118</v>
      </c>
      <c r="P115" s="118">
        <v>2118</v>
      </c>
      <c r="Q115" s="116">
        <v>2088</v>
      </c>
      <c r="R115" s="116">
        <v>1978</v>
      </c>
      <c r="S115" s="116">
        <v>100</v>
      </c>
      <c r="T115" s="116">
        <v>140</v>
      </c>
      <c r="U115" s="232">
        <v>4.7214353163361665E-2</v>
      </c>
      <c r="V115" s="119">
        <v>7.0778564206268962E-2</v>
      </c>
      <c r="W115" s="122">
        <v>312.60000000000002</v>
      </c>
      <c r="X115" s="120">
        <v>296.10000000000002</v>
      </c>
      <c r="Y115" s="24">
        <v>1140</v>
      </c>
      <c r="Z115" s="24">
        <v>1</v>
      </c>
      <c r="AA115" s="116">
        <v>1109</v>
      </c>
      <c r="AB115" s="116">
        <v>1109</v>
      </c>
      <c r="AC115" s="116">
        <v>1089</v>
      </c>
      <c r="AD115" s="116">
        <v>31</v>
      </c>
      <c r="AE115" s="116">
        <v>20</v>
      </c>
      <c r="AF115" s="232">
        <v>2.7953110910730387E-2</v>
      </c>
      <c r="AG115" s="119">
        <v>1.8365472910927456E-2</v>
      </c>
      <c r="AH115" s="233">
        <v>1042</v>
      </c>
      <c r="AI115" s="233">
        <v>1028</v>
      </c>
      <c r="AJ115" s="118">
        <v>1028</v>
      </c>
      <c r="AK115" s="116">
        <v>1007</v>
      </c>
      <c r="AL115" s="116">
        <v>14</v>
      </c>
      <c r="AM115" s="116">
        <v>21</v>
      </c>
      <c r="AN115" s="232">
        <v>1.3618677042801557E-2</v>
      </c>
      <c r="AO115" s="121">
        <v>2.0854021847070508E-2</v>
      </c>
      <c r="AP115" s="115">
        <v>1.4676056338028169</v>
      </c>
      <c r="AQ115" s="122">
        <v>1.4377622377622377</v>
      </c>
      <c r="AR115" s="233">
        <v>770</v>
      </c>
      <c r="AS115" s="123">
        <v>1175</v>
      </c>
      <c r="AT115" s="116">
        <v>500</v>
      </c>
      <c r="AU115" s="116">
        <v>710</v>
      </c>
      <c r="AV115" s="116">
        <v>35</v>
      </c>
      <c r="AW115" s="116">
        <v>70</v>
      </c>
      <c r="AX115" s="116">
        <v>535</v>
      </c>
      <c r="AY115" s="116">
        <v>780</v>
      </c>
      <c r="AZ115" s="232">
        <v>0.69480519480519476</v>
      </c>
      <c r="BA115" s="124">
        <v>0.66382978723404251</v>
      </c>
      <c r="BB115" s="115">
        <v>0.82356750323319516</v>
      </c>
      <c r="BC115" s="115">
        <v>0.85420027798743392</v>
      </c>
      <c r="BD115" s="233">
        <v>70</v>
      </c>
      <c r="BE115" s="125">
        <v>160</v>
      </c>
      <c r="BF115" s="232">
        <v>9.0909090909090912E-2</v>
      </c>
      <c r="BG115" s="124">
        <v>0.13617021276595745</v>
      </c>
      <c r="BH115" s="115">
        <v>1.1577678698576295</v>
      </c>
      <c r="BI115" s="126">
        <v>0.94562647754137119</v>
      </c>
      <c r="BJ115" s="233">
        <v>95</v>
      </c>
      <c r="BK115" s="116">
        <v>135</v>
      </c>
      <c r="BL115" s="116">
        <v>40</v>
      </c>
      <c r="BM115" s="116">
        <v>90</v>
      </c>
      <c r="BN115" s="116">
        <v>135</v>
      </c>
      <c r="BO115" s="116">
        <v>225</v>
      </c>
      <c r="BP115" s="232">
        <v>0.17532467532467533</v>
      </c>
      <c r="BQ115" s="124">
        <v>0.19148936170212766</v>
      </c>
      <c r="BR115" s="115">
        <v>3.6085431055175428</v>
      </c>
      <c r="BS115" s="115">
        <v>3.0885380919698009</v>
      </c>
      <c r="BT115" s="233">
        <v>25</v>
      </c>
      <c r="BU115" s="127">
        <v>15</v>
      </c>
      <c r="BV115" s="24" t="s">
        <v>85</v>
      </c>
      <c r="BW115" s="24" t="s">
        <v>85</v>
      </c>
      <c r="BX115" s="24" t="s">
        <v>85</v>
      </c>
      <c r="BY115" s="82"/>
      <c r="BZ115" s="66"/>
      <c r="CA115" s="97"/>
    </row>
    <row r="116" spans="1:79" ht="12.75" customHeight="1">
      <c r="A116" s="67"/>
      <c r="B116" s="206">
        <v>8250033.0099999998</v>
      </c>
      <c r="C116" s="68">
        <v>8250033.0099999998</v>
      </c>
      <c r="D116" s="69"/>
      <c r="E116" s="69"/>
      <c r="F116" s="70"/>
      <c r="G116" s="70"/>
      <c r="H116" s="70"/>
      <c r="I116" s="71" t="s">
        <v>112</v>
      </c>
      <c r="J116" s="69">
        <v>2.08</v>
      </c>
      <c r="K116" s="12">
        <v>2.09</v>
      </c>
      <c r="L116" s="12">
        <v>208</v>
      </c>
      <c r="M116" s="70">
        <v>209</v>
      </c>
      <c r="N116" s="70">
        <v>3168</v>
      </c>
      <c r="O116" s="70">
        <v>3275</v>
      </c>
      <c r="P116" s="72">
        <v>3275</v>
      </c>
      <c r="Q116" s="70">
        <v>3297</v>
      </c>
      <c r="R116" s="70">
        <v>3525</v>
      </c>
      <c r="S116" s="70">
        <v>-107</v>
      </c>
      <c r="T116" s="70">
        <v>-250</v>
      </c>
      <c r="U116" s="207">
        <v>-3.2671755725190842E-2</v>
      </c>
      <c r="V116" s="73">
        <v>-7.0921985815602842E-2</v>
      </c>
      <c r="W116" s="76">
        <v>1523.1</v>
      </c>
      <c r="X116" s="74">
        <v>1566.2</v>
      </c>
      <c r="Y116" s="12">
        <v>1523</v>
      </c>
      <c r="Z116" s="12">
        <v>1</v>
      </c>
      <c r="AA116" s="70">
        <v>1540</v>
      </c>
      <c r="AB116" s="70">
        <v>1540</v>
      </c>
      <c r="AC116" s="70">
        <v>1633</v>
      </c>
      <c r="AD116" s="70">
        <v>-17</v>
      </c>
      <c r="AE116" s="70">
        <v>-93</v>
      </c>
      <c r="AF116" s="207">
        <v>-1.1038961038961039E-2</v>
      </c>
      <c r="AG116" s="73">
        <v>-5.6950398040416413E-2</v>
      </c>
      <c r="AH116" s="208">
        <v>1468</v>
      </c>
      <c r="AI116" s="208">
        <v>1480</v>
      </c>
      <c r="AJ116" s="72">
        <v>1480</v>
      </c>
      <c r="AK116" s="70">
        <v>1488</v>
      </c>
      <c r="AL116" s="70">
        <v>-12</v>
      </c>
      <c r="AM116" s="70">
        <v>-8</v>
      </c>
      <c r="AN116" s="207">
        <v>-8.1081081081081086E-3</v>
      </c>
      <c r="AO116" s="75">
        <v>-5.3763440860215058E-3</v>
      </c>
      <c r="AP116" s="69">
        <v>7.0576923076923075</v>
      </c>
      <c r="AQ116" s="76">
        <v>7.0813397129186599</v>
      </c>
      <c r="AR116" s="208">
        <v>1320</v>
      </c>
      <c r="AS116" s="77">
        <v>1790</v>
      </c>
      <c r="AT116" s="70">
        <v>1100</v>
      </c>
      <c r="AU116" s="70">
        <v>1325</v>
      </c>
      <c r="AV116" s="70">
        <v>65</v>
      </c>
      <c r="AW116" s="70">
        <v>135</v>
      </c>
      <c r="AX116" s="70">
        <v>1165</v>
      </c>
      <c r="AY116" s="70">
        <v>1460</v>
      </c>
      <c r="AZ116" s="207">
        <v>0.88257575757575757</v>
      </c>
      <c r="BA116" s="78">
        <v>0.81564245810055869</v>
      </c>
      <c r="BB116" s="69">
        <v>1.0461359795742533</v>
      </c>
      <c r="BC116" s="69">
        <v>1.0495491884310579</v>
      </c>
      <c r="BD116" s="208">
        <v>110</v>
      </c>
      <c r="BE116" s="79">
        <v>255</v>
      </c>
      <c r="BF116" s="207">
        <v>8.3333333333333329E-2</v>
      </c>
      <c r="BG116" s="78">
        <v>0.14245810055865921</v>
      </c>
      <c r="BH116" s="69">
        <v>1.0612872140361602</v>
      </c>
      <c r="BI116" s="80">
        <v>0.98929236499068895</v>
      </c>
      <c r="BJ116" s="208">
        <v>10</v>
      </c>
      <c r="BK116" s="70">
        <v>35</v>
      </c>
      <c r="BL116" s="70">
        <v>0</v>
      </c>
      <c r="BM116" s="70">
        <v>20</v>
      </c>
      <c r="BN116" s="70">
        <v>10</v>
      </c>
      <c r="BO116" s="70">
        <v>55</v>
      </c>
      <c r="BP116" s="207">
        <v>7.575757575757576E-3</v>
      </c>
      <c r="BQ116" s="78">
        <v>3.0726256983240222E-2</v>
      </c>
      <c r="BR116" s="69">
        <v>0.15592470209026421</v>
      </c>
      <c r="BS116" s="69">
        <v>0.49558479005226164</v>
      </c>
      <c r="BT116" s="208">
        <v>40</v>
      </c>
      <c r="BU116" s="81">
        <v>30</v>
      </c>
      <c r="BV116" s="12" t="s">
        <v>38</v>
      </c>
      <c r="BW116" s="12" t="s">
        <v>38</v>
      </c>
      <c r="BX116" s="12" t="s">
        <v>38</v>
      </c>
      <c r="BY116" s="82"/>
      <c r="BZ116" s="428"/>
      <c r="CA116" s="439"/>
    </row>
    <row r="117" spans="1:79" ht="12.75" customHeight="1">
      <c r="A117" s="67"/>
      <c r="B117" s="206">
        <v>8250033.0199999996</v>
      </c>
      <c r="C117" s="68">
        <v>8250033.0199999996</v>
      </c>
      <c r="D117" s="69"/>
      <c r="E117" s="69"/>
      <c r="F117" s="70"/>
      <c r="G117" s="70"/>
      <c r="H117" s="70"/>
      <c r="I117" s="71" t="s">
        <v>113</v>
      </c>
      <c r="J117" s="69">
        <v>7.81</v>
      </c>
      <c r="K117" s="12">
        <v>7.82</v>
      </c>
      <c r="L117" s="12">
        <v>781</v>
      </c>
      <c r="M117" s="70">
        <v>782</v>
      </c>
      <c r="N117" s="70">
        <v>5316</v>
      </c>
      <c r="O117" s="70">
        <v>5442</v>
      </c>
      <c r="P117" s="72">
        <v>5442</v>
      </c>
      <c r="Q117" s="70">
        <v>5311</v>
      </c>
      <c r="R117" s="70">
        <v>5287</v>
      </c>
      <c r="S117" s="70">
        <v>-126</v>
      </c>
      <c r="T117" s="70">
        <v>155</v>
      </c>
      <c r="U117" s="207">
        <v>-2.3153252480705624E-2</v>
      </c>
      <c r="V117" s="73">
        <v>2.9317193115188198E-2</v>
      </c>
      <c r="W117" s="76">
        <v>681.1</v>
      </c>
      <c r="X117" s="74">
        <v>695.8</v>
      </c>
      <c r="Y117" s="12">
        <v>2405</v>
      </c>
      <c r="Z117" s="12">
        <v>1</v>
      </c>
      <c r="AA117" s="70">
        <v>2430</v>
      </c>
      <c r="AB117" s="70">
        <v>2430</v>
      </c>
      <c r="AC117" s="70">
        <v>2233</v>
      </c>
      <c r="AD117" s="70">
        <v>-25</v>
      </c>
      <c r="AE117" s="70">
        <v>197</v>
      </c>
      <c r="AF117" s="207">
        <v>-1.0288065843621399E-2</v>
      </c>
      <c r="AG117" s="73">
        <v>8.822212270488132E-2</v>
      </c>
      <c r="AH117" s="208">
        <v>2278</v>
      </c>
      <c r="AI117" s="208">
        <v>2283</v>
      </c>
      <c r="AJ117" s="72">
        <v>2283</v>
      </c>
      <c r="AK117" s="70">
        <v>2159</v>
      </c>
      <c r="AL117" s="70">
        <v>-5</v>
      </c>
      <c r="AM117" s="70">
        <v>124</v>
      </c>
      <c r="AN117" s="207">
        <v>-2.1901007446342531E-3</v>
      </c>
      <c r="AO117" s="75">
        <v>5.7433997220935618E-2</v>
      </c>
      <c r="AP117" s="69">
        <v>2.9167733674775929</v>
      </c>
      <c r="AQ117" s="76">
        <v>2.9194373401534528</v>
      </c>
      <c r="AR117" s="208">
        <v>2125</v>
      </c>
      <c r="AS117" s="77">
        <v>2680</v>
      </c>
      <c r="AT117" s="70">
        <v>1640</v>
      </c>
      <c r="AU117" s="70">
        <v>1995</v>
      </c>
      <c r="AV117" s="70">
        <v>160</v>
      </c>
      <c r="AW117" s="70">
        <v>170</v>
      </c>
      <c r="AX117" s="70">
        <v>1800</v>
      </c>
      <c r="AY117" s="70">
        <v>2165</v>
      </c>
      <c r="AZ117" s="207">
        <v>0.84705882352941175</v>
      </c>
      <c r="BA117" s="78">
        <v>0.80783582089552242</v>
      </c>
      <c r="BB117" s="69">
        <v>1.0040369956954005</v>
      </c>
      <c r="BC117" s="69">
        <v>1.0395037945681609</v>
      </c>
      <c r="BD117" s="208">
        <v>175</v>
      </c>
      <c r="BE117" s="79">
        <v>385</v>
      </c>
      <c r="BF117" s="207">
        <v>8.2352941176470587E-2</v>
      </c>
      <c r="BG117" s="78">
        <v>0.14365671641791045</v>
      </c>
      <c r="BH117" s="69">
        <v>1.0488014821063232</v>
      </c>
      <c r="BI117" s="80">
        <v>0.99761608623548925</v>
      </c>
      <c r="BJ117" s="208">
        <v>55</v>
      </c>
      <c r="BK117" s="70">
        <v>45</v>
      </c>
      <c r="BL117" s="70">
        <v>30</v>
      </c>
      <c r="BM117" s="70">
        <v>45</v>
      </c>
      <c r="BN117" s="70">
        <v>85</v>
      </c>
      <c r="BO117" s="70">
        <v>90</v>
      </c>
      <c r="BP117" s="207">
        <v>0.04</v>
      </c>
      <c r="BQ117" s="78">
        <v>3.3582089552238806E-2</v>
      </c>
      <c r="BR117" s="69">
        <v>0.82328242703659493</v>
      </c>
      <c r="BS117" s="69">
        <v>0.5416466056812711</v>
      </c>
      <c r="BT117" s="208">
        <v>70</v>
      </c>
      <c r="BU117" s="81">
        <v>45</v>
      </c>
      <c r="BV117" s="12" t="s">
        <v>38</v>
      </c>
      <c r="BW117" s="12" t="s">
        <v>38</v>
      </c>
      <c r="BX117" s="12" t="s">
        <v>38</v>
      </c>
      <c r="BY117" s="82"/>
      <c r="BZ117" s="66"/>
      <c r="CA117" s="97"/>
    </row>
    <row r="118" spans="1:79" ht="12.75" customHeight="1">
      <c r="A118" s="113"/>
      <c r="B118" s="206">
        <v>8250034</v>
      </c>
      <c r="C118" s="114">
        <v>8250034</v>
      </c>
      <c r="D118" s="115"/>
      <c r="E118" s="115"/>
      <c r="F118" s="116"/>
      <c r="G118" s="116"/>
      <c r="H118" s="116"/>
      <c r="I118" s="117" t="s">
        <v>114</v>
      </c>
      <c r="J118" s="115">
        <v>5.34</v>
      </c>
      <c r="K118" s="24">
        <v>5.3</v>
      </c>
      <c r="L118" s="24">
        <v>534</v>
      </c>
      <c r="M118" s="116">
        <v>530</v>
      </c>
      <c r="N118" s="116">
        <v>4380</v>
      </c>
      <c r="O118" s="116">
        <v>4078</v>
      </c>
      <c r="P118" s="118">
        <v>4078</v>
      </c>
      <c r="Q118" s="116">
        <v>3565</v>
      </c>
      <c r="R118" s="116">
        <v>3286</v>
      </c>
      <c r="S118" s="116">
        <v>302</v>
      </c>
      <c r="T118" s="116">
        <v>792</v>
      </c>
      <c r="U118" s="232">
        <v>7.4055909759686123E-2</v>
      </c>
      <c r="V118" s="119">
        <v>0.24102251978088862</v>
      </c>
      <c r="W118" s="122">
        <v>819.6</v>
      </c>
      <c r="X118" s="120">
        <v>769.5</v>
      </c>
      <c r="Y118" s="24">
        <v>2491</v>
      </c>
      <c r="Z118" s="24">
        <v>1</v>
      </c>
      <c r="AA118" s="116">
        <v>2234</v>
      </c>
      <c r="AB118" s="116">
        <v>2234</v>
      </c>
      <c r="AC118" s="116">
        <v>1876</v>
      </c>
      <c r="AD118" s="116">
        <v>257</v>
      </c>
      <c r="AE118" s="116">
        <v>358</v>
      </c>
      <c r="AF118" s="232">
        <v>0.11504028648164727</v>
      </c>
      <c r="AG118" s="119">
        <v>0.1908315565031983</v>
      </c>
      <c r="AH118" s="233">
        <v>2280</v>
      </c>
      <c r="AI118" s="233">
        <v>2060</v>
      </c>
      <c r="AJ118" s="118">
        <v>2060</v>
      </c>
      <c r="AK118" s="116">
        <v>1762</v>
      </c>
      <c r="AL118" s="116">
        <v>220</v>
      </c>
      <c r="AM118" s="116">
        <v>298</v>
      </c>
      <c r="AN118" s="232">
        <v>0.10679611650485436</v>
      </c>
      <c r="AO118" s="121">
        <v>0.16912599318955732</v>
      </c>
      <c r="AP118" s="115">
        <v>4.2696629213483144</v>
      </c>
      <c r="AQ118" s="122">
        <v>3.8867924528301887</v>
      </c>
      <c r="AR118" s="233">
        <v>1565</v>
      </c>
      <c r="AS118" s="123">
        <v>2365</v>
      </c>
      <c r="AT118" s="116">
        <v>1140</v>
      </c>
      <c r="AU118" s="116">
        <v>1565</v>
      </c>
      <c r="AV118" s="116">
        <v>80</v>
      </c>
      <c r="AW118" s="116">
        <v>85</v>
      </c>
      <c r="AX118" s="116">
        <v>1220</v>
      </c>
      <c r="AY118" s="116">
        <v>1650</v>
      </c>
      <c r="AZ118" s="232">
        <v>0.7795527156549521</v>
      </c>
      <c r="BA118" s="124">
        <v>0.69767441860465118</v>
      </c>
      <c r="BB118" s="115">
        <v>0.92402055780629255</v>
      </c>
      <c r="BC118" s="115">
        <v>0.89775073938750893</v>
      </c>
      <c r="BD118" s="233">
        <v>65</v>
      </c>
      <c r="BE118" s="125">
        <v>275</v>
      </c>
      <c r="BF118" s="232">
        <v>4.1533546325878593E-2</v>
      </c>
      <c r="BG118" s="124">
        <v>0.11627906976744186</v>
      </c>
      <c r="BH118" s="115">
        <v>0.52894826003080186</v>
      </c>
      <c r="BI118" s="126">
        <v>0.80749354005167961</v>
      </c>
      <c r="BJ118" s="233">
        <v>120</v>
      </c>
      <c r="BK118" s="116">
        <v>190</v>
      </c>
      <c r="BL118" s="116">
        <v>90</v>
      </c>
      <c r="BM118" s="116">
        <v>225</v>
      </c>
      <c r="BN118" s="116">
        <v>210</v>
      </c>
      <c r="BO118" s="116">
        <v>415</v>
      </c>
      <c r="BP118" s="232">
        <v>0.13418530351437699</v>
      </c>
      <c r="BQ118" s="124">
        <v>0.17547568710359407</v>
      </c>
      <c r="BR118" s="115">
        <v>2.7618100587489605</v>
      </c>
      <c r="BS118" s="115">
        <v>2.8302530177999046</v>
      </c>
      <c r="BT118" s="233">
        <v>65</v>
      </c>
      <c r="BU118" s="127">
        <v>40</v>
      </c>
      <c r="BV118" s="24" t="s">
        <v>85</v>
      </c>
      <c r="BW118" s="24" t="s">
        <v>85</v>
      </c>
      <c r="BX118" s="24" t="s">
        <v>85</v>
      </c>
      <c r="BY118" s="82"/>
      <c r="BZ118" s="66"/>
      <c r="CA118" s="97"/>
    </row>
    <row r="119" spans="1:79" ht="12.75" customHeight="1">
      <c r="A119" s="67"/>
      <c r="B119" s="230">
        <v>8250035.0099999998</v>
      </c>
      <c r="C119" s="231">
        <v>8250035.0099999998</v>
      </c>
      <c r="D119" s="69"/>
      <c r="E119" s="69"/>
      <c r="F119" s="70"/>
      <c r="G119" s="70"/>
      <c r="H119" s="70"/>
      <c r="I119" s="71" t="s">
        <v>115</v>
      </c>
      <c r="J119" s="69">
        <v>2.77</v>
      </c>
      <c r="K119" s="12">
        <v>2.46</v>
      </c>
      <c r="L119" s="12">
        <v>277</v>
      </c>
      <c r="M119" s="70">
        <v>246</v>
      </c>
      <c r="N119" s="70">
        <v>6896</v>
      </c>
      <c r="O119" s="70">
        <v>7133</v>
      </c>
      <c r="P119" s="72">
        <v>5790</v>
      </c>
      <c r="Q119" s="70">
        <v>5690</v>
      </c>
      <c r="R119" s="70">
        <v>5343</v>
      </c>
      <c r="S119" s="70">
        <v>-237</v>
      </c>
      <c r="T119" s="70">
        <v>447</v>
      </c>
      <c r="U119" s="207">
        <v>-3.3225851675311932E-2</v>
      </c>
      <c r="V119" s="73">
        <v>8.3660864682762487E-2</v>
      </c>
      <c r="W119" s="76">
        <v>2487.4</v>
      </c>
      <c r="X119" s="74">
        <v>2349</v>
      </c>
      <c r="Y119" s="12">
        <v>3350</v>
      </c>
      <c r="Z119" s="12"/>
      <c r="AA119" s="70">
        <v>3362.9993587600002</v>
      </c>
      <c r="AB119" s="70">
        <v>2647</v>
      </c>
      <c r="AC119" s="70">
        <v>2364</v>
      </c>
      <c r="AD119" s="70">
        <v>-12.999358760000177</v>
      </c>
      <c r="AE119" s="70">
        <v>283</v>
      </c>
      <c r="AF119" s="207">
        <v>-3.8654062559183122E-3</v>
      </c>
      <c r="AG119" s="73">
        <v>0.11971235194585449</v>
      </c>
      <c r="AH119" s="208">
        <v>3196</v>
      </c>
      <c r="AI119" s="208">
        <v>3222.5515587300001</v>
      </c>
      <c r="AJ119" s="72">
        <v>2548</v>
      </c>
      <c r="AK119" s="70">
        <v>2275</v>
      </c>
      <c r="AL119" s="70">
        <v>-26.551558730000124</v>
      </c>
      <c r="AM119" s="70">
        <v>273</v>
      </c>
      <c r="AN119" s="207">
        <v>-8.2392967951346076E-3</v>
      </c>
      <c r="AO119" s="75">
        <v>0.12</v>
      </c>
      <c r="AP119" s="69">
        <v>11.537906137184116</v>
      </c>
      <c r="AQ119" s="76">
        <v>10.357723577235772</v>
      </c>
      <c r="AR119" s="208">
        <v>2575</v>
      </c>
      <c r="AS119" s="77">
        <v>3020</v>
      </c>
      <c r="AT119" s="70">
        <v>2055</v>
      </c>
      <c r="AU119" s="70">
        <v>2370</v>
      </c>
      <c r="AV119" s="70">
        <v>145</v>
      </c>
      <c r="AW119" s="70">
        <v>160</v>
      </c>
      <c r="AX119" s="70">
        <v>2200</v>
      </c>
      <c r="AY119" s="70">
        <v>2530</v>
      </c>
      <c r="AZ119" s="207">
        <v>0.85436893203883491</v>
      </c>
      <c r="BA119" s="78">
        <v>0.83774834437086088</v>
      </c>
      <c r="BB119" s="69">
        <v>1.0127018241372163</v>
      </c>
      <c r="BC119" s="69">
        <v>1.0779945136640958</v>
      </c>
      <c r="BD119" s="208">
        <v>260</v>
      </c>
      <c r="BE119" s="79">
        <v>425</v>
      </c>
      <c r="BF119" s="207">
        <v>0.10097087378640776</v>
      </c>
      <c r="BG119" s="78">
        <v>0.14072847682119205</v>
      </c>
      <c r="BH119" s="69">
        <v>1.2859091680748815</v>
      </c>
      <c r="BI119" s="80">
        <v>0.97728108903605593</v>
      </c>
      <c r="BJ119" s="208">
        <v>45</v>
      </c>
      <c r="BK119" s="70">
        <v>30</v>
      </c>
      <c r="BL119" s="70">
        <v>35</v>
      </c>
      <c r="BM119" s="70">
        <v>10</v>
      </c>
      <c r="BN119" s="70">
        <v>80</v>
      </c>
      <c r="BO119" s="70">
        <v>40</v>
      </c>
      <c r="BP119" s="207">
        <v>3.1067961165048542E-2</v>
      </c>
      <c r="BQ119" s="78">
        <v>1.3245033112582781E-2</v>
      </c>
      <c r="BR119" s="69">
        <v>0.63944266177599607</v>
      </c>
      <c r="BS119" s="69">
        <v>0.21362956633198035</v>
      </c>
      <c r="BT119" s="208">
        <v>30</v>
      </c>
      <c r="BU119" s="81">
        <v>25</v>
      </c>
      <c r="BV119" s="12" t="s">
        <v>38</v>
      </c>
      <c r="BW119" s="12" t="s">
        <v>38</v>
      </c>
      <c r="BX119" s="12" t="s">
        <v>38</v>
      </c>
      <c r="BY119" s="82"/>
      <c r="BZ119" s="66"/>
      <c r="CA119" s="97"/>
    </row>
    <row r="120" spans="1:79" ht="12.75" customHeight="1">
      <c r="A120" s="67"/>
      <c r="B120" s="237">
        <v>8250035.0199999996</v>
      </c>
      <c r="C120" s="238">
        <v>8250035.0199999996</v>
      </c>
      <c r="D120" s="69"/>
      <c r="E120" s="12"/>
      <c r="F120" s="70"/>
      <c r="G120" s="70"/>
      <c r="H120" s="70"/>
      <c r="I120" s="71" t="s">
        <v>116</v>
      </c>
      <c r="J120" s="69">
        <v>0.85</v>
      </c>
      <c r="K120" s="12">
        <v>1.18</v>
      </c>
      <c r="L120" s="12">
        <v>85</v>
      </c>
      <c r="M120" s="70">
        <v>118</v>
      </c>
      <c r="N120" s="70">
        <v>1680</v>
      </c>
      <c r="O120" s="70">
        <v>1869</v>
      </c>
      <c r="P120" s="72">
        <v>3212</v>
      </c>
      <c r="Q120" s="70">
        <v>3169</v>
      </c>
      <c r="R120" s="70">
        <v>3201</v>
      </c>
      <c r="S120" s="70">
        <v>-189</v>
      </c>
      <c r="T120" s="70">
        <v>11</v>
      </c>
      <c r="U120" s="207">
        <v>-0.10112359550561797</v>
      </c>
      <c r="V120" s="73">
        <v>3.4364261168384879E-3</v>
      </c>
      <c r="W120" s="76">
        <v>1968.8</v>
      </c>
      <c r="X120" s="74">
        <v>2732.5</v>
      </c>
      <c r="Y120" s="12">
        <v>869</v>
      </c>
      <c r="Z120" s="12">
        <v>0.54452966999999997</v>
      </c>
      <c r="AA120" s="70">
        <v>856.00064123999994</v>
      </c>
      <c r="AB120" s="70">
        <v>1572</v>
      </c>
      <c r="AC120" s="70">
        <v>1440</v>
      </c>
      <c r="AD120" s="70">
        <v>12.999358760000064</v>
      </c>
      <c r="AE120" s="70">
        <v>132</v>
      </c>
      <c r="AF120" s="207">
        <v>1.5186155399567495E-2</v>
      </c>
      <c r="AG120" s="73">
        <v>9.166666666666666E-2</v>
      </c>
      <c r="AH120" s="208">
        <v>780</v>
      </c>
      <c r="AI120" s="208">
        <v>806.44844126999999</v>
      </c>
      <c r="AJ120" s="72">
        <v>1481</v>
      </c>
      <c r="AK120" s="70">
        <v>1358</v>
      </c>
      <c r="AL120" s="70">
        <v>-26.448441269999989</v>
      </c>
      <c r="AM120" s="70">
        <v>123</v>
      </c>
      <c r="AN120" s="207">
        <v>-3.2796196156506696E-2</v>
      </c>
      <c r="AO120" s="75">
        <v>9.0574374079528716E-2</v>
      </c>
      <c r="AP120" s="69">
        <v>9.1764705882352935</v>
      </c>
      <c r="AQ120" s="76">
        <v>12.550847457627119</v>
      </c>
      <c r="AR120" s="208">
        <v>615</v>
      </c>
      <c r="AS120" s="77">
        <v>1315</v>
      </c>
      <c r="AT120" s="70">
        <v>485</v>
      </c>
      <c r="AU120" s="70">
        <v>925</v>
      </c>
      <c r="AV120" s="70">
        <v>45</v>
      </c>
      <c r="AW120" s="70">
        <v>65</v>
      </c>
      <c r="AX120" s="70">
        <v>530</v>
      </c>
      <c r="AY120" s="70">
        <v>990</v>
      </c>
      <c r="AZ120" s="207">
        <v>0.86178861788617889</v>
      </c>
      <c r="BA120" s="78">
        <v>0.75285171102661597</v>
      </c>
      <c r="BB120" s="69">
        <v>1.0214965369484597</v>
      </c>
      <c r="BC120" s="69">
        <v>0.9687515583200571</v>
      </c>
      <c r="BD120" s="208">
        <v>55</v>
      </c>
      <c r="BE120" s="79">
        <v>245</v>
      </c>
      <c r="BF120" s="207">
        <v>8.943089430894309E-2</v>
      </c>
      <c r="BG120" s="78">
        <v>0.18631178707224336</v>
      </c>
      <c r="BH120" s="69">
        <v>1.1389423760388062</v>
      </c>
      <c r="BI120" s="80">
        <v>1.2938318546683567</v>
      </c>
      <c r="BJ120" s="208">
        <v>15</v>
      </c>
      <c r="BK120" s="70">
        <v>60</v>
      </c>
      <c r="BL120" s="70">
        <v>10</v>
      </c>
      <c r="BM120" s="70">
        <v>10</v>
      </c>
      <c r="BN120" s="70">
        <v>25</v>
      </c>
      <c r="BO120" s="70">
        <v>70</v>
      </c>
      <c r="BP120" s="207">
        <v>4.065040650406504E-2</v>
      </c>
      <c r="BQ120" s="78">
        <v>5.3231939163498096E-2</v>
      </c>
      <c r="BR120" s="69">
        <v>0.83666913316727132</v>
      </c>
      <c r="BS120" s="69">
        <v>0.8585796639273886</v>
      </c>
      <c r="BT120" s="208">
        <v>10</v>
      </c>
      <c r="BU120" s="81">
        <v>20</v>
      </c>
      <c r="BV120" s="12" t="s">
        <v>38</v>
      </c>
      <c r="BW120" s="12" t="s">
        <v>38</v>
      </c>
      <c r="BX120" s="12" t="s">
        <v>38</v>
      </c>
      <c r="BY120" s="82"/>
      <c r="BZ120" s="66"/>
      <c r="CA120" s="97"/>
    </row>
    <row r="121" spans="1:79" ht="12.75" customHeight="1">
      <c r="A121" s="67"/>
      <c r="B121" s="206">
        <v>8250036.0099999998</v>
      </c>
      <c r="C121" s="68">
        <v>8250036.0099999998</v>
      </c>
      <c r="D121" s="69"/>
      <c r="E121" s="12"/>
      <c r="F121" s="70"/>
      <c r="G121" s="70"/>
      <c r="H121" s="70"/>
      <c r="I121" s="71" t="s">
        <v>117</v>
      </c>
      <c r="J121" s="69">
        <v>0.94</v>
      </c>
      <c r="K121" s="12">
        <v>0.93</v>
      </c>
      <c r="L121" s="12">
        <v>94</v>
      </c>
      <c r="M121" s="70">
        <v>93</v>
      </c>
      <c r="N121" s="70">
        <v>3544</v>
      </c>
      <c r="O121" s="70">
        <v>3707</v>
      </c>
      <c r="P121" s="72">
        <v>3707</v>
      </c>
      <c r="Q121" s="70">
        <v>3603</v>
      </c>
      <c r="R121" s="70">
        <v>3793</v>
      </c>
      <c r="S121" s="70">
        <v>-163</v>
      </c>
      <c r="T121" s="70">
        <v>-86</v>
      </c>
      <c r="U121" s="207">
        <v>-4.3970865929322901E-2</v>
      </c>
      <c r="V121" s="73">
        <v>-2.2673345636699184E-2</v>
      </c>
      <c r="W121" s="76">
        <v>3756.6</v>
      </c>
      <c r="X121" s="74">
        <v>3993.3</v>
      </c>
      <c r="Y121" s="12">
        <v>1546</v>
      </c>
      <c r="Z121" s="12">
        <v>1</v>
      </c>
      <c r="AA121" s="70">
        <v>1565</v>
      </c>
      <c r="AB121" s="70">
        <v>1565</v>
      </c>
      <c r="AC121" s="70">
        <v>1489</v>
      </c>
      <c r="AD121" s="70">
        <v>-19</v>
      </c>
      <c r="AE121" s="70">
        <v>76</v>
      </c>
      <c r="AF121" s="207">
        <v>-1.2140575079872205E-2</v>
      </c>
      <c r="AG121" s="73">
        <v>5.104096709200806E-2</v>
      </c>
      <c r="AH121" s="208">
        <v>1429</v>
      </c>
      <c r="AI121" s="208">
        <v>1431</v>
      </c>
      <c r="AJ121" s="72">
        <v>1431</v>
      </c>
      <c r="AK121" s="70">
        <v>1432</v>
      </c>
      <c r="AL121" s="70">
        <v>-2</v>
      </c>
      <c r="AM121" s="70">
        <v>-1</v>
      </c>
      <c r="AN121" s="207">
        <v>-1.397624039133473E-3</v>
      </c>
      <c r="AO121" s="75">
        <v>-6.9832402234636874E-4</v>
      </c>
      <c r="AP121" s="69">
        <v>15.202127659574469</v>
      </c>
      <c r="AQ121" s="76">
        <v>15.387096774193548</v>
      </c>
      <c r="AR121" s="208">
        <v>1360</v>
      </c>
      <c r="AS121" s="77">
        <v>1815</v>
      </c>
      <c r="AT121" s="70">
        <v>1010</v>
      </c>
      <c r="AU121" s="70">
        <v>1430</v>
      </c>
      <c r="AV121" s="70">
        <v>110</v>
      </c>
      <c r="AW121" s="70">
        <v>90</v>
      </c>
      <c r="AX121" s="70">
        <v>1120</v>
      </c>
      <c r="AY121" s="70">
        <v>1520</v>
      </c>
      <c r="AZ121" s="207">
        <v>0.82352941176470584</v>
      </c>
      <c r="BA121" s="78">
        <v>0.83746556473829203</v>
      </c>
      <c r="BB121" s="69">
        <v>0.97614707914830612</v>
      </c>
      <c r="BC121" s="69">
        <v>1.0776306396027104</v>
      </c>
      <c r="BD121" s="208">
        <v>180</v>
      </c>
      <c r="BE121" s="79">
        <v>240</v>
      </c>
      <c r="BF121" s="207">
        <v>0.13235294117647059</v>
      </c>
      <c r="BG121" s="78">
        <v>0.13223140495867769</v>
      </c>
      <c r="BH121" s="69">
        <v>1.6855738105280194</v>
      </c>
      <c r="BI121" s="80">
        <v>0.91827364554637292</v>
      </c>
      <c r="BJ121" s="208">
        <v>20</v>
      </c>
      <c r="BK121" s="70">
        <v>30</v>
      </c>
      <c r="BL121" s="70">
        <v>0</v>
      </c>
      <c r="BM121" s="70">
        <v>10</v>
      </c>
      <c r="BN121" s="70">
        <v>20</v>
      </c>
      <c r="BO121" s="70">
        <v>40</v>
      </c>
      <c r="BP121" s="207">
        <v>1.4705882352941176E-2</v>
      </c>
      <c r="BQ121" s="78">
        <v>2.2038567493112948E-2</v>
      </c>
      <c r="BR121" s="69">
        <v>0.30267736288110109</v>
      </c>
      <c r="BS121" s="69">
        <v>0.35546076601795079</v>
      </c>
      <c r="BT121" s="208">
        <v>40</v>
      </c>
      <c r="BU121" s="81">
        <v>15</v>
      </c>
      <c r="BV121" s="12" t="s">
        <v>38</v>
      </c>
      <c r="BW121" s="12" t="s">
        <v>38</v>
      </c>
      <c r="BX121" s="12" t="s">
        <v>38</v>
      </c>
      <c r="BY121" s="219" t="s">
        <v>473</v>
      </c>
      <c r="BZ121" s="67"/>
      <c r="CA121" s="220"/>
    </row>
    <row r="122" spans="1:79" ht="12.75" customHeight="1">
      <c r="A122" s="67"/>
      <c r="B122" s="206">
        <v>8250036.0199999996</v>
      </c>
      <c r="C122" s="68">
        <v>8250036.0199999996</v>
      </c>
      <c r="D122" s="69"/>
      <c r="E122" s="12"/>
      <c r="F122" s="70"/>
      <c r="G122" s="70"/>
      <c r="H122" s="70"/>
      <c r="I122" s="71" t="s">
        <v>118</v>
      </c>
      <c r="J122" s="69">
        <v>0.98</v>
      </c>
      <c r="K122" s="12">
        <v>0.98</v>
      </c>
      <c r="L122" s="12">
        <v>98</v>
      </c>
      <c r="M122" s="70">
        <v>98</v>
      </c>
      <c r="N122" s="70">
        <v>3364</v>
      </c>
      <c r="O122" s="70">
        <v>3479</v>
      </c>
      <c r="P122" s="72">
        <v>3479</v>
      </c>
      <c r="Q122" s="70">
        <v>3330</v>
      </c>
      <c r="R122" s="70">
        <v>3594</v>
      </c>
      <c r="S122" s="70">
        <v>-115</v>
      </c>
      <c r="T122" s="70">
        <v>-115</v>
      </c>
      <c r="U122" s="207">
        <v>-3.3055475711411327E-2</v>
      </c>
      <c r="V122" s="73">
        <v>-3.1997774067890929E-2</v>
      </c>
      <c r="W122" s="76">
        <v>3441.1</v>
      </c>
      <c r="X122" s="74">
        <v>3559.1</v>
      </c>
      <c r="Y122" s="12">
        <v>1585</v>
      </c>
      <c r="Z122" s="12">
        <v>1</v>
      </c>
      <c r="AA122" s="70">
        <v>1647</v>
      </c>
      <c r="AB122" s="70">
        <v>1647</v>
      </c>
      <c r="AC122" s="70">
        <v>1537</v>
      </c>
      <c r="AD122" s="70">
        <v>-62</v>
      </c>
      <c r="AE122" s="70">
        <v>110</v>
      </c>
      <c r="AF122" s="207">
        <v>-3.7644201578627808E-2</v>
      </c>
      <c r="AG122" s="73">
        <v>7.1567989590110612E-2</v>
      </c>
      <c r="AH122" s="208">
        <v>1403</v>
      </c>
      <c r="AI122" s="208">
        <v>1403</v>
      </c>
      <c r="AJ122" s="72">
        <v>1403</v>
      </c>
      <c r="AK122" s="70">
        <v>1438</v>
      </c>
      <c r="AL122" s="70">
        <v>0</v>
      </c>
      <c r="AM122" s="70">
        <v>-35</v>
      </c>
      <c r="AN122" s="207">
        <v>0</v>
      </c>
      <c r="AO122" s="75">
        <v>-2.4339360222531293E-2</v>
      </c>
      <c r="AP122" s="69">
        <v>14.316326530612244</v>
      </c>
      <c r="AQ122" s="76">
        <v>14.316326530612244</v>
      </c>
      <c r="AR122" s="208">
        <v>1150</v>
      </c>
      <c r="AS122" s="77">
        <v>1570</v>
      </c>
      <c r="AT122" s="70">
        <v>850</v>
      </c>
      <c r="AU122" s="70">
        <v>1115</v>
      </c>
      <c r="AV122" s="70">
        <v>95</v>
      </c>
      <c r="AW122" s="70">
        <v>115</v>
      </c>
      <c r="AX122" s="70">
        <v>945</v>
      </c>
      <c r="AY122" s="70">
        <v>1230</v>
      </c>
      <c r="AZ122" s="207">
        <v>0.82173913043478264</v>
      </c>
      <c r="BA122" s="78">
        <v>0.78343949044585992</v>
      </c>
      <c r="BB122" s="69">
        <v>0.97402502028059246</v>
      </c>
      <c r="BC122" s="69">
        <v>1.0081111805988396</v>
      </c>
      <c r="BD122" s="208">
        <v>135</v>
      </c>
      <c r="BE122" s="79">
        <v>255</v>
      </c>
      <c r="BF122" s="207">
        <v>0.11739130434782609</v>
      </c>
      <c r="BG122" s="78">
        <v>0.16242038216560509</v>
      </c>
      <c r="BH122" s="69">
        <v>1.4950306841205041</v>
      </c>
      <c r="BI122" s="80">
        <v>1.12791932059448</v>
      </c>
      <c r="BJ122" s="208">
        <v>50</v>
      </c>
      <c r="BK122" s="70">
        <v>75</v>
      </c>
      <c r="BL122" s="70">
        <v>0</v>
      </c>
      <c r="BM122" s="70">
        <v>10</v>
      </c>
      <c r="BN122" s="70">
        <v>50</v>
      </c>
      <c r="BO122" s="70">
        <v>85</v>
      </c>
      <c r="BP122" s="207">
        <v>4.3478260869565216E-2</v>
      </c>
      <c r="BQ122" s="78">
        <v>5.4140127388535034E-2</v>
      </c>
      <c r="BR122" s="69">
        <v>0.89487220330064665</v>
      </c>
      <c r="BS122" s="69">
        <v>0.87322786110540374</v>
      </c>
      <c r="BT122" s="208">
        <v>15</v>
      </c>
      <c r="BU122" s="81">
        <v>15</v>
      </c>
      <c r="BV122" s="12" t="s">
        <v>38</v>
      </c>
      <c r="BW122" s="12" t="s">
        <v>38</v>
      </c>
      <c r="BX122" s="12" t="s">
        <v>38</v>
      </c>
      <c r="BY122" s="82"/>
      <c r="BZ122" s="66"/>
      <c r="CA122" s="97"/>
    </row>
    <row r="123" spans="1:79" ht="12.75" customHeight="1">
      <c r="A123" s="83"/>
      <c r="B123" s="206">
        <v>8250037</v>
      </c>
      <c r="C123" s="84">
        <v>8250037</v>
      </c>
      <c r="D123" s="85"/>
      <c r="E123" s="85"/>
      <c r="F123" s="86"/>
      <c r="G123" s="86"/>
      <c r="H123" s="86"/>
      <c r="I123" s="112" t="s">
        <v>119</v>
      </c>
      <c r="J123" s="85">
        <v>1.34</v>
      </c>
      <c r="K123" s="16">
        <v>1.34</v>
      </c>
      <c r="L123" s="16">
        <v>134</v>
      </c>
      <c r="M123" s="86">
        <v>134</v>
      </c>
      <c r="N123" s="86">
        <v>4149</v>
      </c>
      <c r="O123" s="86">
        <v>4237</v>
      </c>
      <c r="P123" s="87">
        <v>4237</v>
      </c>
      <c r="Q123" s="86">
        <v>3923</v>
      </c>
      <c r="R123" s="86">
        <v>4225</v>
      </c>
      <c r="S123" s="86">
        <v>-88</v>
      </c>
      <c r="T123" s="86">
        <v>12</v>
      </c>
      <c r="U123" s="210">
        <v>-2.0769412320037761E-2</v>
      </c>
      <c r="V123" s="88">
        <v>2.8402366863905324E-3</v>
      </c>
      <c r="W123" s="91">
        <v>3104.1</v>
      </c>
      <c r="X123" s="89">
        <v>3170.7</v>
      </c>
      <c r="Y123" s="16">
        <v>1914</v>
      </c>
      <c r="Z123" s="16">
        <v>1</v>
      </c>
      <c r="AA123" s="86">
        <v>1913</v>
      </c>
      <c r="AB123" s="86">
        <v>1913</v>
      </c>
      <c r="AC123" s="86">
        <v>1725</v>
      </c>
      <c r="AD123" s="86">
        <v>1</v>
      </c>
      <c r="AE123" s="86">
        <v>188</v>
      </c>
      <c r="AF123" s="210">
        <v>5.2273915316257186E-4</v>
      </c>
      <c r="AG123" s="88">
        <v>0.10898550724637682</v>
      </c>
      <c r="AH123" s="211">
        <v>1657</v>
      </c>
      <c r="AI123" s="211">
        <v>1613</v>
      </c>
      <c r="AJ123" s="87">
        <v>1613</v>
      </c>
      <c r="AK123" s="86">
        <v>1623</v>
      </c>
      <c r="AL123" s="86">
        <v>44</v>
      </c>
      <c r="AM123" s="86">
        <v>-10</v>
      </c>
      <c r="AN123" s="210">
        <v>2.7278363298202109E-2</v>
      </c>
      <c r="AO123" s="90">
        <v>-6.1614294516327784E-3</v>
      </c>
      <c r="AP123" s="85">
        <v>12.365671641791044</v>
      </c>
      <c r="AQ123" s="91">
        <v>12.037313432835822</v>
      </c>
      <c r="AR123" s="211">
        <v>1295</v>
      </c>
      <c r="AS123" s="92">
        <v>1765</v>
      </c>
      <c r="AT123" s="86">
        <v>870</v>
      </c>
      <c r="AU123" s="86">
        <v>1140</v>
      </c>
      <c r="AV123" s="86">
        <v>75</v>
      </c>
      <c r="AW123" s="86">
        <v>140</v>
      </c>
      <c r="AX123" s="86">
        <v>945</v>
      </c>
      <c r="AY123" s="86">
        <v>1280</v>
      </c>
      <c r="AZ123" s="210">
        <v>0.72972972972972971</v>
      </c>
      <c r="BA123" s="93">
        <v>0.72521246458923516</v>
      </c>
      <c r="BB123" s="85">
        <v>0.86496430372407818</v>
      </c>
      <c r="BC123" s="85">
        <v>0.93318603769383368</v>
      </c>
      <c r="BD123" s="211">
        <v>220</v>
      </c>
      <c r="BE123" s="94">
        <v>385</v>
      </c>
      <c r="BF123" s="210">
        <v>0.16988416988416988</v>
      </c>
      <c r="BG123" s="93">
        <v>0.21813031161473087</v>
      </c>
      <c r="BH123" s="85">
        <v>2.163550768382597</v>
      </c>
      <c r="BI123" s="95">
        <v>1.5147938306578534</v>
      </c>
      <c r="BJ123" s="211">
        <v>70</v>
      </c>
      <c r="BK123" s="86">
        <v>75</v>
      </c>
      <c r="BL123" s="86">
        <v>30</v>
      </c>
      <c r="BM123" s="86">
        <v>0</v>
      </c>
      <c r="BN123" s="86">
        <v>100</v>
      </c>
      <c r="BO123" s="86">
        <v>75</v>
      </c>
      <c r="BP123" s="210">
        <v>7.7220077220077218E-2</v>
      </c>
      <c r="BQ123" s="93">
        <v>4.2492917847025496E-2</v>
      </c>
      <c r="BR123" s="85">
        <v>1.5893483147424612</v>
      </c>
      <c r="BS123" s="85">
        <v>0.68536964269395961</v>
      </c>
      <c r="BT123" s="211">
        <v>25</v>
      </c>
      <c r="BU123" s="96">
        <v>15</v>
      </c>
      <c r="BV123" s="16" t="s">
        <v>59</v>
      </c>
      <c r="BW123" s="16" t="s">
        <v>59</v>
      </c>
      <c r="BX123" s="16" t="s">
        <v>59</v>
      </c>
      <c r="BY123" s="82"/>
      <c r="BZ123" s="66"/>
      <c r="CA123" s="97"/>
    </row>
    <row r="124" spans="1:79" ht="12.75" customHeight="1">
      <c r="A124" s="67"/>
      <c r="B124" s="206">
        <v>8250038.0199999996</v>
      </c>
      <c r="C124" s="68">
        <v>8250038.0199999996</v>
      </c>
      <c r="D124" s="69"/>
      <c r="E124" s="69"/>
      <c r="F124" s="70"/>
      <c r="G124" s="70"/>
      <c r="H124" s="70"/>
      <c r="I124" s="71" t="s">
        <v>120</v>
      </c>
      <c r="J124" s="69">
        <v>1.1100000000000001</v>
      </c>
      <c r="K124" s="12">
        <v>1.1100000000000001</v>
      </c>
      <c r="L124" s="12">
        <v>111.00000000000001</v>
      </c>
      <c r="M124" s="70">
        <v>111.00000000000001</v>
      </c>
      <c r="N124" s="70">
        <v>3818</v>
      </c>
      <c r="O124" s="70">
        <v>4137</v>
      </c>
      <c r="P124" s="72">
        <v>4137</v>
      </c>
      <c r="Q124" s="70">
        <v>3915</v>
      </c>
      <c r="R124" s="70">
        <v>3837</v>
      </c>
      <c r="S124" s="70">
        <v>-319</v>
      </c>
      <c r="T124" s="70">
        <v>300</v>
      </c>
      <c r="U124" s="207">
        <v>-7.7109016195310617E-2</v>
      </c>
      <c r="V124" s="73">
        <v>7.8186082877247848E-2</v>
      </c>
      <c r="W124" s="76">
        <v>3439</v>
      </c>
      <c r="X124" s="74">
        <v>3726</v>
      </c>
      <c r="Y124" s="12">
        <v>1415</v>
      </c>
      <c r="Z124" s="12">
        <v>1</v>
      </c>
      <c r="AA124" s="70">
        <v>1476</v>
      </c>
      <c r="AB124" s="70">
        <v>1476</v>
      </c>
      <c r="AC124" s="70">
        <v>1368</v>
      </c>
      <c r="AD124" s="70">
        <v>-61</v>
      </c>
      <c r="AE124" s="70">
        <v>108</v>
      </c>
      <c r="AF124" s="207">
        <v>-4.1327913279132794E-2</v>
      </c>
      <c r="AG124" s="73">
        <v>7.8947368421052627E-2</v>
      </c>
      <c r="AH124" s="208">
        <v>1330</v>
      </c>
      <c r="AI124" s="208">
        <v>1405</v>
      </c>
      <c r="AJ124" s="72">
        <v>1405</v>
      </c>
      <c r="AK124" s="70">
        <v>1314</v>
      </c>
      <c r="AL124" s="70">
        <v>-75</v>
      </c>
      <c r="AM124" s="70">
        <v>91</v>
      </c>
      <c r="AN124" s="207">
        <v>-5.3380782918149468E-2</v>
      </c>
      <c r="AO124" s="75">
        <v>6.9254185692541853E-2</v>
      </c>
      <c r="AP124" s="69">
        <v>11.981981981981981</v>
      </c>
      <c r="AQ124" s="76">
        <v>12.657657657657657</v>
      </c>
      <c r="AR124" s="208">
        <v>1390</v>
      </c>
      <c r="AS124" s="77">
        <v>1940</v>
      </c>
      <c r="AT124" s="70">
        <v>1155</v>
      </c>
      <c r="AU124" s="70">
        <v>1425</v>
      </c>
      <c r="AV124" s="70">
        <v>120</v>
      </c>
      <c r="AW124" s="70">
        <v>195</v>
      </c>
      <c r="AX124" s="70">
        <v>1275</v>
      </c>
      <c r="AY124" s="70">
        <v>1620</v>
      </c>
      <c r="AZ124" s="207">
        <v>0.91726618705035967</v>
      </c>
      <c r="BA124" s="78">
        <v>0.83505154639175261</v>
      </c>
      <c r="BB124" s="69">
        <v>1.0872552898530079</v>
      </c>
      <c r="BC124" s="69">
        <v>1.0745243385864927</v>
      </c>
      <c r="BD124" s="208">
        <v>50</v>
      </c>
      <c r="BE124" s="79">
        <v>280</v>
      </c>
      <c r="BF124" s="207">
        <v>3.5971223021582732E-2</v>
      </c>
      <c r="BG124" s="78">
        <v>0.14432989690721648</v>
      </c>
      <c r="BH124" s="69">
        <v>0.45810958879258712</v>
      </c>
      <c r="BI124" s="80">
        <v>1.002290950744559</v>
      </c>
      <c r="BJ124" s="208">
        <v>0</v>
      </c>
      <c r="BK124" s="70">
        <v>30</v>
      </c>
      <c r="BL124" s="70">
        <v>0</v>
      </c>
      <c r="BM124" s="70">
        <v>10</v>
      </c>
      <c r="BN124" s="70">
        <v>0</v>
      </c>
      <c r="BO124" s="70">
        <v>40</v>
      </c>
      <c r="BP124" s="207">
        <v>0</v>
      </c>
      <c r="BQ124" s="78">
        <v>2.0618556701030927E-2</v>
      </c>
      <c r="BR124" s="69">
        <v>0</v>
      </c>
      <c r="BS124" s="69">
        <v>0.33255736614566012</v>
      </c>
      <c r="BT124" s="208">
        <v>55</v>
      </c>
      <c r="BU124" s="81">
        <v>10</v>
      </c>
      <c r="BV124" s="12" t="s">
        <v>38</v>
      </c>
      <c r="BW124" s="12" t="s">
        <v>38</v>
      </c>
      <c r="BX124" s="12" t="s">
        <v>38</v>
      </c>
      <c r="BY124" s="82"/>
      <c r="BZ124" s="428"/>
      <c r="CA124" s="439"/>
    </row>
    <row r="125" spans="1:79" ht="12.75" customHeight="1">
      <c r="A125" s="67" t="s">
        <v>324</v>
      </c>
      <c r="B125" s="206">
        <v>8250038.0300000003</v>
      </c>
      <c r="C125" s="68">
        <v>8250038.0300000003</v>
      </c>
      <c r="D125" s="69"/>
      <c r="E125" s="69"/>
      <c r="F125" s="70"/>
      <c r="G125" s="70"/>
      <c r="H125" s="70"/>
      <c r="I125" s="71" t="s">
        <v>121</v>
      </c>
      <c r="J125" s="69">
        <v>1.29</v>
      </c>
      <c r="K125" s="12">
        <v>1.29</v>
      </c>
      <c r="L125" s="12">
        <v>129</v>
      </c>
      <c r="M125" s="70">
        <v>129</v>
      </c>
      <c r="N125" s="70">
        <v>4192</v>
      </c>
      <c r="O125" s="70">
        <v>4478</v>
      </c>
      <c r="P125" s="72">
        <v>4478</v>
      </c>
      <c r="Q125" s="70">
        <v>4141</v>
      </c>
      <c r="R125" s="70">
        <v>3968</v>
      </c>
      <c r="S125" s="70">
        <v>-286</v>
      </c>
      <c r="T125" s="70">
        <v>510</v>
      </c>
      <c r="U125" s="207">
        <v>-6.3867798124162573E-2</v>
      </c>
      <c r="V125" s="73">
        <v>0.12852822580645162</v>
      </c>
      <c r="W125" s="76">
        <v>3259.7</v>
      </c>
      <c r="X125" s="74">
        <v>3482.7</v>
      </c>
      <c r="Y125" s="12">
        <v>1640</v>
      </c>
      <c r="Z125" s="12">
        <v>1</v>
      </c>
      <c r="AA125" s="70">
        <v>1659</v>
      </c>
      <c r="AB125" s="70">
        <v>1659</v>
      </c>
      <c r="AC125" s="70">
        <v>1571</v>
      </c>
      <c r="AD125" s="70">
        <v>-19</v>
      </c>
      <c r="AE125" s="70">
        <v>88</v>
      </c>
      <c r="AF125" s="207">
        <v>-1.1452682338758288E-2</v>
      </c>
      <c r="AG125" s="73">
        <v>5.6015276893698285E-2</v>
      </c>
      <c r="AH125" s="208">
        <v>1503</v>
      </c>
      <c r="AI125" s="208">
        <v>1566</v>
      </c>
      <c r="AJ125" s="72">
        <v>1566</v>
      </c>
      <c r="AK125" s="70">
        <v>1516</v>
      </c>
      <c r="AL125" s="70">
        <v>-63</v>
      </c>
      <c r="AM125" s="70">
        <v>50</v>
      </c>
      <c r="AN125" s="207">
        <v>-4.0229885057471264E-2</v>
      </c>
      <c r="AO125" s="75">
        <v>3.2981530343007916E-2</v>
      </c>
      <c r="AP125" s="69">
        <v>11.651162790697674</v>
      </c>
      <c r="AQ125" s="76">
        <v>12.13953488372093</v>
      </c>
      <c r="AR125" s="208">
        <v>1415</v>
      </c>
      <c r="AS125" s="77">
        <v>1985</v>
      </c>
      <c r="AT125" s="70">
        <v>1020</v>
      </c>
      <c r="AU125" s="70">
        <v>1405</v>
      </c>
      <c r="AV125" s="70">
        <v>150</v>
      </c>
      <c r="AW125" s="70">
        <v>115</v>
      </c>
      <c r="AX125" s="70">
        <v>1170</v>
      </c>
      <c r="AY125" s="70">
        <v>1520</v>
      </c>
      <c r="AZ125" s="207">
        <v>0.82685512367491165</v>
      </c>
      <c r="BA125" s="78">
        <v>0.76574307304785894</v>
      </c>
      <c r="BB125" s="69">
        <v>0.98008911682280708</v>
      </c>
      <c r="BC125" s="69">
        <v>0.98533985434706262</v>
      </c>
      <c r="BD125" s="208">
        <v>205</v>
      </c>
      <c r="BE125" s="79">
        <v>350</v>
      </c>
      <c r="BF125" s="207">
        <v>0.14487632508833923</v>
      </c>
      <c r="BG125" s="78">
        <v>0.17632241813602015</v>
      </c>
      <c r="BH125" s="69">
        <v>1.8450646971936073</v>
      </c>
      <c r="BI125" s="80">
        <v>1.2244612370556955</v>
      </c>
      <c r="BJ125" s="208">
        <v>10</v>
      </c>
      <c r="BK125" s="70">
        <v>85</v>
      </c>
      <c r="BL125" s="70">
        <v>0</v>
      </c>
      <c r="BM125" s="70">
        <v>25</v>
      </c>
      <c r="BN125" s="70">
        <v>10</v>
      </c>
      <c r="BO125" s="70">
        <v>110</v>
      </c>
      <c r="BP125" s="207">
        <v>7.0671378091872791E-3</v>
      </c>
      <c r="BQ125" s="78">
        <v>5.5415617128463476E-2</v>
      </c>
      <c r="BR125" s="69">
        <v>0.14545625919374469</v>
      </c>
      <c r="BS125" s="69">
        <v>0.89380027626553993</v>
      </c>
      <c r="BT125" s="208">
        <v>30</v>
      </c>
      <c r="BU125" s="81">
        <v>10</v>
      </c>
      <c r="BV125" s="12" t="s">
        <v>38</v>
      </c>
      <c r="BW125" s="12" t="s">
        <v>38</v>
      </c>
      <c r="BX125" s="16" t="s">
        <v>59</v>
      </c>
      <c r="BY125" s="219" t="s">
        <v>473</v>
      </c>
      <c r="BZ125" s="67"/>
      <c r="CA125" s="220"/>
    </row>
    <row r="126" spans="1:79" ht="12.75" customHeight="1">
      <c r="A126" s="83"/>
      <c r="B126" s="209">
        <v>8250038.04</v>
      </c>
      <c r="C126" s="84">
        <v>8250038.04</v>
      </c>
      <c r="D126" s="85"/>
      <c r="E126" s="85"/>
      <c r="F126" s="86"/>
      <c r="G126" s="86"/>
      <c r="H126" s="86"/>
      <c r="I126" s="112" t="s">
        <v>122</v>
      </c>
      <c r="J126" s="85">
        <v>1.52</v>
      </c>
      <c r="K126" s="16">
        <v>1.52</v>
      </c>
      <c r="L126" s="16">
        <v>152</v>
      </c>
      <c r="M126" s="86">
        <v>152</v>
      </c>
      <c r="N126" s="86">
        <v>6120</v>
      </c>
      <c r="O126" s="86">
        <v>6527</v>
      </c>
      <c r="P126" s="87">
        <v>6527</v>
      </c>
      <c r="Q126" s="86">
        <v>6296</v>
      </c>
      <c r="R126" s="86">
        <v>6123</v>
      </c>
      <c r="S126" s="86">
        <v>-407</v>
      </c>
      <c r="T126" s="86">
        <v>404</v>
      </c>
      <c r="U126" s="210">
        <v>-6.2356365864869007E-2</v>
      </c>
      <c r="V126" s="88">
        <v>6.5980728401110564E-2</v>
      </c>
      <c r="W126" s="91">
        <v>4016.3</v>
      </c>
      <c r="X126" s="89">
        <v>4283.7</v>
      </c>
      <c r="Y126" s="16">
        <v>2239</v>
      </c>
      <c r="Z126" s="16">
        <v>1</v>
      </c>
      <c r="AA126" s="86">
        <v>2276</v>
      </c>
      <c r="AB126" s="86">
        <v>2276</v>
      </c>
      <c r="AC126" s="86">
        <v>2166</v>
      </c>
      <c r="AD126" s="86">
        <v>-37</v>
      </c>
      <c r="AE126" s="86">
        <v>110</v>
      </c>
      <c r="AF126" s="210">
        <v>-1.6256590509666081E-2</v>
      </c>
      <c r="AG126" s="88">
        <v>5.0784856879039705E-2</v>
      </c>
      <c r="AH126" s="211">
        <v>2098</v>
      </c>
      <c r="AI126" s="211">
        <v>2156</v>
      </c>
      <c r="AJ126" s="87">
        <v>2156</v>
      </c>
      <c r="AK126" s="86">
        <v>2078</v>
      </c>
      <c r="AL126" s="86">
        <v>-58</v>
      </c>
      <c r="AM126" s="86">
        <v>78</v>
      </c>
      <c r="AN126" s="210">
        <v>-2.6901669758812616E-2</v>
      </c>
      <c r="AO126" s="90">
        <v>3.7536092396535131E-2</v>
      </c>
      <c r="AP126" s="85">
        <v>13.802631578947368</v>
      </c>
      <c r="AQ126" s="91">
        <v>14.184210526315789</v>
      </c>
      <c r="AR126" s="211">
        <v>2415</v>
      </c>
      <c r="AS126" s="92">
        <v>3045</v>
      </c>
      <c r="AT126" s="86">
        <v>1740</v>
      </c>
      <c r="AU126" s="86">
        <v>2005</v>
      </c>
      <c r="AV126" s="86">
        <v>260</v>
      </c>
      <c r="AW126" s="86">
        <v>215</v>
      </c>
      <c r="AX126" s="86">
        <v>2000</v>
      </c>
      <c r="AY126" s="86">
        <v>2220</v>
      </c>
      <c r="AZ126" s="210">
        <v>0.82815734989648038</v>
      </c>
      <c r="BA126" s="93">
        <v>0.72906403940886699</v>
      </c>
      <c r="BB126" s="85">
        <v>0.9816326735002191</v>
      </c>
      <c r="BC126" s="85">
        <v>0.93814215196422113</v>
      </c>
      <c r="BD126" s="211">
        <v>320</v>
      </c>
      <c r="BE126" s="94">
        <v>680</v>
      </c>
      <c r="BF126" s="210">
        <v>0.13250517598343686</v>
      </c>
      <c r="BG126" s="93">
        <v>0.22331691297208539</v>
      </c>
      <c r="BH126" s="85">
        <v>1.687512588777994</v>
      </c>
      <c r="BI126" s="95">
        <v>1.5508118956394821</v>
      </c>
      <c r="BJ126" s="211">
        <v>40</v>
      </c>
      <c r="BK126" s="86">
        <v>120</v>
      </c>
      <c r="BL126" s="86">
        <v>0</v>
      </c>
      <c r="BM126" s="86">
        <v>15</v>
      </c>
      <c r="BN126" s="86">
        <v>40</v>
      </c>
      <c r="BO126" s="86">
        <v>135</v>
      </c>
      <c r="BP126" s="210">
        <v>1.6563146997929608E-2</v>
      </c>
      <c r="BQ126" s="93">
        <v>4.4334975369458129E-2</v>
      </c>
      <c r="BR126" s="85">
        <v>0.34090369649548447</v>
      </c>
      <c r="BS126" s="85">
        <v>0.71508024789448599</v>
      </c>
      <c r="BT126" s="211">
        <v>50</v>
      </c>
      <c r="BU126" s="96">
        <v>15</v>
      </c>
      <c r="BV126" s="16" t="s">
        <v>59</v>
      </c>
      <c r="BW126" s="16" t="s">
        <v>59</v>
      </c>
      <c r="BX126" s="12" t="s">
        <v>38</v>
      </c>
      <c r="BY126" s="82"/>
      <c r="BZ126" s="66"/>
      <c r="CA126" s="97"/>
    </row>
    <row r="127" spans="1:79" ht="12.75" customHeight="1">
      <c r="A127" s="67"/>
      <c r="B127" s="230">
        <v>8250038.0499999998</v>
      </c>
      <c r="C127" s="231">
        <v>8250038.0499999998</v>
      </c>
      <c r="D127" s="69"/>
      <c r="E127" s="69"/>
      <c r="F127" s="70"/>
      <c r="G127" s="70"/>
      <c r="H127" s="70"/>
      <c r="I127" s="71" t="s">
        <v>123</v>
      </c>
      <c r="J127" s="69">
        <v>1.2</v>
      </c>
      <c r="K127" s="12">
        <v>1.34</v>
      </c>
      <c r="L127" s="12">
        <v>120</v>
      </c>
      <c r="M127" s="70">
        <v>134</v>
      </c>
      <c r="N127" s="70">
        <v>4729</v>
      </c>
      <c r="O127" s="70">
        <v>4940</v>
      </c>
      <c r="P127" s="72">
        <v>5442</v>
      </c>
      <c r="Q127" s="70">
        <v>5375</v>
      </c>
      <c r="R127" s="70">
        <v>5404</v>
      </c>
      <c r="S127" s="70">
        <v>-211</v>
      </c>
      <c r="T127" s="70">
        <v>38</v>
      </c>
      <c r="U127" s="207">
        <v>-4.2712550607287451E-2</v>
      </c>
      <c r="V127" s="73">
        <v>7.0318282753515917E-3</v>
      </c>
      <c r="W127" s="76">
        <v>3947.4</v>
      </c>
      <c r="X127" s="74">
        <v>4047.6</v>
      </c>
      <c r="Y127" s="12">
        <v>1780</v>
      </c>
      <c r="Z127" s="12">
        <v>0.92330889999999999</v>
      </c>
      <c r="AA127" s="70">
        <v>1829.9982398</v>
      </c>
      <c r="AB127" s="70">
        <v>1982</v>
      </c>
      <c r="AC127" s="70">
        <v>1876</v>
      </c>
      <c r="AD127" s="70">
        <v>-49.998239799999965</v>
      </c>
      <c r="AE127" s="70">
        <v>106</v>
      </c>
      <c r="AF127" s="207">
        <v>-2.7321468793032423E-2</v>
      </c>
      <c r="AG127" s="73">
        <v>5.6503198294243072E-2</v>
      </c>
      <c r="AH127" s="208">
        <v>1660</v>
      </c>
      <c r="AI127" s="208">
        <v>1696.1184493000001</v>
      </c>
      <c r="AJ127" s="72">
        <v>1837</v>
      </c>
      <c r="AK127" s="70">
        <v>1812</v>
      </c>
      <c r="AL127" s="70">
        <v>-36.118449300000066</v>
      </c>
      <c r="AM127" s="70">
        <v>25</v>
      </c>
      <c r="AN127" s="207">
        <v>-2.1294768248589245E-2</v>
      </c>
      <c r="AO127" s="75">
        <v>1.379690949227373E-2</v>
      </c>
      <c r="AP127" s="69">
        <v>13.833333333333334</v>
      </c>
      <c r="AQ127" s="76">
        <v>13.708955223880597</v>
      </c>
      <c r="AR127" s="208">
        <v>1755</v>
      </c>
      <c r="AS127" s="77">
        <v>2550</v>
      </c>
      <c r="AT127" s="70">
        <v>1365</v>
      </c>
      <c r="AU127" s="70">
        <v>1890</v>
      </c>
      <c r="AV127" s="70">
        <v>175</v>
      </c>
      <c r="AW127" s="70">
        <v>165</v>
      </c>
      <c r="AX127" s="70">
        <v>1540</v>
      </c>
      <c r="AY127" s="70">
        <v>2055</v>
      </c>
      <c r="AZ127" s="207">
        <v>0.87749287749287752</v>
      </c>
      <c r="BA127" s="78">
        <v>0.80588235294117649</v>
      </c>
      <c r="BB127" s="69">
        <v>1.0401111327677108</v>
      </c>
      <c r="BC127" s="69">
        <v>1.036990118770944</v>
      </c>
      <c r="BD127" s="208">
        <v>155</v>
      </c>
      <c r="BE127" s="79">
        <v>405</v>
      </c>
      <c r="BF127" s="207">
        <v>8.8319088319088315E-2</v>
      </c>
      <c r="BG127" s="78">
        <v>0.1588235294117647</v>
      </c>
      <c r="BH127" s="69">
        <v>1.1247830302605459</v>
      </c>
      <c r="BI127" s="80">
        <v>1.1029411764705883</v>
      </c>
      <c r="BJ127" s="208">
        <v>25</v>
      </c>
      <c r="BK127" s="70">
        <v>30</v>
      </c>
      <c r="BL127" s="70">
        <v>0</v>
      </c>
      <c r="BM127" s="70">
        <v>10</v>
      </c>
      <c r="BN127" s="70">
        <v>25</v>
      </c>
      <c r="BO127" s="70">
        <v>40</v>
      </c>
      <c r="BP127" s="207">
        <v>1.4245014245014245E-2</v>
      </c>
      <c r="BQ127" s="78">
        <v>1.5686274509803921E-2</v>
      </c>
      <c r="BR127" s="69">
        <v>0.29319174752015492</v>
      </c>
      <c r="BS127" s="69">
        <v>0.25300442757748259</v>
      </c>
      <c r="BT127" s="208">
        <v>30</v>
      </c>
      <c r="BU127" s="81">
        <v>45</v>
      </c>
      <c r="BV127" s="12" t="s">
        <v>38</v>
      </c>
      <c r="BW127" s="12" t="s">
        <v>38</v>
      </c>
      <c r="BX127" s="12" t="s">
        <v>38</v>
      </c>
      <c r="BY127" s="82"/>
      <c r="BZ127" s="66"/>
      <c r="CA127" s="97"/>
    </row>
    <row r="128" spans="1:79" ht="12.75" customHeight="1">
      <c r="A128" s="67"/>
      <c r="B128" s="282">
        <v>8250038.0599999996</v>
      </c>
      <c r="C128" s="238">
        <v>8250038.0599999996</v>
      </c>
      <c r="D128" s="69"/>
      <c r="E128" s="69"/>
      <c r="F128" s="70"/>
      <c r="G128" s="70"/>
      <c r="H128" s="70"/>
      <c r="I128" s="71" t="s">
        <v>124</v>
      </c>
      <c r="J128" s="69">
        <v>2.1800000000000002</v>
      </c>
      <c r="K128" s="12">
        <v>2.0099999999999998</v>
      </c>
      <c r="L128" s="12">
        <v>218.00000000000003</v>
      </c>
      <c r="M128" s="70">
        <v>200.99999999999997</v>
      </c>
      <c r="N128" s="70">
        <v>6561</v>
      </c>
      <c r="O128" s="70">
        <v>6759</v>
      </c>
      <c r="P128" s="72">
        <v>6257</v>
      </c>
      <c r="Q128" s="70">
        <v>6216</v>
      </c>
      <c r="R128" s="70">
        <v>6174</v>
      </c>
      <c r="S128" s="70">
        <v>-198</v>
      </c>
      <c r="T128" s="70">
        <v>83</v>
      </c>
      <c r="U128" s="207">
        <v>-2.929427430093209E-2</v>
      </c>
      <c r="V128" s="73">
        <v>1.3443472627146097E-2</v>
      </c>
      <c r="W128" s="76">
        <v>3006.5</v>
      </c>
      <c r="X128" s="74">
        <v>3119.3</v>
      </c>
      <c r="Y128" s="12">
        <v>2373</v>
      </c>
      <c r="Z128" s="12" t="s">
        <v>481</v>
      </c>
      <c r="AA128" s="70">
        <v>2393.0017601999998</v>
      </c>
      <c r="AB128" s="70">
        <v>2241</v>
      </c>
      <c r="AC128" s="70">
        <v>2172</v>
      </c>
      <c r="AD128" s="70">
        <v>-20.001760199999808</v>
      </c>
      <c r="AE128" s="70">
        <v>69</v>
      </c>
      <c r="AF128" s="207">
        <v>-8.3584394013684806E-3</v>
      </c>
      <c r="AG128" s="73">
        <v>3.1767955801104975E-2</v>
      </c>
      <c r="AH128" s="208">
        <v>2289</v>
      </c>
      <c r="AI128" s="208">
        <v>2298.8815506999999</v>
      </c>
      <c r="AJ128" s="72">
        <v>2158</v>
      </c>
      <c r="AK128" s="70">
        <v>2110</v>
      </c>
      <c r="AL128" s="70">
        <v>-9.8815506999999343</v>
      </c>
      <c r="AM128" s="70">
        <v>48</v>
      </c>
      <c r="AN128" s="207">
        <v>-4.2984166352507559E-3</v>
      </c>
      <c r="AO128" s="75">
        <v>2.2748815165876776E-2</v>
      </c>
      <c r="AP128" s="69">
        <v>10.499999999999998</v>
      </c>
      <c r="AQ128" s="76">
        <v>10.7363184079602</v>
      </c>
      <c r="AR128" s="208">
        <v>2580</v>
      </c>
      <c r="AS128" s="77">
        <v>3030</v>
      </c>
      <c r="AT128" s="70">
        <v>2000</v>
      </c>
      <c r="AU128" s="70">
        <v>2340</v>
      </c>
      <c r="AV128" s="70">
        <v>255</v>
      </c>
      <c r="AW128" s="70">
        <v>210</v>
      </c>
      <c r="AX128" s="70">
        <v>2255</v>
      </c>
      <c r="AY128" s="70">
        <v>2550</v>
      </c>
      <c r="AZ128" s="207">
        <v>0.87403100775193798</v>
      </c>
      <c r="BA128" s="78">
        <v>0.84158415841584155</v>
      </c>
      <c r="BB128" s="69">
        <v>1.036007704295413</v>
      </c>
      <c r="BC128" s="69">
        <v>1.0829303473469785</v>
      </c>
      <c r="BD128" s="208">
        <v>265</v>
      </c>
      <c r="BE128" s="79">
        <v>435</v>
      </c>
      <c r="BF128" s="207">
        <v>0.10271317829457365</v>
      </c>
      <c r="BG128" s="78">
        <v>0.14356435643564355</v>
      </c>
      <c r="BH128" s="69">
        <v>1.3080981940445697</v>
      </c>
      <c r="BI128" s="80">
        <v>0.99697469746974698</v>
      </c>
      <c r="BJ128" s="208">
        <v>15</v>
      </c>
      <c r="BK128" s="70">
        <v>35</v>
      </c>
      <c r="BL128" s="70">
        <v>0</v>
      </c>
      <c r="BM128" s="70">
        <v>0</v>
      </c>
      <c r="BN128" s="70">
        <v>15</v>
      </c>
      <c r="BO128" s="70">
        <v>35</v>
      </c>
      <c r="BP128" s="207">
        <v>5.8139534883720929E-3</v>
      </c>
      <c r="BQ128" s="78">
        <v>1.155115511551155E-2</v>
      </c>
      <c r="BR128" s="69">
        <v>0.11966314346462135</v>
      </c>
      <c r="BS128" s="69">
        <v>0.18630895347599274</v>
      </c>
      <c r="BT128" s="208">
        <v>40</v>
      </c>
      <c r="BU128" s="81">
        <v>20</v>
      </c>
      <c r="BV128" s="12" t="s">
        <v>38</v>
      </c>
      <c r="BW128" s="12" t="s">
        <v>38</v>
      </c>
      <c r="BX128" s="12" t="s">
        <v>38</v>
      </c>
      <c r="BY128" s="82"/>
      <c r="BZ128" s="66"/>
      <c r="CA128" s="97"/>
    </row>
    <row r="129" spans="1:79" ht="12.75" customHeight="1">
      <c r="A129" s="67"/>
      <c r="B129" s="206">
        <v>8250038.0700000003</v>
      </c>
      <c r="C129" s="68">
        <v>8250038.0700000003</v>
      </c>
      <c r="D129" s="69"/>
      <c r="E129" s="69"/>
      <c r="F129" s="70"/>
      <c r="G129" s="70"/>
      <c r="H129" s="70"/>
      <c r="I129" s="71" t="s">
        <v>125</v>
      </c>
      <c r="J129" s="69">
        <v>1.39</v>
      </c>
      <c r="K129" s="12">
        <v>1.39</v>
      </c>
      <c r="L129" s="12">
        <v>139</v>
      </c>
      <c r="M129" s="70">
        <v>139</v>
      </c>
      <c r="N129" s="70">
        <v>4560</v>
      </c>
      <c r="O129" s="70">
        <v>4819</v>
      </c>
      <c r="P129" s="72">
        <v>4819</v>
      </c>
      <c r="Q129" s="70">
        <v>4639</v>
      </c>
      <c r="R129" s="70">
        <v>4617</v>
      </c>
      <c r="S129" s="70">
        <v>-259</v>
      </c>
      <c r="T129" s="70">
        <v>202</v>
      </c>
      <c r="U129" s="207">
        <v>-5.3745590371446356E-2</v>
      </c>
      <c r="V129" s="73">
        <v>4.3751353692874161E-2</v>
      </c>
      <c r="W129" s="76">
        <v>3284.4</v>
      </c>
      <c r="X129" s="74">
        <v>3471.2</v>
      </c>
      <c r="Y129" s="12">
        <v>1658</v>
      </c>
      <c r="Z129" s="12">
        <v>1</v>
      </c>
      <c r="AA129" s="70">
        <v>1693</v>
      </c>
      <c r="AB129" s="70">
        <v>1693</v>
      </c>
      <c r="AC129" s="70">
        <v>1625</v>
      </c>
      <c r="AD129" s="70">
        <v>-35</v>
      </c>
      <c r="AE129" s="70">
        <v>68</v>
      </c>
      <c r="AF129" s="207">
        <v>-2.0673360897814529E-2</v>
      </c>
      <c r="AG129" s="73">
        <v>4.1846153846153845E-2</v>
      </c>
      <c r="AH129" s="208">
        <v>1565</v>
      </c>
      <c r="AI129" s="208">
        <v>1625</v>
      </c>
      <c r="AJ129" s="72">
        <v>1625</v>
      </c>
      <c r="AK129" s="70">
        <v>1575</v>
      </c>
      <c r="AL129" s="70">
        <v>-60</v>
      </c>
      <c r="AM129" s="70">
        <v>50</v>
      </c>
      <c r="AN129" s="207">
        <v>-3.6923076923076927E-2</v>
      </c>
      <c r="AO129" s="75">
        <v>3.1746031746031744E-2</v>
      </c>
      <c r="AP129" s="69">
        <v>11.258992805755396</v>
      </c>
      <c r="AQ129" s="76">
        <v>11.690647482014388</v>
      </c>
      <c r="AR129" s="208">
        <v>1715</v>
      </c>
      <c r="AS129" s="77">
        <v>2250</v>
      </c>
      <c r="AT129" s="70">
        <v>1335</v>
      </c>
      <c r="AU129" s="70">
        <v>1730</v>
      </c>
      <c r="AV129" s="70">
        <v>110</v>
      </c>
      <c r="AW129" s="70">
        <v>145</v>
      </c>
      <c r="AX129" s="70">
        <v>1445</v>
      </c>
      <c r="AY129" s="70">
        <v>1875</v>
      </c>
      <c r="AZ129" s="207">
        <v>0.8425655976676385</v>
      </c>
      <c r="BA129" s="78">
        <v>0.83333333333333337</v>
      </c>
      <c r="BB129" s="69">
        <v>0.99871107868713616</v>
      </c>
      <c r="BC129" s="69">
        <v>1.0723133831573024</v>
      </c>
      <c r="BD129" s="208">
        <v>210</v>
      </c>
      <c r="BE129" s="79">
        <v>315</v>
      </c>
      <c r="BF129" s="207">
        <v>0.12244897959183673</v>
      </c>
      <c r="BG129" s="78">
        <v>0.14000000000000001</v>
      </c>
      <c r="BH129" s="69">
        <v>1.5594424369510926</v>
      </c>
      <c r="BI129" s="80">
        <v>0.97222222222222243</v>
      </c>
      <c r="BJ129" s="208">
        <v>30</v>
      </c>
      <c r="BK129" s="70">
        <v>20</v>
      </c>
      <c r="BL129" s="70">
        <v>0</v>
      </c>
      <c r="BM129" s="70">
        <v>15</v>
      </c>
      <c r="BN129" s="70">
        <v>30</v>
      </c>
      <c r="BO129" s="70">
        <v>35</v>
      </c>
      <c r="BP129" s="207">
        <v>1.7492711370262391E-2</v>
      </c>
      <c r="BQ129" s="78">
        <v>1.5555555555555555E-2</v>
      </c>
      <c r="BR129" s="69">
        <v>0.36003604680900653</v>
      </c>
      <c r="BS129" s="69">
        <v>0.25089605734767023</v>
      </c>
      <c r="BT129" s="208">
        <v>25</v>
      </c>
      <c r="BU129" s="81">
        <v>20</v>
      </c>
      <c r="BV129" s="12" t="s">
        <v>38</v>
      </c>
      <c r="BW129" s="12" t="s">
        <v>38</v>
      </c>
      <c r="BX129" s="12" t="s">
        <v>38</v>
      </c>
      <c r="BY129" s="219" t="s">
        <v>473</v>
      </c>
      <c r="BZ129" s="67"/>
      <c r="CA129" s="220"/>
    </row>
    <row r="130" spans="1:79" ht="12.75" customHeight="1">
      <c r="A130" s="67"/>
      <c r="B130" s="206">
        <v>8250038.0800000001</v>
      </c>
      <c r="C130" s="68">
        <v>8250038.0800000001</v>
      </c>
      <c r="D130" s="69"/>
      <c r="E130" s="69"/>
      <c r="F130" s="70"/>
      <c r="G130" s="70"/>
      <c r="H130" s="70"/>
      <c r="I130" s="71" t="s">
        <v>126</v>
      </c>
      <c r="J130" s="69">
        <v>1.36</v>
      </c>
      <c r="K130" s="12">
        <v>1.36</v>
      </c>
      <c r="L130" s="12">
        <v>136</v>
      </c>
      <c r="M130" s="70">
        <v>136</v>
      </c>
      <c r="N130" s="70">
        <v>4740</v>
      </c>
      <c r="O130" s="70">
        <v>4789</v>
      </c>
      <c r="P130" s="72">
        <v>4789</v>
      </c>
      <c r="Q130" s="70">
        <v>4555</v>
      </c>
      <c r="R130" s="70">
        <v>4443</v>
      </c>
      <c r="S130" s="70">
        <v>-49</v>
      </c>
      <c r="T130" s="70">
        <v>346</v>
      </c>
      <c r="U130" s="207">
        <v>-1.0231781165170182E-2</v>
      </c>
      <c r="V130" s="73">
        <v>7.7875309475579566E-2</v>
      </c>
      <c r="W130" s="76">
        <v>3482.5</v>
      </c>
      <c r="X130" s="74">
        <v>3517.7</v>
      </c>
      <c r="Y130" s="12">
        <v>1645</v>
      </c>
      <c r="Z130" s="12">
        <v>1</v>
      </c>
      <c r="AA130" s="70">
        <v>1673</v>
      </c>
      <c r="AB130" s="70">
        <v>1673</v>
      </c>
      <c r="AC130" s="70">
        <v>1604</v>
      </c>
      <c r="AD130" s="70">
        <v>-28</v>
      </c>
      <c r="AE130" s="70">
        <v>69</v>
      </c>
      <c r="AF130" s="207">
        <v>-1.6736401673640166E-2</v>
      </c>
      <c r="AG130" s="73">
        <v>4.3017456359102244E-2</v>
      </c>
      <c r="AH130" s="208">
        <v>1557</v>
      </c>
      <c r="AI130" s="208">
        <v>1589</v>
      </c>
      <c r="AJ130" s="72">
        <v>1589</v>
      </c>
      <c r="AK130" s="70">
        <v>1537</v>
      </c>
      <c r="AL130" s="70">
        <v>-32</v>
      </c>
      <c r="AM130" s="70">
        <v>52</v>
      </c>
      <c r="AN130" s="207">
        <v>-2.0138451856513532E-2</v>
      </c>
      <c r="AO130" s="75">
        <v>3.3832140533506833E-2</v>
      </c>
      <c r="AP130" s="69">
        <v>11.448529411764707</v>
      </c>
      <c r="AQ130" s="76">
        <v>11.683823529411764</v>
      </c>
      <c r="AR130" s="208">
        <v>1855</v>
      </c>
      <c r="AS130" s="77">
        <v>2340</v>
      </c>
      <c r="AT130" s="70">
        <v>1320</v>
      </c>
      <c r="AU130" s="70">
        <v>1590</v>
      </c>
      <c r="AV130" s="70">
        <v>220</v>
      </c>
      <c r="AW130" s="70">
        <v>140</v>
      </c>
      <c r="AX130" s="70">
        <v>1540</v>
      </c>
      <c r="AY130" s="70">
        <v>1730</v>
      </c>
      <c r="AZ130" s="207">
        <v>0.83018867924528306</v>
      </c>
      <c r="BA130" s="78">
        <v>0.73931623931623935</v>
      </c>
      <c r="BB130" s="69">
        <v>0.98404045175597443</v>
      </c>
      <c r="BC130" s="69">
        <v>0.95133443736519641</v>
      </c>
      <c r="BD130" s="208">
        <v>235</v>
      </c>
      <c r="BE130" s="79">
        <v>500</v>
      </c>
      <c r="BF130" s="207">
        <v>0.12668463611859837</v>
      </c>
      <c r="BG130" s="78">
        <v>0.21367521367521367</v>
      </c>
      <c r="BH130" s="69">
        <v>1.6133854143299038</v>
      </c>
      <c r="BI130" s="80">
        <v>1.4838556505223173</v>
      </c>
      <c r="BJ130" s="208">
        <v>30</v>
      </c>
      <c r="BK130" s="70">
        <v>60</v>
      </c>
      <c r="BL130" s="70">
        <v>15</v>
      </c>
      <c r="BM130" s="70">
        <v>0</v>
      </c>
      <c r="BN130" s="70">
        <v>45</v>
      </c>
      <c r="BO130" s="70">
        <v>60</v>
      </c>
      <c r="BP130" s="207">
        <v>2.4258760107816711E-2</v>
      </c>
      <c r="BQ130" s="78">
        <v>2.564102564102564E-2</v>
      </c>
      <c r="BR130" s="69">
        <v>0.49929527246154681</v>
      </c>
      <c r="BS130" s="69">
        <v>0.41356492969396191</v>
      </c>
      <c r="BT130" s="208">
        <v>35</v>
      </c>
      <c r="BU130" s="81">
        <v>50</v>
      </c>
      <c r="BV130" s="12" t="s">
        <v>38</v>
      </c>
      <c r="BW130" s="12" t="s">
        <v>38</v>
      </c>
      <c r="BX130" s="12" t="s">
        <v>38</v>
      </c>
      <c r="BY130" s="219" t="s">
        <v>473</v>
      </c>
      <c r="BZ130" s="67"/>
      <c r="CA130" s="220"/>
    </row>
    <row r="131" spans="1:79" ht="12.75" customHeight="1">
      <c r="A131" s="67"/>
      <c r="B131" s="227">
        <v>8250038.0999999996</v>
      </c>
      <c r="C131" s="68">
        <v>8250038.0999999996</v>
      </c>
      <c r="D131" s="69"/>
      <c r="E131" s="69"/>
      <c r="F131" s="70"/>
      <c r="G131" s="70"/>
      <c r="H131" s="70"/>
      <c r="I131" s="71" t="s">
        <v>127</v>
      </c>
      <c r="J131" s="69">
        <v>1.48</v>
      </c>
      <c r="K131" s="12">
        <v>1.48</v>
      </c>
      <c r="L131" s="12">
        <v>148</v>
      </c>
      <c r="M131" s="70">
        <v>148</v>
      </c>
      <c r="N131" s="70">
        <v>5362</v>
      </c>
      <c r="O131" s="70">
        <v>5589</v>
      </c>
      <c r="P131" s="72">
        <v>5589</v>
      </c>
      <c r="Q131" s="70">
        <v>5503</v>
      </c>
      <c r="R131" s="70">
        <v>5499</v>
      </c>
      <c r="S131" s="70">
        <v>-227</v>
      </c>
      <c r="T131" s="70">
        <v>90</v>
      </c>
      <c r="U131" s="207">
        <v>-4.0615494721774913E-2</v>
      </c>
      <c r="V131" s="73">
        <v>1.6366612111292964E-2</v>
      </c>
      <c r="W131" s="76">
        <v>3611.5</v>
      </c>
      <c r="X131" s="74">
        <v>3764.1</v>
      </c>
      <c r="Y131" s="12">
        <v>1800</v>
      </c>
      <c r="Z131" s="12">
        <v>1</v>
      </c>
      <c r="AA131" s="70">
        <v>1826</v>
      </c>
      <c r="AB131" s="70">
        <v>1826</v>
      </c>
      <c r="AC131" s="70">
        <v>1733</v>
      </c>
      <c r="AD131" s="70">
        <v>-26</v>
      </c>
      <c r="AE131" s="70">
        <v>93</v>
      </c>
      <c r="AF131" s="207">
        <v>-1.4238773274917854E-2</v>
      </c>
      <c r="AG131" s="73">
        <v>5.3664166185804961E-2</v>
      </c>
      <c r="AH131" s="208">
        <v>1686</v>
      </c>
      <c r="AI131" s="208">
        <v>1711</v>
      </c>
      <c r="AJ131" s="72">
        <v>1711</v>
      </c>
      <c r="AK131" s="70">
        <v>1674</v>
      </c>
      <c r="AL131" s="70">
        <v>-25</v>
      </c>
      <c r="AM131" s="70">
        <v>37</v>
      </c>
      <c r="AN131" s="207">
        <v>-1.4611338398597311E-2</v>
      </c>
      <c r="AO131" s="75">
        <v>2.2102747909199524E-2</v>
      </c>
      <c r="AP131" s="69">
        <v>11.391891891891891</v>
      </c>
      <c r="AQ131" s="76">
        <v>11.560810810810811</v>
      </c>
      <c r="AR131" s="208">
        <v>1965</v>
      </c>
      <c r="AS131" s="77">
        <v>2385</v>
      </c>
      <c r="AT131" s="70">
        <v>1505</v>
      </c>
      <c r="AU131" s="70">
        <v>1720</v>
      </c>
      <c r="AV131" s="70">
        <v>150</v>
      </c>
      <c r="AW131" s="70">
        <v>175</v>
      </c>
      <c r="AX131" s="70">
        <v>1655</v>
      </c>
      <c r="AY131" s="70">
        <v>1895</v>
      </c>
      <c r="AZ131" s="207">
        <v>0.84223918575063617</v>
      </c>
      <c r="BA131" s="78">
        <v>0.79454926624737943</v>
      </c>
      <c r="BB131" s="69">
        <v>0.99832417563931641</v>
      </c>
      <c r="BC131" s="69">
        <v>1.0224069741298556</v>
      </c>
      <c r="BD131" s="208">
        <v>205</v>
      </c>
      <c r="BE131" s="79">
        <v>395</v>
      </c>
      <c r="BF131" s="207">
        <v>0.10432569974554708</v>
      </c>
      <c r="BG131" s="78">
        <v>0.16561844863731656</v>
      </c>
      <c r="BH131" s="69">
        <v>1.3286343748238953</v>
      </c>
      <c r="BI131" s="80">
        <v>1.1501281155369207</v>
      </c>
      <c r="BJ131" s="208">
        <v>60</v>
      </c>
      <c r="BK131" s="70">
        <v>80</v>
      </c>
      <c r="BL131" s="70">
        <v>0</v>
      </c>
      <c r="BM131" s="70">
        <v>0</v>
      </c>
      <c r="BN131" s="70">
        <v>60</v>
      </c>
      <c r="BO131" s="70">
        <v>80</v>
      </c>
      <c r="BP131" s="207">
        <v>3.0534351145038167E-2</v>
      </c>
      <c r="BQ131" s="78">
        <v>3.3542976939203356E-2</v>
      </c>
      <c r="BR131" s="69">
        <v>0.62845986796686637</v>
      </c>
      <c r="BS131" s="69">
        <v>0.54101575708392513</v>
      </c>
      <c r="BT131" s="208">
        <v>45</v>
      </c>
      <c r="BU131" s="81">
        <v>20</v>
      </c>
      <c r="BV131" s="12" t="s">
        <v>38</v>
      </c>
      <c r="BW131" s="12" t="s">
        <v>38</v>
      </c>
      <c r="BX131" s="12" t="s">
        <v>38</v>
      </c>
      <c r="BY131" s="82"/>
      <c r="BZ131" s="428"/>
      <c r="CA131" s="439"/>
    </row>
    <row r="132" spans="1:79" ht="12.75" customHeight="1">
      <c r="A132" s="83"/>
      <c r="B132" s="227">
        <v>8250038.1100000003</v>
      </c>
      <c r="C132" s="84">
        <v>8250038.1100000003</v>
      </c>
      <c r="D132" s="85"/>
      <c r="E132" s="85"/>
      <c r="F132" s="86"/>
      <c r="G132" s="86"/>
      <c r="H132" s="86"/>
      <c r="I132" s="112" t="s">
        <v>128</v>
      </c>
      <c r="J132" s="85">
        <v>1.1299999999999999</v>
      </c>
      <c r="K132" s="16">
        <v>1.1299999999999999</v>
      </c>
      <c r="L132" s="16">
        <v>112.99999999999999</v>
      </c>
      <c r="M132" s="86">
        <v>112.99999999999999</v>
      </c>
      <c r="N132" s="86">
        <v>5187</v>
      </c>
      <c r="O132" s="86">
        <v>5677</v>
      </c>
      <c r="P132" s="87">
        <v>5677</v>
      </c>
      <c r="Q132" s="86">
        <v>5890</v>
      </c>
      <c r="R132" s="86">
        <v>5672</v>
      </c>
      <c r="S132" s="86">
        <v>-490</v>
      </c>
      <c r="T132" s="86">
        <v>5</v>
      </c>
      <c r="U132" s="210">
        <v>-8.6313193588162765E-2</v>
      </c>
      <c r="V132" s="88">
        <v>8.815232722143865E-4</v>
      </c>
      <c r="W132" s="91">
        <v>4583</v>
      </c>
      <c r="X132" s="89">
        <v>5015.8999999999996</v>
      </c>
      <c r="Y132" s="16">
        <v>1861</v>
      </c>
      <c r="Z132" s="16">
        <v>1</v>
      </c>
      <c r="AA132" s="86">
        <v>1888</v>
      </c>
      <c r="AB132" s="86">
        <v>1888</v>
      </c>
      <c r="AC132" s="86">
        <v>1989</v>
      </c>
      <c r="AD132" s="86">
        <v>-27</v>
      </c>
      <c r="AE132" s="86">
        <v>-101</v>
      </c>
      <c r="AF132" s="210">
        <v>-1.4300847457627119E-2</v>
      </c>
      <c r="AG132" s="88">
        <v>-5.077928607340372E-2</v>
      </c>
      <c r="AH132" s="211">
        <v>1721</v>
      </c>
      <c r="AI132" s="211">
        <v>1793</v>
      </c>
      <c r="AJ132" s="87">
        <v>1793</v>
      </c>
      <c r="AK132" s="86">
        <v>1939</v>
      </c>
      <c r="AL132" s="86">
        <v>-72</v>
      </c>
      <c r="AM132" s="86">
        <v>-146</v>
      </c>
      <c r="AN132" s="210">
        <v>-4.0156162855549356E-2</v>
      </c>
      <c r="AO132" s="90">
        <v>-7.529654461062403E-2</v>
      </c>
      <c r="AP132" s="85">
        <v>15.230088495575224</v>
      </c>
      <c r="AQ132" s="91">
        <v>15.867256637168143</v>
      </c>
      <c r="AR132" s="211">
        <v>1865</v>
      </c>
      <c r="AS132" s="92">
        <v>2545</v>
      </c>
      <c r="AT132" s="86">
        <v>1255</v>
      </c>
      <c r="AU132" s="86">
        <v>1520</v>
      </c>
      <c r="AV132" s="86">
        <v>145</v>
      </c>
      <c r="AW132" s="86">
        <v>160</v>
      </c>
      <c r="AX132" s="86">
        <v>1400</v>
      </c>
      <c r="AY132" s="86">
        <v>1680</v>
      </c>
      <c r="AZ132" s="210">
        <v>0.75067024128686322</v>
      </c>
      <c r="BA132" s="93">
        <v>0.66011787819253442</v>
      </c>
      <c r="BB132" s="85">
        <v>0.8897855413148098</v>
      </c>
      <c r="BC132" s="85">
        <v>0.84942388229670784</v>
      </c>
      <c r="BD132" s="211">
        <v>280</v>
      </c>
      <c r="BE132" s="94">
        <v>755</v>
      </c>
      <c r="BF132" s="210">
        <v>0.15013404825737264</v>
      </c>
      <c r="BG132" s="93">
        <v>0.29666011787819252</v>
      </c>
      <c r="BH132" s="85">
        <v>1.9120241496844494</v>
      </c>
      <c r="BI132" s="95">
        <v>2.0601397074874481</v>
      </c>
      <c r="BJ132" s="211">
        <v>115</v>
      </c>
      <c r="BK132" s="86">
        <v>70</v>
      </c>
      <c r="BL132" s="86">
        <v>0</v>
      </c>
      <c r="BM132" s="86">
        <v>10</v>
      </c>
      <c r="BN132" s="86">
        <v>115</v>
      </c>
      <c r="BO132" s="86">
        <v>80</v>
      </c>
      <c r="BP132" s="210">
        <v>6.1662198391420911E-2</v>
      </c>
      <c r="BQ132" s="93">
        <v>3.1434184675834968E-2</v>
      </c>
      <c r="BR132" s="85">
        <v>1.2691351087025258</v>
      </c>
      <c r="BS132" s="85">
        <v>0.50700297864249955</v>
      </c>
      <c r="BT132" s="211">
        <v>70</v>
      </c>
      <c r="BU132" s="96">
        <v>30</v>
      </c>
      <c r="BV132" s="16" t="s">
        <v>59</v>
      </c>
      <c r="BW132" s="16" t="s">
        <v>59</v>
      </c>
      <c r="BX132" s="16" t="s">
        <v>59</v>
      </c>
      <c r="BY132" s="82"/>
      <c r="BZ132" s="428"/>
      <c r="CA132" s="97"/>
    </row>
    <row r="133" spans="1:79" ht="12.75" customHeight="1">
      <c r="A133" s="67"/>
      <c r="B133" s="227">
        <v>8250038.1200000001</v>
      </c>
      <c r="C133" s="68">
        <v>8250038.1200000001</v>
      </c>
      <c r="D133" s="69"/>
      <c r="E133" s="69"/>
      <c r="F133" s="70"/>
      <c r="G133" s="70"/>
      <c r="H133" s="70"/>
      <c r="I133" s="71" t="s">
        <v>129</v>
      </c>
      <c r="J133" s="69">
        <v>1.35</v>
      </c>
      <c r="K133" s="12">
        <v>1.35</v>
      </c>
      <c r="L133" s="12">
        <v>135</v>
      </c>
      <c r="M133" s="70">
        <v>135</v>
      </c>
      <c r="N133" s="70">
        <v>5058</v>
      </c>
      <c r="O133" s="70">
        <v>5015</v>
      </c>
      <c r="P133" s="72">
        <v>5015</v>
      </c>
      <c r="Q133" s="70">
        <v>4830</v>
      </c>
      <c r="R133" s="70">
        <v>4663</v>
      </c>
      <c r="S133" s="70">
        <v>43</v>
      </c>
      <c r="T133" s="70">
        <v>352</v>
      </c>
      <c r="U133" s="207">
        <v>8.5742771684945169E-3</v>
      </c>
      <c r="V133" s="73">
        <v>7.5487883336907577E-2</v>
      </c>
      <c r="W133" s="76">
        <v>3752.8</v>
      </c>
      <c r="X133" s="74">
        <v>3721.4</v>
      </c>
      <c r="Y133" s="12">
        <v>2037</v>
      </c>
      <c r="Z133" s="12">
        <v>1</v>
      </c>
      <c r="AA133" s="70">
        <v>2062</v>
      </c>
      <c r="AB133" s="70">
        <v>2062</v>
      </c>
      <c r="AC133" s="70">
        <v>1892</v>
      </c>
      <c r="AD133" s="70">
        <v>-25</v>
      </c>
      <c r="AE133" s="70">
        <v>170</v>
      </c>
      <c r="AF133" s="207">
        <v>-1.2124151309408341E-2</v>
      </c>
      <c r="AG133" s="73">
        <v>8.9852008456659624E-2</v>
      </c>
      <c r="AH133" s="208">
        <v>1943</v>
      </c>
      <c r="AI133" s="208">
        <v>1906</v>
      </c>
      <c r="AJ133" s="72">
        <v>1906</v>
      </c>
      <c r="AK133" s="70">
        <v>1840</v>
      </c>
      <c r="AL133" s="70">
        <v>37</v>
      </c>
      <c r="AM133" s="70">
        <v>66</v>
      </c>
      <c r="AN133" s="207">
        <v>1.9412381951731374E-2</v>
      </c>
      <c r="AO133" s="75">
        <v>3.5869565217391305E-2</v>
      </c>
      <c r="AP133" s="69">
        <v>14.392592592592592</v>
      </c>
      <c r="AQ133" s="76">
        <v>14.118518518518519</v>
      </c>
      <c r="AR133" s="208">
        <v>2025</v>
      </c>
      <c r="AS133" s="77">
        <v>2255</v>
      </c>
      <c r="AT133" s="70">
        <v>1520</v>
      </c>
      <c r="AU133" s="70">
        <v>1595</v>
      </c>
      <c r="AV133" s="70">
        <v>180</v>
      </c>
      <c r="AW133" s="70">
        <v>180</v>
      </c>
      <c r="AX133" s="70">
        <v>1700</v>
      </c>
      <c r="AY133" s="70">
        <v>1775</v>
      </c>
      <c r="AZ133" s="207">
        <v>0.83950617283950613</v>
      </c>
      <c r="BA133" s="78">
        <v>0.78713968957871394</v>
      </c>
      <c r="BB133" s="69">
        <v>0.99508467680374058</v>
      </c>
      <c r="BC133" s="69">
        <v>1.0128725082594474</v>
      </c>
      <c r="BD133" s="208">
        <v>215</v>
      </c>
      <c r="BE133" s="79">
        <v>420</v>
      </c>
      <c r="BF133" s="207">
        <v>0.10617283950617284</v>
      </c>
      <c r="BG133" s="78">
        <v>0.18625277161862527</v>
      </c>
      <c r="BH133" s="69">
        <v>1.3521585245497747</v>
      </c>
      <c r="BI133" s="80">
        <v>1.2934220251293422</v>
      </c>
      <c r="BJ133" s="208">
        <v>45</v>
      </c>
      <c r="BK133" s="70">
        <v>35</v>
      </c>
      <c r="BL133" s="70">
        <v>0</v>
      </c>
      <c r="BM133" s="70">
        <v>10</v>
      </c>
      <c r="BN133" s="70">
        <v>45</v>
      </c>
      <c r="BO133" s="70">
        <v>45</v>
      </c>
      <c r="BP133" s="207">
        <v>2.2222222222222223E-2</v>
      </c>
      <c r="BQ133" s="78">
        <v>1.9955654101995565E-2</v>
      </c>
      <c r="BR133" s="69">
        <v>0.45737912613144166</v>
      </c>
      <c r="BS133" s="69">
        <v>0.32186538874186393</v>
      </c>
      <c r="BT133" s="208">
        <v>60</v>
      </c>
      <c r="BU133" s="81">
        <v>15</v>
      </c>
      <c r="BV133" s="12" t="s">
        <v>38</v>
      </c>
      <c r="BW133" s="12" t="s">
        <v>38</v>
      </c>
      <c r="BX133" s="12" t="s">
        <v>38</v>
      </c>
      <c r="BY133" s="82"/>
      <c r="BZ133" s="428"/>
      <c r="CA133" s="439"/>
    </row>
    <row r="134" spans="1:79" ht="12.75" customHeight="1">
      <c r="A134" s="67"/>
      <c r="B134" s="206">
        <v>8250038.1299999999</v>
      </c>
      <c r="C134" s="68">
        <v>8250038.1299999999</v>
      </c>
      <c r="D134" s="69"/>
      <c r="E134" s="69"/>
      <c r="F134" s="70"/>
      <c r="G134" s="70"/>
      <c r="H134" s="70"/>
      <c r="I134" s="71" t="s">
        <v>130</v>
      </c>
      <c r="J134" s="69">
        <v>1.34</v>
      </c>
      <c r="K134" s="12">
        <v>1.34</v>
      </c>
      <c r="L134" s="12">
        <v>134</v>
      </c>
      <c r="M134" s="70">
        <v>134</v>
      </c>
      <c r="N134" s="70">
        <v>5252</v>
      </c>
      <c r="O134" s="70">
        <v>5655</v>
      </c>
      <c r="P134" s="72">
        <v>5655</v>
      </c>
      <c r="Q134" s="70">
        <v>5536</v>
      </c>
      <c r="R134" s="70">
        <v>5363</v>
      </c>
      <c r="S134" s="70">
        <v>-403</v>
      </c>
      <c r="T134" s="70">
        <v>292</v>
      </c>
      <c r="U134" s="207">
        <v>-7.1264367816091953E-2</v>
      </c>
      <c r="V134" s="73">
        <v>5.4447137796009695E-2</v>
      </c>
      <c r="W134" s="76">
        <v>3917.6</v>
      </c>
      <c r="X134" s="74">
        <v>4217.8999999999996</v>
      </c>
      <c r="Y134" s="12">
        <v>1772</v>
      </c>
      <c r="Z134" s="12">
        <v>1</v>
      </c>
      <c r="AA134" s="70">
        <v>1766</v>
      </c>
      <c r="AB134" s="70">
        <v>1766</v>
      </c>
      <c r="AC134" s="70">
        <v>1660</v>
      </c>
      <c r="AD134" s="70">
        <v>6</v>
      </c>
      <c r="AE134" s="70">
        <v>106</v>
      </c>
      <c r="AF134" s="207">
        <v>3.3975084937712344E-3</v>
      </c>
      <c r="AG134" s="73">
        <v>6.3855421686746988E-2</v>
      </c>
      <c r="AH134" s="208">
        <v>1618</v>
      </c>
      <c r="AI134" s="208">
        <v>1685</v>
      </c>
      <c r="AJ134" s="72">
        <v>1685</v>
      </c>
      <c r="AK134" s="70">
        <v>1611</v>
      </c>
      <c r="AL134" s="70">
        <v>-67</v>
      </c>
      <c r="AM134" s="70">
        <v>74</v>
      </c>
      <c r="AN134" s="207">
        <v>-3.9762611275964393E-2</v>
      </c>
      <c r="AO134" s="75">
        <v>4.5934202358783364E-2</v>
      </c>
      <c r="AP134" s="69">
        <v>12.074626865671641</v>
      </c>
      <c r="AQ134" s="76">
        <v>12.574626865671641</v>
      </c>
      <c r="AR134" s="208">
        <v>1875</v>
      </c>
      <c r="AS134" s="77">
        <v>2645</v>
      </c>
      <c r="AT134" s="70">
        <v>1350</v>
      </c>
      <c r="AU134" s="70">
        <v>1760</v>
      </c>
      <c r="AV134" s="70">
        <v>185</v>
      </c>
      <c r="AW134" s="70">
        <v>195</v>
      </c>
      <c r="AX134" s="70">
        <v>1535</v>
      </c>
      <c r="AY134" s="70">
        <v>1955</v>
      </c>
      <c r="AZ134" s="207">
        <v>0.81866666666666665</v>
      </c>
      <c r="BA134" s="78">
        <v>0.73913043478260865</v>
      </c>
      <c r="BB134" s="69">
        <v>0.97038316306190653</v>
      </c>
      <c r="BC134" s="69">
        <v>0.95109534853952027</v>
      </c>
      <c r="BD134" s="208">
        <v>245</v>
      </c>
      <c r="BE134" s="79">
        <v>545</v>
      </c>
      <c r="BF134" s="207">
        <v>0.13066666666666665</v>
      </c>
      <c r="BG134" s="78">
        <v>0.20604914933837429</v>
      </c>
      <c r="BH134" s="69">
        <v>1.6640983516086991</v>
      </c>
      <c r="BI134" s="80">
        <v>1.4308968704053771</v>
      </c>
      <c r="BJ134" s="208">
        <v>50</v>
      </c>
      <c r="BK134" s="70">
        <v>100</v>
      </c>
      <c r="BL134" s="70">
        <v>0</v>
      </c>
      <c r="BM134" s="70">
        <v>10</v>
      </c>
      <c r="BN134" s="70">
        <v>50</v>
      </c>
      <c r="BO134" s="70">
        <v>110</v>
      </c>
      <c r="BP134" s="207">
        <v>2.6666666666666668E-2</v>
      </c>
      <c r="BQ134" s="78">
        <v>4.1587901701323253E-2</v>
      </c>
      <c r="BR134" s="69">
        <v>0.54885495135772999</v>
      </c>
      <c r="BS134" s="69">
        <v>0.67077260808585892</v>
      </c>
      <c r="BT134" s="208">
        <v>45</v>
      </c>
      <c r="BU134" s="81">
        <v>40</v>
      </c>
      <c r="BV134" s="12" t="s">
        <v>38</v>
      </c>
      <c r="BW134" s="12" t="s">
        <v>38</v>
      </c>
      <c r="BX134" s="12" t="s">
        <v>38</v>
      </c>
      <c r="BY134" s="219" t="s">
        <v>473</v>
      </c>
      <c r="BZ134" s="67"/>
      <c r="CA134" s="220"/>
    </row>
    <row r="135" spans="1:79" ht="12.75" customHeight="1">
      <c r="A135" s="67"/>
      <c r="B135" s="209">
        <v>8250038.1399999997</v>
      </c>
      <c r="C135" s="68">
        <v>8250038.1399999997</v>
      </c>
      <c r="D135" s="69"/>
      <c r="E135" s="69"/>
      <c r="F135" s="70"/>
      <c r="G135" s="70"/>
      <c r="H135" s="70"/>
      <c r="I135" s="71" t="s">
        <v>131</v>
      </c>
      <c r="J135" s="69">
        <v>1.32</v>
      </c>
      <c r="K135" s="12">
        <v>1.32</v>
      </c>
      <c r="L135" s="12">
        <v>132</v>
      </c>
      <c r="M135" s="70">
        <v>132</v>
      </c>
      <c r="N135" s="70">
        <v>5635</v>
      </c>
      <c r="O135" s="70">
        <v>6091</v>
      </c>
      <c r="P135" s="72">
        <v>6091</v>
      </c>
      <c r="Q135" s="70">
        <v>5724</v>
      </c>
      <c r="R135" s="70">
        <v>5767</v>
      </c>
      <c r="S135" s="70">
        <v>-456</v>
      </c>
      <c r="T135" s="70">
        <v>324</v>
      </c>
      <c r="U135" s="207">
        <v>-7.4864554260384172E-2</v>
      </c>
      <c r="V135" s="73">
        <v>5.618172359979192E-2</v>
      </c>
      <c r="W135" s="76">
        <v>4267.3</v>
      </c>
      <c r="X135" s="74">
        <v>4611.8999999999996</v>
      </c>
      <c r="Y135" s="12">
        <v>2022</v>
      </c>
      <c r="Z135" s="12">
        <v>1</v>
      </c>
      <c r="AA135" s="70">
        <v>2047</v>
      </c>
      <c r="AB135" s="70">
        <v>2047</v>
      </c>
      <c r="AC135" s="70">
        <v>1949</v>
      </c>
      <c r="AD135" s="70">
        <v>-25</v>
      </c>
      <c r="AE135" s="70">
        <v>98</v>
      </c>
      <c r="AF135" s="207">
        <v>-1.2212994626282364E-2</v>
      </c>
      <c r="AG135" s="73">
        <v>5.0282195997947664E-2</v>
      </c>
      <c r="AH135" s="208">
        <v>1884</v>
      </c>
      <c r="AI135" s="208">
        <v>1947</v>
      </c>
      <c r="AJ135" s="72">
        <v>1947</v>
      </c>
      <c r="AK135" s="70">
        <v>1876</v>
      </c>
      <c r="AL135" s="70">
        <v>-63</v>
      </c>
      <c r="AM135" s="70">
        <v>71</v>
      </c>
      <c r="AN135" s="207">
        <v>-3.2357473035439135E-2</v>
      </c>
      <c r="AO135" s="75">
        <v>3.7846481876332626E-2</v>
      </c>
      <c r="AP135" s="69">
        <v>14.272727272727273</v>
      </c>
      <c r="AQ135" s="76">
        <v>14.75</v>
      </c>
      <c r="AR135" s="208">
        <v>2100</v>
      </c>
      <c r="AS135" s="77">
        <v>2890</v>
      </c>
      <c r="AT135" s="70">
        <v>1545</v>
      </c>
      <c r="AU135" s="70">
        <v>2055</v>
      </c>
      <c r="AV135" s="70">
        <v>210</v>
      </c>
      <c r="AW135" s="70">
        <v>230</v>
      </c>
      <c r="AX135" s="70">
        <v>1755</v>
      </c>
      <c r="AY135" s="70">
        <v>2285</v>
      </c>
      <c r="AZ135" s="207">
        <v>0.83571428571428574</v>
      </c>
      <c r="BA135" s="78">
        <v>0.79065743944636679</v>
      </c>
      <c r="BB135" s="69">
        <v>0.99059007164590862</v>
      </c>
      <c r="BC135" s="69">
        <v>1.0173990645734681</v>
      </c>
      <c r="BD135" s="208">
        <v>245</v>
      </c>
      <c r="BE135" s="79">
        <v>535</v>
      </c>
      <c r="BF135" s="207">
        <v>0.11666666666666667</v>
      </c>
      <c r="BG135" s="78">
        <v>0.18512110726643599</v>
      </c>
      <c r="BH135" s="69">
        <v>1.4858020996506245</v>
      </c>
      <c r="BI135" s="80">
        <v>1.2855632449058056</v>
      </c>
      <c r="BJ135" s="208">
        <v>30</v>
      </c>
      <c r="BK135" s="70">
        <v>35</v>
      </c>
      <c r="BL135" s="70">
        <v>0</v>
      </c>
      <c r="BM135" s="70">
        <v>15</v>
      </c>
      <c r="BN135" s="70">
        <v>30</v>
      </c>
      <c r="BO135" s="70">
        <v>50</v>
      </c>
      <c r="BP135" s="207">
        <v>1.4285714285714285E-2</v>
      </c>
      <c r="BQ135" s="78">
        <v>1.7301038062283738E-2</v>
      </c>
      <c r="BR135" s="69">
        <v>0.29402943822735533</v>
      </c>
      <c r="BS135" s="69">
        <v>0.27904900100457641</v>
      </c>
      <c r="BT135" s="208">
        <v>70</v>
      </c>
      <c r="BU135" s="81">
        <v>20</v>
      </c>
      <c r="BV135" s="12" t="s">
        <v>38</v>
      </c>
      <c r="BW135" s="12" t="s">
        <v>38</v>
      </c>
      <c r="BX135" s="12" t="s">
        <v>38</v>
      </c>
      <c r="BY135" s="82"/>
      <c r="BZ135" s="66"/>
      <c r="CA135" s="97"/>
    </row>
    <row r="136" spans="1:79" ht="12.75" customHeight="1">
      <c r="A136" s="83" t="s">
        <v>326</v>
      </c>
      <c r="B136" s="206">
        <v>8250038.1500000004</v>
      </c>
      <c r="C136" s="84">
        <v>8250038.1500000004</v>
      </c>
      <c r="D136" s="85"/>
      <c r="E136" s="85"/>
      <c r="F136" s="86"/>
      <c r="G136" s="86"/>
      <c r="H136" s="86"/>
      <c r="I136" s="112" t="s">
        <v>132</v>
      </c>
      <c r="J136" s="85">
        <v>1.29</v>
      </c>
      <c r="K136" s="16">
        <v>1.29</v>
      </c>
      <c r="L136" s="16">
        <v>129</v>
      </c>
      <c r="M136" s="86">
        <v>129</v>
      </c>
      <c r="N136" s="86">
        <v>6021</v>
      </c>
      <c r="O136" s="86">
        <v>6668</v>
      </c>
      <c r="P136" s="87">
        <v>6668</v>
      </c>
      <c r="Q136" s="86">
        <v>6331</v>
      </c>
      <c r="R136" s="86">
        <v>6250</v>
      </c>
      <c r="S136" s="86">
        <v>-647</v>
      </c>
      <c r="T136" s="86">
        <v>418</v>
      </c>
      <c r="U136" s="210">
        <v>-9.7030593881223759E-2</v>
      </c>
      <c r="V136" s="88">
        <v>6.6879999999999995E-2</v>
      </c>
      <c r="W136" s="91">
        <v>4656.3</v>
      </c>
      <c r="X136" s="89">
        <v>5156.6000000000004</v>
      </c>
      <c r="Y136" s="16">
        <v>2096</v>
      </c>
      <c r="Z136" s="16">
        <v>1</v>
      </c>
      <c r="AA136" s="86">
        <v>2079</v>
      </c>
      <c r="AB136" s="86">
        <v>2079</v>
      </c>
      <c r="AC136" s="86">
        <v>1874</v>
      </c>
      <c r="AD136" s="86">
        <v>17</v>
      </c>
      <c r="AE136" s="86">
        <v>205</v>
      </c>
      <c r="AF136" s="210">
        <v>8.1770081770081767E-3</v>
      </c>
      <c r="AG136" s="88">
        <v>0.10939167556029883</v>
      </c>
      <c r="AH136" s="211">
        <v>1845</v>
      </c>
      <c r="AI136" s="211">
        <v>1977</v>
      </c>
      <c r="AJ136" s="87">
        <v>1977</v>
      </c>
      <c r="AK136" s="86">
        <v>1784</v>
      </c>
      <c r="AL136" s="86">
        <v>-132</v>
      </c>
      <c r="AM136" s="86">
        <v>193</v>
      </c>
      <c r="AN136" s="210">
        <v>-6.6767830045523516E-2</v>
      </c>
      <c r="AO136" s="90">
        <v>0.10818385650224215</v>
      </c>
      <c r="AP136" s="85">
        <v>14.302325581395349</v>
      </c>
      <c r="AQ136" s="91">
        <v>15.325581395348838</v>
      </c>
      <c r="AR136" s="211">
        <v>2075</v>
      </c>
      <c r="AS136" s="92">
        <v>3130</v>
      </c>
      <c r="AT136" s="86">
        <v>1500</v>
      </c>
      <c r="AU136" s="86">
        <v>2095</v>
      </c>
      <c r="AV136" s="86">
        <v>160</v>
      </c>
      <c r="AW136" s="86">
        <v>155</v>
      </c>
      <c r="AX136" s="86">
        <v>1660</v>
      </c>
      <c r="AY136" s="86">
        <v>2250</v>
      </c>
      <c r="AZ136" s="210">
        <v>0.8</v>
      </c>
      <c r="BA136" s="93">
        <v>0.71884984025559107</v>
      </c>
      <c r="BB136" s="85">
        <v>0.94825716260121173</v>
      </c>
      <c r="BC136" s="85">
        <v>0.92499876502387102</v>
      </c>
      <c r="BD136" s="211">
        <v>355</v>
      </c>
      <c r="BE136" s="94">
        <v>790</v>
      </c>
      <c r="BF136" s="210">
        <v>0.1710843373493976</v>
      </c>
      <c r="BG136" s="93">
        <v>0.25239616613418531</v>
      </c>
      <c r="BH136" s="85">
        <v>2.1788354370091771</v>
      </c>
      <c r="BI136" s="95">
        <v>1.7527511537096203</v>
      </c>
      <c r="BJ136" s="211">
        <v>40</v>
      </c>
      <c r="BK136" s="86">
        <v>40</v>
      </c>
      <c r="BL136" s="86">
        <v>0</v>
      </c>
      <c r="BM136" s="86">
        <v>15</v>
      </c>
      <c r="BN136" s="86">
        <v>40</v>
      </c>
      <c r="BO136" s="86">
        <v>55</v>
      </c>
      <c r="BP136" s="210">
        <v>1.9277108433734941E-2</v>
      </c>
      <c r="BQ136" s="93">
        <v>1.7571884984025558E-2</v>
      </c>
      <c r="BR136" s="85">
        <v>0.3967626154393229</v>
      </c>
      <c r="BS136" s="85">
        <v>0.2834174997423477</v>
      </c>
      <c r="BT136" s="211">
        <v>15</v>
      </c>
      <c r="BU136" s="96">
        <v>30</v>
      </c>
      <c r="BV136" s="16" t="s">
        <v>59</v>
      </c>
      <c r="BW136" s="16" t="s">
        <v>59</v>
      </c>
      <c r="BX136" s="12" t="s">
        <v>38</v>
      </c>
      <c r="BY136" s="82" t="s">
        <v>327</v>
      </c>
      <c r="BZ136" s="66"/>
      <c r="CA136" s="97"/>
    </row>
    <row r="137" spans="1:79" ht="12.75" customHeight="1">
      <c r="A137" s="67"/>
      <c r="B137" s="206">
        <v>8250038.1699999999</v>
      </c>
      <c r="C137" s="68">
        <v>8250038.1699999999</v>
      </c>
      <c r="D137" s="69"/>
      <c r="E137" s="69"/>
      <c r="F137" s="70"/>
      <c r="G137" s="70"/>
      <c r="H137" s="70"/>
      <c r="I137" s="71" t="s">
        <v>133</v>
      </c>
      <c r="J137" s="69">
        <v>1.43</v>
      </c>
      <c r="K137" s="12">
        <v>1.43</v>
      </c>
      <c r="L137" s="12">
        <v>143</v>
      </c>
      <c r="M137" s="70">
        <v>143</v>
      </c>
      <c r="N137" s="70">
        <v>6039</v>
      </c>
      <c r="O137" s="70">
        <v>6483</v>
      </c>
      <c r="P137" s="72">
        <v>6483</v>
      </c>
      <c r="Q137" s="70">
        <v>6186</v>
      </c>
      <c r="R137" s="70">
        <v>6193</v>
      </c>
      <c r="S137" s="70">
        <v>-444</v>
      </c>
      <c r="T137" s="70">
        <v>290</v>
      </c>
      <c r="U137" s="207">
        <v>-6.8486811661267938E-2</v>
      </c>
      <c r="V137" s="73">
        <v>4.6827062812853218E-2</v>
      </c>
      <c r="W137" s="76">
        <v>4233.7</v>
      </c>
      <c r="X137" s="74">
        <v>4545.3</v>
      </c>
      <c r="Y137" s="12">
        <v>2096</v>
      </c>
      <c r="Z137" s="12">
        <v>1</v>
      </c>
      <c r="AA137" s="70">
        <v>2136</v>
      </c>
      <c r="AB137" s="70">
        <v>2136</v>
      </c>
      <c r="AC137" s="70">
        <v>2026</v>
      </c>
      <c r="AD137" s="70">
        <v>-40</v>
      </c>
      <c r="AE137" s="70">
        <v>110</v>
      </c>
      <c r="AF137" s="207">
        <v>-1.8726591760299626E-2</v>
      </c>
      <c r="AG137" s="73">
        <v>5.4294175715695954E-2</v>
      </c>
      <c r="AH137" s="208">
        <v>1940</v>
      </c>
      <c r="AI137" s="208">
        <v>2022</v>
      </c>
      <c r="AJ137" s="72">
        <v>2022</v>
      </c>
      <c r="AK137" s="70">
        <v>1960</v>
      </c>
      <c r="AL137" s="70">
        <v>-82</v>
      </c>
      <c r="AM137" s="70">
        <v>62</v>
      </c>
      <c r="AN137" s="207">
        <v>-4.0553907022749754E-2</v>
      </c>
      <c r="AO137" s="75">
        <v>3.1632653061224487E-2</v>
      </c>
      <c r="AP137" s="69">
        <v>13.566433566433567</v>
      </c>
      <c r="AQ137" s="76">
        <v>14.13986013986014</v>
      </c>
      <c r="AR137" s="208">
        <v>2105</v>
      </c>
      <c r="AS137" s="77">
        <v>2955</v>
      </c>
      <c r="AT137" s="70">
        <v>1610</v>
      </c>
      <c r="AU137" s="70">
        <v>2090</v>
      </c>
      <c r="AV137" s="70">
        <v>185</v>
      </c>
      <c r="AW137" s="70">
        <v>220</v>
      </c>
      <c r="AX137" s="70">
        <v>1795</v>
      </c>
      <c r="AY137" s="70">
        <v>2310</v>
      </c>
      <c r="AZ137" s="207">
        <v>0.85273159144893107</v>
      </c>
      <c r="BA137" s="78">
        <v>0.78172588832487311</v>
      </c>
      <c r="BB137" s="69">
        <v>1.0107610492097239</v>
      </c>
      <c r="BC137" s="69">
        <v>1.0059061584135507</v>
      </c>
      <c r="BD137" s="208">
        <v>225</v>
      </c>
      <c r="BE137" s="79">
        <v>570</v>
      </c>
      <c r="BF137" s="207">
        <v>0.10688836104513064</v>
      </c>
      <c r="BG137" s="78">
        <v>0.19289340101522842</v>
      </c>
      <c r="BH137" s="69">
        <v>1.3612710108777353</v>
      </c>
      <c r="BI137" s="80">
        <v>1.3395375070501976</v>
      </c>
      <c r="BJ137" s="208">
        <v>20</v>
      </c>
      <c r="BK137" s="70">
        <v>55</v>
      </c>
      <c r="BL137" s="70">
        <v>0</v>
      </c>
      <c r="BM137" s="70">
        <v>10</v>
      </c>
      <c r="BN137" s="70">
        <v>20</v>
      </c>
      <c r="BO137" s="70">
        <v>65</v>
      </c>
      <c r="BP137" s="207">
        <v>9.5011876484560574E-3</v>
      </c>
      <c r="BQ137" s="78">
        <v>2.1996615905245348E-2</v>
      </c>
      <c r="BR137" s="69">
        <v>0.19555402067377553</v>
      </c>
      <c r="BS137" s="69">
        <v>0.35478412750395721</v>
      </c>
      <c r="BT137" s="208">
        <v>55</v>
      </c>
      <c r="BU137" s="81">
        <v>10</v>
      </c>
      <c r="BV137" s="12" t="s">
        <v>38</v>
      </c>
      <c r="BW137" s="12" t="s">
        <v>38</v>
      </c>
      <c r="BX137" s="12" t="s">
        <v>38</v>
      </c>
      <c r="BY137" s="82"/>
      <c r="BZ137" s="66"/>
      <c r="CA137" s="97"/>
    </row>
    <row r="138" spans="1:79" ht="12.75" customHeight="1">
      <c r="A138" s="67"/>
      <c r="B138" s="206">
        <v>8250038.1799999997</v>
      </c>
      <c r="C138" s="68">
        <v>8250038.1799999997</v>
      </c>
      <c r="D138" s="69"/>
      <c r="E138" s="69"/>
      <c r="F138" s="70"/>
      <c r="G138" s="70"/>
      <c r="H138" s="70"/>
      <c r="I138" s="71" t="s">
        <v>134</v>
      </c>
      <c r="J138" s="69">
        <v>1.23</v>
      </c>
      <c r="K138" s="12">
        <v>1.23</v>
      </c>
      <c r="L138" s="12">
        <v>123</v>
      </c>
      <c r="M138" s="70">
        <v>123</v>
      </c>
      <c r="N138" s="70">
        <v>6127</v>
      </c>
      <c r="O138" s="70">
        <v>6464</v>
      </c>
      <c r="P138" s="72">
        <v>6464</v>
      </c>
      <c r="Q138" s="70">
        <v>6146</v>
      </c>
      <c r="R138" s="70">
        <v>6224</v>
      </c>
      <c r="S138" s="70">
        <v>-337</v>
      </c>
      <c r="T138" s="70">
        <v>240</v>
      </c>
      <c r="U138" s="207">
        <v>-5.2134900990099008E-2</v>
      </c>
      <c r="V138" s="73">
        <v>3.8560411311053984E-2</v>
      </c>
      <c r="W138" s="76">
        <v>4970</v>
      </c>
      <c r="X138" s="74">
        <v>5243.3</v>
      </c>
      <c r="Y138" s="12">
        <v>2004</v>
      </c>
      <c r="Z138" s="12">
        <v>1</v>
      </c>
      <c r="AA138" s="70">
        <v>2009</v>
      </c>
      <c r="AB138" s="70">
        <v>2009</v>
      </c>
      <c r="AC138" s="70">
        <v>1884</v>
      </c>
      <c r="AD138" s="70">
        <v>-5</v>
      </c>
      <c r="AE138" s="70">
        <v>125</v>
      </c>
      <c r="AF138" s="207">
        <v>-2.4888003982080635E-3</v>
      </c>
      <c r="AG138" s="73">
        <v>6.6348195329087048E-2</v>
      </c>
      <c r="AH138" s="208">
        <v>1879</v>
      </c>
      <c r="AI138" s="208">
        <v>1917</v>
      </c>
      <c r="AJ138" s="72">
        <v>1917</v>
      </c>
      <c r="AK138" s="70">
        <v>1824</v>
      </c>
      <c r="AL138" s="70">
        <v>-38</v>
      </c>
      <c r="AM138" s="70">
        <v>93</v>
      </c>
      <c r="AN138" s="207">
        <v>-1.9822639540949399E-2</v>
      </c>
      <c r="AO138" s="75">
        <v>5.0986842105263157E-2</v>
      </c>
      <c r="AP138" s="69">
        <v>15.276422764227643</v>
      </c>
      <c r="AQ138" s="76">
        <v>15.585365853658537</v>
      </c>
      <c r="AR138" s="208">
        <v>2495</v>
      </c>
      <c r="AS138" s="77">
        <v>3100</v>
      </c>
      <c r="AT138" s="70">
        <v>1870</v>
      </c>
      <c r="AU138" s="70">
        <v>2120</v>
      </c>
      <c r="AV138" s="70">
        <v>175</v>
      </c>
      <c r="AW138" s="70">
        <v>190</v>
      </c>
      <c r="AX138" s="70">
        <v>2045</v>
      </c>
      <c r="AY138" s="70">
        <v>2310</v>
      </c>
      <c r="AZ138" s="207">
        <v>0.81963927855711427</v>
      </c>
      <c r="BA138" s="78">
        <v>0.74516129032258061</v>
      </c>
      <c r="BB138" s="69">
        <v>0.9715360208013416</v>
      </c>
      <c r="BC138" s="69">
        <v>0.95885570906840056</v>
      </c>
      <c r="BD138" s="208">
        <v>345</v>
      </c>
      <c r="BE138" s="79">
        <v>665</v>
      </c>
      <c r="BF138" s="207">
        <v>0.13827655310621242</v>
      </c>
      <c r="BG138" s="78">
        <v>0.21451612903225806</v>
      </c>
      <c r="BH138" s="69">
        <v>1.7610136537513841</v>
      </c>
      <c r="BI138" s="80">
        <v>1.4896953405017921</v>
      </c>
      <c r="BJ138" s="208">
        <v>50</v>
      </c>
      <c r="BK138" s="70">
        <v>70</v>
      </c>
      <c r="BL138" s="70">
        <v>10</v>
      </c>
      <c r="BM138" s="70">
        <v>10</v>
      </c>
      <c r="BN138" s="70">
        <v>60</v>
      </c>
      <c r="BO138" s="70">
        <v>80</v>
      </c>
      <c r="BP138" s="207">
        <v>2.4048096192384769E-2</v>
      </c>
      <c r="BQ138" s="78">
        <v>2.5806451612903226E-2</v>
      </c>
      <c r="BR138" s="69">
        <v>0.49495937497190079</v>
      </c>
      <c r="BS138" s="69">
        <v>0.41623309053069718</v>
      </c>
      <c r="BT138" s="208">
        <v>40</v>
      </c>
      <c r="BU138" s="81">
        <v>50</v>
      </c>
      <c r="BV138" s="12" t="s">
        <v>38</v>
      </c>
      <c r="BW138" s="12" t="s">
        <v>38</v>
      </c>
      <c r="BX138" s="12" t="s">
        <v>38</v>
      </c>
      <c r="BY138" s="219" t="s">
        <v>473</v>
      </c>
      <c r="BZ138" s="67"/>
      <c r="CA138" s="220"/>
    </row>
    <row r="139" spans="1:79" ht="12.75" customHeight="1">
      <c r="A139" s="67"/>
      <c r="B139" s="206">
        <v>8250038.2000000002</v>
      </c>
      <c r="C139" s="68">
        <v>8250038.2000000002</v>
      </c>
      <c r="D139" s="69"/>
      <c r="E139" s="69"/>
      <c r="F139" s="70"/>
      <c r="G139" s="70"/>
      <c r="H139" s="70"/>
      <c r="I139" s="71" t="s">
        <v>135</v>
      </c>
      <c r="J139" s="69">
        <v>1.58</v>
      </c>
      <c r="K139" s="12">
        <v>3.06</v>
      </c>
      <c r="L139" s="12">
        <v>158</v>
      </c>
      <c r="M139" s="70">
        <v>306</v>
      </c>
      <c r="N139" s="70">
        <v>6835</v>
      </c>
      <c r="O139" s="70">
        <v>6841</v>
      </c>
      <c r="P139" s="72">
        <v>6856</v>
      </c>
      <c r="Q139" s="70">
        <v>6480</v>
      </c>
      <c r="R139" s="70">
        <v>6022</v>
      </c>
      <c r="S139" s="70">
        <v>-6</v>
      </c>
      <c r="T139" s="70">
        <v>834</v>
      </c>
      <c r="U139" s="207">
        <v>-8.7706475661453003E-4</v>
      </c>
      <c r="V139" s="73">
        <v>0.13849219528395881</v>
      </c>
      <c r="W139" s="76">
        <v>4319.8999999999996</v>
      </c>
      <c r="X139" s="74">
        <v>2237.8000000000002</v>
      </c>
      <c r="Y139" s="12">
        <v>2424</v>
      </c>
      <c r="Z139" s="12">
        <v>1</v>
      </c>
      <c r="AA139" s="70">
        <v>2341</v>
      </c>
      <c r="AB139" s="70">
        <v>2341</v>
      </c>
      <c r="AC139" s="70">
        <v>1983</v>
      </c>
      <c r="AD139" s="70">
        <v>83</v>
      </c>
      <c r="AE139" s="70">
        <v>358</v>
      </c>
      <c r="AF139" s="207">
        <v>3.5454933788979071E-2</v>
      </c>
      <c r="AG139" s="73">
        <v>0.18053454362077659</v>
      </c>
      <c r="AH139" s="208">
        <v>2296</v>
      </c>
      <c r="AI139" s="208">
        <v>2176</v>
      </c>
      <c r="AJ139" s="72">
        <v>2176</v>
      </c>
      <c r="AK139" s="70">
        <v>1911</v>
      </c>
      <c r="AL139" s="70">
        <v>120</v>
      </c>
      <c r="AM139" s="70">
        <v>265</v>
      </c>
      <c r="AN139" s="207">
        <v>5.514705882352941E-2</v>
      </c>
      <c r="AO139" s="75">
        <v>0.13867085295656725</v>
      </c>
      <c r="AP139" s="69">
        <v>14.531645569620252</v>
      </c>
      <c r="AQ139" s="76">
        <v>7.1111111111111107</v>
      </c>
      <c r="AR139" s="208">
        <v>2790</v>
      </c>
      <c r="AS139" s="77">
        <v>3630</v>
      </c>
      <c r="AT139" s="70">
        <v>2105</v>
      </c>
      <c r="AU139" s="70">
        <v>2650</v>
      </c>
      <c r="AV139" s="70">
        <v>275</v>
      </c>
      <c r="AW139" s="70">
        <v>305</v>
      </c>
      <c r="AX139" s="70">
        <v>2380</v>
      </c>
      <c r="AY139" s="70">
        <v>2955</v>
      </c>
      <c r="AZ139" s="207">
        <v>0.8530465949820788</v>
      </c>
      <c r="BA139" s="78">
        <v>0.81404958677685946</v>
      </c>
      <c r="BB139" s="69">
        <v>1.0111344296554139</v>
      </c>
      <c r="BC139" s="69">
        <v>1.0474995197453978</v>
      </c>
      <c r="BD139" s="208">
        <v>320</v>
      </c>
      <c r="BE139" s="79">
        <v>605</v>
      </c>
      <c r="BF139" s="207">
        <v>0.11469534050179211</v>
      </c>
      <c r="BG139" s="78">
        <v>0.16666666666666666</v>
      </c>
      <c r="BH139" s="69">
        <v>1.4606963806089088</v>
      </c>
      <c r="BI139" s="80">
        <v>1.1574074074074074</v>
      </c>
      <c r="BJ139" s="208">
        <v>35</v>
      </c>
      <c r="BK139" s="70">
        <v>25</v>
      </c>
      <c r="BL139" s="70">
        <v>15</v>
      </c>
      <c r="BM139" s="70">
        <v>0</v>
      </c>
      <c r="BN139" s="70">
        <v>50</v>
      </c>
      <c r="BO139" s="70">
        <v>25</v>
      </c>
      <c r="BP139" s="207">
        <v>1.7921146953405017E-2</v>
      </c>
      <c r="BQ139" s="78">
        <v>6.8870523415977963E-3</v>
      </c>
      <c r="BR139" s="69">
        <v>0.36885413397696903</v>
      </c>
      <c r="BS139" s="69">
        <v>0.11108148938060962</v>
      </c>
      <c r="BT139" s="208">
        <v>40</v>
      </c>
      <c r="BU139" s="81">
        <v>50</v>
      </c>
      <c r="BV139" s="12" t="s">
        <v>38</v>
      </c>
      <c r="BW139" s="12" t="s">
        <v>38</v>
      </c>
      <c r="BX139" s="12" t="s">
        <v>38</v>
      </c>
      <c r="BY139" s="82"/>
      <c r="BZ139" s="66"/>
      <c r="CA139" s="97"/>
    </row>
    <row r="140" spans="1:79" ht="12.75" customHeight="1">
      <c r="A140" s="67"/>
      <c r="B140" s="206">
        <v>8250038.21</v>
      </c>
      <c r="C140" s="68">
        <v>8250038.21</v>
      </c>
      <c r="D140" s="69"/>
      <c r="E140" s="69"/>
      <c r="F140" s="70"/>
      <c r="G140" s="70"/>
      <c r="H140" s="70"/>
      <c r="I140" s="71" t="s">
        <v>136</v>
      </c>
      <c r="J140" s="69">
        <v>1.4</v>
      </c>
      <c r="K140" s="12">
        <v>1.4</v>
      </c>
      <c r="L140" s="12">
        <v>140</v>
      </c>
      <c r="M140" s="70">
        <v>140</v>
      </c>
      <c r="N140" s="70">
        <v>5272</v>
      </c>
      <c r="O140" s="70">
        <v>5414</v>
      </c>
      <c r="P140" s="72">
        <v>5414</v>
      </c>
      <c r="Q140" s="70">
        <v>5145</v>
      </c>
      <c r="R140" s="70">
        <v>5178</v>
      </c>
      <c r="S140" s="70">
        <v>-142</v>
      </c>
      <c r="T140" s="70">
        <v>236</v>
      </c>
      <c r="U140" s="207">
        <v>-2.6228297007757664E-2</v>
      </c>
      <c r="V140" s="73">
        <v>4.5577443028196211E-2</v>
      </c>
      <c r="W140" s="76">
        <v>3769.5</v>
      </c>
      <c r="X140" s="74">
        <v>3862.5</v>
      </c>
      <c r="Y140" s="12">
        <v>2414</v>
      </c>
      <c r="Z140" s="12">
        <v>1</v>
      </c>
      <c r="AA140" s="70">
        <v>2431</v>
      </c>
      <c r="AB140" s="70">
        <v>2431</v>
      </c>
      <c r="AC140" s="70">
        <v>2255</v>
      </c>
      <c r="AD140" s="70">
        <v>-17</v>
      </c>
      <c r="AE140" s="70">
        <v>176</v>
      </c>
      <c r="AF140" s="207">
        <v>-6.993006993006993E-3</v>
      </c>
      <c r="AG140" s="73">
        <v>7.8048780487804878E-2</v>
      </c>
      <c r="AH140" s="208">
        <v>2237</v>
      </c>
      <c r="AI140" s="208">
        <v>2268</v>
      </c>
      <c r="AJ140" s="72">
        <v>2268</v>
      </c>
      <c r="AK140" s="70">
        <v>2144</v>
      </c>
      <c r="AL140" s="70">
        <v>-31</v>
      </c>
      <c r="AM140" s="70">
        <v>124</v>
      </c>
      <c r="AN140" s="207">
        <v>-1.3668430335097001E-2</v>
      </c>
      <c r="AO140" s="75">
        <v>5.7835820895522388E-2</v>
      </c>
      <c r="AP140" s="69">
        <v>15.978571428571428</v>
      </c>
      <c r="AQ140" s="76">
        <v>16.2</v>
      </c>
      <c r="AR140" s="208">
        <v>1930</v>
      </c>
      <c r="AS140" s="77">
        <v>2630</v>
      </c>
      <c r="AT140" s="70">
        <v>1410</v>
      </c>
      <c r="AU140" s="70">
        <v>1925</v>
      </c>
      <c r="AV140" s="70">
        <v>155</v>
      </c>
      <c r="AW140" s="70">
        <v>135</v>
      </c>
      <c r="AX140" s="70">
        <v>1565</v>
      </c>
      <c r="AY140" s="70">
        <v>2060</v>
      </c>
      <c r="AZ140" s="207">
        <v>0.81088082901554404</v>
      </c>
      <c r="BA140" s="78">
        <v>0.78326996197718635</v>
      </c>
      <c r="BB140" s="69">
        <v>0.9611544426624975</v>
      </c>
      <c r="BC140" s="69">
        <v>1.007893035423898</v>
      </c>
      <c r="BD140" s="208">
        <v>270</v>
      </c>
      <c r="BE140" s="79">
        <v>495</v>
      </c>
      <c r="BF140" s="207">
        <v>0.13989637305699482</v>
      </c>
      <c r="BG140" s="78">
        <v>0.18821292775665399</v>
      </c>
      <c r="BH140" s="69">
        <v>1.7816427841850566</v>
      </c>
      <c r="BI140" s="80">
        <v>1.3070342205323195</v>
      </c>
      <c r="BJ140" s="208">
        <v>25</v>
      </c>
      <c r="BK140" s="70">
        <v>40</v>
      </c>
      <c r="BL140" s="70">
        <v>0</v>
      </c>
      <c r="BM140" s="70">
        <v>0</v>
      </c>
      <c r="BN140" s="70">
        <v>25</v>
      </c>
      <c r="BO140" s="70">
        <v>40</v>
      </c>
      <c r="BP140" s="207">
        <v>1.2953367875647668E-2</v>
      </c>
      <c r="BQ140" s="78">
        <v>1.5209125475285171E-2</v>
      </c>
      <c r="BR140" s="69">
        <v>0.26660700357402684</v>
      </c>
      <c r="BS140" s="69">
        <v>0.24530847540782533</v>
      </c>
      <c r="BT140" s="208">
        <v>65</v>
      </c>
      <c r="BU140" s="81">
        <v>45</v>
      </c>
      <c r="BV140" s="12" t="s">
        <v>38</v>
      </c>
      <c r="BW140" s="12" t="s">
        <v>38</v>
      </c>
      <c r="BX140" s="12" t="s">
        <v>38</v>
      </c>
      <c r="BY140" s="219" t="s">
        <v>473</v>
      </c>
      <c r="BZ140" s="67"/>
      <c r="CA140" s="220"/>
    </row>
    <row r="141" spans="1:79" ht="12.75" customHeight="1">
      <c r="A141" s="67"/>
      <c r="B141" s="206">
        <v>8250038.2199999997</v>
      </c>
      <c r="C141" s="68">
        <v>8250038.2199999997</v>
      </c>
      <c r="D141" s="69"/>
      <c r="E141" s="69"/>
      <c r="F141" s="70"/>
      <c r="G141" s="70"/>
      <c r="H141" s="70"/>
      <c r="I141" s="71" t="s">
        <v>137</v>
      </c>
      <c r="J141" s="69">
        <v>2.58</v>
      </c>
      <c r="K141" s="12">
        <v>2.61</v>
      </c>
      <c r="L141" s="12">
        <v>258</v>
      </c>
      <c r="M141" s="70">
        <v>261</v>
      </c>
      <c r="N141" s="70">
        <v>4557</v>
      </c>
      <c r="O141" s="70">
        <v>4729</v>
      </c>
      <c r="P141" s="72">
        <v>4729</v>
      </c>
      <c r="Q141" s="70">
        <v>4783</v>
      </c>
      <c r="R141" s="70">
        <v>4756</v>
      </c>
      <c r="S141" s="70">
        <v>-172</v>
      </c>
      <c r="T141" s="70">
        <v>-27</v>
      </c>
      <c r="U141" s="207">
        <v>-3.6371325861704377E-2</v>
      </c>
      <c r="V141" s="73">
        <v>-5.6770395290159795E-3</v>
      </c>
      <c r="W141" s="76">
        <v>1765.7</v>
      </c>
      <c r="X141" s="74">
        <v>1812.9</v>
      </c>
      <c r="Y141" s="12">
        <v>1531</v>
      </c>
      <c r="Z141" s="12">
        <v>1</v>
      </c>
      <c r="AA141" s="70">
        <v>1532</v>
      </c>
      <c r="AB141" s="70">
        <v>1532</v>
      </c>
      <c r="AC141" s="70">
        <v>1496</v>
      </c>
      <c r="AD141" s="70">
        <v>-1</v>
      </c>
      <c r="AE141" s="70">
        <v>36</v>
      </c>
      <c r="AF141" s="207">
        <v>-6.5274151436031332E-4</v>
      </c>
      <c r="AG141" s="73">
        <v>2.4064171122994651E-2</v>
      </c>
      <c r="AH141" s="208">
        <v>1506</v>
      </c>
      <c r="AI141" s="208">
        <v>1503</v>
      </c>
      <c r="AJ141" s="72">
        <v>1503</v>
      </c>
      <c r="AK141" s="70">
        <v>1449</v>
      </c>
      <c r="AL141" s="70">
        <v>3</v>
      </c>
      <c r="AM141" s="70">
        <v>54</v>
      </c>
      <c r="AN141" s="207">
        <v>1.996007984031936E-3</v>
      </c>
      <c r="AO141" s="75">
        <v>3.7267080745341616E-2</v>
      </c>
      <c r="AP141" s="69">
        <v>5.8372093023255811</v>
      </c>
      <c r="AQ141" s="76">
        <v>5.7586206896551726</v>
      </c>
      <c r="AR141" s="208">
        <v>1720</v>
      </c>
      <c r="AS141" s="77">
        <v>2205</v>
      </c>
      <c r="AT141" s="70">
        <v>1385</v>
      </c>
      <c r="AU141" s="70">
        <v>1810</v>
      </c>
      <c r="AV141" s="70">
        <v>140</v>
      </c>
      <c r="AW141" s="70">
        <v>175</v>
      </c>
      <c r="AX141" s="70">
        <v>1525</v>
      </c>
      <c r="AY141" s="70">
        <v>1985</v>
      </c>
      <c r="AZ141" s="207">
        <v>0.88662790697674421</v>
      </c>
      <c r="BA141" s="78">
        <v>0.90022675736961455</v>
      </c>
      <c r="BB141" s="69">
        <v>1.0509390791910231</v>
      </c>
      <c r="BC141" s="69">
        <v>1.1583902397644872</v>
      </c>
      <c r="BD141" s="208">
        <v>120</v>
      </c>
      <c r="BE141" s="79">
        <v>200</v>
      </c>
      <c r="BF141" s="207">
        <v>6.9767441860465115E-2</v>
      </c>
      <c r="BG141" s="78">
        <v>9.0702947845804988E-2</v>
      </c>
      <c r="BH141" s="69">
        <v>0.88851952803027368</v>
      </c>
      <c r="BI141" s="80">
        <v>0.62988158226253466</v>
      </c>
      <c r="BJ141" s="208">
        <v>35</v>
      </c>
      <c r="BK141" s="70">
        <v>10</v>
      </c>
      <c r="BL141" s="70">
        <v>0</v>
      </c>
      <c r="BM141" s="70">
        <v>0</v>
      </c>
      <c r="BN141" s="70">
        <v>35</v>
      </c>
      <c r="BO141" s="70">
        <v>10</v>
      </c>
      <c r="BP141" s="207">
        <v>2.0348837209302327E-2</v>
      </c>
      <c r="BQ141" s="78">
        <v>4.5351473922902496E-3</v>
      </c>
      <c r="BR141" s="69">
        <v>0.41882100212617479</v>
      </c>
      <c r="BS141" s="69">
        <v>7.3147538585326605E-2</v>
      </c>
      <c r="BT141" s="208">
        <v>35</v>
      </c>
      <c r="BU141" s="81">
        <v>10</v>
      </c>
      <c r="BV141" s="12" t="s">
        <v>38</v>
      </c>
      <c r="BW141" s="12" t="s">
        <v>38</v>
      </c>
      <c r="BX141" s="12" t="s">
        <v>38</v>
      </c>
      <c r="BY141" s="82"/>
      <c r="BZ141" s="66"/>
      <c r="CA141" s="97"/>
    </row>
    <row r="142" spans="1:79" ht="12.75" customHeight="1">
      <c r="A142" s="67"/>
      <c r="B142" s="206">
        <v>8250038.2300000004</v>
      </c>
      <c r="C142" s="68">
        <v>8250038.2300000004</v>
      </c>
      <c r="D142" s="69"/>
      <c r="E142" s="69"/>
      <c r="F142" s="70"/>
      <c r="G142" s="70"/>
      <c r="H142" s="70"/>
      <c r="I142" s="71" t="s">
        <v>138</v>
      </c>
      <c r="J142" s="69">
        <v>1.28</v>
      </c>
      <c r="K142" s="12">
        <v>1.28</v>
      </c>
      <c r="L142" s="12">
        <v>128</v>
      </c>
      <c r="M142" s="70">
        <v>128</v>
      </c>
      <c r="N142" s="70">
        <v>5004</v>
      </c>
      <c r="O142" s="70">
        <v>5227</v>
      </c>
      <c r="P142" s="72">
        <v>5227</v>
      </c>
      <c r="Q142" s="70">
        <v>4926</v>
      </c>
      <c r="R142" s="70">
        <v>5015</v>
      </c>
      <c r="S142" s="70">
        <v>-223</v>
      </c>
      <c r="T142" s="70">
        <v>212</v>
      </c>
      <c r="U142" s="207">
        <v>-4.2663095465850391E-2</v>
      </c>
      <c r="V142" s="73">
        <v>4.2273180458624125E-2</v>
      </c>
      <c r="W142" s="76">
        <v>3918.9</v>
      </c>
      <c r="X142" s="74">
        <v>4094.1</v>
      </c>
      <c r="Y142" s="12">
        <v>1903</v>
      </c>
      <c r="Z142" s="12">
        <v>1</v>
      </c>
      <c r="AA142" s="70">
        <v>1938</v>
      </c>
      <c r="AB142" s="70">
        <v>1938</v>
      </c>
      <c r="AC142" s="70">
        <v>1852</v>
      </c>
      <c r="AD142" s="70">
        <v>-35</v>
      </c>
      <c r="AE142" s="70">
        <v>86</v>
      </c>
      <c r="AF142" s="207">
        <v>-1.805985552115583E-2</v>
      </c>
      <c r="AG142" s="73">
        <v>4.6436285097192227E-2</v>
      </c>
      <c r="AH142" s="208">
        <v>1808</v>
      </c>
      <c r="AI142" s="208">
        <v>1861</v>
      </c>
      <c r="AJ142" s="72">
        <v>1861</v>
      </c>
      <c r="AK142" s="70">
        <v>1807</v>
      </c>
      <c r="AL142" s="70">
        <v>-53</v>
      </c>
      <c r="AM142" s="70">
        <v>54</v>
      </c>
      <c r="AN142" s="207">
        <v>-2.8479312197743148E-2</v>
      </c>
      <c r="AO142" s="75">
        <v>2.9883785279468732E-2</v>
      </c>
      <c r="AP142" s="69">
        <v>14.125</v>
      </c>
      <c r="AQ142" s="76">
        <v>14.5390625</v>
      </c>
      <c r="AR142" s="208">
        <v>1535</v>
      </c>
      <c r="AS142" s="77">
        <v>2380</v>
      </c>
      <c r="AT142" s="70">
        <v>1195</v>
      </c>
      <c r="AU142" s="70">
        <v>1730</v>
      </c>
      <c r="AV142" s="70">
        <v>125</v>
      </c>
      <c r="AW142" s="70">
        <v>125</v>
      </c>
      <c r="AX142" s="70">
        <v>1320</v>
      </c>
      <c r="AY142" s="70">
        <v>1855</v>
      </c>
      <c r="AZ142" s="207">
        <v>0.85993485342019549</v>
      </c>
      <c r="BA142" s="78">
        <v>0.77941176470588236</v>
      </c>
      <c r="BB142" s="69">
        <v>1.0192992301576542</v>
      </c>
      <c r="BC142" s="69">
        <v>1.0029283995412415</v>
      </c>
      <c r="BD142" s="208">
        <v>140</v>
      </c>
      <c r="BE142" s="79">
        <v>455</v>
      </c>
      <c r="BF142" s="207">
        <v>9.1205211726384364E-2</v>
      </c>
      <c r="BG142" s="78">
        <v>0.19117647058823528</v>
      </c>
      <c r="BH142" s="69">
        <v>1.1615391007040712</v>
      </c>
      <c r="BI142" s="80">
        <v>1.3276143790849673</v>
      </c>
      <c r="BJ142" s="208">
        <v>30</v>
      </c>
      <c r="BK142" s="70">
        <v>40</v>
      </c>
      <c r="BL142" s="70">
        <v>0</v>
      </c>
      <c r="BM142" s="70">
        <v>15</v>
      </c>
      <c r="BN142" s="70">
        <v>30</v>
      </c>
      <c r="BO142" s="70">
        <v>55</v>
      </c>
      <c r="BP142" s="207">
        <v>1.9543973941368076E-2</v>
      </c>
      <c r="BQ142" s="78">
        <v>2.3109243697478993E-2</v>
      </c>
      <c r="BR142" s="69">
        <v>0.4022552575097369</v>
      </c>
      <c r="BS142" s="69">
        <v>0.37272973705611279</v>
      </c>
      <c r="BT142" s="208">
        <v>45</v>
      </c>
      <c r="BU142" s="81">
        <v>25</v>
      </c>
      <c r="BV142" s="12" t="s">
        <v>38</v>
      </c>
      <c r="BW142" s="12" t="s">
        <v>38</v>
      </c>
      <c r="BX142" s="12" t="s">
        <v>38</v>
      </c>
      <c r="BY142" s="82"/>
      <c r="BZ142" s="428"/>
      <c r="CA142" s="439"/>
    </row>
    <row r="143" spans="1:79" ht="12.75" customHeight="1">
      <c r="A143" s="67"/>
      <c r="B143" s="206">
        <v>8250038.2400000002</v>
      </c>
      <c r="C143" s="68">
        <v>8250038.2400000002</v>
      </c>
      <c r="D143" s="69"/>
      <c r="E143" s="69"/>
      <c r="F143" s="70"/>
      <c r="G143" s="70"/>
      <c r="H143" s="70"/>
      <c r="I143" s="71" t="s">
        <v>139</v>
      </c>
      <c r="J143" s="69">
        <v>2.57</v>
      </c>
      <c r="K143" s="12">
        <v>2.64</v>
      </c>
      <c r="L143" s="12">
        <v>257</v>
      </c>
      <c r="M143" s="70">
        <v>264</v>
      </c>
      <c r="N143" s="70">
        <v>5806</v>
      </c>
      <c r="O143" s="70">
        <v>6174</v>
      </c>
      <c r="P143" s="72">
        <v>6174</v>
      </c>
      <c r="Q143" s="70">
        <v>5835</v>
      </c>
      <c r="R143" s="70">
        <v>5767</v>
      </c>
      <c r="S143" s="70">
        <v>-368</v>
      </c>
      <c r="T143" s="70">
        <v>407</v>
      </c>
      <c r="U143" s="207">
        <v>-5.9604794298671847E-2</v>
      </c>
      <c r="V143" s="73">
        <v>7.0573955262701576E-2</v>
      </c>
      <c r="W143" s="76">
        <v>2259.6</v>
      </c>
      <c r="X143" s="74">
        <v>2341.1</v>
      </c>
      <c r="Y143" s="12">
        <v>1681</v>
      </c>
      <c r="Z143" s="12">
        <v>1</v>
      </c>
      <c r="AA143" s="70">
        <v>1704</v>
      </c>
      <c r="AB143" s="70">
        <v>1704</v>
      </c>
      <c r="AC143" s="70">
        <v>1637</v>
      </c>
      <c r="AD143" s="70">
        <v>-23</v>
      </c>
      <c r="AE143" s="70">
        <v>67</v>
      </c>
      <c r="AF143" s="207">
        <v>-1.3497652582159625E-2</v>
      </c>
      <c r="AG143" s="73">
        <v>4.092852779474649E-2</v>
      </c>
      <c r="AH143" s="208">
        <v>1628</v>
      </c>
      <c r="AI143" s="208">
        <v>1646</v>
      </c>
      <c r="AJ143" s="72">
        <v>1646</v>
      </c>
      <c r="AK143" s="70">
        <v>1595</v>
      </c>
      <c r="AL143" s="70">
        <v>-18</v>
      </c>
      <c r="AM143" s="70">
        <v>51</v>
      </c>
      <c r="AN143" s="207">
        <v>-1.0935601458080195E-2</v>
      </c>
      <c r="AO143" s="75">
        <v>3.1974921630094043E-2</v>
      </c>
      <c r="AP143" s="69">
        <v>6.3346303501945522</v>
      </c>
      <c r="AQ143" s="76">
        <v>6.2348484848484844</v>
      </c>
      <c r="AR143" s="208">
        <v>2370</v>
      </c>
      <c r="AS143" s="77">
        <v>3040</v>
      </c>
      <c r="AT143" s="70">
        <v>1910</v>
      </c>
      <c r="AU143" s="70">
        <v>2340</v>
      </c>
      <c r="AV143" s="70">
        <v>250</v>
      </c>
      <c r="AW143" s="70">
        <v>165</v>
      </c>
      <c r="AX143" s="70">
        <v>2160</v>
      </c>
      <c r="AY143" s="70">
        <v>2505</v>
      </c>
      <c r="AZ143" s="207">
        <v>0.91139240506329111</v>
      </c>
      <c r="BA143" s="78">
        <v>0.82401315789473684</v>
      </c>
      <c r="BB143" s="69">
        <v>1.0802929700520132</v>
      </c>
      <c r="BC143" s="69">
        <v>1.0603204045298851</v>
      </c>
      <c r="BD143" s="208">
        <v>180</v>
      </c>
      <c r="BE143" s="79">
        <v>500</v>
      </c>
      <c r="BF143" s="207">
        <v>7.5949367088607597E-2</v>
      </c>
      <c r="BG143" s="78">
        <v>0.16447368421052633</v>
      </c>
      <c r="BH143" s="69">
        <v>0.96724910646333595</v>
      </c>
      <c r="BI143" s="80">
        <v>1.1421783625730997</v>
      </c>
      <c r="BJ143" s="208">
        <v>20</v>
      </c>
      <c r="BK143" s="70">
        <v>15</v>
      </c>
      <c r="BL143" s="70">
        <v>0</v>
      </c>
      <c r="BM143" s="70">
        <v>0</v>
      </c>
      <c r="BN143" s="70">
        <v>20</v>
      </c>
      <c r="BO143" s="70">
        <v>15</v>
      </c>
      <c r="BP143" s="207">
        <v>8.4388185654008432E-3</v>
      </c>
      <c r="BQ143" s="78">
        <v>4.9342105263157892E-3</v>
      </c>
      <c r="BR143" s="69">
        <v>0.17368827574611706</v>
      </c>
      <c r="BS143" s="69">
        <v>7.9584040747028864E-2</v>
      </c>
      <c r="BT143" s="208">
        <v>15</v>
      </c>
      <c r="BU143" s="81">
        <v>20</v>
      </c>
      <c r="BV143" s="12" t="s">
        <v>38</v>
      </c>
      <c r="BW143" s="12" t="s">
        <v>38</v>
      </c>
      <c r="BX143" s="12" t="s">
        <v>38</v>
      </c>
      <c r="BY143" s="82"/>
      <c r="BZ143" s="66"/>
      <c r="CA143" s="97"/>
    </row>
    <row r="144" spans="1:79" ht="12.75" customHeight="1">
      <c r="A144" s="67"/>
      <c r="B144" s="206">
        <v>8250038.25</v>
      </c>
      <c r="C144" s="68">
        <v>8250038.25</v>
      </c>
      <c r="D144" s="69"/>
      <c r="E144" s="69"/>
      <c r="F144" s="70"/>
      <c r="G144" s="70"/>
      <c r="H144" s="70"/>
      <c r="I144" s="71" t="s">
        <v>140</v>
      </c>
      <c r="J144" s="69">
        <v>1.32</v>
      </c>
      <c r="K144" s="12">
        <v>1.32</v>
      </c>
      <c r="L144" s="12">
        <v>132</v>
      </c>
      <c r="M144" s="70">
        <v>132</v>
      </c>
      <c r="N144" s="70">
        <v>4910</v>
      </c>
      <c r="O144" s="70">
        <v>5408</v>
      </c>
      <c r="P144" s="72">
        <v>5408</v>
      </c>
      <c r="Q144" s="70">
        <v>5172</v>
      </c>
      <c r="R144" s="70">
        <v>5194</v>
      </c>
      <c r="S144" s="70">
        <v>-498</v>
      </c>
      <c r="T144" s="70">
        <v>214</v>
      </c>
      <c r="U144" s="207">
        <v>-9.2085798816568046E-2</v>
      </c>
      <c r="V144" s="73">
        <v>4.1201386214863307E-2</v>
      </c>
      <c r="W144" s="76">
        <v>3724.5</v>
      </c>
      <c r="X144" s="74">
        <v>4102.6000000000004</v>
      </c>
      <c r="Y144" s="12">
        <v>1694</v>
      </c>
      <c r="Z144" s="12">
        <v>1</v>
      </c>
      <c r="AA144" s="70">
        <v>1723</v>
      </c>
      <c r="AB144" s="70">
        <v>1723</v>
      </c>
      <c r="AC144" s="70">
        <v>1628</v>
      </c>
      <c r="AD144" s="70">
        <v>-29</v>
      </c>
      <c r="AE144" s="70">
        <v>95</v>
      </c>
      <c r="AF144" s="207">
        <v>-1.6831108531630876E-2</v>
      </c>
      <c r="AG144" s="73">
        <v>5.8353808353808351E-2</v>
      </c>
      <c r="AH144" s="208">
        <v>1560</v>
      </c>
      <c r="AI144" s="208">
        <v>1655</v>
      </c>
      <c r="AJ144" s="72">
        <v>1655</v>
      </c>
      <c r="AK144" s="70">
        <v>1567</v>
      </c>
      <c r="AL144" s="70">
        <v>-95</v>
      </c>
      <c r="AM144" s="70">
        <v>88</v>
      </c>
      <c r="AN144" s="207">
        <v>-5.7401812688821753E-2</v>
      </c>
      <c r="AO144" s="75">
        <v>5.6158264199106571E-2</v>
      </c>
      <c r="AP144" s="69">
        <v>11.818181818181818</v>
      </c>
      <c r="AQ144" s="76">
        <v>12.537878787878787</v>
      </c>
      <c r="AR144" s="208">
        <v>1770</v>
      </c>
      <c r="AS144" s="77">
        <v>2505</v>
      </c>
      <c r="AT144" s="70">
        <v>1360</v>
      </c>
      <c r="AU144" s="70">
        <v>1930</v>
      </c>
      <c r="AV144" s="70">
        <v>155</v>
      </c>
      <c r="AW144" s="70">
        <v>145</v>
      </c>
      <c r="AX144" s="70">
        <v>1515</v>
      </c>
      <c r="AY144" s="70">
        <v>2075</v>
      </c>
      <c r="AZ144" s="207">
        <v>0.85593220338983056</v>
      </c>
      <c r="BA144" s="78">
        <v>0.82834331337325351</v>
      </c>
      <c r="BB144" s="69">
        <v>1.0145548032068048</v>
      </c>
      <c r="BC144" s="69">
        <v>1.0658923449348034</v>
      </c>
      <c r="BD144" s="208">
        <v>145</v>
      </c>
      <c r="BE144" s="79">
        <v>335</v>
      </c>
      <c r="BF144" s="207">
        <v>8.1920903954802254E-2</v>
      </c>
      <c r="BG144" s="78">
        <v>0.13373253493013973</v>
      </c>
      <c r="BH144" s="69">
        <v>1.0432992951541913</v>
      </c>
      <c r="BI144" s="80">
        <v>0.92869815923708154</v>
      </c>
      <c r="BJ144" s="208">
        <v>40</v>
      </c>
      <c r="BK144" s="70">
        <v>30</v>
      </c>
      <c r="BL144" s="70">
        <v>0</v>
      </c>
      <c r="BM144" s="70">
        <v>15</v>
      </c>
      <c r="BN144" s="70">
        <v>40</v>
      </c>
      <c r="BO144" s="70">
        <v>45</v>
      </c>
      <c r="BP144" s="207">
        <v>2.2598870056497175E-2</v>
      </c>
      <c r="BQ144" s="78">
        <v>1.7964071856287425E-2</v>
      </c>
      <c r="BR144" s="69">
        <v>0.46513131470994062</v>
      </c>
      <c r="BS144" s="69">
        <v>0.2897430944562488</v>
      </c>
      <c r="BT144" s="208">
        <v>70</v>
      </c>
      <c r="BU144" s="81">
        <v>45</v>
      </c>
      <c r="BV144" s="12" t="s">
        <v>38</v>
      </c>
      <c r="BW144" s="12" t="s">
        <v>38</v>
      </c>
      <c r="BX144" s="12" t="s">
        <v>38</v>
      </c>
      <c r="BY144" s="82"/>
      <c r="BZ144" s="428"/>
      <c r="CA144" s="439"/>
    </row>
    <row r="145" spans="1:79" ht="12.75" customHeight="1">
      <c r="A145" s="67"/>
      <c r="B145" s="206">
        <v>8250038.2699999996</v>
      </c>
      <c r="C145" s="68">
        <v>8250038.2699999996</v>
      </c>
      <c r="D145" s="69"/>
      <c r="E145" s="69"/>
      <c r="F145" s="70"/>
      <c r="G145" s="70"/>
      <c r="H145" s="70"/>
      <c r="I145" s="71" t="s">
        <v>142</v>
      </c>
      <c r="J145" s="69">
        <v>1.62</v>
      </c>
      <c r="K145" s="12">
        <v>1.21</v>
      </c>
      <c r="L145" s="12">
        <v>162</v>
      </c>
      <c r="M145" s="70">
        <v>121</v>
      </c>
      <c r="N145" s="70">
        <v>5718</v>
      </c>
      <c r="O145" s="70">
        <v>6074</v>
      </c>
      <c r="P145" s="72">
        <v>5908</v>
      </c>
      <c r="Q145" s="70">
        <v>5797</v>
      </c>
      <c r="R145" s="70">
        <v>6037</v>
      </c>
      <c r="S145" s="70">
        <v>-356</v>
      </c>
      <c r="T145" s="70">
        <v>-129</v>
      </c>
      <c r="U145" s="207">
        <v>-5.8610470859400722E-2</v>
      </c>
      <c r="V145" s="73">
        <v>-2.1368229252940203E-2</v>
      </c>
      <c r="W145" s="76">
        <v>3531.4</v>
      </c>
      <c r="X145" s="74">
        <v>4889.1000000000004</v>
      </c>
      <c r="Y145" s="12">
        <v>1530</v>
      </c>
      <c r="Z145" s="12">
        <v>1</v>
      </c>
      <c r="AA145" s="70">
        <v>1498</v>
      </c>
      <c r="AB145" s="70">
        <v>1498</v>
      </c>
      <c r="AC145" s="70">
        <v>1466</v>
      </c>
      <c r="AD145" s="70">
        <v>32</v>
      </c>
      <c r="AE145" s="70">
        <v>32</v>
      </c>
      <c r="AF145" s="207">
        <v>2.1361815754339118E-2</v>
      </c>
      <c r="AG145" s="73">
        <v>2.1828103683492497E-2</v>
      </c>
      <c r="AH145" s="208">
        <v>1490</v>
      </c>
      <c r="AI145" s="208">
        <v>1482</v>
      </c>
      <c r="AJ145" s="72">
        <v>1482</v>
      </c>
      <c r="AK145" s="70">
        <v>1447</v>
      </c>
      <c r="AL145" s="70">
        <v>8</v>
      </c>
      <c r="AM145" s="70">
        <v>35</v>
      </c>
      <c r="AN145" s="207">
        <v>5.3981106612685558E-3</v>
      </c>
      <c r="AO145" s="75">
        <v>2.4187975120939877E-2</v>
      </c>
      <c r="AP145" s="69">
        <v>9.1975308641975317</v>
      </c>
      <c r="AQ145" s="76">
        <v>12.24793388429752</v>
      </c>
      <c r="AR145" s="208">
        <v>2255</v>
      </c>
      <c r="AS145" s="77">
        <v>2920</v>
      </c>
      <c r="AT145" s="70">
        <v>1905</v>
      </c>
      <c r="AU145" s="70">
        <v>2255</v>
      </c>
      <c r="AV145" s="70">
        <v>150</v>
      </c>
      <c r="AW145" s="70">
        <v>200</v>
      </c>
      <c r="AX145" s="70">
        <v>2055</v>
      </c>
      <c r="AY145" s="70">
        <v>2455</v>
      </c>
      <c r="AZ145" s="207">
        <v>0.91130820399113077</v>
      </c>
      <c r="BA145" s="78">
        <v>0.84075342465753422</v>
      </c>
      <c r="BB145" s="69">
        <v>1.0801931647147949</v>
      </c>
      <c r="BC145" s="69">
        <v>1.0818613790347302</v>
      </c>
      <c r="BD145" s="208">
        <v>140</v>
      </c>
      <c r="BE145" s="79">
        <v>425</v>
      </c>
      <c r="BF145" s="207">
        <v>6.2084257206208429E-2</v>
      </c>
      <c r="BG145" s="78">
        <v>0.14554794520547945</v>
      </c>
      <c r="BH145" s="69">
        <v>0.79067074039057617</v>
      </c>
      <c r="BI145" s="80">
        <v>1.0107496194824963</v>
      </c>
      <c r="BJ145" s="208">
        <v>15</v>
      </c>
      <c r="BK145" s="70">
        <v>25</v>
      </c>
      <c r="BL145" s="70">
        <v>0</v>
      </c>
      <c r="BM145" s="70">
        <v>10</v>
      </c>
      <c r="BN145" s="70">
        <v>15</v>
      </c>
      <c r="BO145" s="70">
        <v>35</v>
      </c>
      <c r="BP145" s="207">
        <v>6.6518847006651885E-3</v>
      </c>
      <c r="BQ145" s="78">
        <v>1.1986301369863013E-2</v>
      </c>
      <c r="BR145" s="69">
        <v>0.13690949451828074</v>
      </c>
      <c r="BS145" s="69">
        <v>0.19332744144940345</v>
      </c>
      <c r="BT145" s="208">
        <v>40</v>
      </c>
      <c r="BU145" s="81">
        <v>15</v>
      </c>
      <c r="BV145" s="12" t="s">
        <v>38</v>
      </c>
      <c r="BW145" s="12" t="s">
        <v>38</v>
      </c>
      <c r="BX145" s="12" t="s">
        <v>38</v>
      </c>
      <c r="BY145" s="82"/>
      <c r="BZ145" s="66"/>
      <c r="CA145" s="97"/>
    </row>
    <row r="146" spans="1:79" ht="12.75" customHeight="1">
      <c r="A146" s="67"/>
      <c r="B146" s="206">
        <v>8250038.2800000003</v>
      </c>
      <c r="C146" s="68">
        <v>8250038.2800000003</v>
      </c>
      <c r="D146" s="69"/>
      <c r="E146" s="69"/>
      <c r="F146" s="70"/>
      <c r="G146" s="70"/>
      <c r="H146" s="70"/>
      <c r="I146" s="71" t="s">
        <v>143</v>
      </c>
      <c r="J146" s="69">
        <v>0.71</v>
      </c>
      <c r="K146" s="12">
        <v>0.71</v>
      </c>
      <c r="L146" s="12">
        <v>71</v>
      </c>
      <c r="M146" s="70">
        <v>71</v>
      </c>
      <c r="N146" s="70">
        <v>4179</v>
      </c>
      <c r="O146" s="70">
        <v>4435</v>
      </c>
      <c r="P146" s="72">
        <v>4435</v>
      </c>
      <c r="Q146" s="70">
        <v>4040</v>
      </c>
      <c r="R146" s="70">
        <v>4039</v>
      </c>
      <c r="S146" s="70">
        <v>-256</v>
      </c>
      <c r="T146" s="70">
        <v>396</v>
      </c>
      <c r="U146" s="207">
        <v>-5.7722660653889514E-2</v>
      </c>
      <c r="V146" s="73">
        <v>9.8044070314434267E-2</v>
      </c>
      <c r="W146" s="76">
        <v>5925.1</v>
      </c>
      <c r="X146" s="74">
        <v>6289</v>
      </c>
      <c r="Y146" s="12">
        <v>1403</v>
      </c>
      <c r="Z146" s="12">
        <v>1</v>
      </c>
      <c r="AA146" s="70">
        <v>1409</v>
      </c>
      <c r="AB146" s="70">
        <v>1409</v>
      </c>
      <c r="AC146" s="70">
        <v>1351</v>
      </c>
      <c r="AD146" s="70">
        <v>-6</v>
      </c>
      <c r="AE146" s="70">
        <v>58</v>
      </c>
      <c r="AF146" s="207">
        <v>-4.2583392476933995E-3</v>
      </c>
      <c r="AG146" s="73">
        <v>4.2931162102146557E-2</v>
      </c>
      <c r="AH146" s="208">
        <v>1297</v>
      </c>
      <c r="AI146" s="208">
        <v>1341</v>
      </c>
      <c r="AJ146" s="72">
        <v>1341</v>
      </c>
      <c r="AK146" s="70">
        <v>1315</v>
      </c>
      <c r="AL146" s="70">
        <v>-44</v>
      </c>
      <c r="AM146" s="70">
        <v>26</v>
      </c>
      <c r="AN146" s="207">
        <v>-3.2811334824757642E-2</v>
      </c>
      <c r="AO146" s="75">
        <v>1.9771863117870721E-2</v>
      </c>
      <c r="AP146" s="69">
        <v>18.267605633802816</v>
      </c>
      <c r="AQ146" s="76">
        <v>18.887323943661972</v>
      </c>
      <c r="AR146" s="208">
        <v>1585</v>
      </c>
      <c r="AS146" s="77">
        <v>2180</v>
      </c>
      <c r="AT146" s="70">
        <v>1150</v>
      </c>
      <c r="AU146" s="70">
        <v>1580</v>
      </c>
      <c r="AV146" s="70">
        <v>145</v>
      </c>
      <c r="AW146" s="70">
        <v>125</v>
      </c>
      <c r="AX146" s="70">
        <v>1295</v>
      </c>
      <c r="AY146" s="70">
        <v>1705</v>
      </c>
      <c r="AZ146" s="207">
        <v>0.81703470031545744</v>
      </c>
      <c r="BA146" s="78">
        <v>0.7821100917431193</v>
      </c>
      <c r="BB146" s="69">
        <v>0.96844875833483368</v>
      </c>
      <c r="BC146" s="69">
        <v>1.0064005421742388</v>
      </c>
      <c r="BD146" s="208">
        <v>240</v>
      </c>
      <c r="BE146" s="79">
        <v>400</v>
      </c>
      <c r="BF146" s="207">
        <v>0.15141955835962145</v>
      </c>
      <c r="BG146" s="78">
        <v>0.1834862385321101</v>
      </c>
      <c r="BH146" s="69">
        <v>1.9283956949048211</v>
      </c>
      <c r="BI146" s="80">
        <v>1.2742099898063202</v>
      </c>
      <c r="BJ146" s="208">
        <v>20</v>
      </c>
      <c r="BK146" s="70">
        <v>50</v>
      </c>
      <c r="BL146" s="70">
        <v>0</v>
      </c>
      <c r="BM146" s="70">
        <v>0</v>
      </c>
      <c r="BN146" s="70">
        <v>20</v>
      </c>
      <c r="BO146" s="70">
        <v>50</v>
      </c>
      <c r="BP146" s="207">
        <v>1.2618296529968454E-2</v>
      </c>
      <c r="BQ146" s="78">
        <v>2.2935779816513763E-2</v>
      </c>
      <c r="BR146" s="69">
        <v>0.2597105448064968</v>
      </c>
      <c r="BS146" s="69">
        <v>0.36993193252441553</v>
      </c>
      <c r="BT146" s="208">
        <v>25</v>
      </c>
      <c r="BU146" s="81">
        <v>20</v>
      </c>
      <c r="BV146" s="12" t="s">
        <v>38</v>
      </c>
      <c r="BW146" s="12" t="s">
        <v>38</v>
      </c>
      <c r="BX146" s="12" t="s">
        <v>38</v>
      </c>
      <c r="BY146" s="219" t="s">
        <v>473</v>
      </c>
      <c r="BZ146" s="67"/>
      <c r="CA146" s="220"/>
    </row>
    <row r="147" spans="1:79" ht="12.75" customHeight="1">
      <c r="A147" s="67"/>
      <c r="B147" s="206">
        <v>8250038.2999999998</v>
      </c>
      <c r="C147" s="68">
        <v>8250038.2999999998</v>
      </c>
      <c r="D147" s="69"/>
      <c r="E147" s="69"/>
      <c r="F147" s="70"/>
      <c r="G147" s="70"/>
      <c r="H147" s="70"/>
      <c r="I147" s="71" t="s">
        <v>145</v>
      </c>
      <c r="J147" s="69">
        <v>0.96</v>
      </c>
      <c r="K147" s="12">
        <v>0.96</v>
      </c>
      <c r="L147" s="12">
        <v>96</v>
      </c>
      <c r="M147" s="70">
        <v>96</v>
      </c>
      <c r="N147" s="70">
        <v>5413</v>
      </c>
      <c r="O147" s="70">
        <v>5693</v>
      </c>
      <c r="P147" s="72">
        <v>5693</v>
      </c>
      <c r="Q147" s="70">
        <v>5199</v>
      </c>
      <c r="R147" s="70">
        <v>5452</v>
      </c>
      <c r="S147" s="70">
        <v>-280</v>
      </c>
      <c r="T147" s="70">
        <v>241</v>
      </c>
      <c r="U147" s="207">
        <v>-4.9183207447742842E-2</v>
      </c>
      <c r="V147" s="73">
        <v>4.4203961848862799E-2</v>
      </c>
      <c r="W147" s="76">
        <v>5660.4</v>
      </c>
      <c r="X147" s="74">
        <v>5943.8</v>
      </c>
      <c r="Y147" s="12">
        <v>1592</v>
      </c>
      <c r="Z147" s="12">
        <v>1</v>
      </c>
      <c r="AA147" s="70">
        <v>1601</v>
      </c>
      <c r="AB147" s="70">
        <v>1601</v>
      </c>
      <c r="AC147" s="70">
        <v>1679</v>
      </c>
      <c r="AD147" s="70">
        <v>-9</v>
      </c>
      <c r="AE147" s="70">
        <v>-78</v>
      </c>
      <c r="AF147" s="207">
        <v>-5.6214865708931914E-3</v>
      </c>
      <c r="AG147" s="73">
        <v>-4.6456223942823109E-2</v>
      </c>
      <c r="AH147" s="208">
        <v>1516</v>
      </c>
      <c r="AI147" s="208">
        <v>1553</v>
      </c>
      <c r="AJ147" s="72">
        <v>1553</v>
      </c>
      <c r="AK147" s="70">
        <v>1636</v>
      </c>
      <c r="AL147" s="70">
        <v>-37</v>
      </c>
      <c r="AM147" s="70">
        <v>-83</v>
      </c>
      <c r="AN147" s="207">
        <v>-2.3824855119124275E-2</v>
      </c>
      <c r="AO147" s="75">
        <v>-5.0733496332518335E-2</v>
      </c>
      <c r="AP147" s="69">
        <v>15.791666666666666</v>
      </c>
      <c r="AQ147" s="76">
        <v>16.177083333333332</v>
      </c>
      <c r="AR147" s="208">
        <v>2250</v>
      </c>
      <c r="AS147" s="77">
        <v>2700</v>
      </c>
      <c r="AT147" s="70">
        <v>1640</v>
      </c>
      <c r="AU147" s="70">
        <v>1955</v>
      </c>
      <c r="AV147" s="70">
        <v>190</v>
      </c>
      <c r="AW147" s="70">
        <v>170</v>
      </c>
      <c r="AX147" s="70">
        <v>1830</v>
      </c>
      <c r="AY147" s="70">
        <v>2125</v>
      </c>
      <c r="AZ147" s="207">
        <v>0.81333333333333335</v>
      </c>
      <c r="BA147" s="78">
        <v>0.78703703703703709</v>
      </c>
      <c r="BB147" s="69">
        <v>0.96406144864456522</v>
      </c>
      <c r="BC147" s="69">
        <v>1.012740417426341</v>
      </c>
      <c r="BD147" s="208">
        <v>330</v>
      </c>
      <c r="BE147" s="79">
        <v>500</v>
      </c>
      <c r="BF147" s="207">
        <v>0.14666666666666667</v>
      </c>
      <c r="BG147" s="78">
        <v>0.18518518518518517</v>
      </c>
      <c r="BH147" s="69">
        <v>1.8678654967036421</v>
      </c>
      <c r="BI147" s="80">
        <v>1.286008230452675</v>
      </c>
      <c r="BJ147" s="208">
        <v>10</v>
      </c>
      <c r="BK147" s="70">
        <v>20</v>
      </c>
      <c r="BL147" s="70">
        <v>15</v>
      </c>
      <c r="BM147" s="70">
        <v>0</v>
      </c>
      <c r="BN147" s="70">
        <v>25</v>
      </c>
      <c r="BO147" s="70">
        <v>20</v>
      </c>
      <c r="BP147" s="207">
        <v>1.1111111111111112E-2</v>
      </c>
      <c r="BQ147" s="78">
        <v>7.4074074074074077E-3</v>
      </c>
      <c r="BR147" s="69">
        <v>0.22868956306572083</v>
      </c>
      <c r="BS147" s="69">
        <v>0.11947431302270012</v>
      </c>
      <c r="BT147" s="208">
        <v>70</v>
      </c>
      <c r="BU147" s="81">
        <v>45</v>
      </c>
      <c r="BV147" s="12" t="s">
        <v>38</v>
      </c>
      <c r="BW147" s="12" t="s">
        <v>38</v>
      </c>
      <c r="BX147" s="12" t="s">
        <v>38</v>
      </c>
      <c r="BY147" s="219" t="s">
        <v>473</v>
      </c>
      <c r="BZ147" s="67"/>
      <c r="CA147" s="220"/>
    </row>
    <row r="148" spans="1:79" ht="12.75" customHeight="1">
      <c r="A148" s="67" t="s">
        <v>482</v>
      </c>
      <c r="B148" s="209">
        <v>8250038.3499999996</v>
      </c>
      <c r="C148" s="68">
        <v>8250038.3099999996</v>
      </c>
      <c r="D148" s="69">
        <v>8250038.2599999998</v>
      </c>
      <c r="E148" s="12">
        <v>9.3727454000000002E-2</v>
      </c>
      <c r="F148" s="70">
        <v>17112</v>
      </c>
      <c r="G148" s="70">
        <v>5184</v>
      </c>
      <c r="H148" s="70">
        <v>4832</v>
      </c>
      <c r="I148" s="68"/>
      <c r="J148" s="69">
        <v>32.24</v>
      </c>
      <c r="K148" s="12">
        <v>47.72</v>
      </c>
      <c r="L148" s="12">
        <v>3224</v>
      </c>
      <c r="M148" s="70">
        <v>4772</v>
      </c>
      <c r="N148" s="70">
        <v>10067</v>
      </c>
      <c r="O148" s="70">
        <v>1676</v>
      </c>
      <c r="P148" s="72">
        <v>23798</v>
      </c>
      <c r="Q148" s="70">
        <v>8158</v>
      </c>
      <c r="R148" s="70">
        <v>1603.8641928480001</v>
      </c>
      <c r="S148" s="70">
        <v>8391</v>
      </c>
      <c r="T148" s="70">
        <v>22194.135807152001</v>
      </c>
      <c r="U148" s="207">
        <v>5.0065632458233891</v>
      </c>
      <c r="V148" s="73">
        <v>13.837914647711923</v>
      </c>
      <c r="W148" s="76">
        <v>312.3</v>
      </c>
      <c r="X148" s="74">
        <v>498.7</v>
      </c>
      <c r="Y148" s="12">
        <v>2685</v>
      </c>
      <c r="Z148" s="239">
        <v>7.1220720000000001E-2</v>
      </c>
      <c r="AA148" s="70">
        <v>492.98982383999999</v>
      </c>
      <c r="AB148" s="70">
        <v>6922</v>
      </c>
      <c r="AC148" s="70">
        <v>485.88312153600003</v>
      </c>
      <c r="AD148" s="70">
        <v>2192.0101761599999</v>
      </c>
      <c r="AE148" s="70">
        <v>6436.1168784640004</v>
      </c>
      <c r="AF148" s="207">
        <v>4.4463598844413825</v>
      </c>
      <c r="AG148" s="73">
        <v>13.246224437922024</v>
      </c>
      <c r="AH148" s="208">
        <v>2590</v>
      </c>
      <c r="AI148" s="208">
        <v>468.20501328</v>
      </c>
      <c r="AJ148" s="72">
        <v>6574</v>
      </c>
      <c r="AK148" s="70">
        <v>452.89105772800002</v>
      </c>
      <c r="AL148" s="70">
        <v>2121.79498672</v>
      </c>
      <c r="AM148" s="70">
        <v>6121.1089422719997</v>
      </c>
      <c r="AN148" s="207">
        <v>4.5317647751266303</v>
      </c>
      <c r="AO148" s="75">
        <v>13.515632154407101</v>
      </c>
      <c r="AP148" s="69">
        <v>0.8033498759305211</v>
      </c>
      <c r="AQ148" s="76">
        <v>1.3776194467728415</v>
      </c>
      <c r="AR148" s="208">
        <v>4045</v>
      </c>
      <c r="AS148" s="77">
        <v>11865</v>
      </c>
      <c r="AT148" s="70">
        <v>3300</v>
      </c>
      <c r="AU148" s="70">
        <v>8815</v>
      </c>
      <c r="AV148" s="70">
        <v>280</v>
      </c>
      <c r="AW148" s="70">
        <v>695</v>
      </c>
      <c r="AX148" s="70">
        <v>3580</v>
      </c>
      <c r="AY148" s="70">
        <v>9510</v>
      </c>
      <c r="AZ148" s="207">
        <v>0.88504326328800986</v>
      </c>
      <c r="BA148" s="78">
        <v>0.80151706700379266</v>
      </c>
      <c r="BB148" s="69">
        <v>1.0490607670310066</v>
      </c>
      <c r="BC148" s="69">
        <v>1.031372973332586</v>
      </c>
      <c r="BD148" s="208">
        <v>365</v>
      </c>
      <c r="BE148" s="79">
        <v>2100</v>
      </c>
      <c r="BF148" s="207">
        <v>9.0234857849196534E-2</v>
      </c>
      <c r="BG148" s="78">
        <v>0.17699115044247787</v>
      </c>
      <c r="BH148" s="69">
        <v>1.149181210748673</v>
      </c>
      <c r="BI148" s="80">
        <v>1.2291052114060965</v>
      </c>
      <c r="BJ148" s="208">
        <v>20</v>
      </c>
      <c r="BK148" s="70">
        <v>70</v>
      </c>
      <c r="BL148" s="70">
        <v>0</v>
      </c>
      <c r="BM148" s="70">
        <v>0</v>
      </c>
      <c r="BN148" s="70">
        <v>20</v>
      </c>
      <c r="BO148" s="70">
        <v>70</v>
      </c>
      <c r="BP148" s="207">
        <v>4.944375772558714E-3</v>
      </c>
      <c r="BQ148" s="78">
        <v>5.8997050147492625E-3</v>
      </c>
      <c r="BR148" s="69">
        <v>0.10176544215532693</v>
      </c>
      <c r="BS148" s="69">
        <v>9.5156532495955848E-2</v>
      </c>
      <c r="BT148" s="208">
        <v>85</v>
      </c>
      <c r="BU148" s="81">
        <v>180</v>
      </c>
      <c r="BV148" s="12" t="s">
        <v>38</v>
      </c>
      <c r="BW148" s="12" t="s">
        <v>38</v>
      </c>
      <c r="BX148" s="12" t="s">
        <v>38</v>
      </c>
      <c r="BY148" s="82"/>
      <c r="BZ148" s="66"/>
      <c r="CA148" s="97"/>
    </row>
    <row r="149" spans="1:79" ht="12.75" customHeight="1">
      <c r="A149" s="67" t="s">
        <v>328</v>
      </c>
      <c r="B149" s="206">
        <v>8250038.3600000003</v>
      </c>
      <c r="C149" s="68"/>
      <c r="D149" s="69"/>
      <c r="E149" s="12"/>
      <c r="F149" s="70"/>
      <c r="G149" s="70"/>
      <c r="H149" s="70"/>
      <c r="I149" s="68"/>
      <c r="J149" s="69">
        <v>10.6</v>
      </c>
      <c r="K149" s="12"/>
      <c r="L149" s="12">
        <v>1060</v>
      </c>
      <c r="M149" s="70"/>
      <c r="N149" s="70">
        <v>13230</v>
      </c>
      <c r="O149" s="70">
        <v>2380</v>
      </c>
      <c r="P149" s="72"/>
      <c r="Q149" s="70"/>
      <c r="R149" s="70"/>
      <c r="S149" s="70">
        <v>10850</v>
      </c>
      <c r="T149" s="70"/>
      <c r="U149" s="207">
        <v>4.5588235294117645</v>
      </c>
      <c r="V149" s="73"/>
      <c r="W149" s="76">
        <v>1247.7</v>
      </c>
      <c r="X149" s="74"/>
      <c r="Y149" s="12">
        <v>3757</v>
      </c>
      <c r="Z149" s="240">
        <v>0.11177723000000001</v>
      </c>
      <c r="AA149" s="70">
        <v>773.72198606000006</v>
      </c>
      <c r="AB149" s="70"/>
      <c r="AC149" s="70"/>
      <c r="AD149" s="70">
        <v>2983.2780139400002</v>
      </c>
      <c r="AE149" s="70"/>
      <c r="AF149" s="207">
        <v>3.8557493100740903</v>
      </c>
      <c r="AG149" s="73"/>
      <c r="AH149" s="208">
        <v>3573</v>
      </c>
      <c r="AI149" s="208">
        <v>734.82351002000007</v>
      </c>
      <c r="AJ149" s="72"/>
      <c r="AK149" s="70"/>
      <c r="AL149" s="70">
        <v>2838.17648998</v>
      </c>
      <c r="AM149" s="70"/>
      <c r="AN149" s="207">
        <v>3.8623920591527505</v>
      </c>
      <c r="AO149" s="75"/>
      <c r="AP149" s="69">
        <v>3.370754716981132</v>
      </c>
      <c r="AQ149" s="76"/>
      <c r="AR149" s="208">
        <v>5565</v>
      </c>
      <c r="AS149" s="77"/>
      <c r="AT149" s="70">
        <v>4590</v>
      </c>
      <c r="AU149" s="70"/>
      <c r="AV149" s="70">
        <v>355</v>
      </c>
      <c r="AW149" s="70"/>
      <c r="AX149" s="70">
        <v>4945</v>
      </c>
      <c r="AY149" s="70"/>
      <c r="AZ149" s="207">
        <v>0.88858939802336023</v>
      </c>
      <c r="BA149" s="78"/>
      <c r="BB149" s="69">
        <v>1.0532640766089378</v>
      </c>
      <c r="BC149" s="69"/>
      <c r="BD149" s="208">
        <v>455</v>
      </c>
      <c r="BE149" s="79"/>
      <c r="BF149" s="207">
        <v>8.1761006289308172E-2</v>
      </c>
      <c r="BG149" s="78"/>
      <c r="BH149" s="69">
        <v>1.0412629269788742</v>
      </c>
      <c r="BI149" s="80"/>
      <c r="BJ149" s="208">
        <v>40</v>
      </c>
      <c r="BK149" s="70"/>
      <c r="BL149" s="70">
        <v>0</v>
      </c>
      <c r="BM149" s="70"/>
      <c r="BN149" s="70">
        <v>40</v>
      </c>
      <c r="BO149" s="70"/>
      <c r="BP149" s="207">
        <v>7.1877807726864335E-3</v>
      </c>
      <c r="BQ149" s="78"/>
      <c r="BR149" s="69">
        <v>0.14793933998860648</v>
      </c>
      <c r="BS149" s="69"/>
      <c r="BT149" s="208">
        <v>125</v>
      </c>
      <c r="BU149" s="81"/>
      <c r="BV149" s="12" t="s">
        <v>38</v>
      </c>
      <c r="BW149" s="12"/>
      <c r="BX149" s="12"/>
      <c r="BY149" s="82" t="s">
        <v>305</v>
      </c>
      <c r="BZ149" s="428"/>
      <c r="CA149" s="97"/>
    </row>
    <row r="150" spans="1:79" ht="12.75" customHeight="1">
      <c r="A150" s="67" t="s">
        <v>483</v>
      </c>
      <c r="B150" s="206">
        <v>8250038.3700000001</v>
      </c>
      <c r="C150" s="68"/>
      <c r="D150" s="69"/>
      <c r="E150" s="12"/>
      <c r="F150" s="70"/>
      <c r="G150" s="70"/>
      <c r="H150" s="70"/>
      <c r="I150" s="68"/>
      <c r="J150" s="69">
        <v>0.78</v>
      </c>
      <c r="K150" s="12"/>
      <c r="L150" s="12">
        <v>78</v>
      </c>
      <c r="M150" s="70"/>
      <c r="N150" s="70">
        <v>6647</v>
      </c>
      <c r="O150" s="70">
        <v>3042</v>
      </c>
      <c r="P150" s="72"/>
      <c r="Q150" s="70"/>
      <c r="R150" s="70"/>
      <c r="S150" s="70">
        <v>3605</v>
      </c>
      <c r="T150" s="70"/>
      <c r="U150" s="207">
        <v>1.1850756081525313</v>
      </c>
      <c r="V150" s="73"/>
      <c r="W150" s="76">
        <v>8545.9</v>
      </c>
      <c r="X150" s="74"/>
      <c r="Y150" s="12">
        <v>2700</v>
      </c>
      <c r="Z150" s="240">
        <v>0.10006130000000001</v>
      </c>
      <c r="AA150" s="70">
        <v>692.62431860000004</v>
      </c>
      <c r="AB150" s="70"/>
      <c r="AC150" s="70"/>
      <c r="AD150" s="70">
        <v>2007.3756813999998</v>
      </c>
      <c r="AE150" s="70"/>
      <c r="AF150" s="207">
        <v>2.8982171539363559</v>
      </c>
      <c r="AG150" s="73"/>
      <c r="AH150" s="208">
        <v>2501</v>
      </c>
      <c r="AI150" s="208">
        <v>657.80298620000008</v>
      </c>
      <c r="AJ150" s="72"/>
      <c r="AK150" s="70"/>
      <c r="AL150" s="70">
        <v>1843.1970137999999</v>
      </c>
      <c r="AM150" s="70"/>
      <c r="AN150" s="207">
        <v>2.8020502376369416</v>
      </c>
      <c r="AO150" s="75"/>
      <c r="AP150" s="69">
        <v>32.064102564102562</v>
      </c>
      <c r="AQ150" s="76"/>
      <c r="AR150" s="208">
        <v>2875</v>
      </c>
      <c r="AS150" s="77"/>
      <c r="AT150" s="70">
        <v>2330</v>
      </c>
      <c r="AU150" s="70"/>
      <c r="AV150" s="70">
        <v>175</v>
      </c>
      <c r="AW150" s="70"/>
      <c r="AX150" s="70">
        <v>2505</v>
      </c>
      <c r="AY150" s="70"/>
      <c r="AZ150" s="207">
        <v>0.87130434782608701</v>
      </c>
      <c r="BA150" s="78"/>
      <c r="BB150" s="69">
        <v>1.0327757357895806</v>
      </c>
      <c r="BC150" s="69"/>
      <c r="BD150" s="208">
        <v>230</v>
      </c>
      <c r="BE150" s="79"/>
      <c r="BF150" s="207">
        <v>0.08</v>
      </c>
      <c r="BG150" s="78"/>
      <c r="BH150" s="69">
        <v>1.0188357254747138</v>
      </c>
      <c r="BI150" s="80"/>
      <c r="BJ150" s="208">
        <v>55</v>
      </c>
      <c r="BK150" s="70"/>
      <c r="BL150" s="70">
        <v>0</v>
      </c>
      <c r="BM150" s="70"/>
      <c r="BN150" s="70">
        <v>55</v>
      </c>
      <c r="BO150" s="70"/>
      <c r="BP150" s="207">
        <v>1.9130434782608695E-2</v>
      </c>
      <c r="BQ150" s="78"/>
      <c r="BR150" s="69">
        <v>0.39374376945228451</v>
      </c>
      <c r="BS150" s="69"/>
      <c r="BT150" s="208">
        <v>90</v>
      </c>
      <c r="BU150" s="81"/>
      <c r="BV150" s="12" t="s">
        <v>38</v>
      </c>
      <c r="BW150" s="12"/>
      <c r="BX150" s="12"/>
      <c r="BY150" s="82" t="s">
        <v>305</v>
      </c>
      <c r="BZ150" s="66"/>
      <c r="CA150" s="97"/>
    </row>
    <row r="151" spans="1:79" ht="12.75" customHeight="1">
      <c r="A151" s="67"/>
      <c r="B151" s="206">
        <v>8250038.3799999999</v>
      </c>
      <c r="C151" s="68"/>
      <c r="D151" s="69"/>
      <c r="E151" s="12"/>
      <c r="F151" s="70"/>
      <c r="G151" s="70"/>
      <c r="H151" s="70"/>
      <c r="I151" s="68"/>
      <c r="J151" s="69">
        <v>0.84</v>
      </c>
      <c r="K151" s="12"/>
      <c r="L151" s="12">
        <v>84</v>
      </c>
      <c r="M151" s="70"/>
      <c r="N151" s="70">
        <v>7414</v>
      </c>
      <c r="O151" s="70">
        <v>5531</v>
      </c>
      <c r="P151" s="72"/>
      <c r="Q151" s="70"/>
      <c r="R151" s="70"/>
      <c r="S151" s="70">
        <v>1883</v>
      </c>
      <c r="T151" s="70"/>
      <c r="U151" s="207">
        <v>0.34044476586512384</v>
      </c>
      <c r="V151" s="73"/>
      <c r="W151" s="76">
        <v>8811.5</v>
      </c>
      <c r="X151" s="74"/>
      <c r="Y151" s="12">
        <v>2401</v>
      </c>
      <c r="Z151" s="240">
        <v>0.30924541999999999</v>
      </c>
      <c r="AA151" s="70">
        <v>2140.5967972399999</v>
      </c>
      <c r="AB151" s="70"/>
      <c r="AC151" s="70"/>
      <c r="AD151" s="70">
        <v>260.40320276000011</v>
      </c>
      <c r="AE151" s="70"/>
      <c r="AF151" s="207">
        <v>0.12164981424608017</v>
      </c>
      <c r="AG151" s="73"/>
      <c r="AH151" s="208">
        <v>2267</v>
      </c>
      <c r="AI151" s="208">
        <v>2032.9793910799999</v>
      </c>
      <c r="AJ151" s="72"/>
      <c r="AK151" s="70"/>
      <c r="AL151" s="70">
        <v>234.02060892000009</v>
      </c>
      <c r="AM151" s="70"/>
      <c r="AN151" s="207">
        <v>0.11511214031327636</v>
      </c>
      <c r="AO151" s="75"/>
      <c r="AP151" s="69">
        <v>26.988095238095237</v>
      </c>
      <c r="AQ151" s="76"/>
      <c r="AR151" s="208">
        <v>3160</v>
      </c>
      <c r="AS151" s="77"/>
      <c r="AT151" s="70">
        <v>2595</v>
      </c>
      <c r="AU151" s="70"/>
      <c r="AV151" s="70">
        <v>215</v>
      </c>
      <c r="AW151" s="70"/>
      <c r="AX151" s="70">
        <v>2810</v>
      </c>
      <c r="AY151" s="70"/>
      <c r="AZ151" s="207">
        <v>0.88924050632911389</v>
      </c>
      <c r="BA151" s="78"/>
      <c r="BB151" s="69">
        <v>1.054035849252138</v>
      </c>
      <c r="BC151" s="69"/>
      <c r="BD151" s="208">
        <v>260</v>
      </c>
      <c r="BE151" s="79"/>
      <c r="BF151" s="207">
        <v>8.2278481012658222E-2</v>
      </c>
      <c r="BG151" s="78"/>
      <c r="BH151" s="69">
        <v>1.0478531986686139</v>
      </c>
      <c r="BI151" s="80"/>
      <c r="BJ151" s="208">
        <v>25</v>
      </c>
      <c r="BK151" s="70"/>
      <c r="BL151" s="70">
        <v>0</v>
      </c>
      <c r="BM151" s="70"/>
      <c r="BN151" s="70">
        <v>25</v>
      </c>
      <c r="BO151" s="70"/>
      <c r="BP151" s="207">
        <v>7.9113924050632917E-3</v>
      </c>
      <c r="BQ151" s="78"/>
      <c r="BR151" s="69">
        <v>0.16283275851198478</v>
      </c>
      <c r="BS151" s="69"/>
      <c r="BT151" s="208">
        <v>65</v>
      </c>
      <c r="BU151" s="81"/>
      <c r="BV151" s="12" t="s">
        <v>38</v>
      </c>
      <c r="BW151" s="12"/>
      <c r="BX151" s="12"/>
      <c r="BY151" s="82" t="s">
        <v>305</v>
      </c>
      <c r="BZ151" s="66"/>
      <c r="CA151" s="97"/>
    </row>
    <row r="152" spans="1:79" ht="12.75" customHeight="1">
      <c r="A152" s="67"/>
      <c r="B152" s="206">
        <v>8250038.3899999997</v>
      </c>
      <c r="C152" s="68"/>
      <c r="D152" s="69"/>
      <c r="E152" s="12"/>
      <c r="F152" s="70"/>
      <c r="G152" s="70"/>
      <c r="H152" s="70"/>
      <c r="I152" s="68"/>
      <c r="J152" s="69">
        <v>0.51</v>
      </c>
      <c r="K152" s="12"/>
      <c r="L152" s="12">
        <v>51</v>
      </c>
      <c r="M152" s="70"/>
      <c r="N152" s="70">
        <v>3651</v>
      </c>
      <c r="O152" s="70">
        <v>3978</v>
      </c>
      <c r="P152" s="72"/>
      <c r="Q152" s="70"/>
      <c r="R152" s="70"/>
      <c r="S152" s="70">
        <v>-327</v>
      </c>
      <c r="T152" s="70"/>
      <c r="U152" s="207">
        <v>-8.2202111613876319E-2</v>
      </c>
      <c r="V152" s="73"/>
      <c r="W152" s="76">
        <v>7101.7</v>
      </c>
      <c r="X152" s="74"/>
      <c r="Y152" s="12">
        <v>876</v>
      </c>
      <c r="Z152" s="240">
        <v>0.12770671</v>
      </c>
      <c r="AA152" s="70">
        <v>883.98584661999996</v>
      </c>
      <c r="AB152" s="70"/>
      <c r="AC152" s="70"/>
      <c r="AD152" s="70">
        <v>-7.9858466199999611</v>
      </c>
      <c r="AE152" s="70"/>
      <c r="AF152" s="207">
        <v>-9.0339077831783961E-3</v>
      </c>
      <c r="AG152" s="73"/>
      <c r="AH152" s="208">
        <v>819</v>
      </c>
      <c r="AI152" s="208">
        <v>839.54391153999995</v>
      </c>
      <c r="AJ152" s="72"/>
      <c r="AK152" s="70"/>
      <c r="AL152" s="70">
        <v>-20.543911539999954</v>
      </c>
      <c r="AM152" s="70"/>
      <c r="AN152" s="207">
        <v>-2.4470324014756604E-2</v>
      </c>
      <c r="AO152" s="75"/>
      <c r="AP152" s="69">
        <v>16.058823529411764</v>
      </c>
      <c r="AQ152" s="76"/>
      <c r="AR152" s="208">
        <v>1530</v>
      </c>
      <c r="AS152" s="77"/>
      <c r="AT152" s="70">
        <v>1230</v>
      </c>
      <c r="AU152" s="70"/>
      <c r="AV152" s="70">
        <v>110</v>
      </c>
      <c r="AW152" s="70"/>
      <c r="AX152" s="70">
        <v>1340</v>
      </c>
      <c r="AY152" s="70"/>
      <c r="AZ152" s="207">
        <v>0.87581699346405228</v>
      </c>
      <c r="BA152" s="78"/>
      <c r="BB152" s="69">
        <v>1.0381246714751826</v>
      </c>
      <c r="BC152" s="69"/>
      <c r="BD152" s="208">
        <v>150</v>
      </c>
      <c r="BE152" s="79"/>
      <c r="BF152" s="207">
        <v>9.8039215686274508E-2</v>
      </c>
      <c r="BG152" s="78"/>
      <c r="BH152" s="69">
        <v>1.248573192983718</v>
      </c>
      <c r="BI152" s="80"/>
      <c r="BJ152" s="208">
        <v>0</v>
      </c>
      <c r="BK152" s="70"/>
      <c r="BL152" s="70">
        <v>0</v>
      </c>
      <c r="BM152" s="70"/>
      <c r="BN152" s="70">
        <v>0</v>
      </c>
      <c r="BO152" s="70"/>
      <c r="BP152" s="207">
        <v>0</v>
      </c>
      <c r="BQ152" s="78"/>
      <c r="BR152" s="69">
        <v>0</v>
      </c>
      <c r="BS152" s="69"/>
      <c r="BT152" s="208">
        <v>40</v>
      </c>
      <c r="BU152" s="81"/>
      <c r="BV152" s="12" t="s">
        <v>38</v>
      </c>
      <c r="BW152" s="12"/>
      <c r="BX152" s="12"/>
      <c r="BY152" s="82" t="s">
        <v>305</v>
      </c>
      <c r="BZ152" s="66"/>
      <c r="CA152" s="97"/>
    </row>
    <row r="153" spans="1:79" ht="12.75" customHeight="1">
      <c r="A153" s="83"/>
      <c r="B153" s="209">
        <v>8250038.4000000004</v>
      </c>
      <c r="C153" s="84"/>
      <c r="D153" s="85"/>
      <c r="E153" s="16"/>
      <c r="F153" s="86"/>
      <c r="G153" s="86"/>
      <c r="H153" s="86"/>
      <c r="I153" s="84"/>
      <c r="J153" s="85">
        <v>0.44</v>
      </c>
      <c r="K153" s="16"/>
      <c r="L153" s="16">
        <v>44</v>
      </c>
      <c r="M153" s="86"/>
      <c r="N153" s="86">
        <v>4671</v>
      </c>
      <c r="O153" s="86">
        <v>4705</v>
      </c>
      <c r="P153" s="87"/>
      <c r="Q153" s="86"/>
      <c r="R153" s="86"/>
      <c r="S153" s="86">
        <v>-34</v>
      </c>
      <c r="T153" s="86"/>
      <c r="U153" s="210">
        <v>-7.2263549415515407E-3</v>
      </c>
      <c r="V153" s="88"/>
      <c r="W153" s="91">
        <v>10705.9</v>
      </c>
      <c r="X153" s="89"/>
      <c r="Y153" s="16">
        <v>1236</v>
      </c>
      <c r="Z153" s="241">
        <v>0.17270366000000001</v>
      </c>
      <c r="AA153" s="86">
        <v>1195.4547345200001</v>
      </c>
      <c r="AB153" s="86"/>
      <c r="AC153" s="86"/>
      <c r="AD153" s="86">
        <v>40.545265479999898</v>
      </c>
      <c r="AE153" s="86"/>
      <c r="AF153" s="210">
        <v>3.3916186292306305E-2</v>
      </c>
      <c r="AG153" s="88"/>
      <c r="AH153" s="211">
        <v>1172</v>
      </c>
      <c r="AI153" s="211">
        <v>1135.3538608400002</v>
      </c>
      <c r="AJ153" s="87"/>
      <c r="AK153" s="86"/>
      <c r="AL153" s="86">
        <v>36.646139159999848</v>
      </c>
      <c r="AM153" s="86"/>
      <c r="AN153" s="210">
        <v>3.2277284134910086E-2</v>
      </c>
      <c r="AO153" s="90"/>
      <c r="AP153" s="85">
        <v>26.636363636363637</v>
      </c>
      <c r="AQ153" s="91"/>
      <c r="AR153" s="211">
        <v>1955</v>
      </c>
      <c r="AS153" s="92"/>
      <c r="AT153" s="86">
        <v>1480</v>
      </c>
      <c r="AU153" s="86"/>
      <c r="AV153" s="86">
        <v>170</v>
      </c>
      <c r="AW153" s="86"/>
      <c r="AX153" s="86">
        <v>1650</v>
      </c>
      <c r="AY153" s="86"/>
      <c r="AZ153" s="210">
        <v>0.84398976982097185</v>
      </c>
      <c r="BA153" s="93"/>
      <c r="BB153" s="85">
        <v>1.0003991804936057</v>
      </c>
      <c r="BC153" s="85"/>
      <c r="BD153" s="211">
        <v>250</v>
      </c>
      <c r="BE153" s="94"/>
      <c r="BF153" s="210">
        <v>0.12787723785166241</v>
      </c>
      <c r="BG153" s="93"/>
      <c r="BH153" s="85">
        <v>1.6285737299787626</v>
      </c>
      <c r="BI153" s="95"/>
      <c r="BJ153" s="211">
        <v>10</v>
      </c>
      <c r="BK153" s="86"/>
      <c r="BL153" s="86">
        <v>0</v>
      </c>
      <c r="BM153" s="86"/>
      <c r="BN153" s="86">
        <v>10</v>
      </c>
      <c r="BO153" s="86"/>
      <c r="BP153" s="210">
        <v>5.1150895140664966E-3</v>
      </c>
      <c r="BQ153" s="93"/>
      <c r="BR153" s="85">
        <v>0.10527908274125256</v>
      </c>
      <c r="BS153" s="85"/>
      <c r="BT153" s="211">
        <v>45</v>
      </c>
      <c r="BU153" s="96"/>
      <c r="BV153" s="16" t="s">
        <v>59</v>
      </c>
      <c r="BW153" s="16"/>
      <c r="BX153" s="16"/>
      <c r="BY153" s="82" t="s">
        <v>305</v>
      </c>
      <c r="BZ153" s="83"/>
      <c r="CA153" s="97"/>
    </row>
    <row r="154" spans="1:79" ht="12.75" customHeight="1">
      <c r="A154" s="67"/>
      <c r="B154" s="206">
        <v>8250038.4100000001</v>
      </c>
      <c r="C154" s="68"/>
      <c r="D154" s="69"/>
      <c r="E154" s="12"/>
      <c r="F154" s="70"/>
      <c r="G154" s="70"/>
      <c r="H154" s="70"/>
      <c r="I154" s="68"/>
      <c r="J154" s="69">
        <v>0.89</v>
      </c>
      <c r="K154" s="12"/>
      <c r="L154" s="12">
        <v>89</v>
      </c>
      <c r="M154" s="70"/>
      <c r="N154" s="70">
        <v>3859</v>
      </c>
      <c r="O154" s="70">
        <v>2486</v>
      </c>
      <c r="P154" s="72"/>
      <c r="Q154" s="70"/>
      <c r="R154" s="70"/>
      <c r="S154" s="70">
        <v>1373</v>
      </c>
      <c r="T154" s="70"/>
      <c r="U154" s="207">
        <v>0.55229283990345934</v>
      </c>
      <c r="V154" s="73"/>
      <c r="W154" s="76">
        <v>4346.7</v>
      </c>
      <c r="X154" s="74"/>
      <c r="Y154" s="12">
        <v>1061</v>
      </c>
      <c r="Z154" s="242">
        <v>0.10728496</v>
      </c>
      <c r="AA154" s="70">
        <v>742.62649311999996</v>
      </c>
      <c r="AB154" s="70"/>
      <c r="AC154" s="70"/>
      <c r="AD154" s="70">
        <v>318.37350688000004</v>
      </c>
      <c r="AE154" s="70"/>
      <c r="AF154" s="207">
        <v>0.42871283186035558</v>
      </c>
      <c r="AG154" s="73"/>
      <c r="AH154" s="208">
        <v>993</v>
      </c>
      <c r="AI154" s="208">
        <v>705.29132703999994</v>
      </c>
      <c r="AJ154" s="72"/>
      <c r="AK154" s="70"/>
      <c r="AL154" s="70">
        <v>287.70867296000006</v>
      </c>
      <c r="AM154" s="70"/>
      <c r="AN154" s="207">
        <v>0.40792884008296182</v>
      </c>
      <c r="AO154" s="75"/>
      <c r="AP154" s="69">
        <v>11.157303370786517</v>
      </c>
      <c r="AQ154" s="76"/>
      <c r="AR154" s="208">
        <v>1385</v>
      </c>
      <c r="AS154" s="77"/>
      <c r="AT154" s="70">
        <v>1120</v>
      </c>
      <c r="AU154" s="70"/>
      <c r="AV154" s="70">
        <v>75</v>
      </c>
      <c r="AW154" s="70"/>
      <c r="AX154" s="70">
        <v>1195</v>
      </c>
      <c r="AY154" s="70"/>
      <c r="AZ154" s="207">
        <v>0.86281588447653434</v>
      </c>
      <c r="BA154" s="78"/>
      <c r="BB154" s="69">
        <v>1.0227141780762166</v>
      </c>
      <c r="BC154" s="69"/>
      <c r="BD154" s="208">
        <v>160</v>
      </c>
      <c r="BE154" s="79"/>
      <c r="BF154" s="207">
        <v>0.11552346570397112</v>
      </c>
      <c r="BG154" s="78"/>
      <c r="BH154" s="69">
        <v>1.471242924873233</v>
      </c>
      <c r="BI154" s="80"/>
      <c r="BJ154" s="208">
        <v>10</v>
      </c>
      <c r="BK154" s="70"/>
      <c r="BL154" s="70">
        <v>0</v>
      </c>
      <c r="BM154" s="70"/>
      <c r="BN154" s="70">
        <v>10</v>
      </c>
      <c r="BO154" s="70"/>
      <c r="BP154" s="207">
        <v>7.2202166064981952E-3</v>
      </c>
      <c r="BQ154" s="78"/>
      <c r="BR154" s="69">
        <v>0.14860693628819405</v>
      </c>
      <c r="BS154" s="69"/>
      <c r="BT154" s="208">
        <v>20</v>
      </c>
      <c r="BU154" s="81"/>
      <c r="BV154" s="12" t="s">
        <v>38</v>
      </c>
      <c r="BW154" s="12"/>
      <c r="BX154" s="12"/>
      <c r="BY154" s="82" t="s">
        <v>305</v>
      </c>
      <c r="BZ154" s="66"/>
      <c r="CA154" s="97"/>
    </row>
    <row r="155" spans="1:79" ht="12.75" customHeight="1">
      <c r="A155" s="67"/>
      <c r="B155" s="206">
        <v>8250038.4199999999</v>
      </c>
      <c r="C155" s="68">
        <v>8250038.3200000003</v>
      </c>
      <c r="D155" s="69">
        <v>8250038.2599999998</v>
      </c>
      <c r="E155" s="12">
        <v>0.315222801</v>
      </c>
      <c r="F155" s="70">
        <v>17112</v>
      </c>
      <c r="G155" s="70">
        <v>5184</v>
      </c>
      <c r="H155" s="70">
        <v>4832</v>
      </c>
      <c r="I155" s="68"/>
      <c r="J155" s="69">
        <v>0.52</v>
      </c>
      <c r="K155" s="12">
        <v>1.38</v>
      </c>
      <c r="L155" s="12">
        <v>52</v>
      </c>
      <c r="M155" s="70">
        <v>138</v>
      </c>
      <c r="N155" s="70">
        <v>3674</v>
      </c>
      <c r="O155" s="70">
        <v>3748</v>
      </c>
      <c r="P155" s="72">
        <v>8443</v>
      </c>
      <c r="Q155" s="70">
        <v>7493</v>
      </c>
      <c r="R155" s="70">
        <v>5394.0925707119995</v>
      </c>
      <c r="S155" s="70">
        <v>-74</v>
      </c>
      <c r="T155" s="70">
        <v>3048.9074292880005</v>
      </c>
      <c r="U155" s="207">
        <v>-1.9743863393810034E-2</v>
      </c>
      <c r="V155" s="73">
        <v>0.56523083156608789</v>
      </c>
      <c r="W155" s="76">
        <v>7113.3</v>
      </c>
      <c r="X155" s="74">
        <v>6135.5</v>
      </c>
      <c r="Y155" s="12">
        <v>926</v>
      </c>
      <c r="Z155" s="239">
        <v>0.4308206</v>
      </c>
      <c r="AA155" s="70">
        <v>902.99997759999997</v>
      </c>
      <c r="AB155" s="70">
        <v>2096</v>
      </c>
      <c r="AC155" s="70">
        <v>1634.115000384</v>
      </c>
      <c r="AD155" s="70">
        <v>23.000022400000034</v>
      </c>
      <c r="AE155" s="70">
        <v>461.88499961599996</v>
      </c>
      <c r="AF155" s="207">
        <v>2.5470678815662503E-2</v>
      </c>
      <c r="AG155" s="73">
        <v>0.28265146547670256</v>
      </c>
      <c r="AH155" s="208">
        <v>889</v>
      </c>
      <c r="AI155" s="208">
        <v>878.01238279999995</v>
      </c>
      <c r="AJ155" s="72">
        <v>2038</v>
      </c>
      <c r="AK155" s="70">
        <v>1523.1565744320001</v>
      </c>
      <c r="AL155" s="70">
        <v>10.987617200000045</v>
      </c>
      <c r="AM155" s="70">
        <v>514.84342556799993</v>
      </c>
      <c r="AN155" s="207">
        <v>1.2514193894350673E-2</v>
      </c>
      <c r="AO155" s="75">
        <v>0.33801083500558049</v>
      </c>
      <c r="AP155" s="69">
        <v>17.096153846153847</v>
      </c>
      <c r="AQ155" s="76">
        <v>14.768115942028986</v>
      </c>
      <c r="AR155" s="208">
        <v>1500</v>
      </c>
      <c r="AS155" s="77">
        <v>4015</v>
      </c>
      <c r="AT155" s="70">
        <v>1165</v>
      </c>
      <c r="AU155" s="70">
        <v>3015</v>
      </c>
      <c r="AV155" s="70">
        <v>115</v>
      </c>
      <c r="AW155" s="70">
        <v>230</v>
      </c>
      <c r="AX155" s="70">
        <v>1280</v>
      </c>
      <c r="AY155" s="70">
        <v>3245</v>
      </c>
      <c r="AZ155" s="207">
        <v>0.85333333333333339</v>
      </c>
      <c r="BA155" s="78">
        <v>0.80821917808219179</v>
      </c>
      <c r="BB155" s="69">
        <v>1.0114743067746259</v>
      </c>
      <c r="BC155" s="69">
        <v>1.039997089418315</v>
      </c>
      <c r="BD155" s="208">
        <v>185</v>
      </c>
      <c r="BE155" s="79">
        <v>705</v>
      </c>
      <c r="BF155" s="207">
        <v>0.12333333333333334</v>
      </c>
      <c r="BG155" s="78">
        <v>0.17559153175591533</v>
      </c>
      <c r="BH155" s="69">
        <v>1.5707050767735173</v>
      </c>
      <c r="BI155" s="80">
        <v>1.2193856371938565</v>
      </c>
      <c r="BJ155" s="208">
        <v>0</v>
      </c>
      <c r="BK155" s="70">
        <v>30</v>
      </c>
      <c r="BL155" s="70">
        <v>0</v>
      </c>
      <c r="BM155" s="70">
        <v>0</v>
      </c>
      <c r="BN155" s="70">
        <v>0</v>
      </c>
      <c r="BO155" s="70">
        <v>30</v>
      </c>
      <c r="BP155" s="207">
        <v>0</v>
      </c>
      <c r="BQ155" s="78">
        <v>7.4719800747198011E-3</v>
      </c>
      <c r="BR155" s="69">
        <v>0</v>
      </c>
      <c r="BS155" s="69">
        <v>0.12051580765677099</v>
      </c>
      <c r="BT155" s="208">
        <v>20</v>
      </c>
      <c r="BU155" s="81">
        <v>25</v>
      </c>
      <c r="BV155" s="12" t="s">
        <v>38</v>
      </c>
      <c r="BW155" s="12" t="s">
        <v>38</v>
      </c>
      <c r="BX155" s="12" t="s">
        <v>38</v>
      </c>
      <c r="BY155" s="219" t="s">
        <v>473</v>
      </c>
      <c r="BZ155" s="67"/>
      <c r="CA155" s="220"/>
    </row>
    <row r="156" spans="1:79" ht="12.75" customHeight="1">
      <c r="A156" s="67"/>
      <c r="B156" s="206">
        <v>8250038.4299999997</v>
      </c>
      <c r="C156" s="68"/>
      <c r="D156" s="69"/>
      <c r="E156" s="12"/>
      <c r="F156" s="70"/>
      <c r="G156" s="70"/>
      <c r="H156" s="70"/>
      <c r="I156" s="68"/>
      <c r="J156" s="69">
        <v>0.7</v>
      </c>
      <c r="K156" s="12"/>
      <c r="L156" s="12">
        <v>70</v>
      </c>
      <c r="M156" s="70"/>
      <c r="N156" s="70">
        <v>4968</v>
      </c>
      <c r="O156" s="70">
        <v>4695</v>
      </c>
      <c r="P156" s="72"/>
      <c r="Q156" s="70"/>
      <c r="R156" s="70"/>
      <c r="S156" s="70">
        <v>273</v>
      </c>
      <c r="T156" s="70"/>
      <c r="U156" s="207">
        <v>5.8146964856230034E-2</v>
      </c>
      <c r="V156" s="73"/>
      <c r="W156" s="76">
        <v>7097.1</v>
      </c>
      <c r="X156" s="74"/>
      <c r="Y156" s="12">
        <v>1362</v>
      </c>
      <c r="Z156" s="242">
        <v>0.5691794</v>
      </c>
      <c r="AA156" s="70">
        <v>1193.0000224</v>
      </c>
      <c r="AB156" s="70"/>
      <c r="AC156" s="70"/>
      <c r="AD156" s="70">
        <v>168.99997759999997</v>
      </c>
      <c r="AE156" s="70"/>
      <c r="AF156" s="207">
        <v>0.1416596600392486</v>
      </c>
      <c r="AG156" s="73"/>
      <c r="AH156" s="208">
        <v>1292</v>
      </c>
      <c r="AI156" s="208">
        <v>1159.9876171999999</v>
      </c>
      <c r="AJ156" s="72"/>
      <c r="AK156" s="70"/>
      <c r="AL156" s="70">
        <v>132.01238280000007</v>
      </c>
      <c r="AM156" s="70"/>
      <c r="AN156" s="207">
        <v>0.11380499312454219</v>
      </c>
      <c r="AO156" s="75"/>
      <c r="AP156" s="69">
        <v>18.457142857142856</v>
      </c>
      <c r="AQ156" s="76"/>
      <c r="AR156" s="208">
        <v>2000</v>
      </c>
      <c r="AS156" s="77"/>
      <c r="AT156" s="70">
        <v>1585</v>
      </c>
      <c r="AU156" s="70"/>
      <c r="AV156" s="70">
        <v>135</v>
      </c>
      <c r="AW156" s="70"/>
      <c r="AX156" s="70">
        <v>1720</v>
      </c>
      <c r="AY156" s="70"/>
      <c r="AZ156" s="207">
        <v>0.86</v>
      </c>
      <c r="BA156" s="78"/>
      <c r="BB156" s="69">
        <v>1.0193764497963025</v>
      </c>
      <c r="BC156" s="69"/>
      <c r="BD156" s="208">
        <v>230</v>
      </c>
      <c r="BE156" s="79"/>
      <c r="BF156" s="207">
        <v>0.115</v>
      </c>
      <c r="BG156" s="78"/>
      <c r="BH156" s="69">
        <v>1.4645763553699012</v>
      </c>
      <c r="BI156" s="80"/>
      <c r="BJ156" s="208">
        <v>10</v>
      </c>
      <c r="BK156" s="70"/>
      <c r="BL156" s="70">
        <v>0</v>
      </c>
      <c r="BM156" s="70"/>
      <c r="BN156" s="70">
        <v>10</v>
      </c>
      <c r="BO156" s="70"/>
      <c r="BP156" s="207">
        <v>5.0000000000000001E-3</v>
      </c>
      <c r="BQ156" s="78"/>
      <c r="BR156" s="69">
        <v>0.10291030337957437</v>
      </c>
      <c r="BS156" s="69"/>
      <c r="BT156" s="208">
        <v>35</v>
      </c>
      <c r="BU156" s="81"/>
      <c r="BV156" s="12" t="s">
        <v>38</v>
      </c>
      <c r="BW156" s="12"/>
      <c r="BX156" s="12"/>
      <c r="BY156" s="82" t="s">
        <v>305</v>
      </c>
      <c r="BZ156" s="66"/>
      <c r="CA156" s="97"/>
    </row>
    <row r="157" spans="1:79" ht="12.75" customHeight="1">
      <c r="A157" s="67"/>
      <c r="B157" s="206">
        <v>8250038.4400000004</v>
      </c>
      <c r="C157" s="68">
        <v>8250038.3300000001</v>
      </c>
      <c r="D157" s="69">
        <v>8250038.2599999998</v>
      </c>
      <c r="E157" s="12">
        <v>0.39569976699999998</v>
      </c>
      <c r="F157" s="70">
        <v>17112</v>
      </c>
      <c r="G157" s="70">
        <v>5184</v>
      </c>
      <c r="H157" s="70">
        <v>4832</v>
      </c>
      <c r="I157" s="68"/>
      <c r="J157" s="69">
        <v>0.51</v>
      </c>
      <c r="K157" s="12">
        <v>1.24</v>
      </c>
      <c r="L157" s="12">
        <v>51</v>
      </c>
      <c r="M157" s="70">
        <v>124</v>
      </c>
      <c r="N157" s="70">
        <v>4273</v>
      </c>
      <c r="O157" s="70">
        <v>4632</v>
      </c>
      <c r="P157" s="72">
        <v>9444</v>
      </c>
      <c r="Q157" s="70">
        <v>8419</v>
      </c>
      <c r="R157" s="70">
        <v>6771.2144129039998</v>
      </c>
      <c r="S157" s="70">
        <v>-359</v>
      </c>
      <c r="T157" s="70">
        <v>2672.7855870960002</v>
      </c>
      <c r="U157" s="207">
        <v>-7.7504317789291885E-2</v>
      </c>
      <c r="V157" s="73">
        <v>0.39472765505733132</v>
      </c>
      <c r="W157" s="76">
        <v>8383.4</v>
      </c>
      <c r="X157" s="74">
        <v>7626.6</v>
      </c>
      <c r="Y157" s="12">
        <v>1109</v>
      </c>
      <c r="Z157" s="239">
        <v>0.46824532000000002</v>
      </c>
      <c r="AA157" s="70">
        <v>1105.99544584</v>
      </c>
      <c r="AB157" s="70">
        <v>2362</v>
      </c>
      <c r="AC157" s="70">
        <v>2051.3075921279997</v>
      </c>
      <c r="AD157" s="70">
        <v>3.0045541599999979</v>
      </c>
      <c r="AE157" s="70">
        <v>310.69240787200033</v>
      </c>
      <c r="AF157" s="207">
        <v>2.7166062675041563E-3</v>
      </c>
      <c r="AG157" s="73">
        <v>0.15146066297628827</v>
      </c>
      <c r="AH157" s="208">
        <v>1054</v>
      </c>
      <c r="AI157" s="208">
        <v>1090.0751049600001</v>
      </c>
      <c r="AJ157" s="72">
        <v>2328</v>
      </c>
      <c r="AK157" s="70">
        <v>1912.021274144</v>
      </c>
      <c r="AL157" s="70">
        <v>-36.07510496000009</v>
      </c>
      <c r="AM157" s="70">
        <v>415.97872585599998</v>
      </c>
      <c r="AN157" s="207">
        <v>-3.3094146261898029E-2</v>
      </c>
      <c r="AO157" s="75">
        <v>0.21755967440384838</v>
      </c>
      <c r="AP157" s="69">
        <v>20.666666666666668</v>
      </c>
      <c r="AQ157" s="76">
        <v>18.774193548387096</v>
      </c>
      <c r="AR157" s="208">
        <v>1755</v>
      </c>
      <c r="AS157" s="77">
        <v>4410</v>
      </c>
      <c r="AT157" s="70">
        <v>1325</v>
      </c>
      <c r="AU157" s="70">
        <v>3115</v>
      </c>
      <c r="AV157" s="70">
        <v>120</v>
      </c>
      <c r="AW157" s="70">
        <v>305</v>
      </c>
      <c r="AX157" s="70">
        <v>1445</v>
      </c>
      <c r="AY157" s="70">
        <v>3420</v>
      </c>
      <c r="AZ157" s="207">
        <v>0.8233618233618234</v>
      </c>
      <c r="BA157" s="78">
        <v>0.77551020408163263</v>
      </c>
      <c r="BB157" s="69">
        <v>0.97594843301905332</v>
      </c>
      <c r="BC157" s="69">
        <v>0.99790796473414256</v>
      </c>
      <c r="BD157" s="208">
        <v>280</v>
      </c>
      <c r="BE157" s="79">
        <v>890</v>
      </c>
      <c r="BF157" s="207">
        <v>0.15954415954415954</v>
      </c>
      <c r="BG157" s="78">
        <v>0.20181405895691609</v>
      </c>
      <c r="BH157" s="69">
        <v>2.0318661191803411</v>
      </c>
      <c r="BI157" s="80">
        <v>1.4014865205341396</v>
      </c>
      <c r="BJ157" s="208">
        <v>15</v>
      </c>
      <c r="BK157" s="70">
        <v>65</v>
      </c>
      <c r="BL157" s="70">
        <v>0</v>
      </c>
      <c r="BM157" s="70">
        <v>10</v>
      </c>
      <c r="BN157" s="70">
        <v>15</v>
      </c>
      <c r="BO157" s="70">
        <v>75</v>
      </c>
      <c r="BP157" s="207">
        <v>8.5470085470085479E-3</v>
      </c>
      <c r="BQ157" s="78">
        <v>1.7006802721088437E-2</v>
      </c>
      <c r="BR157" s="69">
        <v>0.17591504851209297</v>
      </c>
      <c r="BS157" s="69">
        <v>0.27430326969497482</v>
      </c>
      <c r="BT157" s="208">
        <v>20</v>
      </c>
      <c r="BU157" s="81">
        <v>35</v>
      </c>
      <c r="BV157" s="12" t="s">
        <v>38</v>
      </c>
      <c r="BW157" s="12" t="s">
        <v>38</v>
      </c>
      <c r="BX157" s="12" t="s">
        <v>38</v>
      </c>
      <c r="BY157" s="219" t="s">
        <v>473</v>
      </c>
      <c r="BZ157" s="67"/>
      <c r="CA157" s="220"/>
    </row>
    <row r="158" spans="1:79" ht="12.75" customHeight="1">
      <c r="A158" s="67"/>
      <c r="B158" s="206">
        <v>8250038.4500000002</v>
      </c>
      <c r="C158" s="68"/>
      <c r="D158" s="69"/>
      <c r="E158" s="12"/>
      <c r="F158" s="70"/>
      <c r="G158" s="70"/>
      <c r="H158" s="70"/>
      <c r="I158" s="68"/>
      <c r="J158" s="69">
        <v>0.68</v>
      </c>
      <c r="K158" s="12"/>
      <c r="L158" s="12">
        <v>68</v>
      </c>
      <c r="M158" s="70"/>
      <c r="N158" s="70">
        <v>4272</v>
      </c>
      <c r="O158" s="70">
        <v>4812</v>
      </c>
      <c r="P158" s="72"/>
      <c r="Q158" s="70"/>
      <c r="R158" s="70"/>
      <c r="S158" s="70">
        <v>-540</v>
      </c>
      <c r="T158" s="70"/>
      <c r="U158" s="207">
        <v>-0.11221945137157108</v>
      </c>
      <c r="V158" s="73"/>
      <c r="W158" s="76">
        <v>6280.5</v>
      </c>
      <c r="X158" s="74"/>
      <c r="Y158" s="12">
        <v>1248</v>
      </c>
      <c r="Z158" s="242">
        <v>0.53175468000000004</v>
      </c>
      <c r="AA158" s="70">
        <v>1256.00455416</v>
      </c>
      <c r="AB158" s="70"/>
      <c r="AC158" s="70"/>
      <c r="AD158" s="70">
        <v>-8.0045541599999979</v>
      </c>
      <c r="AE158" s="70"/>
      <c r="AF158" s="207">
        <v>-6.3730295670411342E-3</v>
      </c>
      <c r="AG158" s="73"/>
      <c r="AH158" s="208">
        <v>1167</v>
      </c>
      <c r="AI158" s="208">
        <v>1237.9248950400001</v>
      </c>
      <c r="AJ158" s="72"/>
      <c r="AK158" s="70"/>
      <c r="AL158" s="70">
        <v>-70.924895040000138</v>
      </c>
      <c r="AM158" s="70"/>
      <c r="AN158" s="207">
        <v>-5.7293374843801322E-2</v>
      </c>
      <c r="AO158" s="75"/>
      <c r="AP158" s="69">
        <v>17.161764705882351</v>
      </c>
      <c r="AQ158" s="76"/>
      <c r="AR158" s="208">
        <v>1590</v>
      </c>
      <c r="AS158" s="77"/>
      <c r="AT158" s="70">
        <v>1230</v>
      </c>
      <c r="AU158" s="70"/>
      <c r="AV158" s="70">
        <v>165</v>
      </c>
      <c r="AW158" s="70"/>
      <c r="AX158" s="70">
        <v>1395</v>
      </c>
      <c r="AY158" s="70"/>
      <c r="AZ158" s="207">
        <v>0.87735849056603776</v>
      </c>
      <c r="BA158" s="78"/>
      <c r="BB158" s="69">
        <v>1.039951841060291</v>
      </c>
      <c r="BC158" s="69"/>
      <c r="BD158" s="208">
        <v>155</v>
      </c>
      <c r="BE158" s="79"/>
      <c r="BF158" s="207">
        <v>9.7484276729559755E-2</v>
      </c>
      <c r="BG158" s="78"/>
      <c r="BH158" s="69">
        <v>1.2415057975517347</v>
      </c>
      <c r="BI158" s="80"/>
      <c r="BJ158" s="208">
        <v>0</v>
      </c>
      <c r="BK158" s="70"/>
      <c r="BL158" s="70">
        <v>10</v>
      </c>
      <c r="BM158" s="70"/>
      <c r="BN158" s="70">
        <v>10</v>
      </c>
      <c r="BO158" s="70"/>
      <c r="BP158" s="207">
        <v>6.2893081761006293E-3</v>
      </c>
      <c r="BQ158" s="78"/>
      <c r="BR158" s="69">
        <v>0.12944692249003065</v>
      </c>
      <c r="BS158" s="69"/>
      <c r="BT158" s="208">
        <v>25</v>
      </c>
      <c r="BU158" s="81"/>
      <c r="BV158" s="12" t="s">
        <v>38</v>
      </c>
      <c r="BW158" s="12"/>
      <c r="BX158" s="12"/>
      <c r="BY158" s="82" t="s">
        <v>305</v>
      </c>
      <c r="BZ158" s="66"/>
      <c r="CA158" s="97"/>
    </row>
    <row r="159" spans="1:79" ht="12.75" customHeight="1">
      <c r="A159" s="67"/>
      <c r="B159" s="206">
        <v>8250038.46</v>
      </c>
      <c r="C159" s="68">
        <v>8250038.3399999999</v>
      </c>
      <c r="D159" s="69">
        <v>8250038.2599999998</v>
      </c>
      <c r="E159" s="12">
        <v>0.18761113700000001</v>
      </c>
      <c r="F159" s="70">
        <v>17112</v>
      </c>
      <c r="G159" s="70">
        <v>5184</v>
      </c>
      <c r="H159" s="70">
        <v>4832</v>
      </c>
      <c r="I159" s="68"/>
      <c r="J159" s="69">
        <v>0.55000000000000004</v>
      </c>
      <c r="K159" s="12">
        <v>3.8</v>
      </c>
      <c r="L159" s="12">
        <v>55.000000000000007</v>
      </c>
      <c r="M159" s="70">
        <v>380</v>
      </c>
      <c r="N159" s="70">
        <v>4210</v>
      </c>
      <c r="O159" s="70">
        <v>4541</v>
      </c>
      <c r="P159" s="72">
        <v>10117</v>
      </c>
      <c r="Q159" s="70">
        <v>8084</v>
      </c>
      <c r="R159" s="70">
        <v>3210.4017763440002</v>
      </c>
      <c r="S159" s="70">
        <v>-331</v>
      </c>
      <c r="T159" s="70">
        <v>6906.5982236559994</v>
      </c>
      <c r="U159" s="207">
        <v>-7.2891433604932832E-2</v>
      </c>
      <c r="V159" s="73">
        <v>2.1513189640460584</v>
      </c>
      <c r="W159" s="76">
        <v>7664.3</v>
      </c>
      <c r="X159" s="74">
        <v>2661.8</v>
      </c>
      <c r="Y159" s="12">
        <v>1133</v>
      </c>
      <c r="Z159" s="239">
        <v>0.46463787000000001</v>
      </c>
      <c r="AA159" s="70">
        <v>1147.6555389</v>
      </c>
      <c r="AB159" s="70">
        <v>2470</v>
      </c>
      <c r="AC159" s="70">
        <v>972.5761342080001</v>
      </c>
      <c r="AD159" s="70">
        <v>-14.65553890000001</v>
      </c>
      <c r="AE159" s="70">
        <v>1497.423865792</v>
      </c>
      <c r="AF159" s="207">
        <v>-1.2769980541414882E-2</v>
      </c>
      <c r="AG159" s="73">
        <v>1.5396469367525663</v>
      </c>
      <c r="AH159" s="208">
        <v>1083</v>
      </c>
      <c r="AI159" s="208">
        <v>1124.8882832700001</v>
      </c>
      <c r="AJ159" s="72">
        <v>2421</v>
      </c>
      <c r="AK159" s="70">
        <v>906.53701398400005</v>
      </c>
      <c r="AL159" s="70">
        <v>-41.888283270000102</v>
      </c>
      <c r="AM159" s="70">
        <v>1514.4629860159998</v>
      </c>
      <c r="AN159" s="207">
        <v>-3.7237727419680053E-2</v>
      </c>
      <c r="AO159" s="75">
        <v>1.6706024824737375</v>
      </c>
      <c r="AP159" s="69">
        <v>19.690909090909088</v>
      </c>
      <c r="AQ159" s="76">
        <v>6.3710526315789471</v>
      </c>
      <c r="AR159" s="208">
        <v>1715</v>
      </c>
      <c r="AS159" s="77">
        <v>4660</v>
      </c>
      <c r="AT159" s="70">
        <v>1250</v>
      </c>
      <c r="AU159" s="70">
        <v>3395</v>
      </c>
      <c r="AV159" s="70">
        <v>130</v>
      </c>
      <c r="AW159" s="70">
        <v>315</v>
      </c>
      <c r="AX159" s="70">
        <v>1380</v>
      </c>
      <c r="AY159" s="70">
        <v>3710</v>
      </c>
      <c r="AZ159" s="207">
        <v>0.80466472303206993</v>
      </c>
      <c r="BA159" s="78">
        <v>0.79613733905579398</v>
      </c>
      <c r="BB159" s="69">
        <v>0.95378635888460062</v>
      </c>
      <c r="BC159" s="69">
        <v>1.0244504682009248</v>
      </c>
      <c r="BD159" s="208">
        <v>300</v>
      </c>
      <c r="BE159" s="79">
        <v>870</v>
      </c>
      <c r="BF159" s="207">
        <v>0.1749271137026239</v>
      </c>
      <c r="BG159" s="78">
        <v>0.18669527896995708</v>
      </c>
      <c r="BH159" s="69">
        <v>2.2277749099301323</v>
      </c>
      <c r="BI159" s="80">
        <v>1.2964949928469243</v>
      </c>
      <c r="BJ159" s="208">
        <v>10</v>
      </c>
      <c r="BK159" s="70">
        <v>20</v>
      </c>
      <c r="BL159" s="70">
        <v>0</v>
      </c>
      <c r="BM159" s="70">
        <v>0</v>
      </c>
      <c r="BN159" s="70">
        <v>10</v>
      </c>
      <c r="BO159" s="70">
        <v>20</v>
      </c>
      <c r="BP159" s="207">
        <v>5.8309037900874635E-3</v>
      </c>
      <c r="BQ159" s="78">
        <v>4.2918454935622317E-3</v>
      </c>
      <c r="BR159" s="69">
        <v>0.12001201560300218</v>
      </c>
      <c r="BS159" s="69">
        <v>6.9223314412294054E-2</v>
      </c>
      <c r="BT159" s="208">
        <v>25</v>
      </c>
      <c r="BU159" s="81">
        <v>65</v>
      </c>
      <c r="BV159" s="12" t="s">
        <v>38</v>
      </c>
      <c r="BW159" s="12" t="s">
        <v>38</v>
      </c>
      <c r="BX159" s="12" t="s">
        <v>38</v>
      </c>
      <c r="BY159" s="219" t="s">
        <v>473</v>
      </c>
      <c r="BZ159" s="67"/>
      <c r="CA159" s="220"/>
    </row>
    <row r="160" spans="1:79" ht="12.75" customHeight="1">
      <c r="A160" s="67"/>
      <c r="B160" s="206">
        <v>8250038.4699999997</v>
      </c>
      <c r="C160" s="68"/>
      <c r="D160" s="69"/>
      <c r="E160" s="12"/>
      <c r="F160" s="70"/>
      <c r="G160" s="70"/>
      <c r="H160" s="70"/>
      <c r="I160" s="68"/>
      <c r="J160" s="69">
        <v>2.69</v>
      </c>
      <c r="K160" s="12"/>
      <c r="L160" s="12">
        <v>269</v>
      </c>
      <c r="M160" s="70"/>
      <c r="N160" s="70">
        <v>4980</v>
      </c>
      <c r="O160" s="70">
        <v>5410</v>
      </c>
      <c r="P160" s="72"/>
      <c r="Q160" s="70"/>
      <c r="R160" s="70"/>
      <c r="S160" s="70">
        <v>-430</v>
      </c>
      <c r="T160" s="70"/>
      <c r="U160" s="207">
        <v>-7.9482439926062853E-2</v>
      </c>
      <c r="V160" s="73"/>
      <c r="W160" s="76">
        <v>1850.9</v>
      </c>
      <c r="X160" s="74"/>
      <c r="Y160" s="12">
        <v>1238</v>
      </c>
      <c r="Z160" s="242">
        <v>0.53536212999999999</v>
      </c>
      <c r="AA160" s="70">
        <v>1322.3444611</v>
      </c>
      <c r="AB160" s="70"/>
      <c r="AC160" s="70"/>
      <c r="AD160" s="70">
        <v>-84.34446109999999</v>
      </c>
      <c r="AE160" s="70"/>
      <c r="AF160" s="207">
        <v>-6.3784031756625323E-2</v>
      </c>
      <c r="AG160" s="73"/>
      <c r="AH160" s="208">
        <v>1189</v>
      </c>
      <c r="AI160" s="208">
        <v>1296.1117167299999</v>
      </c>
      <c r="AJ160" s="72"/>
      <c r="AK160" s="70"/>
      <c r="AL160" s="70">
        <v>-107.1117167299999</v>
      </c>
      <c r="AM160" s="70"/>
      <c r="AN160" s="207">
        <v>-8.2640805840591691E-2</v>
      </c>
      <c r="AO160" s="75"/>
      <c r="AP160" s="69">
        <v>4.4200743494423795</v>
      </c>
      <c r="AQ160" s="76"/>
      <c r="AR160" s="208">
        <v>2060</v>
      </c>
      <c r="AS160" s="77"/>
      <c r="AT160" s="70">
        <v>1595</v>
      </c>
      <c r="AU160" s="70"/>
      <c r="AV160" s="70">
        <v>195</v>
      </c>
      <c r="AW160" s="70"/>
      <c r="AX160" s="70">
        <v>1790</v>
      </c>
      <c r="AY160" s="70"/>
      <c r="AZ160" s="207">
        <v>0.8689320388349514</v>
      </c>
      <c r="BA160" s="78"/>
      <c r="BB160" s="69">
        <v>1.029963787048646</v>
      </c>
      <c r="BC160" s="69"/>
      <c r="BD160" s="208">
        <v>225</v>
      </c>
      <c r="BE160" s="79"/>
      <c r="BF160" s="207">
        <v>0.10922330097087378</v>
      </c>
      <c r="BG160" s="78"/>
      <c r="BH160" s="69">
        <v>1.3910075135425402</v>
      </c>
      <c r="BI160" s="80"/>
      <c r="BJ160" s="208">
        <v>0</v>
      </c>
      <c r="BK160" s="70"/>
      <c r="BL160" s="70">
        <v>0</v>
      </c>
      <c r="BM160" s="70"/>
      <c r="BN160" s="70">
        <v>0</v>
      </c>
      <c r="BO160" s="70"/>
      <c r="BP160" s="207">
        <v>0</v>
      </c>
      <c r="BQ160" s="78"/>
      <c r="BR160" s="69">
        <v>0</v>
      </c>
      <c r="BS160" s="69"/>
      <c r="BT160" s="208">
        <v>40</v>
      </c>
      <c r="BU160" s="81"/>
      <c r="BV160" s="12" t="s">
        <v>38</v>
      </c>
      <c r="BW160" s="12"/>
      <c r="BX160" s="12"/>
      <c r="BY160" s="82" t="s">
        <v>305</v>
      </c>
      <c r="BZ160" s="66"/>
      <c r="CA160" s="97"/>
    </row>
    <row r="161" spans="1:79" ht="12.75" customHeight="1">
      <c r="A161" s="67"/>
      <c r="B161" s="227">
        <v>8250038.4800000004</v>
      </c>
      <c r="C161" s="68">
        <v>8250038.29</v>
      </c>
      <c r="D161" s="69"/>
      <c r="E161" s="69"/>
      <c r="F161" s="70"/>
      <c r="G161" s="70"/>
      <c r="H161" s="70"/>
      <c r="I161" s="71" t="s">
        <v>144</v>
      </c>
      <c r="J161" s="69">
        <v>0.7</v>
      </c>
      <c r="K161" s="12">
        <v>1.78</v>
      </c>
      <c r="L161" s="12">
        <v>70</v>
      </c>
      <c r="M161" s="70">
        <v>178</v>
      </c>
      <c r="N161" s="70">
        <v>4533</v>
      </c>
      <c r="O161" s="70">
        <v>4804</v>
      </c>
      <c r="P161" s="72">
        <v>9338</v>
      </c>
      <c r="Q161" s="70">
        <v>8067</v>
      </c>
      <c r="R161" s="70">
        <v>6447</v>
      </c>
      <c r="S161" s="70">
        <v>-271</v>
      </c>
      <c r="T161" s="70">
        <v>2891</v>
      </c>
      <c r="U161" s="207">
        <v>-5.6411323896752706E-2</v>
      </c>
      <c r="V161" s="73">
        <v>0.44842562432138977</v>
      </c>
      <c r="W161" s="76">
        <v>6510.1</v>
      </c>
      <c r="X161" s="74">
        <v>5256.1</v>
      </c>
      <c r="Y161" s="12">
        <v>1265</v>
      </c>
      <c r="Z161" s="239">
        <v>0.51119108999999996</v>
      </c>
      <c r="AA161" s="70">
        <v>1255.9965081299999</v>
      </c>
      <c r="AB161" s="70">
        <v>2457</v>
      </c>
      <c r="AC161" s="70">
        <v>1918</v>
      </c>
      <c r="AD161" s="70">
        <v>9.0034918700000617</v>
      </c>
      <c r="AE161" s="70">
        <v>539</v>
      </c>
      <c r="AF161" s="207">
        <v>7.1684051760661184E-3</v>
      </c>
      <c r="AG161" s="73">
        <v>0.28102189781021897</v>
      </c>
      <c r="AH161" s="208">
        <v>1216</v>
      </c>
      <c r="AI161" s="208">
        <v>1221.7467050999999</v>
      </c>
      <c r="AJ161" s="72">
        <v>2390</v>
      </c>
      <c r="AK161" s="70">
        <v>1890</v>
      </c>
      <c r="AL161" s="70">
        <v>-5.7467050999998719</v>
      </c>
      <c r="AM161" s="70">
        <v>500</v>
      </c>
      <c r="AN161" s="207">
        <v>-4.7036796383498362E-3</v>
      </c>
      <c r="AO161" s="75">
        <v>0.26455026455026454</v>
      </c>
      <c r="AP161" s="69">
        <v>17.37142857142857</v>
      </c>
      <c r="AQ161" s="76">
        <v>13.426966292134832</v>
      </c>
      <c r="AR161" s="208">
        <v>1865</v>
      </c>
      <c r="AS161" s="77">
        <v>4545</v>
      </c>
      <c r="AT161" s="70">
        <v>1430</v>
      </c>
      <c r="AU161" s="70">
        <v>3280</v>
      </c>
      <c r="AV161" s="70">
        <v>180</v>
      </c>
      <c r="AW161" s="70">
        <v>335</v>
      </c>
      <c r="AX161" s="70">
        <v>1610</v>
      </c>
      <c r="AY161" s="70">
        <v>3615</v>
      </c>
      <c r="AZ161" s="207">
        <v>0.86327077747989278</v>
      </c>
      <c r="BA161" s="78">
        <v>0.79537953795379535</v>
      </c>
      <c r="BB161" s="69">
        <v>1.0232533725120314</v>
      </c>
      <c r="BC161" s="69">
        <v>1.0234753478847916</v>
      </c>
      <c r="BD161" s="208">
        <v>210</v>
      </c>
      <c r="BE161" s="79">
        <v>835</v>
      </c>
      <c r="BF161" s="207">
        <v>0.1126005361930295</v>
      </c>
      <c r="BG161" s="78">
        <v>0.18371837183718373</v>
      </c>
      <c r="BH161" s="69">
        <v>1.4340181122633373</v>
      </c>
      <c r="BI161" s="80">
        <v>1.2758220266471094</v>
      </c>
      <c r="BJ161" s="208">
        <v>15</v>
      </c>
      <c r="BK161" s="70">
        <v>40</v>
      </c>
      <c r="BL161" s="70">
        <v>0</v>
      </c>
      <c r="BM161" s="70">
        <v>0</v>
      </c>
      <c r="BN161" s="70">
        <v>15</v>
      </c>
      <c r="BO161" s="70">
        <v>40</v>
      </c>
      <c r="BP161" s="207">
        <v>8.0428954423592495E-3</v>
      </c>
      <c r="BQ161" s="78">
        <v>8.8008800880088004E-3</v>
      </c>
      <c r="BR161" s="69">
        <v>0.16553936200467728</v>
      </c>
      <c r="BS161" s="69">
        <v>0.14194967883885162</v>
      </c>
      <c r="BT161" s="208">
        <v>35</v>
      </c>
      <c r="BU161" s="81">
        <v>45</v>
      </c>
      <c r="BV161" s="12" t="s">
        <v>38</v>
      </c>
      <c r="BW161" s="12" t="s">
        <v>38</v>
      </c>
      <c r="BX161" s="12" t="s">
        <v>38</v>
      </c>
      <c r="BY161" s="82"/>
      <c r="BZ161" s="66"/>
      <c r="CA161" s="97"/>
    </row>
    <row r="162" spans="1:79" ht="12.75" customHeight="1">
      <c r="A162" s="83"/>
      <c r="B162" s="209">
        <v>8250038.4900000002</v>
      </c>
      <c r="C162" s="84"/>
      <c r="D162" s="85"/>
      <c r="E162" s="16"/>
      <c r="F162" s="86"/>
      <c r="G162" s="86"/>
      <c r="H162" s="86"/>
      <c r="I162" s="84"/>
      <c r="J162" s="85">
        <v>0.97</v>
      </c>
      <c r="K162" s="16"/>
      <c r="L162" s="16">
        <v>97</v>
      </c>
      <c r="M162" s="86"/>
      <c r="N162" s="86">
        <v>4521</v>
      </c>
      <c r="O162" s="86">
        <v>4534</v>
      </c>
      <c r="P162" s="87"/>
      <c r="Q162" s="86"/>
      <c r="R162" s="86"/>
      <c r="S162" s="86">
        <v>-13</v>
      </c>
      <c r="T162" s="86"/>
      <c r="U162" s="210">
        <v>-2.8672254080282311E-3</v>
      </c>
      <c r="V162" s="88"/>
      <c r="W162" s="91">
        <v>4672.3999999999996</v>
      </c>
      <c r="X162" s="89"/>
      <c r="Y162" s="16">
        <v>1309</v>
      </c>
      <c r="Z162" s="243">
        <v>0.48880890999999999</v>
      </c>
      <c r="AA162" s="86">
        <v>1201.0034918700001</v>
      </c>
      <c r="AB162" s="86"/>
      <c r="AC162" s="86"/>
      <c r="AD162" s="86">
        <v>107.99650812999994</v>
      </c>
      <c r="AE162" s="86"/>
      <c r="AF162" s="210">
        <v>8.9921893534086222E-2</v>
      </c>
      <c r="AG162" s="88"/>
      <c r="AH162" s="211">
        <v>1184</v>
      </c>
      <c r="AI162" s="211">
        <v>1168.2532948999999</v>
      </c>
      <c r="AJ162" s="87"/>
      <c r="AK162" s="86"/>
      <c r="AL162" s="86">
        <v>15.746705100000099</v>
      </c>
      <c r="AM162" s="86"/>
      <c r="AN162" s="210">
        <v>1.3478845014811608E-2</v>
      </c>
      <c r="AO162" s="90"/>
      <c r="AP162" s="85">
        <v>12.206185567010309</v>
      </c>
      <c r="AQ162" s="91"/>
      <c r="AR162" s="211">
        <v>1965</v>
      </c>
      <c r="AS162" s="92"/>
      <c r="AT162" s="86">
        <v>1510</v>
      </c>
      <c r="AU162" s="86"/>
      <c r="AV162" s="86">
        <v>160</v>
      </c>
      <c r="AW162" s="86"/>
      <c r="AX162" s="86">
        <v>1670</v>
      </c>
      <c r="AY162" s="86"/>
      <c r="AZ162" s="210">
        <v>0.84987277353689572</v>
      </c>
      <c r="BA162" s="93"/>
      <c r="BB162" s="85">
        <v>1.0073724310076486</v>
      </c>
      <c r="BC162" s="85"/>
      <c r="BD162" s="211">
        <v>255</v>
      </c>
      <c r="BE162" s="94"/>
      <c r="BF162" s="210">
        <v>0.12977099236641221</v>
      </c>
      <c r="BG162" s="93"/>
      <c r="BH162" s="85">
        <v>1.6526915394150892</v>
      </c>
      <c r="BI162" s="95"/>
      <c r="BJ162" s="211">
        <v>0</v>
      </c>
      <c r="BK162" s="86"/>
      <c r="BL162" s="86">
        <v>0</v>
      </c>
      <c r="BM162" s="86"/>
      <c r="BN162" s="86">
        <v>0</v>
      </c>
      <c r="BO162" s="86"/>
      <c r="BP162" s="210">
        <v>0</v>
      </c>
      <c r="BQ162" s="93"/>
      <c r="BR162" s="85">
        <v>0</v>
      </c>
      <c r="BS162" s="85"/>
      <c r="BT162" s="211">
        <v>30</v>
      </c>
      <c r="BU162" s="96"/>
      <c r="BV162" s="16" t="s">
        <v>59</v>
      </c>
      <c r="BW162" s="16"/>
      <c r="BX162" s="16"/>
      <c r="BY162" s="82" t="s">
        <v>305</v>
      </c>
      <c r="BZ162" s="83"/>
      <c r="CA162" s="97"/>
    </row>
    <row r="163" spans="1:79" ht="12.75" customHeight="1">
      <c r="A163" s="83" t="s">
        <v>329</v>
      </c>
      <c r="B163" s="227">
        <v>8250039</v>
      </c>
      <c r="C163" s="84">
        <v>8250039</v>
      </c>
      <c r="D163" s="85"/>
      <c r="E163" s="85"/>
      <c r="F163" s="86"/>
      <c r="G163" s="86"/>
      <c r="H163" s="86"/>
      <c r="I163" s="112" t="s">
        <v>146</v>
      </c>
      <c r="J163" s="85">
        <v>4.7</v>
      </c>
      <c r="K163" s="16">
        <v>4.7</v>
      </c>
      <c r="L163" s="16">
        <v>470</v>
      </c>
      <c r="M163" s="86">
        <v>470</v>
      </c>
      <c r="N163" s="86">
        <v>6753</v>
      </c>
      <c r="O163" s="86">
        <v>6673</v>
      </c>
      <c r="P163" s="87">
        <v>6673</v>
      </c>
      <c r="Q163" s="86">
        <v>6182</v>
      </c>
      <c r="R163" s="86">
        <v>6060</v>
      </c>
      <c r="S163" s="86">
        <v>80</v>
      </c>
      <c r="T163" s="86">
        <v>613</v>
      </c>
      <c r="U163" s="210">
        <v>1.1988610819721265E-2</v>
      </c>
      <c r="V163" s="88">
        <v>0.10115511551155115</v>
      </c>
      <c r="W163" s="91">
        <v>1436.2</v>
      </c>
      <c r="X163" s="89">
        <v>1420</v>
      </c>
      <c r="Y163" s="16">
        <v>3026</v>
      </c>
      <c r="Z163" s="16">
        <v>1</v>
      </c>
      <c r="AA163" s="86">
        <v>2959</v>
      </c>
      <c r="AB163" s="86">
        <v>2959</v>
      </c>
      <c r="AC163" s="86">
        <v>2557</v>
      </c>
      <c r="AD163" s="86">
        <v>67</v>
      </c>
      <c r="AE163" s="86">
        <v>402</v>
      </c>
      <c r="AF163" s="210">
        <v>2.2642784724569112E-2</v>
      </c>
      <c r="AG163" s="88">
        <v>0.15721548689870943</v>
      </c>
      <c r="AH163" s="211">
        <v>2786</v>
      </c>
      <c r="AI163" s="211">
        <v>2710</v>
      </c>
      <c r="AJ163" s="87">
        <v>2710</v>
      </c>
      <c r="AK163" s="86">
        <v>2444</v>
      </c>
      <c r="AL163" s="86">
        <v>76</v>
      </c>
      <c r="AM163" s="86">
        <v>266</v>
      </c>
      <c r="AN163" s="210">
        <v>2.8044280442804426E-2</v>
      </c>
      <c r="AO163" s="90">
        <v>0.10883797054009819</v>
      </c>
      <c r="AP163" s="85">
        <v>5.9276595744680849</v>
      </c>
      <c r="AQ163" s="91">
        <v>5.7659574468085104</v>
      </c>
      <c r="AR163" s="211">
        <v>2425</v>
      </c>
      <c r="AS163" s="92">
        <v>3340</v>
      </c>
      <c r="AT163" s="86">
        <v>1650</v>
      </c>
      <c r="AU163" s="86">
        <v>2195</v>
      </c>
      <c r="AV163" s="86">
        <v>190</v>
      </c>
      <c r="AW163" s="86">
        <v>205</v>
      </c>
      <c r="AX163" s="86">
        <v>1840</v>
      </c>
      <c r="AY163" s="86">
        <v>2400</v>
      </c>
      <c r="AZ163" s="210">
        <v>0.75876288659793811</v>
      </c>
      <c r="BA163" s="93">
        <v>0.71856287425149701</v>
      </c>
      <c r="BB163" s="85">
        <v>0.8993779274155822</v>
      </c>
      <c r="BC163" s="85">
        <v>0.92462950403982958</v>
      </c>
      <c r="BD163" s="211">
        <v>415</v>
      </c>
      <c r="BE163" s="94">
        <v>750</v>
      </c>
      <c r="BF163" s="210">
        <v>0.1711340206185567</v>
      </c>
      <c r="BG163" s="93">
        <v>0.22455089820359281</v>
      </c>
      <c r="BH163" s="85">
        <v>2.1794681756288981</v>
      </c>
      <c r="BI163" s="95">
        <v>1.5593812375249503</v>
      </c>
      <c r="BJ163" s="211">
        <v>95</v>
      </c>
      <c r="BK163" s="86">
        <v>120</v>
      </c>
      <c r="BL163" s="86">
        <v>50</v>
      </c>
      <c r="BM163" s="86">
        <v>35</v>
      </c>
      <c r="BN163" s="86">
        <v>145</v>
      </c>
      <c r="BO163" s="86">
        <v>155</v>
      </c>
      <c r="BP163" s="210">
        <v>5.9793814432989693E-2</v>
      </c>
      <c r="BQ163" s="93">
        <v>4.6407185628742513E-2</v>
      </c>
      <c r="BR163" s="85">
        <v>1.2306799167041884</v>
      </c>
      <c r="BS163" s="85">
        <v>0.74850299401197606</v>
      </c>
      <c r="BT163" s="211">
        <v>30</v>
      </c>
      <c r="BU163" s="96">
        <v>35</v>
      </c>
      <c r="BV163" s="16" t="s">
        <v>59</v>
      </c>
      <c r="BW163" s="16" t="s">
        <v>59</v>
      </c>
      <c r="BX163" s="12" t="s">
        <v>38</v>
      </c>
      <c r="BY163" s="82" t="s">
        <v>330</v>
      </c>
      <c r="BZ163" s="66"/>
      <c r="CA163" s="97"/>
    </row>
    <row r="164" spans="1:79" ht="12.75" customHeight="1">
      <c r="A164" s="67"/>
      <c r="B164" s="227">
        <v>8250040</v>
      </c>
      <c r="C164" s="68">
        <v>8250040</v>
      </c>
      <c r="D164" s="69"/>
      <c r="E164" s="69"/>
      <c r="F164" s="70"/>
      <c r="G164" s="70"/>
      <c r="H164" s="70"/>
      <c r="I164" s="71" t="s">
        <v>147</v>
      </c>
      <c r="J164" s="69">
        <v>3.93</v>
      </c>
      <c r="K164" s="12">
        <v>3.96</v>
      </c>
      <c r="L164" s="12">
        <v>393</v>
      </c>
      <c r="M164" s="70">
        <v>396</v>
      </c>
      <c r="N164" s="70">
        <v>5937</v>
      </c>
      <c r="O164" s="70">
        <v>5950</v>
      </c>
      <c r="P164" s="72">
        <v>5950</v>
      </c>
      <c r="Q164" s="70">
        <v>5890</v>
      </c>
      <c r="R164" s="70">
        <v>5939</v>
      </c>
      <c r="S164" s="70">
        <v>-13</v>
      </c>
      <c r="T164" s="70">
        <v>11</v>
      </c>
      <c r="U164" s="207">
        <v>-2.1848739495798318E-3</v>
      </c>
      <c r="V164" s="73">
        <v>1.8521636639164843E-3</v>
      </c>
      <c r="W164" s="76">
        <v>1509.5</v>
      </c>
      <c r="X164" s="74">
        <v>1504.4</v>
      </c>
      <c r="Y164" s="12">
        <v>2789</v>
      </c>
      <c r="Z164" s="12">
        <v>1</v>
      </c>
      <c r="AA164" s="70">
        <v>2822</v>
      </c>
      <c r="AB164" s="70">
        <v>2822</v>
      </c>
      <c r="AC164" s="70">
        <v>2688</v>
      </c>
      <c r="AD164" s="70">
        <v>-33</v>
      </c>
      <c r="AE164" s="70">
        <v>134</v>
      </c>
      <c r="AF164" s="207">
        <v>-1.1693834160170093E-2</v>
      </c>
      <c r="AG164" s="73">
        <v>4.9851190476190479E-2</v>
      </c>
      <c r="AH164" s="208">
        <v>2646</v>
      </c>
      <c r="AI164" s="208">
        <v>2676</v>
      </c>
      <c r="AJ164" s="72">
        <v>2676</v>
      </c>
      <c r="AK164" s="70">
        <v>2614</v>
      </c>
      <c r="AL164" s="70">
        <v>-30</v>
      </c>
      <c r="AM164" s="70">
        <v>62</v>
      </c>
      <c r="AN164" s="207">
        <v>-1.1210762331838564E-2</v>
      </c>
      <c r="AO164" s="75">
        <v>2.3718439173680182E-2</v>
      </c>
      <c r="AP164" s="69">
        <v>6.7328244274809164</v>
      </c>
      <c r="AQ164" s="76">
        <v>6.7575757575757578</v>
      </c>
      <c r="AR164" s="208">
        <v>2205</v>
      </c>
      <c r="AS164" s="77">
        <v>3060</v>
      </c>
      <c r="AT164" s="70">
        <v>1790</v>
      </c>
      <c r="AU164" s="70">
        <v>2230</v>
      </c>
      <c r="AV164" s="70">
        <v>115</v>
      </c>
      <c r="AW164" s="70">
        <v>195</v>
      </c>
      <c r="AX164" s="70">
        <v>1905</v>
      </c>
      <c r="AY164" s="70">
        <v>2425</v>
      </c>
      <c r="AZ164" s="207">
        <v>0.86394557823129248</v>
      </c>
      <c r="BA164" s="78">
        <v>0.79248366013071891</v>
      </c>
      <c r="BB164" s="69">
        <v>1.0240532283193358</v>
      </c>
      <c r="BC164" s="69">
        <v>1.0197490016299835</v>
      </c>
      <c r="BD164" s="208">
        <v>170</v>
      </c>
      <c r="BE164" s="79">
        <v>440</v>
      </c>
      <c r="BF164" s="207">
        <v>7.7097505668934238E-2</v>
      </c>
      <c r="BG164" s="78">
        <v>0.1437908496732026</v>
      </c>
      <c r="BH164" s="69">
        <v>0.98187116400624352</v>
      </c>
      <c r="BI164" s="80">
        <v>0.99854756717501814</v>
      </c>
      <c r="BJ164" s="208">
        <v>60</v>
      </c>
      <c r="BK164" s="70">
        <v>85</v>
      </c>
      <c r="BL164" s="70">
        <v>25</v>
      </c>
      <c r="BM164" s="70">
        <v>30</v>
      </c>
      <c r="BN164" s="70">
        <v>85</v>
      </c>
      <c r="BO164" s="70">
        <v>115</v>
      </c>
      <c r="BP164" s="207">
        <v>3.8548752834467119E-2</v>
      </c>
      <c r="BQ164" s="78">
        <v>3.7581699346405227E-2</v>
      </c>
      <c r="BR164" s="69">
        <v>0.79341276981984776</v>
      </c>
      <c r="BS164" s="69">
        <v>0.60615644107105204</v>
      </c>
      <c r="BT164" s="208">
        <v>50</v>
      </c>
      <c r="BU164" s="81">
        <v>80</v>
      </c>
      <c r="BV164" s="12" t="s">
        <v>38</v>
      </c>
      <c r="BW164" s="12" t="s">
        <v>38</v>
      </c>
      <c r="BX164" s="12" t="s">
        <v>38</v>
      </c>
      <c r="BY164" s="82"/>
      <c r="BZ164" s="66"/>
      <c r="CA164" s="97"/>
    </row>
    <row r="165" spans="1:79" ht="12.75" customHeight="1">
      <c r="A165" s="113"/>
      <c r="B165" s="227">
        <v>8250041</v>
      </c>
      <c r="C165" s="114">
        <v>8250041</v>
      </c>
      <c r="D165" s="115"/>
      <c r="E165" s="115"/>
      <c r="F165" s="116"/>
      <c r="G165" s="116"/>
      <c r="H165" s="116"/>
      <c r="I165" s="117" t="s">
        <v>148</v>
      </c>
      <c r="J165" s="115">
        <v>2.12</v>
      </c>
      <c r="K165" s="24">
        <v>2.12</v>
      </c>
      <c r="L165" s="24">
        <v>212</v>
      </c>
      <c r="M165" s="116">
        <v>212</v>
      </c>
      <c r="N165" s="116">
        <v>6860</v>
      </c>
      <c r="O165" s="116">
        <v>6174</v>
      </c>
      <c r="P165" s="118">
        <v>6174</v>
      </c>
      <c r="Q165" s="116">
        <v>5339</v>
      </c>
      <c r="R165" s="116">
        <v>5132</v>
      </c>
      <c r="S165" s="116">
        <v>686</v>
      </c>
      <c r="T165" s="116">
        <v>1042</v>
      </c>
      <c r="U165" s="232">
        <v>0.1111111111111111</v>
      </c>
      <c r="V165" s="119">
        <v>0.20303975058456741</v>
      </c>
      <c r="W165" s="122">
        <v>3235.7</v>
      </c>
      <c r="X165" s="120">
        <v>2909.1</v>
      </c>
      <c r="Y165" s="24">
        <v>3873</v>
      </c>
      <c r="Z165" s="24">
        <v>1</v>
      </c>
      <c r="AA165" s="116">
        <v>3311</v>
      </c>
      <c r="AB165" s="116">
        <v>3311</v>
      </c>
      <c r="AC165" s="116">
        <v>2657</v>
      </c>
      <c r="AD165" s="116">
        <v>562</v>
      </c>
      <c r="AE165" s="116">
        <v>654</v>
      </c>
      <c r="AF165" s="232">
        <v>0.16973723950468136</v>
      </c>
      <c r="AG165" s="119">
        <v>0.24614226571321038</v>
      </c>
      <c r="AH165" s="233">
        <v>3538</v>
      </c>
      <c r="AI165" s="233">
        <v>3082</v>
      </c>
      <c r="AJ165" s="118">
        <v>3082</v>
      </c>
      <c r="AK165" s="116">
        <v>2433</v>
      </c>
      <c r="AL165" s="116">
        <v>456</v>
      </c>
      <c r="AM165" s="116">
        <v>649</v>
      </c>
      <c r="AN165" s="232">
        <v>0.14795587280986372</v>
      </c>
      <c r="AO165" s="121">
        <v>0.26674886970817918</v>
      </c>
      <c r="AP165" s="115">
        <v>16.688679245283019</v>
      </c>
      <c r="AQ165" s="122">
        <v>14.537735849056604</v>
      </c>
      <c r="AR165" s="233">
        <v>2145</v>
      </c>
      <c r="AS165" s="123">
        <v>2995</v>
      </c>
      <c r="AT165" s="116">
        <v>1375</v>
      </c>
      <c r="AU165" s="116">
        <v>1625</v>
      </c>
      <c r="AV165" s="116">
        <v>65</v>
      </c>
      <c r="AW165" s="116">
        <v>125</v>
      </c>
      <c r="AX165" s="116">
        <v>1440</v>
      </c>
      <c r="AY165" s="116">
        <v>1750</v>
      </c>
      <c r="AZ165" s="232">
        <v>0.67132867132867136</v>
      </c>
      <c r="BA165" s="124">
        <v>0.58430717863105175</v>
      </c>
      <c r="BB165" s="115">
        <v>0.79574027630870914</v>
      </c>
      <c r="BC165" s="115">
        <v>0.75187248902515358</v>
      </c>
      <c r="BD165" s="233">
        <v>270</v>
      </c>
      <c r="BE165" s="125">
        <v>510</v>
      </c>
      <c r="BF165" s="232">
        <v>0.12587412587412589</v>
      </c>
      <c r="BG165" s="124">
        <v>0.17028380634390652</v>
      </c>
      <c r="BH165" s="115">
        <v>1.6030632044182562</v>
      </c>
      <c r="BI165" s="126">
        <v>1.1825264329437954</v>
      </c>
      <c r="BJ165" s="233">
        <v>255</v>
      </c>
      <c r="BK165" s="116">
        <v>490</v>
      </c>
      <c r="BL165" s="116">
        <v>95</v>
      </c>
      <c r="BM165" s="116">
        <v>185</v>
      </c>
      <c r="BN165" s="116">
        <v>350</v>
      </c>
      <c r="BO165" s="116">
        <v>675</v>
      </c>
      <c r="BP165" s="232">
        <v>0.16317016317016317</v>
      </c>
      <c r="BQ165" s="124">
        <v>0.22537562604340566</v>
      </c>
      <c r="BR165" s="115">
        <v>3.358378198867229</v>
      </c>
      <c r="BS165" s="115">
        <v>3.6350907426355752</v>
      </c>
      <c r="BT165" s="233">
        <v>80</v>
      </c>
      <c r="BU165" s="127">
        <v>60</v>
      </c>
      <c r="BV165" s="24" t="s">
        <v>85</v>
      </c>
      <c r="BW165" s="24" t="s">
        <v>85</v>
      </c>
      <c r="BX165" s="24" t="s">
        <v>85</v>
      </c>
      <c r="BY165" s="82"/>
      <c r="BZ165" s="66"/>
      <c r="CA165" s="439"/>
    </row>
    <row r="166" spans="1:79" ht="12.75" customHeight="1">
      <c r="A166" s="113"/>
      <c r="B166" s="227">
        <v>8250042.0099999998</v>
      </c>
      <c r="C166" s="114">
        <v>8250042</v>
      </c>
      <c r="D166" s="115"/>
      <c r="E166" s="115"/>
      <c r="F166" s="116"/>
      <c r="G166" s="116"/>
      <c r="H166" s="116"/>
      <c r="I166" s="117" t="s">
        <v>149</v>
      </c>
      <c r="J166" s="115">
        <v>0.87</v>
      </c>
      <c r="K166" s="24">
        <v>1.39</v>
      </c>
      <c r="L166" s="24">
        <v>87</v>
      </c>
      <c r="M166" s="116">
        <v>139</v>
      </c>
      <c r="N166" s="116">
        <v>5345</v>
      </c>
      <c r="O166" s="116">
        <v>4376</v>
      </c>
      <c r="P166" s="118">
        <v>4960</v>
      </c>
      <c r="Q166" s="116">
        <v>4254</v>
      </c>
      <c r="R166" s="116">
        <v>4731</v>
      </c>
      <c r="S166" s="116">
        <v>969</v>
      </c>
      <c r="T166" s="116">
        <v>229</v>
      </c>
      <c r="U166" s="232">
        <v>0.22143510054844606</v>
      </c>
      <c r="V166" s="119">
        <v>4.8404142887338832E-2</v>
      </c>
      <c r="W166" s="122">
        <v>6135.2</v>
      </c>
      <c r="X166" s="120">
        <v>3575.3</v>
      </c>
      <c r="Y166" s="24">
        <v>3675</v>
      </c>
      <c r="Z166" s="302">
        <v>0.82853345</v>
      </c>
      <c r="AA166" s="116">
        <v>2502.99955245</v>
      </c>
      <c r="AB166" s="116">
        <v>3021</v>
      </c>
      <c r="AC166" s="116">
        <v>2230</v>
      </c>
      <c r="AD166" s="116">
        <v>1172.00044755</v>
      </c>
      <c r="AE166" s="116">
        <v>791</v>
      </c>
      <c r="AF166" s="232">
        <v>0.46823837679188396</v>
      </c>
      <c r="AG166" s="119">
        <v>0.35470852017937221</v>
      </c>
      <c r="AH166" s="233">
        <v>3105</v>
      </c>
      <c r="AI166" s="233">
        <v>2065.5338908499998</v>
      </c>
      <c r="AJ166" s="118">
        <v>2493</v>
      </c>
      <c r="AK166" s="116">
        <v>2112</v>
      </c>
      <c r="AL166" s="116">
        <v>1039.4661091500002</v>
      </c>
      <c r="AM166" s="116">
        <v>381</v>
      </c>
      <c r="AN166" s="232">
        <v>0.50324330854830146</v>
      </c>
      <c r="AO166" s="121">
        <v>0.18039772727272727</v>
      </c>
      <c r="AP166" s="115">
        <v>35.689655172413794</v>
      </c>
      <c r="AQ166" s="122">
        <v>17.935251798561151</v>
      </c>
      <c r="AR166" s="233">
        <v>1265</v>
      </c>
      <c r="AS166" s="123">
        <v>1710</v>
      </c>
      <c r="AT166" s="116">
        <v>495</v>
      </c>
      <c r="AU166" s="116">
        <v>670</v>
      </c>
      <c r="AV166" s="116">
        <v>30</v>
      </c>
      <c r="AW166" s="116">
        <v>75</v>
      </c>
      <c r="AX166" s="116">
        <v>525</v>
      </c>
      <c r="AY166" s="116">
        <v>745</v>
      </c>
      <c r="AZ166" s="232">
        <v>0.41501976284584979</v>
      </c>
      <c r="BA166" s="124">
        <v>0.43567251461988304</v>
      </c>
      <c r="BB166" s="115">
        <v>0.49193182842454158</v>
      </c>
      <c r="BC166" s="115">
        <v>0.56061296172083519</v>
      </c>
      <c r="BD166" s="233">
        <v>350</v>
      </c>
      <c r="BE166" s="125">
        <v>375</v>
      </c>
      <c r="BF166" s="232">
        <v>0.27667984189723321</v>
      </c>
      <c r="BG166" s="124">
        <v>0.21929824561403508</v>
      </c>
      <c r="BH166" s="115">
        <v>3.5236413430449591</v>
      </c>
      <c r="BI166" s="126">
        <v>1.5229044834307992</v>
      </c>
      <c r="BJ166" s="233">
        <v>330</v>
      </c>
      <c r="BK166" s="116">
        <v>525</v>
      </c>
      <c r="BL166" s="116">
        <v>10</v>
      </c>
      <c r="BM166" s="116">
        <v>40</v>
      </c>
      <c r="BN166" s="116">
        <v>340</v>
      </c>
      <c r="BO166" s="116">
        <v>565</v>
      </c>
      <c r="BP166" s="232">
        <v>0.26877470355731226</v>
      </c>
      <c r="BQ166" s="124">
        <v>0.33040935672514621</v>
      </c>
      <c r="BR166" s="115">
        <v>5.5319372567676339</v>
      </c>
      <c r="BS166" s="115">
        <v>5.3291831729862293</v>
      </c>
      <c r="BT166" s="233">
        <v>55</v>
      </c>
      <c r="BU166" s="127">
        <v>20</v>
      </c>
      <c r="BV166" s="24" t="s">
        <v>85</v>
      </c>
      <c r="BW166" s="24" t="s">
        <v>85</v>
      </c>
      <c r="BX166" s="24" t="s">
        <v>85</v>
      </c>
      <c r="BY166" s="82"/>
      <c r="BZ166" s="66"/>
      <c r="CA166" s="439"/>
    </row>
    <row r="167" spans="1:79" ht="12.75" customHeight="1">
      <c r="A167" s="113"/>
      <c r="B167" s="227">
        <v>8250042.0199999996</v>
      </c>
      <c r="C167" s="114"/>
      <c r="D167" s="115"/>
      <c r="E167" s="115"/>
      <c r="F167" s="116"/>
      <c r="G167" s="116"/>
      <c r="H167" s="116"/>
      <c r="I167" s="114"/>
      <c r="J167" s="115">
        <v>0.55000000000000004</v>
      </c>
      <c r="K167" s="24"/>
      <c r="L167" s="24">
        <v>55.000000000000007</v>
      </c>
      <c r="M167" s="116"/>
      <c r="N167" s="116">
        <v>980</v>
      </c>
      <c r="O167" s="116">
        <v>584</v>
      </c>
      <c r="P167" s="118"/>
      <c r="Q167" s="116"/>
      <c r="R167" s="116"/>
      <c r="S167" s="116">
        <v>396</v>
      </c>
      <c r="T167" s="116"/>
      <c r="U167" s="232">
        <v>0.67808219178082196</v>
      </c>
      <c r="V167" s="119"/>
      <c r="W167" s="122">
        <v>1789.6</v>
      </c>
      <c r="X167" s="120"/>
      <c r="Y167" s="24">
        <v>827</v>
      </c>
      <c r="Z167" s="303">
        <v>0.17146655</v>
      </c>
      <c r="AA167" s="116">
        <v>518.00044754999999</v>
      </c>
      <c r="AB167" s="116"/>
      <c r="AC167" s="116"/>
      <c r="AD167" s="116">
        <v>308.99955245000001</v>
      </c>
      <c r="AE167" s="116"/>
      <c r="AF167" s="232">
        <v>0.59652371713476915</v>
      </c>
      <c r="AG167" s="119"/>
      <c r="AH167" s="233">
        <v>667</v>
      </c>
      <c r="AI167" s="233">
        <v>427.46610914999997</v>
      </c>
      <c r="AJ167" s="118"/>
      <c r="AK167" s="116"/>
      <c r="AL167" s="116">
        <v>239.53389085000003</v>
      </c>
      <c r="AM167" s="116"/>
      <c r="AN167" s="232">
        <v>0.56035761835319298</v>
      </c>
      <c r="AO167" s="121"/>
      <c r="AP167" s="115">
        <v>12.127272727272725</v>
      </c>
      <c r="AQ167" s="122"/>
      <c r="AR167" s="233">
        <v>355</v>
      </c>
      <c r="AS167" s="123"/>
      <c r="AT167" s="116">
        <v>190</v>
      </c>
      <c r="AU167" s="116"/>
      <c r="AV167" s="116">
        <v>25</v>
      </c>
      <c r="AW167" s="116"/>
      <c r="AX167" s="116">
        <v>215</v>
      </c>
      <c r="AY167" s="116"/>
      <c r="AZ167" s="232">
        <v>0.60563380281690138</v>
      </c>
      <c r="BA167" s="124"/>
      <c r="BB167" s="115">
        <v>0.7178707392931708</v>
      </c>
      <c r="BC167" s="115"/>
      <c r="BD167" s="233">
        <v>25</v>
      </c>
      <c r="BE167" s="125"/>
      <c r="BF167" s="232">
        <v>7.0422535211267609E-2</v>
      </c>
      <c r="BG167" s="124"/>
      <c r="BH167" s="115">
        <v>0.89686243439675517</v>
      </c>
      <c r="BI167" s="126"/>
      <c r="BJ167" s="233">
        <v>90</v>
      </c>
      <c r="BK167" s="116"/>
      <c r="BL167" s="116">
        <v>10</v>
      </c>
      <c r="BM167" s="116"/>
      <c r="BN167" s="116">
        <v>100</v>
      </c>
      <c r="BO167" s="116"/>
      <c r="BP167" s="232">
        <v>0.28169014084507044</v>
      </c>
      <c r="BQ167" s="124"/>
      <c r="BR167" s="115">
        <v>5.7977635706802468</v>
      </c>
      <c r="BS167" s="115"/>
      <c r="BT167" s="233">
        <v>20</v>
      </c>
      <c r="BU167" s="127"/>
      <c r="BV167" s="24" t="s">
        <v>85</v>
      </c>
      <c r="BW167" s="24"/>
      <c r="BX167" s="24"/>
      <c r="BY167" s="82"/>
      <c r="BZ167" s="66"/>
      <c r="CA167" s="97"/>
    </row>
    <row r="168" spans="1:79" ht="12.75" customHeight="1">
      <c r="A168" s="113"/>
      <c r="B168" s="227">
        <v>8250043</v>
      </c>
      <c r="C168" s="114">
        <v>8250043</v>
      </c>
      <c r="D168" s="115"/>
      <c r="E168" s="115"/>
      <c r="F168" s="116"/>
      <c r="G168" s="116"/>
      <c r="H168" s="116"/>
      <c r="I168" s="117" t="s">
        <v>150</v>
      </c>
      <c r="J168" s="115">
        <v>1.63</v>
      </c>
      <c r="K168" s="24">
        <v>1.64</v>
      </c>
      <c r="L168" s="24">
        <v>163</v>
      </c>
      <c r="M168" s="116">
        <v>164</v>
      </c>
      <c r="N168" s="116">
        <v>7563</v>
      </c>
      <c r="O168" s="116">
        <v>6193</v>
      </c>
      <c r="P168" s="118">
        <v>6193</v>
      </c>
      <c r="Q168" s="116">
        <v>5169</v>
      </c>
      <c r="R168" s="116">
        <v>5114</v>
      </c>
      <c r="S168" s="116">
        <v>1370</v>
      </c>
      <c r="T168" s="116">
        <v>1079</v>
      </c>
      <c r="U168" s="232">
        <v>0.22121750363313419</v>
      </c>
      <c r="V168" s="119">
        <v>0.21098944075087994</v>
      </c>
      <c r="W168" s="122">
        <v>4652.3999999999996</v>
      </c>
      <c r="X168" s="120">
        <v>3782</v>
      </c>
      <c r="Y168" s="24">
        <v>5513</v>
      </c>
      <c r="Z168" s="24">
        <v>1</v>
      </c>
      <c r="AA168" s="116">
        <v>4635</v>
      </c>
      <c r="AB168" s="116">
        <v>4635</v>
      </c>
      <c r="AC168" s="116">
        <v>3568</v>
      </c>
      <c r="AD168" s="116">
        <v>878</v>
      </c>
      <c r="AE168" s="116">
        <v>1067</v>
      </c>
      <c r="AF168" s="232">
        <v>0.18942826321467099</v>
      </c>
      <c r="AG168" s="119">
        <v>0.29904708520179374</v>
      </c>
      <c r="AH168" s="233">
        <v>4494</v>
      </c>
      <c r="AI168" s="233">
        <v>3719</v>
      </c>
      <c r="AJ168" s="118">
        <v>3719</v>
      </c>
      <c r="AK168" s="116">
        <v>3205</v>
      </c>
      <c r="AL168" s="116">
        <v>775</v>
      </c>
      <c r="AM168" s="116">
        <v>514</v>
      </c>
      <c r="AN168" s="232">
        <v>0.20838935197633773</v>
      </c>
      <c r="AO168" s="121">
        <v>0.16037441497659907</v>
      </c>
      <c r="AP168" s="115">
        <v>27.570552147239265</v>
      </c>
      <c r="AQ168" s="122">
        <v>22.676829268292682</v>
      </c>
      <c r="AR168" s="233">
        <v>2570</v>
      </c>
      <c r="AS168" s="123">
        <v>3570</v>
      </c>
      <c r="AT168" s="116">
        <v>905</v>
      </c>
      <c r="AU168" s="116">
        <v>890</v>
      </c>
      <c r="AV168" s="116">
        <v>90</v>
      </c>
      <c r="AW168" s="116">
        <v>70</v>
      </c>
      <c r="AX168" s="116">
        <v>995</v>
      </c>
      <c r="AY168" s="116">
        <v>960</v>
      </c>
      <c r="AZ168" s="232">
        <v>0.38715953307392997</v>
      </c>
      <c r="BA168" s="124">
        <v>0.26890756302521007</v>
      </c>
      <c r="BB168" s="115">
        <v>0.4589085003833685</v>
      </c>
      <c r="BC168" s="115">
        <v>0.34602381439697821</v>
      </c>
      <c r="BD168" s="233">
        <v>765</v>
      </c>
      <c r="BE168" s="125">
        <v>965</v>
      </c>
      <c r="BF168" s="232">
        <v>0.29766536964980544</v>
      </c>
      <c r="BG168" s="124">
        <v>0.2703081232492997</v>
      </c>
      <c r="BH168" s="115">
        <v>3.7909014104482299</v>
      </c>
      <c r="BI168" s="126">
        <v>1.8771397447868037</v>
      </c>
      <c r="BJ168" s="233">
        <v>695</v>
      </c>
      <c r="BK168" s="116">
        <v>1510</v>
      </c>
      <c r="BL168" s="116">
        <v>15</v>
      </c>
      <c r="BM168" s="116">
        <v>55</v>
      </c>
      <c r="BN168" s="116">
        <v>710</v>
      </c>
      <c r="BO168" s="116">
        <v>1565</v>
      </c>
      <c r="BP168" s="232">
        <v>0.27626459143968873</v>
      </c>
      <c r="BQ168" s="124">
        <v>0.43837535014005602</v>
      </c>
      <c r="BR168" s="115">
        <v>5.6860945836185062</v>
      </c>
      <c r="BS168" s="115">
        <v>7.0705701635492906</v>
      </c>
      <c r="BT168" s="233">
        <v>90</v>
      </c>
      <c r="BU168" s="127">
        <v>85</v>
      </c>
      <c r="BV168" s="24" t="s">
        <v>85</v>
      </c>
      <c r="BW168" s="24" t="s">
        <v>85</v>
      </c>
      <c r="BX168" s="24" t="s">
        <v>85</v>
      </c>
      <c r="BY168" s="82"/>
      <c r="BZ168" s="66"/>
      <c r="CA168" s="97"/>
    </row>
    <row r="169" spans="1:79" ht="12.75" customHeight="1">
      <c r="A169" s="113"/>
      <c r="B169" s="244">
        <v>8250044</v>
      </c>
      <c r="C169" s="114">
        <v>8250044</v>
      </c>
      <c r="D169" s="115"/>
      <c r="E169" s="115"/>
      <c r="F169" s="116"/>
      <c r="G169" s="116"/>
      <c r="H169" s="116"/>
      <c r="I169" s="117" t="s">
        <v>151</v>
      </c>
      <c r="J169" s="115">
        <v>0.8</v>
      </c>
      <c r="K169" s="24">
        <v>0.79</v>
      </c>
      <c r="L169" s="24">
        <v>80</v>
      </c>
      <c r="M169" s="116">
        <v>79</v>
      </c>
      <c r="N169" s="116">
        <v>9322</v>
      </c>
      <c r="O169" s="116">
        <v>7224</v>
      </c>
      <c r="P169" s="118">
        <v>7224</v>
      </c>
      <c r="Q169" s="116">
        <v>6255</v>
      </c>
      <c r="R169" s="116">
        <v>6335</v>
      </c>
      <c r="S169" s="116">
        <v>2098</v>
      </c>
      <c r="T169" s="116">
        <v>889</v>
      </c>
      <c r="U169" s="232">
        <v>0.29042081949058696</v>
      </c>
      <c r="V169" s="119">
        <v>0.14033149171270717</v>
      </c>
      <c r="W169" s="122">
        <v>11591.6</v>
      </c>
      <c r="X169" s="120">
        <v>9196.7000000000007</v>
      </c>
      <c r="Y169" s="24">
        <v>7469</v>
      </c>
      <c r="Z169" s="24">
        <v>1</v>
      </c>
      <c r="AA169" s="116">
        <v>5568</v>
      </c>
      <c r="AB169" s="116">
        <v>5568</v>
      </c>
      <c r="AC169" s="116">
        <v>4281</v>
      </c>
      <c r="AD169" s="116">
        <v>1901</v>
      </c>
      <c r="AE169" s="116">
        <v>1287</v>
      </c>
      <c r="AF169" s="232">
        <v>0.34141522988505746</v>
      </c>
      <c r="AG169" s="119">
        <v>0.30063069376313944</v>
      </c>
      <c r="AH169" s="233">
        <v>6315</v>
      </c>
      <c r="AI169" s="233">
        <v>4819</v>
      </c>
      <c r="AJ169" s="118">
        <v>4819</v>
      </c>
      <c r="AK169" s="116">
        <v>4053</v>
      </c>
      <c r="AL169" s="116">
        <v>1496</v>
      </c>
      <c r="AM169" s="116">
        <v>766</v>
      </c>
      <c r="AN169" s="232">
        <v>0.31043785017638514</v>
      </c>
      <c r="AO169" s="121">
        <v>0.18899580557611645</v>
      </c>
      <c r="AP169" s="115">
        <v>78.9375</v>
      </c>
      <c r="AQ169" s="122">
        <v>61</v>
      </c>
      <c r="AR169" s="233">
        <v>4020</v>
      </c>
      <c r="AS169" s="123">
        <v>5000</v>
      </c>
      <c r="AT169" s="116">
        <v>1830</v>
      </c>
      <c r="AU169" s="116">
        <v>1660</v>
      </c>
      <c r="AV169" s="116">
        <v>155</v>
      </c>
      <c r="AW169" s="116">
        <v>120</v>
      </c>
      <c r="AX169" s="116">
        <v>1985</v>
      </c>
      <c r="AY169" s="116">
        <v>1780</v>
      </c>
      <c r="AZ169" s="232">
        <v>0.49378109452736318</v>
      </c>
      <c r="BA169" s="124">
        <v>0.35599999999999998</v>
      </c>
      <c r="BB169" s="115">
        <v>0.58528932455329763</v>
      </c>
      <c r="BC169" s="115">
        <v>0.45809227728479951</v>
      </c>
      <c r="BD169" s="233">
        <v>490</v>
      </c>
      <c r="BE169" s="125">
        <v>645</v>
      </c>
      <c r="BF169" s="232">
        <v>0.12189054726368159</v>
      </c>
      <c r="BG169" s="124">
        <v>0.129</v>
      </c>
      <c r="BH169" s="115">
        <v>1.5523305518737867</v>
      </c>
      <c r="BI169" s="126">
        <v>0.89583333333333337</v>
      </c>
      <c r="BJ169" s="233">
        <v>1280</v>
      </c>
      <c r="BK169" s="116">
        <v>2295</v>
      </c>
      <c r="BL169" s="116">
        <v>85</v>
      </c>
      <c r="BM169" s="116">
        <v>160</v>
      </c>
      <c r="BN169" s="116">
        <v>1365</v>
      </c>
      <c r="BO169" s="116">
        <v>2455</v>
      </c>
      <c r="BP169" s="232">
        <v>0.33955223880597013</v>
      </c>
      <c r="BQ169" s="124">
        <v>0.49099999999999999</v>
      </c>
      <c r="BR169" s="115">
        <v>6.9886847817472146</v>
      </c>
      <c r="BS169" s="115">
        <v>7.919354838709677</v>
      </c>
      <c r="BT169" s="233">
        <v>185</v>
      </c>
      <c r="BU169" s="127">
        <v>125</v>
      </c>
      <c r="BV169" s="24" t="s">
        <v>85</v>
      </c>
      <c r="BW169" s="24" t="s">
        <v>85</v>
      </c>
      <c r="BX169" s="24" t="s">
        <v>85</v>
      </c>
      <c r="BY169" s="82"/>
      <c r="BZ169" s="66"/>
      <c r="CA169" s="97"/>
    </row>
    <row r="170" spans="1:79" ht="12.75" customHeight="1">
      <c r="A170" s="113"/>
      <c r="B170" s="227">
        <v>8250045.0099999998</v>
      </c>
      <c r="C170" s="114">
        <v>8250045</v>
      </c>
      <c r="D170" s="115"/>
      <c r="E170" s="115"/>
      <c r="F170" s="116"/>
      <c r="G170" s="116"/>
      <c r="H170" s="116"/>
      <c r="I170" s="117" t="s">
        <v>152</v>
      </c>
      <c r="J170" s="115">
        <v>0.19</v>
      </c>
      <c r="K170" s="24">
        <v>0.56999999999999995</v>
      </c>
      <c r="L170" s="24">
        <v>19</v>
      </c>
      <c r="M170" s="116">
        <v>56.999999999999993</v>
      </c>
      <c r="N170" s="116">
        <v>3471</v>
      </c>
      <c r="O170" s="116">
        <v>3458</v>
      </c>
      <c r="P170" s="118">
        <v>8109</v>
      </c>
      <c r="Q170" s="116">
        <v>7726</v>
      </c>
      <c r="R170" s="116">
        <v>6927</v>
      </c>
      <c r="S170" s="116">
        <v>13</v>
      </c>
      <c r="T170" s="116">
        <v>1182</v>
      </c>
      <c r="U170" s="232">
        <v>3.7593984962406013E-3</v>
      </c>
      <c r="V170" s="119">
        <v>0.17063663923776526</v>
      </c>
      <c r="W170" s="122">
        <v>17901</v>
      </c>
      <c r="X170" s="120">
        <v>14134.6</v>
      </c>
      <c r="Y170" s="24">
        <v>2333</v>
      </c>
      <c r="Z170" s="290">
        <v>0.37646858999999999</v>
      </c>
      <c r="AA170" s="116">
        <v>2242.99985922</v>
      </c>
      <c r="AB170" s="116">
        <v>5958</v>
      </c>
      <c r="AC170" s="116">
        <v>4540</v>
      </c>
      <c r="AD170" s="116">
        <v>90.000140780000038</v>
      </c>
      <c r="AE170" s="116">
        <v>1418</v>
      </c>
      <c r="AF170" s="232">
        <v>4.012489809575711E-2</v>
      </c>
      <c r="AG170" s="119">
        <v>0.31233480176211453</v>
      </c>
      <c r="AH170" s="233">
        <v>2038</v>
      </c>
      <c r="AI170" s="233">
        <v>1869.16654935</v>
      </c>
      <c r="AJ170" s="118">
        <v>4965</v>
      </c>
      <c r="AK170" s="116">
        <v>4287</v>
      </c>
      <c r="AL170" s="116">
        <v>168.83345065000003</v>
      </c>
      <c r="AM170" s="116">
        <v>678</v>
      </c>
      <c r="AN170" s="232">
        <v>9.0325525410623053E-2</v>
      </c>
      <c r="AO170" s="121">
        <v>0.15815255423372987</v>
      </c>
      <c r="AP170" s="115">
        <v>107.26315789473684</v>
      </c>
      <c r="AQ170" s="122">
        <v>87.105263157894754</v>
      </c>
      <c r="AR170" s="233">
        <v>1575</v>
      </c>
      <c r="AS170" s="123">
        <v>5385</v>
      </c>
      <c r="AT170" s="116">
        <v>915</v>
      </c>
      <c r="AU170" s="116">
        <v>2250</v>
      </c>
      <c r="AV170" s="116">
        <v>55</v>
      </c>
      <c r="AW170" s="116">
        <v>180</v>
      </c>
      <c r="AX170" s="116">
        <v>970</v>
      </c>
      <c r="AY170" s="116">
        <v>2430</v>
      </c>
      <c r="AZ170" s="232">
        <v>0.61587301587301591</v>
      </c>
      <c r="BA170" s="124">
        <v>0.45125348189415043</v>
      </c>
      <c r="BB170" s="115">
        <v>0.73000749819299626</v>
      </c>
      <c r="BC170" s="115">
        <v>0.58066217739771464</v>
      </c>
      <c r="BD170" s="233">
        <v>225</v>
      </c>
      <c r="BE170" s="125">
        <v>795</v>
      </c>
      <c r="BF170" s="232">
        <v>0.14285714285714285</v>
      </c>
      <c r="BG170" s="124">
        <v>0.14763231197771587</v>
      </c>
      <c r="BH170" s="115">
        <v>1.8193495097762746</v>
      </c>
      <c r="BI170" s="126">
        <v>1.0252243887341381</v>
      </c>
      <c r="BJ170" s="233">
        <v>275</v>
      </c>
      <c r="BK170" s="116">
        <v>1815</v>
      </c>
      <c r="BL170" s="116">
        <v>65</v>
      </c>
      <c r="BM170" s="116">
        <v>245</v>
      </c>
      <c r="BN170" s="116">
        <v>340</v>
      </c>
      <c r="BO170" s="116">
        <v>2060</v>
      </c>
      <c r="BP170" s="232">
        <v>0.21587301587301588</v>
      </c>
      <c r="BQ170" s="124">
        <v>0.38254410399257194</v>
      </c>
      <c r="BR170" s="115">
        <v>4.4431115109911472</v>
      </c>
      <c r="BS170" s="115">
        <v>6.1700661934285801</v>
      </c>
      <c r="BT170" s="233">
        <v>40</v>
      </c>
      <c r="BU170" s="127">
        <v>105</v>
      </c>
      <c r="BV170" s="24" t="s">
        <v>85</v>
      </c>
      <c r="BW170" s="24" t="s">
        <v>85</v>
      </c>
      <c r="BX170" s="24" t="s">
        <v>85</v>
      </c>
      <c r="BY170" s="82"/>
      <c r="BZ170" s="66"/>
      <c r="CA170" s="439"/>
    </row>
    <row r="171" spans="1:79" ht="12.75" customHeight="1">
      <c r="A171" s="113"/>
      <c r="B171" s="227">
        <v>8250045.0199999996</v>
      </c>
      <c r="C171" s="114"/>
      <c r="D171" s="115"/>
      <c r="E171" s="115"/>
      <c r="F171" s="116"/>
      <c r="G171" s="116"/>
      <c r="H171" s="116"/>
      <c r="I171" s="114"/>
      <c r="J171" s="115">
        <v>0.39</v>
      </c>
      <c r="K171" s="24"/>
      <c r="L171" s="24">
        <v>39</v>
      </c>
      <c r="M171" s="116"/>
      <c r="N171" s="116">
        <v>6252</v>
      </c>
      <c r="O171" s="116">
        <v>4651</v>
      </c>
      <c r="P171" s="118"/>
      <c r="Q171" s="116"/>
      <c r="R171" s="116"/>
      <c r="S171" s="116">
        <v>1601</v>
      </c>
      <c r="T171" s="116"/>
      <c r="U171" s="232">
        <v>0.34422704794667813</v>
      </c>
      <c r="V171" s="119"/>
      <c r="W171" s="122">
        <v>15912.4</v>
      </c>
      <c r="X171" s="120"/>
      <c r="Y171" s="24">
        <v>4424</v>
      </c>
      <c r="Z171" s="294">
        <v>0.62353141000000001</v>
      </c>
      <c r="AA171" s="116">
        <v>3715.00014078</v>
      </c>
      <c r="AB171" s="116"/>
      <c r="AC171" s="116"/>
      <c r="AD171" s="116">
        <v>708.99985921999996</v>
      </c>
      <c r="AE171" s="116"/>
      <c r="AF171" s="232">
        <v>0.19084786873551468</v>
      </c>
      <c r="AG171" s="119"/>
      <c r="AH171" s="233">
        <v>3984</v>
      </c>
      <c r="AI171" s="233">
        <v>3095.83345065</v>
      </c>
      <c r="AJ171" s="118"/>
      <c r="AK171" s="116"/>
      <c r="AL171" s="116">
        <v>888.16654934999997</v>
      </c>
      <c r="AM171" s="116"/>
      <c r="AN171" s="232">
        <v>0.28689093373660679</v>
      </c>
      <c r="AO171" s="121"/>
      <c r="AP171" s="115">
        <v>102.15384615384616</v>
      </c>
      <c r="AQ171" s="122"/>
      <c r="AR171" s="233">
        <v>2310</v>
      </c>
      <c r="AS171" s="123"/>
      <c r="AT171" s="116">
        <v>1250</v>
      </c>
      <c r="AU171" s="116"/>
      <c r="AV171" s="116">
        <v>125</v>
      </c>
      <c r="AW171" s="116"/>
      <c r="AX171" s="116">
        <v>1375</v>
      </c>
      <c r="AY171" s="116"/>
      <c r="AZ171" s="232">
        <v>0.59523809523809523</v>
      </c>
      <c r="BA171" s="124"/>
      <c r="BB171" s="115">
        <v>0.70554848407828252</v>
      </c>
      <c r="BC171" s="115"/>
      <c r="BD171" s="233">
        <v>330</v>
      </c>
      <c r="BE171" s="125"/>
      <c r="BF171" s="232">
        <v>0.14285714285714285</v>
      </c>
      <c r="BG171" s="124"/>
      <c r="BH171" s="115">
        <v>1.8193495097762746</v>
      </c>
      <c r="BI171" s="126"/>
      <c r="BJ171" s="233">
        <v>470</v>
      </c>
      <c r="BK171" s="116"/>
      <c r="BL171" s="116">
        <v>65</v>
      </c>
      <c r="BM171" s="116"/>
      <c r="BN171" s="116">
        <v>535</v>
      </c>
      <c r="BO171" s="116"/>
      <c r="BP171" s="232">
        <v>0.23160173160173161</v>
      </c>
      <c r="BQ171" s="124"/>
      <c r="BR171" s="115">
        <v>4.7668408924737911</v>
      </c>
      <c r="BS171" s="115"/>
      <c r="BT171" s="233">
        <v>75</v>
      </c>
      <c r="BU171" s="127"/>
      <c r="BV171" s="24" t="s">
        <v>85</v>
      </c>
      <c r="BW171" s="24"/>
      <c r="BX171" s="24"/>
      <c r="BY171" s="82"/>
      <c r="BZ171" s="66"/>
      <c r="CA171" s="439"/>
    </row>
    <row r="172" spans="1:79" ht="12.75" customHeight="1">
      <c r="A172" s="113"/>
      <c r="B172" s="227">
        <v>8250046.0099999998</v>
      </c>
      <c r="C172" s="114">
        <v>8250046.0099999998</v>
      </c>
      <c r="D172" s="115"/>
      <c r="E172" s="115"/>
      <c r="F172" s="116"/>
      <c r="G172" s="116"/>
      <c r="H172" s="116"/>
      <c r="I172" s="117" t="s">
        <v>153</v>
      </c>
      <c r="J172" s="115">
        <v>0.56999999999999995</v>
      </c>
      <c r="K172" s="24">
        <v>0.59</v>
      </c>
      <c r="L172" s="24">
        <v>56.999999999999993</v>
      </c>
      <c r="M172" s="116">
        <v>59</v>
      </c>
      <c r="N172" s="116">
        <v>7333</v>
      </c>
      <c r="O172" s="116">
        <v>6054</v>
      </c>
      <c r="P172" s="118">
        <v>6054</v>
      </c>
      <c r="Q172" s="116">
        <v>6019</v>
      </c>
      <c r="R172" s="116">
        <v>5783</v>
      </c>
      <c r="S172" s="116">
        <v>1279</v>
      </c>
      <c r="T172" s="116">
        <v>271</v>
      </c>
      <c r="U172" s="232">
        <v>0.21126527915427817</v>
      </c>
      <c r="V172" s="119">
        <v>4.6861490575825698E-2</v>
      </c>
      <c r="W172" s="122">
        <v>12858.1</v>
      </c>
      <c r="X172" s="120">
        <v>10288.9</v>
      </c>
      <c r="Y172" s="24">
        <v>4874</v>
      </c>
      <c r="Z172" s="24">
        <v>1</v>
      </c>
      <c r="AA172" s="116">
        <v>4332</v>
      </c>
      <c r="AB172" s="116">
        <v>4332</v>
      </c>
      <c r="AC172" s="116">
        <v>3738</v>
      </c>
      <c r="AD172" s="116">
        <v>542</v>
      </c>
      <c r="AE172" s="116">
        <v>594</v>
      </c>
      <c r="AF172" s="232">
        <v>0.12511542012927054</v>
      </c>
      <c r="AG172" s="119">
        <v>0.15890850722311398</v>
      </c>
      <c r="AH172" s="233">
        <v>4198</v>
      </c>
      <c r="AI172" s="233">
        <v>3310</v>
      </c>
      <c r="AJ172" s="118">
        <v>3310</v>
      </c>
      <c r="AK172" s="116">
        <v>3386</v>
      </c>
      <c r="AL172" s="116">
        <v>888</v>
      </c>
      <c r="AM172" s="116">
        <v>-76</v>
      </c>
      <c r="AN172" s="232">
        <v>0.26827794561933532</v>
      </c>
      <c r="AO172" s="121">
        <v>-2.2445363260484349E-2</v>
      </c>
      <c r="AP172" s="115">
        <v>73.649122807017548</v>
      </c>
      <c r="AQ172" s="122">
        <v>56.101694915254235</v>
      </c>
      <c r="AR172" s="233">
        <v>2765</v>
      </c>
      <c r="AS172" s="123">
        <v>3745</v>
      </c>
      <c r="AT172" s="116">
        <v>1075</v>
      </c>
      <c r="AU172" s="116">
        <v>1070</v>
      </c>
      <c r="AV172" s="116">
        <v>95</v>
      </c>
      <c r="AW172" s="116">
        <v>70</v>
      </c>
      <c r="AX172" s="116">
        <v>1170</v>
      </c>
      <c r="AY172" s="116">
        <v>1140</v>
      </c>
      <c r="AZ172" s="232">
        <v>0.42314647377938519</v>
      </c>
      <c r="BA172" s="124">
        <v>0.30440587449933243</v>
      </c>
      <c r="BB172" s="115">
        <v>0.50156459323843472</v>
      </c>
      <c r="BC172" s="115">
        <v>0.39170219176480359</v>
      </c>
      <c r="BD172" s="233">
        <v>815</v>
      </c>
      <c r="BE172" s="125">
        <v>1315</v>
      </c>
      <c r="BF172" s="232">
        <v>0.29475587703435807</v>
      </c>
      <c r="BG172" s="124">
        <v>0.35113484646194926</v>
      </c>
      <c r="BH172" s="115">
        <v>3.7538477227029468</v>
      </c>
      <c r="BI172" s="126">
        <v>2.4384364337635365</v>
      </c>
      <c r="BJ172" s="233">
        <v>660</v>
      </c>
      <c r="BK172" s="116">
        <v>1165</v>
      </c>
      <c r="BL172" s="116">
        <v>20</v>
      </c>
      <c r="BM172" s="116">
        <v>80</v>
      </c>
      <c r="BN172" s="116">
        <v>680</v>
      </c>
      <c r="BO172" s="116">
        <v>1245</v>
      </c>
      <c r="BP172" s="232">
        <v>0.24593128390596744</v>
      </c>
      <c r="BQ172" s="124">
        <v>0.33244325767690253</v>
      </c>
      <c r="BR172" s="115">
        <v>5.061772607458269</v>
      </c>
      <c r="BS172" s="115">
        <v>5.3619880270468148</v>
      </c>
      <c r="BT172" s="233">
        <v>90</v>
      </c>
      <c r="BU172" s="127">
        <v>45</v>
      </c>
      <c r="BV172" s="24" t="s">
        <v>85</v>
      </c>
      <c r="BW172" s="24" t="s">
        <v>85</v>
      </c>
      <c r="BX172" s="24" t="s">
        <v>85</v>
      </c>
      <c r="BY172" s="82"/>
      <c r="BZ172" s="428"/>
      <c r="CA172" s="439"/>
    </row>
    <row r="173" spans="1:79" ht="12.75" customHeight="1">
      <c r="A173" s="113"/>
      <c r="B173" s="227">
        <v>8250046.0199999996</v>
      </c>
      <c r="C173" s="114">
        <v>8250046.0199999996</v>
      </c>
      <c r="D173" s="115"/>
      <c r="E173" s="115"/>
      <c r="F173" s="116"/>
      <c r="G173" s="116"/>
      <c r="H173" s="116"/>
      <c r="I173" s="117" t="s">
        <v>154</v>
      </c>
      <c r="J173" s="115">
        <v>1.74</v>
      </c>
      <c r="K173" s="24">
        <v>1.78</v>
      </c>
      <c r="L173" s="24">
        <v>174</v>
      </c>
      <c r="M173" s="116">
        <v>178</v>
      </c>
      <c r="N173" s="116">
        <v>4579</v>
      </c>
      <c r="O173" s="116">
        <v>4596</v>
      </c>
      <c r="P173" s="118">
        <v>4676</v>
      </c>
      <c r="Q173" s="116">
        <v>4502</v>
      </c>
      <c r="R173" s="116">
        <v>4709</v>
      </c>
      <c r="S173" s="116">
        <v>-17</v>
      </c>
      <c r="T173" s="116">
        <v>-33</v>
      </c>
      <c r="U173" s="232">
        <v>-3.6988685813751088E-3</v>
      </c>
      <c r="V173" s="119">
        <v>-7.0078572945423655E-3</v>
      </c>
      <c r="W173" s="122">
        <v>2628.1</v>
      </c>
      <c r="X173" s="120">
        <v>2628.1</v>
      </c>
      <c r="Y173" s="24">
        <v>2663</v>
      </c>
      <c r="Z173" s="24">
        <v>1</v>
      </c>
      <c r="AA173" s="116">
        <v>2652</v>
      </c>
      <c r="AB173" s="116">
        <v>2652</v>
      </c>
      <c r="AC173" s="116">
        <v>2686</v>
      </c>
      <c r="AD173" s="116">
        <v>11</v>
      </c>
      <c r="AE173" s="116">
        <v>-34</v>
      </c>
      <c r="AF173" s="232">
        <v>4.1478129713423831E-3</v>
      </c>
      <c r="AG173" s="119">
        <v>-1.2658227848101266E-2</v>
      </c>
      <c r="AH173" s="233">
        <v>2395</v>
      </c>
      <c r="AI173" s="233">
        <v>2418</v>
      </c>
      <c r="AJ173" s="118">
        <v>2418</v>
      </c>
      <c r="AK173" s="116">
        <v>2533</v>
      </c>
      <c r="AL173" s="116">
        <v>-23</v>
      </c>
      <c r="AM173" s="116">
        <v>-115</v>
      </c>
      <c r="AN173" s="232">
        <v>-9.5119933829611245E-3</v>
      </c>
      <c r="AO173" s="121">
        <v>-4.5400710619818395E-2</v>
      </c>
      <c r="AP173" s="115">
        <v>13.764367816091953</v>
      </c>
      <c r="AQ173" s="122">
        <v>13.584269662921349</v>
      </c>
      <c r="AR173" s="233">
        <v>1745</v>
      </c>
      <c r="AS173" s="123">
        <v>2905</v>
      </c>
      <c r="AT173" s="116">
        <v>1055</v>
      </c>
      <c r="AU173" s="116">
        <v>1535</v>
      </c>
      <c r="AV173" s="116">
        <v>60</v>
      </c>
      <c r="AW173" s="116">
        <v>115</v>
      </c>
      <c r="AX173" s="116">
        <v>1115</v>
      </c>
      <c r="AY173" s="116">
        <v>1650</v>
      </c>
      <c r="AZ173" s="232">
        <v>0.63896848137535822</v>
      </c>
      <c r="BA173" s="124">
        <v>0.56798623063683307</v>
      </c>
      <c r="BB173" s="115">
        <v>0.75738304892575292</v>
      </c>
      <c r="BC173" s="115">
        <v>0.73087108387313549</v>
      </c>
      <c r="BD173" s="233">
        <v>340</v>
      </c>
      <c r="BE173" s="125">
        <v>640</v>
      </c>
      <c r="BF173" s="232">
        <v>0.19484240687679083</v>
      </c>
      <c r="BG173" s="124">
        <v>0.22030981067125646</v>
      </c>
      <c r="BH173" s="115">
        <v>2.4814050620444319</v>
      </c>
      <c r="BI173" s="126">
        <v>1.5299292407726144</v>
      </c>
      <c r="BJ173" s="233">
        <v>180</v>
      </c>
      <c r="BK173" s="116">
        <v>350</v>
      </c>
      <c r="BL173" s="116">
        <v>60</v>
      </c>
      <c r="BM173" s="116">
        <v>210</v>
      </c>
      <c r="BN173" s="116">
        <v>240</v>
      </c>
      <c r="BO173" s="116">
        <v>560</v>
      </c>
      <c r="BP173" s="232">
        <v>0.13753581661891118</v>
      </c>
      <c r="BQ173" s="124">
        <v>0.19277108433734941</v>
      </c>
      <c r="BR173" s="115">
        <v>2.8307705227619313</v>
      </c>
      <c r="BS173" s="115">
        <v>3.1092110376991839</v>
      </c>
      <c r="BT173" s="233">
        <v>45</v>
      </c>
      <c r="BU173" s="127">
        <v>45</v>
      </c>
      <c r="BV173" s="24" t="s">
        <v>85</v>
      </c>
      <c r="BW173" s="24" t="s">
        <v>85</v>
      </c>
      <c r="BX173" s="24" t="s">
        <v>85</v>
      </c>
      <c r="BY173" s="82"/>
      <c r="BZ173" s="66"/>
      <c r="CA173" s="97"/>
    </row>
    <row r="174" spans="1:79" ht="12.75" customHeight="1">
      <c r="A174" s="83"/>
      <c r="B174" s="227">
        <v>8250047</v>
      </c>
      <c r="C174" s="84">
        <v>8250047</v>
      </c>
      <c r="D174" s="85"/>
      <c r="E174" s="85"/>
      <c r="F174" s="86"/>
      <c r="G174" s="86"/>
      <c r="H174" s="86"/>
      <c r="I174" s="112" t="s">
        <v>155</v>
      </c>
      <c r="J174" s="85">
        <v>1.59</v>
      </c>
      <c r="K174" s="16">
        <v>1.55</v>
      </c>
      <c r="L174" s="16">
        <v>159</v>
      </c>
      <c r="M174" s="86">
        <v>155</v>
      </c>
      <c r="N174" s="86">
        <v>5298</v>
      </c>
      <c r="O174" s="86">
        <v>5062</v>
      </c>
      <c r="P174" s="87">
        <v>4982</v>
      </c>
      <c r="Q174" s="86">
        <v>4618</v>
      </c>
      <c r="R174" s="86">
        <v>4741</v>
      </c>
      <c r="S174" s="86">
        <v>236</v>
      </c>
      <c r="T174" s="86">
        <v>241</v>
      </c>
      <c r="U174" s="210">
        <v>4.6621888581588306E-2</v>
      </c>
      <c r="V174" s="88">
        <v>5.0833157561695846E-2</v>
      </c>
      <c r="W174" s="91">
        <v>3334.6</v>
      </c>
      <c r="X174" s="89">
        <v>3207.2</v>
      </c>
      <c r="Y174" s="16">
        <v>2641</v>
      </c>
      <c r="Z174" s="16">
        <v>1</v>
      </c>
      <c r="AA174" s="86">
        <v>2461</v>
      </c>
      <c r="AB174" s="86">
        <v>2461</v>
      </c>
      <c r="AC174" s="86">
        <v>2295</v>
      </c>
      <c r="AD174" s="86">
        <v>180</v>
      </c>
      <c r="AE174" s="86">
        <v>166</v>
      </c>
      <c r="AF174" s="210">
        <v>7.3140999593661118E-2</v>
      </c>
      <c r="AG174" s="88">
        <v>7.2331154684095858E-2</v>
      </c>
      <c r="AH174" s="211">
        <v>2388</v>
      </c>
      <c r="AI174" s="211">
        <v>2178</v>
      </c>
      <c r="AJ174" s="87">
        <v>2178</v>
      </c>
      <c r="AK174" s="86">
        <v>2145</v>
      </c>
      <c r="AL174" s="86">
        <v>210</v>
      </c>
      <c r="AM174" s="86">
        <v>33</v>
      </c>
      <c r="AN174" s="210">
        <v>9.6418732782369149E-2</v>
      </c>
      <c r="AO174" s="90">
        <v>1.5384615384615385E-2</v>
      </c>
      <c r="AP174" s="85">
        <v>15.018867924528301</v>
      </c>
      <c r="AQ174" s="91">
        <v>14.051612903225806</v>
      </c>
      <c r="AR174" s="211">
        <v>2120</v>
      </c>
      <c r="AS174" s="92">
        <v>2815</v>
      </c>
      <c r="AT174" s="86">
        <v>1410</v>
      </c>
      <c r="AU174" s="86">
        <v>1650</v>
      </c>
      <c r="AV174" s="86">
        <v>125</v>
      </c>
      <c r="AW174" s="86">
        <v>105</v>
      </c>
      <c r="AX174" s="86">
        <v>1535</v>
      </c>
      <c r="AY174" s="86">
        <v>1755</v>
      </c>
      <c r="AZ174" s="210">
        <v>0.72405660377358494</v>
      </c>
      <c r="BA174" s="93">
        <v>0.62344582593250442</v>
      </c>
      <c r="BB174" s="85">
        <v>0.85823982582126179</v>
      </c>
      <c r="BC174" s="85">
        <v>0.80223516338517886</v>
      </c>
      <c r="BD174" s="211">
        <v>455</v>
      </c>
      <c r="BE174" s="94">
        <v>815</v>
      </c>
      <c r="BF174" s="210">
        <v>0.21462264150943397</v>
      </c>
      <c r="BG174" s="93">
        <v>0.28952042628774421</v>
      </c>
      <c r="BH174" s="85">
        <v>2.733315183319545</v>
      </c>
      <c r="BI174" s="95">
        <v>2.0105585158871127</v>
      </c>
      <c r="BJ174" s="211">
        <v>65</v>
      </c>
      <c r="BK174" s="86">
        <v>155</v>
      </c>
      <c r="BL174" s="86">
        <v>30</v>
      </c>
      <c r="BM174" s="86">
        <v>65</v>
      </c>
      <c r="BN174" s="86">
        <v>95</v>
      </c>
      <c r="BO174" s="86">
        <v>220</v>
      </c>
      <c r="BP174" s="210">
        <v>4.4811320754716978E-2</v>
      </c>
      <c r="BQ174" s="93">
        <v>7.8152753108348141E-2</v>
      </c>
      <c r="BR174" s="85">
        <v>0.92230932274146837</v>
      </c>
      <c r="BS174" s="85">
        <v>1.2605282759410992</v>
      </c>
      <c r="BT174" s="211">
        <v>40</v>
      </c>
      <c r="BU174" s="96">
        <v>35</v>
      </c>
      <c r="BV174" s="16" t="s">
        <v>59</v>
      </c>
      <c r="BW174" s="16" t="s">
        <v>59</v>
      </c>
      <c r="BX174" s="16" t="s">
        <v>59</v>
      </c>
      <c r="BY174" s="82"/>
      <c r="BZ174" s="66"/>
      <c r="CA174" s="97"/>
    </row>
    <row r="175" spans="1:79" ht="12.75" customHeight="1">
      <c r="A175" s="67" t="s">
        <v>331</v>
      </c>
      <c r="B175" s="227">
        <v>8250048</v>
      </c>
      <c r="C175" s="68">
        <v>8250048</v>
      </c>
      <c r="D175" s="69"/>
      <c r="E175" s="69"/>
      <c r="F175" s="70"/>
      <c r="G175" s="70"/>
      <c r="H175" s="70"/>
      <c r="I175" s="71" t="s">
        <v>156</v>
      </c>
      <c r="J175" s="69">
        <v>2.98</v>
      </c>
      <c r="K175" s="12">
        <v>2.92</v>
      </c>
      <c r="L175" s="12">
        <v>298</v>
      </c>
      <c r="M175" s="70">
        <v>292</v>
      </c>
      <c r="N175" s="70">
        <v>6323</v>
      </c>
      <c r="O175" s="70">
        <v>6355</v>
      </c>
      <c r="P175" s="72">
        <v>6355</v>
      </c>
      <c r="Q175" s="70">
        <v>5432</v>
      </c>
      <c r="R175" s="70">
        <v>4628</v>
      </c>
      <c r="S175" s="70">
        <v>-32</v>
      </c>
      <c r="T175" s="70">
        <v>1727</v>
      </c>
      <c r="U175" s="207">
        <v>-5.035405192761605E-3</v>
      </c>
      <c r="V175" s="73">
        <v>0.37316335350043217</v>
      </c>
      <c r="W175" s="76">
        <v>2123.5</v>
      </c>
      <c r="X175" s="74">
        <v>2174.5</v>
      </c>
      <c r="Y175" s="12">
        <v>3113</v>
      </c>
      <c r="Z175" s="12">
        <v>1</v>
      </c>
      <c r="AA175" s="70">
        <v>3033</v>
      </c>
      <c r="AB175" s="70">
        <v>3033</v>
      </c>
      <c r="AC175" s="70">
        <v>2220</v>
      </c>
      <c r="AD175" s="70">
        <v>80</v>
      </c>
      <c r="AE175" s="70">
        <v>813</v>
      </c>
      <c r="AF175" s="207">
        <v>2.6376524892845369E-2</v>
      </c>
      <c r="AG175" s="73">
        <v>0.36621621621621619</v>
      </c>
      <c r="AH175" s="208">
        <v>2914</v>
      </c>
      <c r="AI175" s="208">
        <v>2830</v>
      </c>
      <c r="AJ175" s="72">
        <v>2830</v>
      </c>
      <c r="AK175" s="70">
        <v>2041</v>
      </c>
      <c r="AL175" s="70">
        <v>84</v>
      </c>
      <c r="AM175" s="70">
        <v>789</v>
      </c>
      <c r="AN175" s="207">
        <v>2.9681978798586573E-2</v>
      </c>
      <c r="AO175" s="75">
        <v>0.38657520823125918</v>
      </c>
      <c r="AP175" s="69">
        <v>9.7785234899328852</v>
      </c>
      <c r="AQ175" s="76">
        <v>9.6917808219178081</v>
      </c>
      <c r="AR175" s="208">
        <v>1790</v>
      </c>
      <c r="AS175" s="77">
        <v>2995</v>
      </c>
      <c r="AT175" s="70">
        <v>1330</v>
      </c>
      <c r="AU175" s="70">
        <v>1950</v>
      </c>
      <c r="AV175" s="70">
        <v>80</v>
      </c>
      <c r="AW175" s="70">
        <v>170</v>
      </c>
      <c r="AX175" s="70">
        <v>1410</v>
      </c>
      <c r="AY175" s="70">
        <v>2120</v>
      </c>
      <c r="AZ175" s="207">
        <v>0.78770949720670391</v>
      </c>
      <c r="BA175" s="78">
        <v>0.70784641068447407</v>
      </c>
      <c r="BB175" s="69">
        <v>0.93368896596907014</v>
      </c>
      <c r="BC175" s="69">
        <v>0.91083981527618596</v>
      </c>
      <c r="BD175" s="208">
        <v>195</v>
      </c>
      <c r="BE175" s="79">
        <v>635</v>
      </c>
      <c r="BF175" s="207">
        <v>0.10893854748603352</v>
      </c>
      <c r="BG175" s="78">
        <v>0.21202003338898165</v>
      </c>
      <c r="BH175" s="69">
        <v>1.3873810507511815</v>
      </c>
      <c r="BI175" s="80">
        <v>1.4723613429790394</v>
      </c>
      <c r="BJ175" s="208">
        <v>80</v>
      </c>
      <c r="BK175" s="70">
        <v>75</v>
      </c>
      <c r="BL175" s="70">
        <v>55</v>
      </c>
      <c r="BM175" s="70">
        <v>110</v>
      </c>
      <c r="BN175" s="70">
        <v>135</v>
      </c>
      <c r="BO175" s="70">
        <v>185</v>
      </c>
      <c r="BP175" s="207">
        <v>7.5418994413407825E-2</v>
      </c>
      <c r="BQ175" s="78">
        <v>6.1769616026711188E-2</v>
      </c>
      <c r="BR175" s="69">
        <v>1.5522783191332448</v>
      </c>
      <c r="BS175" s="69">
        <v>0.99628412946308365</v>
      </c>
      <c r="BT175" s="208">
        <v>45</v>
      </c>
      <c r="BU175" s="81">
        <v>55</v>
      </c>
      <c r="BV175" s="12" t="s">
        <v>38</v>
      </c>
      <c r="BW175" s="12" t="s">
        <v>38</v>
      </c>
      <c r="BX175" s="24" t="s">
        <v>85</v>
      </c>
      <c r="BY175" s="82"/>
      <c r="BZ175" s="66"/>
      <c r="CA175" s="97"/>
    </row>
    <row r="176" spans="1:79" ht="12.75" customHeight="1">
      <c r="A176" s="67"/>
      <c r="B176" s="227">
        <v>8250049.0099999998</v>
      </c>
      <c r="C176" s="68">
        <v>8250049.0099999998</v>
      </c>
      <c r="D176" s="69"/>
      <c r="E176" s="69"/>
      <c r="F176" s="70"/>
      <c r="G176" s="70"/>
      <c r="H176" s="70"/>
      <c r="I176" s="71" t="s">
        <v>157</v>
      </c>
      <c r="J176" s="69">
        <v>3.31</v>
      </c>
      <c r="K176" s="12">
        <v>3.27</v>
      </c>
      <c r="L176" s="12">
        <v>331</v>
      </c>
      <c r="M176" s="70">
        <v>327</v>
      </c>
      <c r="N176" s="70">
        <v>4195</v>
      </c>
      <c r="O176" s="70">
        <v>4323</v>
      </c>
      <c r="P176" s="72">
        <v>4323</v>
      </c>
      <c r="Q176" s="70">
        <v>4284</v>
      </c>
      <c r="R176" s="70">
        <v>4265</v>
      </c>
      <c r="S176" s="70">
        <v>-128</v>
      </c>
      <c r="T176" s="70">
        <v>58</v>
      </c>
      <c r="U176" s="207">
        <v>-2.9609067777006708E-2</v>
      </c>
      <c r="V176" s="73">
        <v>1.3599062133645956E-2</v>
      </c>
      <c r="W176" s="76">
        <v>1266.5</v>
      </c>
      <c r="X176" s="74">
        <v>1320.2</v>
      </c>
      <c r="Y176" s="12">
        <v>1778</v>
      </c>
      <c r="Z176" s="12">
        <v>1</v>
      </c>
      <c r="AA176" s="70">
        <v>1784</v>
      </c>
      <c r="AB176" s="70">
        <v>1784</v>
      </c>
      <c r="AC176" s="70">
        <v>1781</v>
      </c>
      <c r="AD176" s="70">
        <v>-6</v>
      </c>
      <c r="AE176" s="70">
        <v>3</v>
      </c>
      <c r="AF176" s="207">
        <v>-3.3632286995515697E-3</v>
      </c>
      <c r="AG176" s="73">
        <v>1.6844469399213925E-3</v>
      </c>
      <c r="AH176" s="208">
        <v>1717</v>
      </c>
      <c r="AI176" s="208">
        <v>1744</v>
      </c>
      <c r="AJ176" s="72">
        <v>1744</v>
      </c>
      <c r="AK176" s="70">
        <v>1730</v>
      </c>
      <c r="AL176" s="70">
        <v>-27</v>
      </c>
      <c r="AM176" s="70">
        <v>14</v>
      </c>
      <c r="AN176" s="207">
        <v>-1.548165137614679E-2</v>
      </c>
      <c r="AO176" s="75">
        <v>8.0924855491329474E-3</v>
      </c>
      <c r="AP176" s="69">
        <v>5.1873111782477341</v>
      </c>
      <c r="AQ176" s="76">
        <v>5.333333333333333</v>
      </c>
      <c r="AR176" s="208">
        <v>1410</v>
      </c>
      <c r="AS176" s="77">
        <v>2345</v>
      </c>
      <c r="AT176" s="70">
        <v>1085</v>
      </c>
      <c r="AU176" s="70">
        <v>1705</v>
      </c>
      <c r="AV176" s="70">
        <v>80</v>
      </c>
      <c r="AW176" s="70">
        <v>80</v>
      </c>
      <c r="AX176" s="70">
        <v>1165</v>
      </c>
      <c r="AY176" s="70">
        <v>1785</v>
      </c>
      <c r="AZ176" s="207">
        <v>0.82624113475177308</v>
      </c>
      <c r="BA176" s="78">
        <v>0.76119402985074625</v>
      </c>
      <c r="BB176" s="69">
        <v>0.97936134258015217</v>
      </c>
      <c r="BC176" s="69">
        <v>0.97948625446607307</v>
      </c>
      <c r="BD176" s="208">
        <v>110</v>
      </c>
      <c r="BE176" s="79">
        <v>435</v>
      </c>
      <c r="BF176" s="207">
        <v>7.8014184397163122E-2</v>
      </c>
      <c r="BG176" s="78">
        <v>0.18550106609808104</v>
      </c>
      <c r="BH176" s="69">
        <v>0.99354547697002238</v>
      </c>
      <c r="BI176" s="80">
        <v>1.2882018479033406</v>
      </c>
      <c r="BJ176" s="208">
        <v>40</v>
      </c>
      <c r="BK176" s="70">
        <v>35</v>
      </c>
      <c r="BL176" s="70">
        <v>40</v>
      </c>
      <c r="BM176" s="70">
        <v>80</v>
      </c>
      <c r="BN176" s="70">
        <v>80</v>
      </c>
      <c r="BO176" s="70">
        <v>115</v>
      </c>
      <c r="BP176" s="207">
        <v>5.6737588652482268E-2</v>
      </c>
      <c r="BQ176" s="78">
        <v>4.9040511727078892E-2</v>
      </c>
      <c r="BR176" s="69">
        <v>1.1677764922504892</v>
      </c>
      <c r="BS176" s="69">
        <v>0.79097599559804666</v>
      </c>
      <c r="BT176" s="208">
        <v>55</v>
      </c>
      <c r="BU176" s="81">
        <v>10</v>
      </c>
      <c r="BV176" s="12" t="s">
        <v>38</v>
      </c>
      <c r="BW176" s="12" t="s">
        <v>38</v>
      </c>
      <c r="BX176" s="12" t="s">
        <v>38</v>
      </c>
      <c r="BY176" s="82"/>
      <c r="BZ176" s="66"/>
      <c r="CA176" s="97"/>
    </row>
    <row r="177" spans="1:79" ht="12.75" customHeight="1">
      <c r="A177" s="67"/>
      <c r="B177" s="206">
        <v>8250049.04</v>
      </c>
      <c r="C177" s="68">
        <v>8250049.0300000003</v>
      </c>
      <c r="D177" s="69"/>
      <c r="E177" s="69"/>
      <c r="F177" s="70"/>
      <c r="G177" s="70"/>
      <c r="H177" s="70"/>
      <c r="I177" s="71" t="s">
        <v>159</v>
      </c>
      <c r="J177" s="69">
        <v>1.23</v>
      </c>
      <c r="K177" s="12">
        <v>3.09</v>
      </c>
      <c r="L177" s="12">
        <v>123</v>
      </c>
      <c r="M177" s="70">
        <v>309</v>
      </c>
      <c r="N177" s="70">
        <v>3383</v>
      </c>
      <c r="O177" s="70">
        <v>3444</v>
      </c>
      <c r="P177" s="72">
        <v>7759</v>
      </c>
      <c r="Q177" s="70">
        <v>7717</v>
      </c>
      <c r="R177" s="70">
        <v>7429</v>
      </c>
      <c r="S177" s="70">
        <v>-61</v>
      </c>
      <c r="T177" s="70">
        <v>330</v>
      </c>
      <c r="U177" s="207">
        <v>-1.7711962833914054E-2</v>
      </c>
      <c r="V177" s="73">
        <v>4.4420514201103781E-2</v>
      </c>
      <c r="W177" s="76">
        <v>2752.6</v>
      </c>
      <c r="X177" s="74">
        <v>2510.8000000000002</v>
      </c>
      <c r="Y177" s="12">
        <v>1534</v>
      </c>
      <c r="Z177" s="304">
        <v>0.43197668</v>
      </c>
      <c r="AA177" s="70">
        <v>1530.06140056</v>
      </c>
      <c r="AB177" s="70">
        <v>3542</v>
      </c>
      <c r="AC177" s="70">
        <v>3538</v>
      </c>
      <c r="AD177" s="70">
        <v>3.9385994399999618</v>
      </c>
      <c r="AE177" s="70">
        <v>4</v>
      </c>
      <c r="AF177" s="207">
        <v>2.5741446967804302E-3</v>
      </c>
      <c r="AG177" s="73">
        <v>1.1305822498586771E-3</v>
      </c>
      <c r="AH177" s="208">
        <v>1479</v>
      </c>
      <c r="AI177" s="208">
        <v>1486.4317558800001</v>
      </c>
      <c r="AJ177" s="72">
        <v>3441</v>
      </c>
      <c r="AK177" s="70">
        <v>3233</v>
      </c>
      <c r="AL177" s="70">
        <v>-7.4317558800000825</v>
      </c>
      <c r="AM177" s="70">
        <v>208</v>
      </c>
      <c r="AN177" s="207">
        <v>-4.9997289486057306E-3</v>
      </c>
      <c r="AO177" s="75">
        <v>6.4336529539127746E-2</v>
      </c>
      <c r="AP177" s="69">
        <v>12.024390243902438</v>
      </c>
      <c r="AQ177" s="76">
        <v>11.135922330097088</v>
      </c>
      <c r="AR177" s="208">
        <v>985</v>
      </c>
      <c r="AS177" s="77">
        <v>3780</v>
      </c>
      <c r="AT177" s="70">
        <v>820</v>
      </c>
      <c r="AU177" s="70">
        <v>2820</v>
      </c>
      <c r="AV177" s="70">
        <v>35</v>
      </c>
      <c r="AW177" s="70">
        <v>275</v>
      </c>
      <c r="AX177" s="70">
        <v>855</v>
      </c>
      <c r="AY177" s="70">
        <v>3095</v>
      </c>
      <c r="AZ177" s="207">
        <v>0.86802030456852797</v>
      </c>
      <c r="BA177" s="78">
        <v>0.81878306878306883</v>
      </c>
      <c r="BB177" s="69">
        <v>1.0288830888629898</v>
      </c>
      <c r="BC177" s="69">
        <v>1.0535904510704288</v>
      </c>
      <c r="BD177" s="208">
        <v>45</v>
      </c>
      <c r="BE177" s="79">
        <v>465</v>
      </c>
      <c r="BF177" s="207">
        <v>4.5685279187817257E-2</v>
      </c>
      <c r="BG177" s="78">
        <v>0.12301587301587301</v>
      </c>
      <c r="BH177" s="69">
        <v>0.58182243206043305</v>
      </c>
      <c r="BI177" s="80">
        <v>0.8542768959435626</v>
      </c>
      <c r="BJ177" s="208">
        <v>10</v>
      </c>
      <c r="BK177" s="70">
        <v>65</v>
      </c>
      <c r="BL177" s="70">
        <v>10</v>
      </c>
      <c r="BM177" s="70">
        <v>75</v>
      </c>
      <c r="BN177" s="70">
        <v>20</v>
      </c>
      <c r="BO177" s="70">
        <v>140</v>
      </c>
      <c r="BP177" s="207">
        <v>2.030456852791878E-2</v>
      </c>
      <c r="BQ177" s="78">
        <v>3.7037037037037035E-2</v>
      </c>
      <c r="BR177" s="69">
        <v>0.41790986143989589</v>
      </c>
      <c r="BS177" s="69">
        <v>0.59737156511350054</v>
      </c>
      <c r="BT177" s="208">
        <v>60</v>
      </c>
      <c r="BU177" s="81">
        <v>80</v>
      </c>
      <c r="BV177" s="12" t="s">
        <v>38</v>
      </c>
      <c r="BW177" s="12" t="s">
        <v>38</v>
      </c>
      <c r="BX177" s="12" t="s">
        <v>38</v>
      </c>
      <c r="BY177" s="82"/>
      <c r="BZ177" s="66"/>
      <c r="CA177" s="97"/>
    </row>
    <row r="178" spans="1:79" ht="12.75" customHeight="1">
      <c r="A178" s="67"/>
      <c r="B178" s="227">
        <v>8250049.0499999998</v>
      </c>
      <c r="C178" s="68"/>
      <c r="D178" s="69"/>
      <c r="E178" s="69"/>
      <c r="F178" s="70"/>
      <c r="G178" s="70"/>
      <c r="H178" s="70"/>
      <c r="I178" s="68"/>
      <c r="J178" s="69">
        <v>2.08</v>
      </c>
      <c r="K178" s="12"/>
      <c r="L178" s="12">
        <v>208</v>
      </c>
      <c r="M178" s="70"/>
      <c r="N178" s="70">
        <v>4169</v>
      </c>
      <c r="O178" s="70">
        <v>4325</v>
      </c>
      <c r="P178" s="72"/>
      <c r="Q178" s="70"/>
      <c r="R178" s="70"/>
      <c r="S178" s="70">
        <v>-156</v>
      </c>
      <c r="T178" s="70"/>
      <c r="U178" s="207">
        <v>-3.6069364161849714E-2</v>
      </c>
      <c r="V178" s="73"/>
      <c r="W178" s="76">
        <v>2004.1</v>
      </c>
      <c r="X178" s="74"/>
      <c r="Y178" s="12">
        <v>2152</v>
      </c>
      <c r="Z178" s="305">
        <v>0.56776970000000004</v>
      </c>
      <c r="AA178" s="70">
        <v>2011.0402774000002</v>
      </c>
      <c r="AB178" s="70"/>
      <c r="AC178" s="70"/>
      <c r="AD178" s="70">
        <v>140.95972259999985</v>
      </c>
      <c r="AE178" s="70"/>
      <c r="AF178" s="207">
        <v>7.0092938557273193E-2</v>
      </c>
      <c r="AG178" s="73"/>
      <c r="AH178" s="208">
        <v>1982</v>
      </c>
      <c r="AI178" s="208">
        <v>1953.6955377000002</v>
      </c>
      <c r="AJ178" s="72"/>
      <c r="AK178" s="70"/>
      <c r="AL178" s="70">
        <v>28.304462299999841</v>
      </c>
      <c r="AM178" s="70"/>
      <c r="AN178" s="207">
        <v>1.4487652632570088E-2</v>
      </c>
      <c r="AO178" s="75"/>
      <c r="AP178" s="69">
        <v>9.5288461538461533</v>
      </c>
      <c r="AQ178" s="76"/>
      <c r="AR178" s="208">
        <v>1270</v>
      </c>
      <c r="AS178" s="77"/>
      <c r="AT178" s="70">
        <v>1005</v>
      </c>
      <c r="AU178" s="70"/>
      <c r="AV178" s="70">
        <v>50</v>
      </c>
      <c r="AW178" s="70"/>
      <c r="AX178" s="70">
        <v>1055</v>
      </c>
      <c r="AY178" s="70"/>
      <c r="AZ178" s="207">
        <v>0.8307086614173228</v>
      </c>
      <c r="BA178" s="78"/>
      <c r="BB178" s="69">
        <v>0.98465679777980142</v>
      </c>
      <c r="BC178" s="69"/>
      <c r="BD178" s="208">
        <v>130</v>
      </c>
      <c r="BE178" s="79"/>
      <c r="BF178" s="207">
        <v>0.10236220472440945</v>
      </c>
      <c r="BG178" s="78"/>
      <c r="BH178" s="69">
        <v>1.303628388894811</v>
      </c>
      <c r="BI178" s="80"/>
      <c r="BJ178" s="208">
        <v>25</v>
      </c>
      <c r="BK178" s="70"/>
      <c r="BL178" s="70">
        <v>10</v>
      </c>
      <c r="BM178" s="70"/>
      <c r="BN178" s="70">
        <v>35</v>
      </c>
      <c r="BO178" s="70"/>
      <c r="BP178" s="207">
        <v>2.7559055118110236E-2</v>
      </c>
      <c r="BQ178" s="78"/>
      <c r="BR178" s="69">
        <v>0.56722214461182718</v>
      </c>
      <c r="BS178" s="69"/>
      <c r="BT178" s="208">
        <v>50</v>
      </c>
      <c r="BU178" s="81"/>
      <c r="BV178" s="12" t="s">
        <v>38</v>
      </c>
      <c r="BW178" s="12"/>
      <c r="BX178" s="12"/>
      <c r="BY178" s="82" t="s">
        <v>305</v>
      </c>
      <c r="BZ178" s="66"/>
      <c r="CA178" s="97"/>
    </row>
    <row r="179" spans="1:79" ht="12.75" customHeight="1">
      <c r="A179" s="67"/>
      <c r="B179" s="227">
        <v>8250049.0599999996</v>
      </c>
      <c r="C179" s="84">
        <v>8250049.0199999996</v>
      </c>
      <c r="D179" s="85"/>
      <c r="E179" s="85"/>
      <c r="F179" s="86"/>
      <c r="G179" s="86"/>
      <c r="H179" s="86"/>
      <c r="I179" s="112" t="s">
        <v>158</v>
      </c>
      <c r="J179" s="85">
        <v>1.68</v>
      </c>
      <c r="K179" s="16">
        <v>2.48</v>
      </c>
      <c r="L179" s="16">
        <v>168</v>
      </c>
      <c r="M179" s="86">
        <v>248</v>
      </c>
      <c r="N179" s="86">
        <v>4262</v>
      </c>
      <c r="O179" s="86">
        <v>4481</v>
      </c>
      <c r="P179" s="87">
        <v>6626</v>
      </c>
      <c r="Q179" s="86">
        <v>6640</v>
      </c>
      <c r="R179" s="86">
        <v>6861</v>
      </c>
      <c r="S179" s="86">
        <v>-219</v>
      </c>
      <c r="T179" s="86">
        <v>-235</v>
      </c>
      <c r="U179" s="210">
        <v>-4.8873019415309082E-2</v>
      </c>
      <c r="V179" s="88">
        <v>-3.4251566826993152E-2</v>
      </c>
      <c r="W179" s="91">
        <v>2530.1</v>
      </c>
      <c r="X179" s="89">
        <v>2668</v>
      </c>
      <c r="Y179" s="16">
        <v>1618</v>
      </c>
      <c r="Z179" s="241">
        <v>0.70784422999999996</v>
      </c>
      <c r="AA179" s="86">
        <v>1653.5241212799999</v>
      </c>
      <c r="AB179" s="86">
        <v>2336</v>
      </c>
      <c r="AC179" s="86">
        <v>2328</v>
      </c>
      <c r="AD179" s="86">
        <v>-35.524121279999918</v>
      </c>
      <c r="AE179" s="86">
        <v>8</v>
      </c>
      <c r="AF179" s="210">
        <v>-2.1483884524466777E-2</v>
      </c>
      <c r="AG179" s="88">
        <v>3.4364261168384879E-3</v>
      </c>
      <c r="AH179" s="211">
        <v>1594</v>
      </c>
      <c r="AI179" s="211">
        <v>1644.3221462899999</v>
      </c>
      <c r="AJ179" s="87">
        <v>2323</v>
      </c>
      <c r="AK179" s="86">
        <v>2294</v>
      </c>
      <c r="AL179" s="86">
        <v>-50.322146289999864</v>
      </c>
      <c r="AM179" s="86">
        <v>29</v>
      </c>
      <c r="AN179" s="210">
        <v>-3.0603581179964739E-2</v>
      </c>
      <c r="AO179" s="90">
        <v>1.2641673931996512E-2</v>
      </c>
      <c r="AP179" s="85">
        <v>9.4880952380952372</v>
      </c>
      <c r="AQ179" s="91">
        <v>9.366935483870968</v>
      </c>
      <c r="AR179" s="211">
        <v>1035</v>
      </c>
      <c r="AS179" s="92">
        <v>2660</v>
      </c>
      <c r="AT179" s="86">
        <v>800</v>
      </c>
      <c r="AU179" s="86">
        <v>1780</v>
      </c>
      <c r="AV179" s="86">
        <v>40</v>
      </c>
      <c r="AW179" s="86">
        <v>135</v>
      </c>
      <c r="AX179" s="86">
        <v>840</v>
      </c>
      <c r="AY179" s="86">
        <v>1915</v>
      </c>
      <c r="AZ179" s="210">
        <v>0.81159420289855078</v>
      </c>
      <c r="BA179" s="93">
        <v>0.71992481203007519</v>
      </c>
      <c r="BB179" s="85">
        <v>0.96200002003021479</v>
      </c>
      <c r="BC179" s="85">
        <v>0.92638201296822587</v>
      </c>
      <c r="BD179" s="211">
        <v>110</v>
      </c>
      <c r="BE179" s="94">
        <v>580</v>
      </c>
      <c r="BF179" s="210">
        <v>0.10628019323671498</v>
      </c>
      <c r="BG179" s="93">
        <v>0.21804511278195488</v>
      </c>
      <c r="BH179" s="85">
        <v>1.353525722249016</v>
      </c>
      <c r="BI179" s="95">
        <v>1.514202172096909</v>
      </c>
      <c r="BJ179" s="211">
        <v>25</v>
      </c>
      <c r="BK179" s="86">
        <v>45</v>
      </c>
      <c r="BL179" s="86">
        <v>20</v>
      </c>
      <c r="BM179" s="86">
        <v>75</v>
      </c>
      <c r="BN179" s="86">
        <v>45</v>
      </c>
      <c r="BO179" s="86">
        <v>120</v>
      </c>
      <c r="BP179" s="210">
        <v>4.3478260869565216E-2</v>
      </c>
      <c r="BQ179" s="93">
        <v>4.5112781954887216E-2</v>
      </c>
      <c r="BR179" s="85">
        <v>0.89487220330064665</v>
      </c>
      <c r="BS179" s="85">
        <v>0.72762551540140674</v>
      </c>
      <c r="BT179" s="211">
        <v>35</v>
      </c>
      <c r="BU179" s="96">
        <v>40</v>
      </c>
      <c r="BV179" s="16" t="s">
        <v>59</v>
      </c>
      <c r="BW179" s="16" t="s">
        <v>59</v>
      </c>
      <c r="BX179" s="12" t="s">
        <v>38</v>
      </c>
      <c r="BY179" s="82" t="s">
        <v>469</v>
      </c>
      <c r="BZ179" s="66"/>
      <c r="CA179" s="97"/>
    </row>
    <row r="180" spans="1:79" ht="12.75" customHeight="1">
      <c r="A180" s="83"/>
      <c r="B180" s="209">
        <v>8250049.0700000003</v>
      </c>
      <c r="C180" s="84"/>
      <c r="D180" s="85"/>
      <c r="E180" s="85"/>
      <c r="F180" s="86"/>
      <c r="G180" s="86"/>
      <c r="H180" s="86"/>
      <c r="I180" s="84"/>
      <c r="J180" s="85">
        <v>0.8</v>
      </c>
      <c r="K180" s="16"/>
      <c r="L180" s="16">
        <v>80</v>
      </c>
      <c r="M180" s="86"/>
      <c r="N180" s="86">
        <v>2084</v>
      </c>
      <c r="O180" s="86">
        <v>2145</v>
      </c>
      <c r="P180" s="87"/>
      <c r="Q180" s="86"/>
      <c r="R180" s="86"/>
      <c r="S180" s="86">
        <v>-61</v>
      </c>
      <c r="T180" s="86"/>
      <c r="U180" s="210">
        <v>-2.8438228438228439E-2</v>
      </c>
      <c r="V180" s="88"/>
      <c r="W180" s="91">
        <v>2607.6</v>
      </c>
      <c r="X180" s="89"/>
      <c r="Y180" s="16">
        <v>727</v>
      </c>
      <c r="Z180" s="243">
        <v>0.29215576999999998</v>
      </c>
      <c r="AA180" s="86">
        <v>682.47587871999997</v>
      </c>
      <c r="AB180" s="86"/>
      <c r="AC180" s="86"/>
      <c r="AD180" s="86">
        <v>44.524121280000031</v>
      </c>
      <c r="AE180" s="86"/>
      <c r="AF180" s="210">
        <v>6.5239113451901184E-2</v>
      </c>
      <c r="AG180" s="88"/>
      <c r="AH180" s="211">
        <v>707</v>
      </c>
      <c r="AI180" s="211">
        <v>678.67785370999991</v>
      </c>
      <c r="AJ180" s="87"/>
      <c r="AK180" s="86"/>
      <c r="AL180" s="86">
        <v>28.322146290000092</v>
      </c>
      <c r="AM180" s="86"/>
      <c r="AN180" s="210">
        <v>4.1731354773368201E-2</v>
      </c>
      <c r="AO180" s="90"/>
      <c r="AP180" s="85">
        <v>8.8375000000000004</v>
      </c>
      <c r="AQ180" s="91"/>
      <c r="AR180" s="211">
        <v>420</v>
      </c>
      <c r="AS180" s="92"/>
      <c r="AT180" s="86">
        <v>320</v>
      </c>
      <c r="AU180" s="86"/>
      <c r="AV180" s="86">
        <v>15</v>
      </c>
      <c r="AW180" s="86"/>
      <c r="AX180" s="86">
        <v>335</v>
      </c>
      <c r="AY180" s="86"/>
      <c r="AZ180" s="210">
        <v>0.79761904761904767</v>
      </c>
      <c r="BA180" s="93"/>
      <c r="BB180" s="85">
        <v>0.94543496866489862</v>
      </c>
      <c r="BC180" s="85"/>
      <c r="BD180" s="211">
        <v>50</v>
      </c>
      <c r="BE180" s="94"/>
      <c r="BF180" s="210">
        <v>0.11904761904761904</v>
      </c>
      <c r="BG180" s="93"/>
      <c r="BH180" s="85">
        <v>1.5161245914802288</v>
      </c>
      <c r="BI180" s="95"/>
      <c r="BJ180" s="211">
        <v>15</v>
      </c>
      <c r="BK180" s="86"/>
      <c r="BL180" s="86">
        <v>10</v>
      </c>
      <c r="BM180" s="86"/>
      <c r="BN180" s="86">
        <v>25</v>
      </c>
      <c r="BO180" s="86"/>
      <c r="BP180" s="210">
        <v>5.9523809523809521E-2</v>
      </c>
      <c r="BQ180" s="93"/>
      <c r="BR180" s="85">
        <v>1.2251226592806472</v>
      </c>
      <c r="BS180" s="85"/>
      <c r="BT180" s="211">
        <v>15</v>
      </c>
      <c r="BU180" s="96"/>
      <c r="BV180" s="16" t="s">
        <v>59</v>
      </c>
      <c r="BW180" s="16"/>
      <c r="BX180" s="16"/>
      <c r="BY180" s="212"/>
      <c r="BZ180" s="83"/>
      <c r="CA180" s="97"/>
    </row>
    <row r="181" spans="1:79" ht="12.75" customHeight="1">
      <c r="A181" s="67"/>
      <c r="B181" s="277">
        <v>8250050.0099999998</v>
      </c>
      <c r="C181" s="229">
        <v>8250050.0099999998</v>
      </c>
      <c r="D181" s="69"/>
      <c r="E181" s="69"/>
      <c r="F181" s="70"/>
      <c r="G181" s="70"/>
      <c r="H181" s="70"/>
      <c r="I181" s="71" t="s">
        <v>160</v>
      </c>
      <c r="J181" s="69">
        <v>1.72</v>
      </c>
      <c r="K181" s="12">
        <v>1.71</v>
      </c>
      <c r="L181" s="12">
        <v>172</v>
      </c>
      <c r="M181" s="70">
        <v>171</v>
      </c>
      <c r="N181" s="70">
        <v>3998</v>
      </c>
      <c r="O181" s="70">
        <v>4053</v>
      </c>
      <c r="P181" s="72">
        <v>4053</v>
      </c>
      <c r="Q181" s="70">
        <v>4046</v>
      </c>
      <c r="R181" s="70">
        <v>4130</v>
      </c>
      <c r="S181" s="70">
        <v>-55</v>
      </c>
      <c r="T181" s="70">
        <v>-77</v>
      </c>
      <c r="U181" s="207">
        <v>-1.3570194917345176E-2</v>
      </c>
      <c r="V181" s="73">
        <v>-1.864406779661017E-2</v>
      </c>
      <c r="W181" s="76">
        <v>2330.9</v>
      </c>
      <c r="X181" s="74">
        <v>2373.4</v>
      </c>
      <c r="Y181" s="12">
        <v>1927</v>
      </c>
      <c r="Z181" s="12">
        <v>1</v>
      </c>
      <c r="AA181" s="70">
        <v>1859</v>
      </c>
      <c r="AB181" s="70">
        <v>1859</v>
      </c>
      <c r="AC181" s="70">
        <v>1844</v>
      </c>
      <c r="AD181" s="70">
        <v>68</v>
      </c>
      <c r="AE181" s="70">
        <v>15</v>
      </c>
      <c r="AF181" s="207">
        <v>3.6578805809575038E-2</v>
      </c>
      <c r="AG181" s="73">
        <v>8.1344902386117132E-3</v>
      </c>
      <c r="AH181" s="208">
        <v>1815</v>
      </c>
      <c r="AI181" s="208">
        <v>1790</v>
      </c>
      <c r="AJ181" s="72">
        <v>1790</v>
      </c>
      <c r="AK181" s="70">
        <v>1770</v>
      </c>
      <c r="AL181" s="70">
        <v>25</v>
      </c>
      <c r="AM181" s="70">
        <v>20</v>
      </c>
      <c r="AN181" s="207">
        <v>1.3966480446927373E-2</v>
      </c>
      <c r="AO181" s="75">
        <v>1.1299435028248588E-2</v>
      </c>
      <c r="AP181" s="69">
        <v>10.552325581395349</v>
      </c>
      <c r="AQ181" s="76">
        <v>10.467836257309942</v>
      </c>
      <c r="AR181" s="208">
        <v>1450</v>
      </c>
      <c r="AS181" s="77">
        <v>1935</v>
      </c>
      <c r="AT181" s="70">
        <v>1115</v>
      </c>
      <c r="AU181" s="70">
        <v>1410</v>
      </c>
      <c r="AV181" s="70">
        <v>70</v>
      </c>
      <c r="AW181" s="70">
        <v>90</v>
      </c>
      <c r="AX181" s="70">
        <v>1185</v>
      </c>
      <c r="AY181" s="70">
        <v>1500</v>
      </c>
      <c r="AZ181" s="207">
        <v>0.8172413793103448</v>
      </c>
      <c r="BA181" s="78">
        <v>0.77519379844961245</v>
      </c>
      <c r="BB181" s="69">
        <v>0.96869373938141012</v>
      </c>
      <c r="BC181" s="69">
        <v>0.99750082154167663</v>
      </c>
      <c r="BD181" s="208">
        <v>140</v>
      </c>
      <c r="BE181" s="79">
        <v>270</v>
      </c>
      <c r="BF181" s="207">
        <v>9.6551724137931033E-2</v>
      </c>
      <c r="BG181" s="78">
        <v>0.13953488372093023</v>
      </c>
      <c r="BH181" s="69">
        <v>1.2296293238487925</v>
      </c>
      <c r="BI181" s="80">
        <v>0.96899224806201556</v>
      </c>
      <c r="BJ181" s="208">
        <v>30</v>
      </c>
      <c r="BK181" s="70">
        <v>95</v>
      </c>
      <c r="BL181" s="70">
        <v>20</v>
      </c>
      <c r="BM181" s="70">
        <v>35</v>
      </c>
      <c r="BN181" s="70">
        <v>50</v>
      </c>
      <c r="BO181" s="70">
        <v>130</v>
      </c>
      <c r="BP181" s="207">
        <v>3.4482758620689655E-2</v>
      </c>
      <c r="BQ181" s="78">
        <v>6.7183462532299745E-2</v>
      </c>
      <c r="BR181" s="69">
        <v>0.70972623020396119</v>
      </c>
      <c r="BS181" s="69">
        <v>1.0836042343919314</v>
      </c>
      <c r="BT181" s="208">
        <v>65</v>
      </c>
      <c r="BU181" s="81">
        <v>25</v>
      </c>
      <c r="BV181" s="12" t="s">
        <v>38</v>
      </c>
      <c r="BW181" s="12" t="s">
        <v>38</v>
      </c>
      <c r="BX181" s="12" t="s">
        <v>38</v>
      </c>
      <c r="BY181" s="82"/>
      <c r="BZ181" s="66"/>
      <c r="CA181" s="97"/>
    </row>
    <row r="182" spans="1:79" ht="12.75" customHeight="1">
      <c r="A182" s="67"/>
      <c r="B182" s="206">
        <v>8250050.0700000003</v>
      </c>
      <c r="C182" s="68">
        <v>8250050.0700000003</v>
      </c>
      <c r="D182" s="69">
        <v>8250050.0300000003</v>
      </c>
      <c r="E182" s="12">
        <v>0.231913537</v>
      </c>
      <c r="F182" s="70">
        <v>12813</v>
      </c>
      <c r="G182" s="70">
        <v>4839</v>
      </c>
      <c r="H182" s="70">
        <v>4669</v>
      </c>
      <c r="I182" s="68"/>
      <c r="J182" s="69">
        <v>2.7</v>
      </c>
      <c r="K182" s="12">
        <v>2.69</v>
      </c>
      <c r="L182" s="12">
        <v>270</v>
      </c>
      <c r="M182" s="70">
        <v>269</v>
      </c>
      <c r="N182" s="70">
        <v>3105</v>
      </c>
      <c r="O182" s="70">
        <v>2910</v>
      </c>
      <c r="P182" s="72">
        <v>2910</v>
      </c>
      <c r="Q182" s="70">
        <v>2837</v>
      </c>
      <c r="R182" s="70">
        <v>2971.508149581</v>
      </c>
      <c r="S182" s="70">
        <v>195</v>
      </c>
      <c r="T182" s="70">
        <v>-61.508149580999998</v>
      </c>
      <c r="U182" s="207">
        <v>6.7010309278350513E-2</v>
      </c>
      <c r="V182" s="73">
        <v>-2.069930368175938E-2</v>
      </c>
      <c r="W182" s="76">
        <v>1149.4000000000001</v>
      </c>
      <c r="X182" s="74">
        <v>1081.3</v>
      </c>
      <c r="Y182" s="12">
        <v>1665</v>
      </c>
      <c r="Z182" s="12">
        <v>1</v>
      </c>
      <c r="AA182" s="70">
        <v>1432</v>
      </c>
      <c r="AB182" s="70">
        <v>1432</v>
      </c>
      <c r="AC182" s="70">
        <v>1122.2296055429999</v>
      </c>
      <c r="AD182" s="70">
        <v>233</v>
      </c>
      <c r="AE182" s="70">
        <v>309.77039445700007</v>
      </c>
      <c r="AF182" s="207">
        <v>0.16270949720670391</v>
      </c>
      <c r="AG182" s="73">
        <v>0.27603120870003706</v>
      </c>
      <c r="AH182" s="208">
        <v>1509</v>
      </c>
      <c r="AI182" s="208">
        <v>1367</v>
      </c>
      <c r="AJ182" s="72">
        <v>1367</v>
      </c>
      <c r="AK182" s="70">
        <v>1082.8043042530001</v>
      </c>
      <c r="AL182" s="70">
        <v>142</v>
      </c>
      <c r="AM182" s="70">
        <v>284.19569574699995</v>
      </c>
      <c r="AN182" s="207">
        <v>0.10387710314557425</v>
      </c>
      <c r="AO182" s="75">
        <v>0.26246265796205859</v>
      </c>
      <c r="AP182" s="69">
        <v>5.5888888888888886</v>
      </c>
      <c r="AQ182" s="76">
        <v>5.0817843866171</v>
      </c>
      <c r="AR182" s="208">
        <v>1150</v>
      </c>
      <c r="AS182" s="77">
        <v>1435</v>
      </c>
      <c r="AT182" s="70">
        <v>910</v>
      </c>
      <c r="AU182" s="70">
        <v>1120</v>
      </c>
      <c r="AV182" s="70">
        <v>55</v>
      </c>
      <c r="AW182" s="70">
        <v>65</v>
      </c>
      <c r="AX182" s="70">
        <v>965</v>
      </c>
      <c r="AY182" s="70">
        <v>1185</v>
      </c>
      <c r="AZ182" s="207">
        <v>0.83913043478260874</v>
      </c>
      <c r="BA182" s="78">
        <v>0.82578397212543553</v>
      </c>
      <c r="BB182" s="69">
        <v>0.99463930642409704</v>
      </c>
      <c r="BC182" s="69">
        <v>1.0625990458882815</v>
      </c>
      <c r="BD182" s="208">
        <v>90</v>
      </c>
      <c r="BE182" s="79">
        <v>140</v>
      </c>
      <c r="BF182" s="207">
        <v>7.8260869565217397E-2</v>
      </c>
      <c r="BG182" s="78">
        <v>9.7560975609756101E-2</v>
      </c>
      <c r="BH182" s="69">
        <v>0.99668712274700277</v>
      </c>
      <c r="BI182" s="80">
        <v>0.6775067750677507</v>
      </c>
      <c r="BJ182" s="208">
        <v>40</v>
      </c>
      <c r="BK182" s="70">
        <v>45</v>
      </c>
      <c r="BL182" s="70">
        <v>20</v>
      </c>
      <c r="BM182" s="70">
        <v>50</v>
      </c>
      <c r="BN182" s="70">
        <v>60</v>
      </c>
      <c r="BO182" s="70">
        <v>95</v>
      </c>
      <c r="BP182" s="207">
        <v>5.2173913043478258E-2</v>
      </c>
      <c r="BQ182" s="78">
        <v>6.6202090592334492E-2</v>
      </c>
      <c r="BR182" s="69">
        <v>1.0738466439607759</v>
      </c>
      <c r="BS182" s="69">
        <v>1.0677756547150725</v>
      </c>
      <c r="BT182" s="208">
        <v>35</v>
      </c>
      <c r="BU182" s="81">
        <v>25</v>
      </c>
      <c r="BV182" s="12" t="s">
        <v>38</v>
      </c>
      <c r="BW182" s="12" t="s">
        <v>38</v>
      </c>
      <c r="BX182" s="12" t="s">
        <v>38</v>
      </c>
      <c r="BY182" s="82"/>
      <c r="BZ182" s="428"/>
      <c r="CA182" s="97"/>
    </row>
    <row r="183" spans="1:79" ht="12.75" customHeight="1">
      <c r="A183" s="67"/>
      <c r="B183" s="206">
        <v>8250050.0999999996</v>
      </c>
      <c r="C183" s="68">
        <v>8250050.0999999996</v>
      </c>
      <c r="D183" s="69">
        <v>8250050.04</v>
      </c>
      <c r="E183" s="12">
        <v>0.50607788099999995</v>
      </c>
      <c r="F183" s="70">
        <v>8779</v>
      </c>
      <c r="G183" s="70">
        <v>3010</v>
      </c>
      <c r="H183" s="70">
        <v>2877</v>
      </c>
      <c r="I183" s="68"/>
      <c r="J183" s="69">
        <v>2.44</v>
      </c>
      <c r="K183" s="12">
        <v>2.44</v>
      </c>
      <c r="L183" s="12">
        <v>244</v>
      </c>
      <c r="M183" s="70">
        <v>244</v>
      </c>
      <c r="N183" s="70">
        <v>8059</v>
      </c>
      <c r="O183" s="70">
        <v>6744</v>
      </c>
      <c r="P183" s="72">
        <v>6744</v>
      </c>
      <c r="Q183" s="70">
        <v>5375</v>
      </c>
      <c r="R183" s="70">
        <v>4442.8577172989999</v>
      </c>
      <c r="S183" s="70">
        <v>1315</v>
      </c>
      <c r="T183" s="70">
        <v>2301.1422827010001</v>
      </c>
      <c r="U183" s="207">
        <v>0.19498813760379596</v>
      </c>
      <c r="V183" s="73">
        <v>0.51794192592329091</v>
      </c>
      <c r="W183" s="76">
        <v>3297.1</v>
      </c>
      <c r="X183" s="74">
        <v>2759.2</v>
      </c>
      <c r="Y183" s="12">
        <v>2851</v>
      </c>
      <c r="Z183" s="12">
        <v>1</v>
      </c>
      <c r="AA183" s="70">
        <v>2171</v>
      </c>
      <c r="AB183" s="70">
        <v>2171</v>
      </c>
      <c r="AC183" s="70">
        <v>1523.2944218099999</v>
      </c>
      <c r="AD183" s="70">
        <v>680</v>
      </c>
      <c r="AE183" s="70">
        <v>647.7055781900001</v>
      </c>
      <c r="AF183" s="207">
        <v>0.31321971441731922</v>
      </c>
      <c r="AG183" s="73">
        <v>0.42520051863669744</v>
      </c>
      <c r="AH183" s="208">
        <v>2673</v>
      </c>
      <c r="AI183" s="208">
        <v>2160</v>
      </c>
      <c r="AJ183" s="72">
        <v>2160</v>
      </c>
      <c r="AK183" s="70">
        <v>1455.9860636369999</v>
      </c>
      <c r="AL183" s="70">
        <v>513</v>
      </c>
      <c r="AM183" s="70">
        <v>704.01393636300008</v>
      </c>
      <c r="AN183" s="207">
        <v>0.23749999999999999</v>
      </c>
      <c r="AO183" s="75">
        <v>0.48353068339431698</v>
      </c>
      <c r="AP183" s="69">
        <v>10.954918032786885</v>
      </c>
      <c r="AQ183" s="76">
        <v>8.8524590163934427</v>
      </c>
      <c r="AR183" s="208">
        <v>2135</v>
      </c>
      <c r="AS183" s="77">
        <v>2925</v>
      </c>
      <c r="AT183" s="70">
        <v>1740</v>
      </c>
      <c r="AU183" s="70">
        <v>2220</v>
      </c>
      <c r="AV183" s="70">
        <v>85</v>
      </c>
      <c r="AW183" s="70">
        <v>195</v>
      </c>
      <c r="AX183" s="70">
        <v>1825</v>
      </c>
      <c r="AY183" s="70">
        <v>2415</v>
      </c>
      <c r="AZ183" s="207">
        <v>0.85480093676814983</v>
      </c>
      <c r="BA183" s="78">
        <v>0.82564102564102559</v>
      </c>
      <c r="BB183" s="69">
        <v>1.0132138886107793</v>
      </c>
      <c r="BC183" s="69">
        <v>1.0624151057743119</v>
      </c>
      <c r="BD183" s="208">
        <v>165</v>
      </c>
      <c r="BE183" s="79">
        <v>370</v>
      </c>
      <c r="BF183" s="207">
        <v>7.7283372365339581E-2</v>
      </c>
      <c r="BG183" s="78">
        <v>0.12649572649572649</v>
      </c>
      <c r="BH183" s="69">
        <v>0.98423825938716503</v>
      </c>
      <c r="BI183" s="80">
        <v>0.87844254510921183</v>
      </c>
      <c r="BJ183" s="208">
        <v>40</v>
      </c>
      <c r="BK183" s="70">
        <v>35</v>
      </c>
      <c r="BL183" s="70">
        <v>15</v>
      </c>
      <c r="BM183" s="70">
        <v>55</v>
      </c>
      <c r="BN183" s="70">
        <v>55</v>
      </c>
      <c r="BO183" s="70">
        <v>90</v>
      </c>
      <c r="BP183" s="207">
        <v>2.576112412177986E-2</v>
      </c>
      <c r="BQ183" s="78">
        <v>3.0769230769230771E-2</v>
      </c>
      <c r="BR183" s="69">
        <v>0.5302170197542474</v>
      </c>
      <c r="BS183" s="69">
        <v>0.49627791563275436</v>
      </c>
      <c r="BT183" s="208">
        <v>95</v>
      </c>
      <c r="BU183" s="81">
        <v>55</v>
      </c>
      <c r="BV183" s="12" t="s">
        <v>38</v>
      </c>
      <c r="BW183" s="12" t="s">
        <v>38</v>
      </c>
      <c r="BX183" s="12" t="s">
        <v>38</v>
      </c>
      <c r="BY183" s="82"/>
      <c r="BZ183" s="66"/>
      <c r="CA183" s="97"/>
    </row>
    <row r="184" spans="1:79" ht="12.75" customHeight="1">
      <c r="A184" s="67"/>
      <c r="B184" s="206">
        <v>8250050.1200000001</v>
      </c>
      <c r="C184" s="68">
        <v>8250050.1200000001</v>
      </c>
      <c r="D184" s="69">
        <v>8250050.0499999998</v>
      </c>
      <c r="E184" s="12">
        <v>0.50917760499999998</v>
      </c>
      <c r="F184" s="70">
        <v>8785</v>
      </c>
      <c r="G184" s="70">
        <v>3338</v>
      </c>
      <c r="H184" s="70">
        <v>3107</v>
      </c>
      <c r="I184" s="68"/>
      <c r="J184" s="69">
        <v>3.8</v>
      </c>
      <c r="K184" s="12">
        <v>3.8</v>
      </c>
      <c r="L184" s="12">
        <v>380</v>
      </c>
      <c r="M184" s="70">
        <v>380</v>
      </c>
      <c r="N184" s="70">
        <v>6602</v>
      </c>
      <c r="O184" s="70">
        <v>6668</v>
      </c>
      <c r="P184" s="72">
        <v>6668</v>
      </c>
      <c r="Q184" s="70">
        <v>5811</v>
      </c>
      <c r="R184" s="70">
        <v>4473.1252599250001</v>
      </c>
      <c r="S184" s="70">
        <v>-66</v>
      </c>
      <c r="T184" s="70">
        <v>2194.8747400749999</v>
      </c>
      <c r="U184" s="207">
        <v>-9.8980203959208157E-3</v>
      </c>
      <c r="V184" s="73">
        <v>0.49068036608297455</v>
      </c>
      <c r="W184" s="76">
        <v>1737.8</v>
      </c>
      <c r="X184" s="74">
        <v>1755.2</v>
      </c>
      <c r="Y184" s="12">
        <v>2233</v>
      </c>
      <c r="Z184" s="12">
        <v>1</v>
      </c>
      <c r="AA184" s="70">
        <v>2211</v>
      </c>
      <c r="AB184" s="70">
        <v>2211</v>
      </c>
      <c r="AC184" s="70">
        <v>1699.6348454899999</v>
      </c>
      <c r="AD184" s="70">
        <v>22</v>
      </c>
      <c r="AE184" s="70">
        <v>511.36515451000014</v>
      </c>
      <c r="AF184" s="207">
        <v>9.9502487562189053E-3</v>
      </c>
      <c r="AG184" s="73">
        <v>0.3008676574659041</v>
      </c>
      <c r="AH184" s="208">
        <v>2178</v>
      </c>
      <c r="AI184" s="208">
        <v>2178</v>
      </c>
      <c r="AJ184" s="72">
        <v>2178</v>
      </c>
      <c r="AK184" s="70">
        <v>1582.0148187349998</v>
      </c>
      <c r="AL184" s="70">
        <v>0</v>
      </c>
      <c r="AM184" s="70">
        <v>595.98518126500016</v>
      </c>
      <c r="AN184" s="207">
        <v>0</v>
      </c>
      <c r="AO184" s="75">
        <v>0.37672541003222576</v>
      </c>
      <c r="AP184" s="69">
        <v>5.7315789473684209</v>
      </c>
      <c r="AQ184" s="76">
        <v>5.7315789473684209</v>
      </c>
      <c r="AR184" s="208">
        <v>1860</v>
      </c>
      <c r="AS184" s="77">
        <v>2850</v>
      </c>
      <c r="AT184" s="70">
        <v>1505</v>
      </c>
      <c r="AU184" s="70">
        <v>2230</v>
      </c>
      <c r="AV184" s="70">
        <v>100</v>
      </c>
      <c r="AW184" s="70">
        <v>120</v>
      </c>
      <c r="AX184" s="70">
        <v>1605</v>
      </c>
      <c r="AY184" s="70">
        <v>2350</v>
      </c>
      <c r="AZ184" s="207">
        <v>0.86290322580645162</v>
      </c>
      <c r="BA184" s="78">
        <v>0.82456140350877194</v>
      </c>
      <c r="BB184" s="69">
        <v>1.022817705628323</v>
      </c>
      <c r="BC184" s="69">
        <v>1.0610258738609097</v>
      </c>
      <c r="BD184" s="208">
        <v>130</v>
      </c>
      <c r="BE184" s="79">
        <v>425</v>
      </c>
      <c r="BF184" s="207">
        <v>6.9892473118279563E-2</v>
      </c>
      <c r="BG184" s="78">
        <v>0.14912280701754385</v>
      </c>
      <c r="BH184" s="69">
        <v>0.89011185693355366</v>
      </c>
      <c r="BI184" s="80">
        <v>1.0355750487329436</v>
      </c>
      <c r="BJ184" s="208">
        <v>50</v>
      </c>
      <c r="BK184" s="70">
        <v>25</v>
      </c>
      <c r="BL184" s="70">
        <v>25</v>
      </c>
      <c r="BM184" s="70">
        <v>20</v>
      </c>
      <c r="BN184" s="70">
        <v>75</v>
      </c>
      <c r="BO184" s="70">
        <v>45</v>
      </c>
      <c r="BP184" s="207">
        <v>4.0322580645161289E-2</v>
      </c>
      <c r="BQ184" s="78">
        <v>1.5789473684210527E-2</v>
      </c>
      <c r="BR184" s="69">
        <v>0.8299218014481804</v>
      </c>
      <c r="BS184" s="69">
        <v>0.25466893039049238</v>
      </c>
      <c r="BT184" s="208">
        <v>50</v>
      </c>
      <c r="BU184" s="81">
        <v>30</v>
      </c>
      <c r="BV184" s="12" t="s">
        <v>38</v>
      </c>
      <c r="BW184" s="12" t="s">
        <v>38</v>
      </c>
      <c r="BX184" s="12" t="s">
        <v>38</v>
      </c>
      <c r="BY184" s="82"/>
      <c r="BZ184" s="66"/>
      <c r="CA184" s="97"/>
    </row>
    <row r="185" spans="1:79" ht="12.75" customHeight="1">
      <c r="A185" s="83" t="s">
        <v>334</v>
      </c>
      <c r="B185" s="206">
        <v>8250050.1299999999</v>
      </c>
      <c r="C185" s="84">
        <v>8250050.1299999999</v>
      </c>
      <c r="D185" s="85">
        <v>8250050.0499999998</v>
      </c>
      <c r="E185" s="16">
        <v>9.2882877000000003E-2</v>
      </c>
      <c r="F185" s="86">
        <v>8785</v>
      </c>
      <c r="G185" s="86">
        <v>3338</v>
      </c>
      <c r="H185" s="86">
        <v>3107</v>
      </c>
      <c r="I185" s="84"/>
      <c r="J185" s="85">
        <v>2.97</v>
      </c>
      <c r="K185" s="16">
        <v>2.97</v>
      </c>
      <c r="L185" s="16">
        <v>297</v>
      </c>
      <c r="M185" s="86">
        <v>297</v>
      </c>
      <c r="N185" s="86">
        <v>3311</v>
      </c>
      <c r="O185" s="86">
        <v>3237</v>
      </c>
      <c r="P185" s="87">
        <v>3237</v>
      </c>
      <c r="Q185" s="86">
        <v>2601</v>
      </c>
      <c r="R185" s="86">
        <v>815.97607444499999</v>
      </c>
      <c r="S185" s="86">
        <v>74</v>
      </c>
      <c r="T185" s="86">
        <v>2421.023925555</v>
      </c>
      <c r="U185" s="210">
        <v>2.2860673463083101E-2</v>
      </c>
      <c r="V185" s="88">
        <v>2.9670280800839666</v>
      </c>
      <c r="W185" s="91">
        <v>1114</v>
      </c>
      <c r="X185" s="89">
        <v>1089.0999999999999</v>
      </c>
      <c r="Y185" s="16">
        <v>1134</v>
      </c>
      <c r="Z185" s="16">
        <v>1</v>
      </c>
      <c r="AA185" s="86">
        <v>1109</v>
      </c>
      <c r="AB185" s="86">
        <v>1109</v>
      </c>
      <c r="AC185" s="86">
        <v>310.043043426</v>
      </c>
      <c r="AD185" s="86">
        <v>25</v>
      </c>
      <c r="AE185" s="86">
        <v>798.95695657400006</v>
      </c>
      <c r="AF185" s="210">
        <v>2.2542831379621282E-2</v>
      </c>
      <c r="AG185" s="88">
        <v>2.5769226999756643</v>
      </c>
      <c r="AH185" s="211">
        <v>1104</v>
      </c>
      <c r="AI185" s="211">
        <v>1105</v>
      </c>
      <c r="AJ185" s="87">
        <v>1105</v>
      </c>
      <c r="AK185" s="86">
        <v>288.58709883900002</v>
      </c>
      <c r="AL185" s="86">
        <v>-1</v>
      </c>
      <c r="AM185" s="86">
        <v>816.41290116100004</v>
      </c>
      <c r="AN185" s="210">
        <v>-9.049773755656109E-4</v>
      </c>
      <c r="AO185" s="90">
        <v>2.8289999949598195</v>
      </c>
      <c r="AP185" s="85">
        <v>3.7171717171717171</v>
      </c>
      <c r="AQ185" s="91">
        <v>3.7205387205387206</v>
      </c>
      <c r="AR185" s="211">
        <v>935</v>
      </c>
      <c r="AS185" s="92">
        <v>1395</v>
      </c>
      <c r="AT185" s="86">
        <v>745</v>
      </c>
      <c r="AU185" s="86">
        <v>980</v>
      </c>
      <c r="AV185" s="86">
        <v>45</v>
      </c>
      <c r="AW185" s="86">
        <v>80</v>
      </c>
      <c r="AX185" s="86">
        <v>790</v>
      </c>
      <c r="AY185" s="86">
        <v>1060</v>
      </c>
      <c r="AZ185" s="210">
        <v>0.84491978609625673</v>
      </c>
      <c r="BA185" s="93">
        <v>0.75985663082437271</v>
      </c>
      <c r="BB185" s="85">
        <v>1.0015015487365739</v>
      </c>
      <c r="BC185" s="85">
        <v>0.97776532141655081</v>
      </c>
      <c r="BD185" s="211">
        <v>75</v>
      </c>
      <c r="BE185" s="94">
        <v>305</v>
      </c>
      <c r="BF185" s="210">
        <v>8.0213903743315509E-2</v>
      </c>
      <c r="BG185" s="93">
        <v>0.21863799283154123</v>
      </c>
      <c r="BH185" s="85">
        <v>1.0215598851684966</v>
      </c>
      <c r="BI185" s="95">
        <v>1.5183193946634808</v>
      </c>
      <c r="BJ185" s="211">
        <v>20</v>
      </c>
      <c r="BK185" s="86">
        <v>0</v>
      </c>
      <c r="BL185" s="86">
        <v>0</v>
      </c>
      <c r="BM185" s="86">
        <v>0</v>
      </c>
      <c r="BN185" s="86">
        <v>20</v>
      </c>
      <c r="BO185" s="86">
        <v>0</v>
      </c>
      <c r="BP185" s="210">
        <v>2.1390374331550801E-2</v>
      </c>
      <c r="BQ185" s="93">
        <v>0</v>
      </c>
      <c r="BR185" s="85">
        <v>0.44025798237251063</v>
      </c>
      <c r="BS185" s="85">
        <v>0</v>
      </c>
      <c r="BT185" s="211">
        <v>45</v>
      </c>
      <c r="BU185" s="96">
        <v>20</v>
      </c>
      <c r="BV185" s="16" t="s">
        <v>59</v>
      </c>
      <c r="BW185" s="16" t="s">
        <v>59</v>
      </c>
      <c r="BX185" s="12" t="s">
        <v>38</v>
      </c>
      <c r="BY185" s="82" t="s">
        <v>469</v>
      </c>
      <c r="BZ185" s="66"/>
      <c r="CA185" s="97"/>
    </row>
    <row r="186" spans="1:79" ht="12.75" customHeight="1">
      <c r="A186" s="67" t="s">
        <v>336</v>
      </c>
      <c r="B186" s="206">
        <v>8250050.1399999997</v>
      </c>
      <c r="C186" s="68">
        <v>8250050.1399999997</v>
      </c>
      <c r="D186" s="69">
        <v>8250050.0499999998</v>
      </c>
      <c r="E186" s="12">
        <v>0.35585729100000002</v>
      </c>
      <c r="F186" s="70">
        <v>8785</v>
      </c>
      <c r="G186" s="70">
        <v>3338</v>
      </c>
      <c r="H186" s="70">
        <v>3107</v>
      </c>
      <c r="I186" s="68"/>
      <c r="J186" s="69">
        <v>3.48</v>
      </c>
      <c r="K186" s="12">
        <v>3.48</v>
      </c>
      <c r="L186" s="12">
        <v>348</v>
      </c>
      <c r="M186" s="70">
        <v>348</v>
      </c>
      <c r="N186" s="70">
        <v>4256</v>
      </c>
      <c r="O186" s="70">
        <v>4412</v>
      </c>
      <c r="P186" s="72">
        <v>4412</v>
      </c>
      <c r="Q186" s="70">
        <v>4398</v>
      </c>
      <c r="R186" s="70">
        <v>3126.2063014350001</v>
      </c>
      <c r="S186" s="70">
        <v>-156</v>
      </c>
      <c r="T186" s="70">
        <v>1285.7936985649999</v>
      </c>
      <c r="U186" s="207">
        <v>-3.5358114233907528E-2</v>
      </c>
      <c r="V186" s="73">
        <v>0.41129521681751813</v>
      </c>
      <c r="W186" s="76">
        <v>1222.2</v>
      </c>
      <c r="X186" s="74">
        <v>1268</v>
      </c>
      <c r="Y186" s="12">
        <v>1678</v>
      </c>
      <c r="Z186" s="12">
        <v>1</v>
      </c>
      <c r="AA186" s="70">
        <v>1655</v>
      </c>
      <c r="AB186" s="70">
        <v>1655</v>
      </c>
      <c r="AC186" s="70">
        <v>1187.8516373580001</v>
      </c>
      <c r="AD186" s="70">
        <v>23</v>
      </c>
      <c r="AE186" s="70">
        <v>467.14836264199994</v>
      </c>
      <c r="AF186" s="207">
        <v>1.3897280966767372E-2</v>
      </c>
      <c r="AG186" s="73">
        <v>0.3932716409610072</v>
      </c>
      <c r="AH186" s="208">
        <v>1627</v>
      </c>
      <c r="AI186" s="208">
        <v>1617</v>
      </c>
      <c r="AJ186" s="72">
        <v>1617</v>
      </c>
      <c r="AK186" s="70">
        <v>1105.648603137</v>
      </c>
      <c r="AL186" s="70">
        <v>10</v>
      </c>
      <c r="AM186" s="70">
        <v>511.35139686299999</v>
      </c>
      <c r="AN186" s="207">
        <v>6.1842918985776131E-3</v>
      </c>
      <c r="AO186" s="75">
        <v>0.46248997684451365</v>
      </c>
      <c r="AP186" s="69">
        <v>4.6752873563218387</v>
      </c>
      <c r="AQ186" s="76">
        <v>4.6465517241379306</v>
      </c>
      <c r="AR186" s="208">
        <v>1100</v>
      </c>
      <c r="AS186" s="77">
        <v>1910</v>
      </c>
      <c r="AT186" s="70">
        <v>925</v>
      </c>
      <c r="AU186" s="70">
        <v>1590</v>
      </c>
      <c r="AV186" s="70">
        <v>50</v>
      </c>
      <c r="AW186" s="70">
        <v>50</v>
      </c>
      <c r="AX186" s="70">
        <v>975</v>
      </c>
      <c r="AY186" s="70">
        <v>1640</v>
      </c>
      <c r="AZ186" s="207">
        <v>0.88636363636363635</v>
      </c>
      <c r="BA186" s="78">
        <v>0.8586387434554974</v>
      </c>
      <c r="BB186" s="69">
        <v>1.0506258335638425</v>
      </c>
      <c r="BC186" s="69">
        <v>1.1048757790856392</v>
      </c>
      <c r="BD186" s="208">
        <v>45</v>
      </c>
      <c r="BE186" s="79">
        <v>185</v>
      </c>
      <c r="BF186" s="207">
        <v>4.0909090909090909E-2</v>
      </c>
      <c r="BG186" s="78">
        <v>9.6858638743455502E-2</v>
      </c>
      <c r="BH186" s="69">
        <v>0.52099554143593318</v>
      </c>
      <c r="BI186" s="80">
        <v>0.67262943571844103</v>
      </c>
      <c r="BJ186" s="208">
        <v>40</v>
      </c>
      <c r="BK186" s="70">
        <v>30</v>
      </c>
      <c r="BL186" s="70">
        <v>0</v>
      </c>
      <c r="BM186" s="70">
        <v>10</v>
      </c>
      <c r="BN186" s="70">
        <v>40</v>
      </c>
      <c r="BO186" s="70">
        <v>40</v>
      </c>
      <c r="BP186" s="207">
        <v>3.6363636363636362E-2</v>
      </c>
      <c r="BQ186" s="78">
        <v>2.0942408376963352E-2</v>
      </c>
      <c r="BR186" s="69">
        <v>0.74843857003326808</v>
      </c>
      <c r="BS186" s="69">
        <v>0.33778078027360248</v>
      </c>
      <c r="BT186" s="208">
        <v>40</v>
      </c>
      <c r="BU186" s="81">
        <v>45</v>
      </c>
      <c r="BV186" s="12" t="s">
        <v>38</v>
      </c>
      <c r="BW186" s="12" t="s">
        <v>38</v>
      </c>
      <c r="BX186" s="12" t="s">
        <v>38</v>
      </c>
      <c r="BY186" s="82"/>
      <c r="BZ186" s="66"/>
      <c r="CA186" s="97"/>
    </row>
    <row r="187" spans="1:79" ht="12.75" customHeight="1">
      <c r="A187" s="67"/>
      <c r="B187" s="206">
        <v>8250050.1500000004</v>
      </c>
      <c r="C187" s="68">
        <v>8250050.0899999999</v>
      </c>
      <c r="D187" s="69">
        <v>8250050.04</v>
      </c>
      <c r="E187" s="12">
        <v>0.15421486200000001</v>
      </c>
      <c r="F187" s="70">
        <v>8779</v>
      </c>
      <c r="G187" s="70">
        <v>3010</v>
      </c>
      <c r="H187" s="70">
        <v>2877</v>
      </c>
      <c r="I187" s="68"/>
      <c r="J187" s="69">
        <v>2.62</v>
      </c>
      <c r="K187" s="12">
        <v>5.3</v>
      </c>
      <c r="L187" s="12">
        <v>262</v>
      </c>
      <c r="M187" s="70">
        <v>530</v>
      </c>
      <c r="N187" s="70">
        <v>3573</v>
      </c>
      <c r="O187" s="70">
        <v>3428</v>
      </c>
      <c r="P187" s="72">
        <v>9061</v>
      </c>
      <c r="Q187" s="70">
        <v>5717</v>
      </c>
      <c r="R187" s="70">
        <v>1353.8522734980002</v>
      </c>
      <c r="S187" s="70">
        <v>145</v>
      </c>
      <c r="T187" s="70">
        <v>7707.1477265020003</v>
      </c>
      <c r="U187" s="207">
        <v>4.2298716452742122E-2</v>
      </c>
      <c r="V187" s="73">
        <v>5.6927538383406828</v>
      </c>
      <c r="W187" s="76">
        <v>1363.2</v>
      </c>
      <c r="X187" s="74">
        <v>1710.9</v>
      </c>
      <c r="Y187" s="12">
        <v>1127</v>
      </c>
      <c r="Z187" s="239">
        <v>0.41342647999999999</v>
      </c>
      <c r="AA187" s="70">
        <v>1237.79888112</v>
      </c>
      <c r="AB187" s="70">
        <v>2994</v>
      </c>
      <c r="AC187" s="70">
        <v>464.18673462000004</v>
      </c>
      <c r="AD187" s="70">
        <v>-110.79888112000003</v>
      </c>
      <c r="AE187" s="70">
        <v>2529.8132653799998</v>
      </c>
      <c r="AF187" s="207">
        <v>-8.9512830242458818E-2</v>
      </c>
      <c r="AG187" s="73">
        <v>5.4499904385483919</v>
      </c>
      <c r="AH187" s="208">
        <v>1105</v>
      </c>
      <c r="AI187" s="208">
        <v>1220.4349689599999</v>
      </c>
      <c r="AJ187" s="72">
        <v>2952</v>
      </c>
      <c r="AK187" s="70">
        <v>443.67615797400003</v>
      </c>
      <c r="AL187" s="70">
        <v>-115.43496895999988</v>
      </c>
      <c r="AM187" s="70">
        <v>2508.323842026</v>
      </c>
      <c r="AN187" s="207">
        <v>-9.4585104406151518E-2</v>
      </c>
      <c r="AO187" s="75">
        <v>5.6535015392307617</v>
      </c>
      <c r="AP187" s="69">
        <v>4.2175572519083966</v>
      </c>
      <c r="AQ187" s="76">
        <v>5.5698113207547166</v>
      </c>
      <c r="AR187" s="208">
        <v>880</v>
      </c>
      <c r="AS187" s="77">
        <v>4050</v>
      </c>
      <c r="AT187" s="70">
        <v>740</v>
      </c>
      <c r="AU187" s="70">
        <v>2895</v>
      </c>
      <c r="AV187" s="70">
        <v>15</v>
      </c>
      <c r="AW187" s="70">
        <v>240</v>
      </c>
      <c r="AX187" s="70">
        <v>755</v>
      </c>
      <c r="AY187" s="70">
        <v>3135</v>
      </c>
      <c r="AZ187" s="207">
        <v>0.85795454545454541</v>
      </c>
      <c r="BA187" s="78">
        <v>0.77407407407407403</v>
      </c>
      <c r="BB187" s="69">
        <v>1.0169519286419244</v>
      </c>
      <c r="BC187" s="69">
        <v>0.99605998702167187</v>
      </c>
      <c r="BD187" s="208">
        <v>50</v>
      </c>
      <c r="BE187" s="79">
        <v>735</v>
      </c>
      <c r="BF187" s="207">
        <v>5.6818181818181816E-2</v>
      </c>
      <c r="BG187" s="78">
        <v>0.18148148148148149</v>
      </c>
      <c r="BH187" s="69">
        <v>0.72360491866101839</v>
      </c>
      <c r="BI187" s="80">
        <v>1.2602880658436215</v>
      </c>
      <c r="BJ187" s="208">
        <v>30</v>
      </c>
      <c r="BK187" s="70">
        <v>70</v>
      </c>
      <c r="BL187" s="70">
        <v>10</v>
      </c>
      <c r="BM187" s="70">
        <v>45</v>
      </c>
      <c r="BN187" s="70">
        <v>40</v>
      </c>
      <c r="BO187" s="70">
        <v>115</v>
      </c>
      <c r="BP187" s="207">
        <v>4.5454545454545456E-2</v>
      </c>
      <c r="BQ187" s="78">
        <v>2.8395061728395062E-2</v>
      </c>
      <c r="BR187" s="69">
        <v>0.93554821254158516</v>
      </c>
      <c r="BS187" s="69">
        <v>0.45798486658701715</v>
      </c>
      <c r="BT187" s="208">
        <v>30</v>
      </c>
      <c r="BU187" s="81">
        <v>65</v>
      </c>
      <c r="BV187" s="12" t="s">
        <v>38</v>
      </c>
      <c r="BW187" s="12" t="s">
        <v>38</v>
      </c>
      <c r="BX187" s="12" t="s">
        <v>38</v>
      </c>
      <c r="BY187" s="82"/>
      <c r="BZ187" s="66"/>
      <c r="CA187" s="97"/>
    </row>
    <row r="188" spans="1:79" ht="12.75" customHeight="1">
      <c r="A188" s="67"/>
      <c r="B188" s="206">
        <v>8250050.1600000001</v>
      </c>
      <c r="C188" s="68"/>
      <c r="D188" s="69"/>
      <c r="E188" s="12"/>
      <c r="F188" s="70"/>
      <c r="G188" s="70"/>
      <c r="H188" s="70"/>
      <c r="I188" s="68"/>
      <c r="J188" s="69">
        <v>2.67</v>
      </c>
      <c r="K188" s="12"/>
      <c r="L188" s="12">
        <v>267</v>
      </c>
      <c r="M188" s="70"/>
      <c r="N188" s="70">
        <v>5568</v>
      </c>
      <c r="O188" s="70">
        <v>5633</v>
      </c>
      <c r="P188" s="72"/>
      <c r="Q188" s="70"/>
      <c r="R188" s="70"/>
      <c r="S188" s="70">
        <v>-65</v>
      </c>
      <c r="T188" s="70"/>
      <c r="U188" s="207">
        <v>-1.153914432806675E-2</v>
      </c>
      <c r="V188" s="73"/>
      <c r="W188" s="76">
        <v>2084.6999999999998</v>
      </c>
      <c r="X188" s="74"/>
      <c r="Y188" s="12">
        <v>1945</v>
      </c>
      <c r="Z188" s="242">
        <v>0.58657351999999996</v>
      </c>
      <c r="AA188" s="70">
        <v>1756.20111888</v>
      </c>
      <c r="AB188" s="70"/>
      <c r="AC188" s="70"/>
      <c r="AD188" s="70">
        <v>188.79888112000003</v>
      </c>
      <c r="AE188" s="70"/>
      <c r="AF188" s="207">
        <v>0.10750413440142019</v>
      </c>
      <c r="AG188" s="73"/>
      <c r="AH188" s="208">
        <v>1878</v>
      </c>
      <c r="AI188" s="208">
        <v>1731.5650310399999</v>
      </c>
      <c r="AJ188" s="72"/>
      <c r="AK188" s="70"/>
      <c r="AL188" s="70">
        <v>146.43496896000011</v>
      </c>
      <c r="AM188" s="70"/>
      <c r="AN188" s="207">
        <v>8.456798695689148E-2</v>
      </c>
      <c r="AO188" s="75"/>
      <c r="AP188" s="69">
        <v>7.0337078651685392</v>
      </c>
      <c r="AQ188" s="76"/>
      <c r="AR188" s="208">
        <v>1445</v>
      </c>
      <c r="AS188" s="77"/>
      <c r="AT188" s="70">
        <v>1180</v>
      </c>
      <c r="AU188" s="70"/>
      <c r="AV188" s="70">
        <v>65</v>
      </c>
      <c r="AW188" s="70"/>
      <c r="AX188" s="70">
        <v>1245</v>
      </c>
      <c r="AY188" s="70"/>
      <c r="AZ188" s="207">
        <v>0.86159169550173009</v>
      </c>
      <c r="BA188" s="78"/>
      <c r="BB188" s="69">
        <v>1.0212631206215472</v>
      </c>
      <c r="BC188" s="69"/>
      <c r="BD188" s="208">
        <v>70</v>
      </c>
      <c r="BE188" s="79"/>
      <c r="BF188" s="207">
        <v>4.8442906574394463E-2</v>
      </c>
      <c r="BG188" s="78"/>
      <c r="BH188" s="69">
        <v>0.61694204829783705</v>
      </c>
      <c r="BI188" s="80"/>
      <c r="BJ188" s="208">
        <v>45</v>
      </c>
      <c r="BK188" s="70"/>
      <c r="BL188" s="70">
        <v>10</v>
      </c>
      <c r="BM188" s="70"/>
      <c r="BN188" s="70">
        <v>55</v>
      </c>
      <c r="BO188" s="70"/>
      <c r="BP188" s="207">
        <v>3.8062283737024222E-2</v>
      </c>
      <c r="BQ188" s="78"/>
      <c r="BR188" s="69">
        <v>0.78340023333932041</v>
      </c>
      <c r="BS188" s="69"/>
      <c r="BT188" s="208">
        <v>70</v>
      </c>
      <c r="BU188" s="81"/>
      <c r="BV188" s="12" t="s">
        <v>38</v>
      </c>
      <c r="BW188" s="12"/>
      <c r="BX188" s="12"/>
      <c r="BY188" s="82" t="s">
        <v>305</v>
      </c>
      <c r="BZ188" s="66"/>
      <c r="CA188" s="97"/>
    </row>
    <row r="189" spans="1:79" ht="12.75" customHeight="1">
      <c r="A189" s="67"/>
      <c r="B189" s="206">
        <v>8250050.1699999999</v>
      </c>
      <c r="C189" s="68">
        <v>8250050.0599999996</v>
      </c>
      <c r="D189" s="69">
        <v>8250050.0300000003</v>
      </c>
      <c r="E189" s="12">
        <v>0.42521759999999997</v>
      </c>
      <c r="F189" s="70">
        <v>12813</v>
      </c>
      <c r="G189" s="70">
        <v>4839</v>
      </c>
      <c r="H189" s="70">
        <v>4669</v>
      </c>
      <c r="I189" s="68"/>
      <c r="J189" s="69">
        <v>5.0999999999999996</v>
      </c>
      <c r="K189" s="12">
        <v>5.76</v>
      </c>
      <c r="L189" s="12">
        <v>509.99999999999994</v>
      </c>
      <c r="M189" s="70">
        <v>576</v>
      </c>
      <c r="N189" s="70">
        <v>5431</v>
      </c>
      <c r="O189" s="70">
        <v>5785</v>
      </c>
      <c r="P189" s="72">
        <v>7174</v>
      </c>
      <c r="Q189" s="70">
        <v>6491</v>
      </c>
      <c r="R189" s="70">
        <v>5448.3131088</v>
      </c>
      <c r="S189" s="70">
        <v>-354</v>
      </c>
      <c r="T189" s="70">
        <v>1725.6868912</v>
      </c>
      <c r="U189" s="207">
        <v>-6.1192739844425241E-2</v>
      </c>
      <c r="V189" s="73">
        <v>0.31673783366317676</v>
      </c>
      <c r="W189" s="76">
        <v>1063.9000000000001</v>
      </c>
      <c r="X189" s="74">
        <v>1245.5</v>
      </c>
      <c r="Y189" s="12">
        <v>1945</v>
      </c>
      <c r="Z189" s="239">
        <v>0.80362864000000001</v>
      </c>
      <c r="AA189" s="70">
        <v>1904.5998767999999</v>
      </c>
      <c r="AB189" s="70">
        <v>2370</v>
      </c>
      <c r="AC189" s="70">
        <v>2057.6279663999999</v>
      </c>
      <c r="AD189" s="70">
        <v>40.400123200000053</v>
      </c>
      <c r="AE189" s="70">
        <v>312.37203360000012</v>
      </c>
      <c r="AF189" s="207">
        <v>2.1211869060853893E-2</v>
      </c>
      <c r="AG189" s="73">
        <v>0.1518117165497718</v>
      </c>
      <c r="AH189" s="208">
        <v>1917</v>
      </c>
      <c r="AI189" s="208">
        <v>1901.3853622399999</v>
      </c>
      <c r="AJ189" s="72">
        <v>2366</v>
      </c>
      <c r="AK189" s="70">
        <v>1985.3409743999998</v>
      </c>
      <c r="AL189" s="70">
        <v>15.614637760000051</v>
      </c>
      <c r="AM189" s="70">
        <v>380.65902560000018</v>
      </c>
      <c r="AN189" s="207">
        <v>8.2122425417247499E-3</v>
      </c>
      <c r="AO189" s="75">
        <v>0.19173483573270889</v>
      </c>
      <c r="AP189" s="69">
        <v>3.7588235294117651</v>
      </c>
      <c r="AQ189" s="76">
        <v>4.1076388888888893</v>
      </c>
      <c r="AR189" s="208">
        <v>1525</v>
      </c>
      <c r="AS189" s="77">
        <v>3075</v>
      </c>
      <c r="AT189" s="70">
        <v>1330</v>
      </c>
      <c r="AU189" s="70">
        <v>2480</v>
      </c>
      <c r="AV189" s="70">
        <v>85</v>
      </c>
      <c r="AW189" s="70">
        <v>190</v>
      </c>
      <c r="AX189" s="70">
        <v>1415</v>
      </c>
      <c r="AY189" s="70">
        <v>2670</v>
      </c>
      <c r="AZ189" s="207">
        <v>0.9278688524590164</v>
      </c>
      <c r="BA189" s="78">
        <v>0.86829268292682926</v>
      </c>
      <c r="BB189" s="69">
        <v>1.0998228566235364</v>
      </c>
      <c r="BC189" s="69">
        <v>1.1172982372799989</v>
      </c>
      <c r="BD189" s="208">
        <v>50</v>
      </c>
      <c r="BE189" s="79">
        <v>310</v>
      </c>
      <c r="BF189" s="207">
        <v>3.2786885245901641E-2</v>
      </c>
      <c r="BG189" s="78">
        <v>0.1008130081300813</v>
      </c>
      <c r="BH189" s="69">
        <v>0.41755562519455486</v>
      </c>
      <c r="BI189" s="80">
        <v>0.70009033423667577</v>
      </c>
      <c r="BJ189" s="208">
        <v>10</v>
      </c>
      <c r="BK189" s="70">
        <v>10</v>
      </c>
      <c r="BL189" s="70">
        <v>10</v>
      </c>
      <c r="BM189" s="70">
        <v>45</v>
      </c>
      <c r="BN189" s="70">
        <v>20</v>
      </c>
      <c r="BO189" s="70">
        <v>55</v>
      </c>
      <c r="BP189" s="207">
        <v>1.3114754098360656E-2</v>
      </c>
      <c r="BQ189" s="78">
        <v>1.7886178861788619E-2</v>
      </c>
      <c r="BR189" s="69">
        <v>0.2699286646021623</v>
      </c>
      <c r="BS189" s="69">
        <v>0.28848675583530031</v>
      </c>
      <c r="BT189" s="208">
        <v>40</v>
      </c>
      <c r="BU189" s="81">
        <v>40</v>
      </c>
      <c r="BV189" s="12" t="s">
        <v>38</v>
      </c>
      <c r="BW189" s="12" t="s">
        <v>38</v>
      </c>
      <c r="BX189" s="12" t="s">
        <v>38</v>
      </c>
      <c r="BY189" s="82"/>
      <c r="BZ189" s="66"/>
      <c r="CA189" s="97"/>
    </row>
    <row r="190" spans="1:79" ht="12.75" customHeight="1">
      <c r="A190" s="67"/>
      <c r="B190" s="206">
        <v>8250050.1799999997</v>
      </c>
      <c r="C190" s="68"/>
      <c r="D190" s="69"/>
      <c r="E190" s="12"/>
      <c r="F190" s="70"/>
      <c r="G190" s="70"/>
      <c r="H190" s="70"/>
      <c r="I190" s="68"/>
      <c r="J190" s="69">
        <v>3.46</v>
      </c>
      <c r="K190" s="12"/>
      <c r="L190" s="12">
        <v>346</v>
      </c>
      <c r="M190" s="70"/>
      <c r="N190" s="70">
        <v>2351</v>
      </c>
      <c r="O190" s="70">
        <v>1500</v>
      </c>
      <c r="P190" s="72"/>
      <c r="Q190" s="70"/>
      <c r="R190" s="70"/>
      <c r="S190" s="70">
        <v>851</v>
      </c>
      <c r="T190" s="70"/>
      <c r="U190" s="207">
        <v>0.56733333333333336</v>
      </c>
      <c r="V190" s="73"/>
      <c r="W190" s="76">
        <v>679.3</v>
      </c>
      <c r="X190" s="74"/>
      <c r="Y190" s="12">
        <v>792</v>
      </c>
      <c r="Z190" s="242">
        <v>0.19637135999999999</v>
      </c>
      <c r="AA190" s="70">
        <v>465.4001232</v>
      </c>
      <c r="AB190" s="70"/>
      <c r="AC190" s="70"/>
      <c r="AD190" s="70">
        <v>326.5998768</v>
      </c>
      <c r="AE190" s="70"/>
      <c r="AF190" s="207">
        <v>0.70176147473783046</v>
      </c>
      <c r="AG190" s="73"/>
      <c r="AH190" s="208">
        <v>773</v>
      </c>
      <c r="AI190" s="208">
        <v>464.61463775999999</v>
      </c>
      <c r="AJ190" s="72"/>
      <c r="AK190" s="70"/>
      <c r="AL190" s="70">
        <v>308.38536224000001</v>
      </c>
      <c r="AM190" s="70"/>
      <c r="AN190" s="207">
        <v>0.66374439627383985</v>
      </c>
      <c r="AO190" s="75"/>
      <c r="AP190" s="69">
        <v>2.2341040462427744</v>
      </c>
      <c r="AQ190" s="76"/>
      <c r="AR190" s="208">
        <v>740</v>
      </c>
      <c r="AS190" s="77"/>
      <c r="AT190" s="70">
        <v>660</v>
      </c>
      <c r="AU190" s="70"/>
      <c r="AV190" s="70">
        <v>30</v>
      </c>
      <c r="AW190" s="70"/>
      <c r="AX190" s="70">
        <v>690</v>
      </c>
      <c r="AY190" s="70"/>
      <c r="AZ190" s="207">
        <v>0.93243243243243246</v>
      </c>
      <c r="BA190" s="78"/>
      <c r="BB190" s="69">
        <v>1.1052321658696556</v>
      </c>
      <c r="BC190" s="69"/>
      <c r="BD190" s="208">
        <v>20</v>
      </c>
      <c r="BE190" s="79"/>
      <c r="BF190" s="207">
        <v>2.7027027027027029E-2</v>
      </c>
      <c r="BG190" s="78"/>
      <c r="BH190" s="69">
        <v>0.34420125860632228</v>
      </c>
      <c r="BI190" s="80"/>
      <c r="BJ190" s="208">
        <v>10</v>
      </c>
      <c r="BK190" s="70"/>
      <c r="BL190" s="70">
        <v>0</v>
      </c>
      <c r="BM190" s="70"/>
      <c r="BN190" s="70">
        <v>10</v>
      </c>
      <c r="BO190" s="70"/>
      <c r="BP190" s="207">
        <v>1.3513513513513514E-2</v>
      </c>
      <c r="BQ190" s="78"/>
      <c r="BR190" s="69">
        <v>0.27813595507993072</v>
      </c>
      <c r="BS190" s="69"/>
      <c r="BT190" s="208">
        <v>25</v>
      </c>
      <c r="BU190" s="81"/>
      <c r="BV190" s="12" t="s">
        <v>38</v>
      </c>
      <c r="BW190" s="12"/>
      <c r="BX190" s="12"/>
      <c r="BY190" s="82" t="s">
        <v>305</v>
      </c>
      <c r="BZ190" s="66"/>
      <c r="CA190" s="97"/>
    </row>
    <row r="191" spans="1:79" ht="12.75" customHeight="1">
      <c r="A191" s="67"/>
      <c r="B191" s="206">
        <v>8250050.1900000004</v>
      </c>
      <c r="C191" s="245">
        <v>8250050.0800000001</v>
      </c>
      <c r="D191" s="69">
        <v>8250050.0300000003</v>
      </c>
      <c r="E191" s="12">
        <v>0.34286886300000002</v>
      </c>
      <c r="F191" s="70">
        <v>12813</v>
      </c>
      <c r="G191" s="70">
        <v>4839</v>
      </c>
      <c r="H191" s="70">
        <v>4669</v>
      </c>
      <c r="I191" s="68"/>
      <c r="J191" s="69">
        <v>4.7699999999999996</v>
      </c>
      <c r="K191" s="12">
        <v>6.32</v>
      </c>
      <c r="L191" s="12">
        <v>476.99999999999994</v>
      </c>
      <c r="M191" s="70">
        <v>632</v>
      </c>
      <c r="N191" s="70">
        <v>7038</v>
      </c>
      <c r="O191" s="70">
        <v>7119</v>
      </c>
      <c r="P191" s="72">
        <v>7134</v>
      </c>
      <c r="Q191" s="70">
        <v>5811</v>
      </c>
      <c r="R191" s="70">
        <v>4393.178741619</v>
      </c>
      <c r="S191" s="70">
        <v>-81</v>
      </c>
      <c r="T191" s="70">
        <v>2740.821258381</v>
      </c>
      <c r="U191" s="207">
        <v>-1.1378002528445006E-2</v>
      </c>
      <c r="V191" s="73">
        <v>0.62388111651722522</v>
      </c>
      <c r="W191" s="76">
        <v>1476</v>
      </c>
      <c r="X191" s="74">
        <v>1129.7</v>
      </c>
      <c r="Y191" s="12">
        <v>2288</v>
      </c>
      <c r="Z191" s="12">
        <v>0.99910765999999995</v>
      </c>
      <c r="AA191" s="70">
        <v>2224</v>
      </c>
      <c r="AB191" s="70">
        <v>2224</v>
      </c>
      <c r="AC191" s="70">
        <v>1659.1424280570002</v>
      </c>
      <c r="AD191" s="70">
        <v>64</v>
      </c>
      <c r="AE191" s="70">
        <v>564.85757194299981</v>
      </c>
      <c r="AF191" s="207">
        <v>2.8776978417266189E-2</v>
      </c>
      <c r="AG191" s="73">
        <v>0.34045152627704006</v>
      </c>
      <c r="AH191" s="208">
        <v>2225</v>
      </c>
      <c r="AI191" s="208">
        <v>2214.0225745600001</v>
      </c>
      <c r="AJ191" s="72">
        <v>2216</v>
      </c>
      <c r="AK191" s="70">
        <v>1600.8547213470001</v>
      </c>
      <c r="AL191" s="70">
        <v>10.977425439999934</v>
      </c>
      <c r="AM191" s="70">
        <v>615.14527865299988</v>
      </c>
      <c r="AN191" s="207">
        <v>4.9581361843979901E-3</v>
      </c>
      <c r="AO191" s="75">
        <v>0.38426052686117634</v>
      </c>
      <c r="AP191" s="69">
        <v>4.6645702306079668</v>
      </c>
      <c r="AQ191" s="76">
        <v>3.5063291139240507</v>
      </c>
      <c r="AR191" s="208">
        <v>2085</v>
      </c>
      <c r="AS191" s="77">
        <v>3235</v>
      </c>
      <c r="AT191" s="70">
        <v>1735</v>
      </c>
      <c r="AU191" s="70">
        <v>2470</v>
      </c>
      <c r="AV191" s="70">
        <v>95</v>
      </c>
      <c r="AW191" s="70">
        <v>215</v>
      </c>
      <c r="AX191" s="70">
        <v>1830</v>
      </c>
      <c r="AY191" s="70">
        <v>2685</v>
      </c>
      <c r="AZ191" s="207">
        <v>0.87769784172661869</v>
      </c>
      <c r="BA191" s="78">
        <v>0.82998454404945909</v>
      </c>
      <c r="BB191" s="69">
        <v>1.0403540812711134</v>
      </c>
      <c r="BC191" s="69">
        <v>1.0680042412775357</v>
      </c>
      <c r="BD191" s="208">
        <v>100</v>
      </c>
      <c r="BE191" s="79">
        <v>415</v>
      </c>
      <c r="BF191" s="207">
        <v>4.7961630695443645E-2</v>
      </c>
      <c r="BG191" s="78">
        <v>0.12828438948995363</v>
      </c>
      <c r="BH191" s="69">
        <v>0.61081278505678294</v>
      </c>
      <c r="BI191" s="80">
        <v>0.89086381590245589</v>
      </c>
      <c r="BJ191" s="208">
        <v>30</v>
      </c>
      <c r="BK191" s="70">
        <v>45</v>
      </c>
      <c r="BL191" s="70">
        <v>20</v>
      </c>
      <c r="BM191" s="70">
        <v>40</v>
      </c>
      <c r="BN191" s="70">
        <v>50</v>
      </c>
      <c r="BO191" s="70">
        <v>85</v>
      </c>
      <c r="BP191" s="207">
        <v>2.3980815347721823E-2</v>
      </c>
      <c r="BQ191" s="78">
        <v>2.6275115919629059E-2</v>
      </c>
      <c r="BR191" s="69">
        <v>0.49357459654472119</v>
      </c>
      <c r="BS191" s="69">
        <v>0.42379219225208159</v>
      </c>
      <c r="BT191" s="208">
        <v>95</v>
      </c>
      <c r="BU191" s="81">
        <v>55</v>
      </c>
      <c r="BV191" s="12" t="s">
        <v>38</v>
      </c>
      <c r="BW191" s="12" t="s">
        <v>38</v>
      </c>
      <c r="BX191" s="12" t="s">
        <v>38</v>
      </c>
      <c r="BY191" s="82"/>
      <c r="BZ191" s="66"/>
      <c r="CA191" s="298"/>
    </row>
    <row r="192" spans="1:79" ht="12.75" customHeight="1">
      <c r="A192" s="246"/>
      <c r="B192" s="280">
        <v>8250050.2000000002</v>
      </c>
      <c r="C192" s="286">
        <v>8250049.0300000003</v>
      </c>
      <c r="D192" s="247"/>
      <c r="E192" s="247"/>
      <c r="F192" s="248"/>
      <c r="G192" s="248"/>
      <c r="H192" s="248"/>
      <c r="I192" s="249" t="s">
        <v>159</v>
      </c>
      <c r="J192" s="247">
        <v>1.3</v>
      </c>
      <c r="K192" s="250">
        <v>3.09</v>
      </c>
      <c r="L192" s="250">
        <v>130</v>
      </c>
      <c r="M192" s="248">
        <v>309</v>
      </c>
      <c r="N192" s="248">
        <v>63</v>
      </c>
      <c r="O192" s="248">
        <v>5</v>
      </c>
      <c r="P192" s="251"/>
      <c r="Q192" s="248">
        <v>7717</v>
      </c>
      <c r="R192" s="248">
        <v>7429</v>
      </c>
      <c r="S192" s="248">
        <v>58</v>
      </c>
      <c r="T192" s="248">
        <v>-7429</v>
      </c>
      <c r="U192" s="252">
        <v>11.6</v>
      </c>
      <c r="V192" s="253">
        <v>-1</v>
      </c>
      <c r="W192" s="254">
        <v>48.4</v>
      </c>
      <c r="X192" s="255">
        <v>2510.8000000000002</v>
      </c>
      <c r="Y192" s="250">
        <v>80</v>
      </c>
      <c r="Z192" s="250"/>
      <c r="AA192" s="306">
        <v>2.88290479</v>
      </c>
      <c r="AB192" s="248"/>
      <c r="AC192" s="248">
        <v>3538</v>
      </c>
      <c r="AD192" s="248">
        <v>77.117095210000002</v>
      </c>
      <c r="AE192" s="248">
        <v>-3538</v>
      </c>
      <c r="AF192" s="252">
        <v>26.749789128485233</v>
      </c>
      <c r="AG192" s="253">
        <v>-1</v>
      </c>
      <c r="AH192" s="256">
        <v>38</v>
      </c>
      <c r="AI192" s="273">
        <v>3</v>
      </c>
      <c r="AJ192" s="251"/>
      <c r="AK192" s="248">
        <v>3233</v>
      </c>
      <c r="AL192" s="248">
        <v>35</v>
      </c>
      <c r="AM192" s="248">
        <v>-3233</v>
      </c>
      <c r="AN192" s="252">
        <v>11.666666666666666</v>
      </c>
      <c r="AO192" s="257">
        <v>-1</v>
      </c>
      <c r="AP192" s="247">
        <v>0.29230769230769232</v>
      </c>
      <c r="AQ192" s="254">
        <v>0</v>
      </c>
      <c r="AR192" s="256">
        <v>15</v>
      </c>
      <c r="AS192" s="258">
        <v>3780</v>
      </c>
      <c r="AT192" s="248">
        <v>10</v>
      </c>
      <c r="AU192" s="248">
        <v>2820</v>
      </c>
      <c r="AV192" s="248">
        <v>0</v>
      </c>
      <c r="AW192" s="248">
        <v>275</v>
      </c>
      <c r="AX192" s="248">
        <v>10</v>
      </c>
      <c r="AY192" s="248">
        <v>3095</v>
      </c>
      <c r="AZ192" s="252">
        <v>0.66666666666666663</v>
      </c>
      <c r="BA192" s="259">
        <v>0.81878306878306883</v>
      </c>
      <c r="BB192" s="247">
        <v>0.7902143021676763</v>
      </c>
      <c r="BC192" s="247">
        <v>1.0535904510704288</v>
      </c>
      <c r="BD192" s="256">
        <v>0</v>
      </c>
      <c r="BE192" s="260">
        <v>465</v>
      </c>
      <c r="BF192" s="252">
        <v>0</v>
      </c>
      <c r="BG192" s="259">
        <v>0.12301587301587301</v>
      </c>
      <c r="BH192" s="247">
        <v>0</v>
      </c>
      <c r="BI192" s="261">
        <v>0.8542768959435626</v>
      </c>
      <c r="BJ192" s="256">
        <v>0</v>
      </c>
      <c r="BK192" s="248">
        <v>65</v>
      </c>
      <c r="BL192" s="248">
        <v>0</v>
      </c>
      <c r="BM192" s="248">
        <v>75</v>
      </c>
      <c r="BN192" s="248">
        <v>0</v>
      </c>
      <c r="BO192" s="248">
        <v>140</v>
      </c>
      <c r="BP192" s="252">
        <v>0</v>
      </c>
      <c r="BQ192" s="259">
        <v>3.7037037037037035E-2</v>
      </c>
      <c r="BR192" s="247">
        <v>0</v>
      </c>
      <c r="BS192" s="247">
        <v>0.59737156511350054</v>
      </c>
      <c r="BT192" s="256">
        <v>0</v>
      </c>
      <c r="BU192" s="262">
        <v>80</v>
      </c>
      <c r="BV192" s="248" t="s">
        <v>64</v>
      </c>
      <c r="BW192" s="250" t="s">
        <v>38</v>
      </c>
      <c r="BX192" s="250" t="s">
        <v>38</v>
      </c>
      <c r="BY192" s="295"/>
      <c r="BZ192" s="246"/>
      <c r="CA192" s="97"/>
    </row>
    <row r="193" spans="1:79" ht="12.75" customHeight="1">
      <c r="A193" s="67"/>
      <c r="B193" s="206">
        <v>8250050.21</v>
      </c>
      <c r="C193" s="68">
        <v>8250050.1100000003</v>
      </c>
      <c r="D193" s="69">
        <v>8250050.04</v>
      </c>
      <c r="E193" s="12">
        <v>0.33970725699999998</v>
      </c>
      <c r="F193" s="70">
        <v>8779</v>
      </c>
      <c r="G193" s="70">
        <v>3010</v>
      </c>
      <c r="H193" s="70">
        <v>2877</v>
      </c>
      <c r="I193" s="68"/>
      <c r="J193" s="69">
        <v>0.89</v>
      </c>
      <c r="K193" s="12">
        <v>2.81</v>
      </c>
      <c r="L193" s="12">
        <v>89</v>
      </c>
      <c r="M193" s="70">
        <v>281</v>
      </c>
      <c r="N193" s="70">
        <v>2334</v>
      </c>
      <c r="O193" s="70">
        <v>2433</v>
      </c>
      <c r="P193" s="72">
        <v>5743</v>
      </c>
      <c r="Q193" s="70">
        <v>3853</v>
      </c>
      <c r="R193" s="70">
        <v>2982.290009203</v>
      </c>
      <c r="S193" s="70">
        <v>-99</v>
      </c>
      <c r="T193" s="70">
        <v>2760.709990797</v>
      </c>
      <c r="U193" s="207">
        <v>-4.0690505548705305E-2</v>
      </c>
      <c r="V193" s="73">
        <v>0.92570138459967688</v>
      </c>
      <c r="W193" s="76">
        <v>2620.6999999999998</v>
      </c>
      <c r="X193" s="74">
        <v>2047.1</v>
      </c>
      <c r="Y193" s="12">
        <v>736</v>
      </c>
      <c r="Z193" s="239">
        <v>0.43610557</v>
      </c>
      <c r="AA193" s="70">
        <v>728.2963019</v>
      </c>
      <c r="AB193" s="70">
        <v>1670</v>
      </c>
      <c r="AC193" s="70">
        <v>1022.5188435699999</v>
      </c>
      <c r="AD193" s="70">
        <v>7.7036980999999969</v>
      </c>
      <c r="AE193" s="70">
        <v>647.48115643000006</v>
      </c>
      <c r="AF193" s="207">
        <v>1.0577697675935428E-2</v>
      </c>
      <c r="AG193" s="73">
        <v>0.63322173522924863</v>
      </c>
      <c r="AH193" s="208">
        <v>723</v>
      </c>
      <c r="AI193" s="208">
        <v>714.77702923000004</v>
      </c>
      <c r="AJ193" s="72">
        <v>1639</v>
      </c>
      <c r="AK193" s="70">
        <v>977.33777838899994</v>
      </c>
      <c r="AL193" s="70">
        <v>8.2229707699999608</v>
      </c>
      <c r="AM193" s="70">
        <v>661.66222161100006</v>
      </c>
      <c r="AN193" s="207">
        <v>1.1504245986833446E-2</v>
      </c>
      <c r="AO193" s="75">
        <v>0.67700465104465168</v>
      </c>
      <c r="AP193" s="69">
        <v>8.1235955056179776</v>
      </c>
      <c r="AQ193" s="76">
        <v>5.8327402135231319</v>
      </c>
      <c r="AR193" s="208">
        <v>685</v>
      </c>
      <c r="AS193" s="77">
        <v>2330</v>
      </c>
      <c r="AT193" s="70">
        <v>520</v>
      </c>
      <c r="AU193" s="70">
        <v>1705</v>
      </c>
      <c r="AV193" s="70">
        <v>30</v>
      </c>
      <c r="AW193" s="70">
        <v>145</v>
      </c>
      <c r="AX193" s="70">
        <v>550</v>
      </c>
      <c r="AY193" s="70">
        <v>1850</v>
      </c>
      <c r="AZ193" s="207">
        <v>0.8029197080291971</v>
      </c>
      <c r="BA193" s="78">
        <v>0.79399141630901282</v>
      </c>
      <c r="BB193" s="69">
        <v>0.95171795516544966</v>
      </c>
      <c r="BC193" s="69">
        <v>1.0216891461842108</v>
      </c>
      <c r="BD193" s="208">
        <v>75</v>
      </c>
      <c r="BE193" s="79">
        <v>370</v>
      </c>
      <c r="BF193" s="207">
        <v>0.10948905109489052</v>
      </c>
      <c r="BG193" s="78">
        <v>0.15879828326180256</v>
      </c>
      <c r="BH193" s="69">
        <v>1.3943919600475099</v>
      </c>
      <c r="BI193" s="80">
        <v>1.1027658559847402</v>
      </c>
      <c r="BJ193" s="208">
        <v>20</v>
      </c>
      <c r="BK193" s="70">
        <v>35</v>
      </c>
      <c r="BL193" s="70">
        <v>0</v>
      </c>
      <c r="BM193" s="70">
        <v>30</v>
      </c>
      <c r="BN193" s="70">
        <v>20</v>
      </c>
      <c r="BO193" s="70">
        <v>65</v>
      </c>
      <c r="BP193" s="207">
        <v>2.9197080291970802E-2</v>
      </c>
      <c r="BQ193" s="78">
        <v>2.7896995708154508E-2</v>
      </c>
      <c r="BR193" s="69">
        <v>0.60093607812890137</v>
      </c>
      <c r="BS193" s="69">
        <v>0.44995154367991141</v>
      </c>
      <c r="BT193" s="208">
        <v>35</v>
      </c>
      <c r="BU193" s="81">
        <v>40</v>
      </c>
      <c r="BV193" s="12" t="s">
        <v>38</v>
      </c>
      <c r="BW193" s="12" t="s">
        <v>38</v>
      </c>
      <c r="BX193" s="12" t="s">
        <v>38</v>
      </c>
      <c r="BY193" s="82"/>
      <c r="BZ193" s="66"/>
      <c r="CA193" s="97"/>
    </row>
    <row r="194" spans="1:79" ht="12.75" customHeight="1">
      <c r="A194" s="67"/>
      <c r="B194" s="206">
        <v>8250050.2199999997</v>
      </c>
      <c r="C194" s="68"/>
      <c r="D194" s="69"/>
      <c r="E194" s="12"/>
      <c r="F194" s="70"/>
      <c r="G194" s="70"/>
      <c r="H194" s="70"/>
      <c r="I194" s="68"/>
      <c r="J194" s="69">
        <v>1.92</v>
      </c>
      <c r="K194" s="12"/>
      <c r="L194" s="12">
        <v>192</v>
      </c>
      <c r="M194" s="70"/>
      <c r="N194" s="70">
        <v>4038</v>
      </c>
      <c r="O194" s="70">
        <v>3310</v>
      </c>
      <c r="P194" s="72"/>
      <c r="Q194" s="70"/>
      <c r="R194" s="70"/>
      <c r="S194" s="70">
        <v>728</v>
      </c>
      <c r="T194" s="70"/>
      <c r="U194" s="207">
        <v>0.21993957703927491</v>
      </c>
      <c r="V194" s="73"/>
      <c r="W194" s="76">
        <v>2104.6999999999998</v>
      </c>
      <c r="X194" s="74"/>
      <c r="Y194" s="12">
        <v>1164</v>
      </c>
      <c r="Z194" s="242">
        <v>0.56389442999999995</v>
      </c>
      <c r="AA194" s="70">
        <v>941.70369809999988</v>
      </c>
      <c r="AB194" s="70"/>
      <c r="AC194" s="70"/>
      <c r="AD194" s="70">
        <v>222.29630190000012</v>
      </c>
      <c r="AE194" s="70"/>
      <c r="AF194" s="207">
        <v>0.23605758621157541</v>
      </c>
      <c r="AG194" s="73"/>
      <c r="AH194" s="208">
        <v>1138</v>
      </c>
      <c r="AI194" s="208">
        <v>924.22297076999996</v>
      </c>
      <c r="AJ194" s="72"/>
      <c r="AK194" s="70"/>
      <c r="AL194" s="70">
        <v>213.77702923000004</v>
      </c>
      <c r="AM194" s="70"/>
      <c r="AN194" s="207">
        <v>0.23130460504773595</v>
      </c>
      <c r="AO194" s="75"/>
      <c r="AP194" s="69">
        <v>5.927083333333333</v>
      </c>
      <c r="AQ194" s="76"/>
      <c r="AR194" s="208">
        <v>935</v>
      </c>
      <c r="AS194" s="77"/>
      <c r="AT194" s="70">
        <v>760</v>
      </c>
      <c r="AU194" s="70"/>
      <c r="AV194" s="70">
        <v>45</v>
      </c>
      <c r="AW194" s="70"/>
      <c r="AX194" s="70">
        <v>805</v>
      </c>
      <c r="AY194" s="70"/>
      <c r="AZ194" s="207">
        <v>0.86096256684491979</v>
      </c>
      <c r="BA194" s="78"/>
      <c r="BB194" s="69">
        <v>1.0205174009277747</v>
      </c>
      <c r="BC194" s="69"/>
      <c r="BD194" s="208">
        <v>50</v>
      </c>
      <c r="BE194" s="79"/>
      <c r="BF194" s="207">
        <v>5.3475935828877004E-2</v>
      </c>
      <c r="BG194" s="78"/>
      <c r="BH194" s="69">
        <v>0.68103992344566433</v>
      </c>
      <c r="BI194" s="80"/>
      <c r="BJ194" s="208">
        <v>15</v>
      </c>
      <c r="BK194" s="70"/>
      <c r="BL194" s="70">
        <v>0</v>
      </c>
      <c r="BM194" s="70"/>
      <c r="BN194" s="70">
        <v>15</v>
      </c>
      <c r="BO194" s="70"/>
      <c r="BP194" s="207">
        <v>1.6042780748663103E-2</v>
      </c>
      <c r="BQ194" s="78"/>
      <c r="BR194" s="69">
        <v>0.33019348677938304</v>
      </c>
      <c r="BS194" s="69"/>
      <c r="BT194" s="208">
        <v>75</v>
      </c>
      <c r="BU194" s="81"/>
      <c r="BV194" s="12" t="s">
        <v>38</v>
      </c>
      <c r="BW194" s="12"/>
      <c r="BX194" s="12"/>
      <c r="BY194" s="82" t="s">
        <v>514</v>
      </c>
      <c r="BZ194" s="66"/>
      <c r="CA194" s="97"/>
    </row>
    <row r="195" spans="1:79" ht="12.75" customHeight="1">
      <c r="A195" s="67"/>
      <c r="B195" s="206">
        <v>8250051</v>
      </c>
      <c r="C195" s="68">
        <v>8250051</v>
      </c>
      <c r="D195" s="69"/>
      <c r="E195" s="69"/>
      <c r="F195" s="70"/>
      <c r="G195" s="70"/>
      <c r="H195" s="70"/>
      <c r="I195" s="71" t="s">
        <v>164</v>
      </c>
      <c r="J195" s="69">
        <v>2.2400000000000002</v>
      </c>
      <c r="K195" s="12">
        <v>2.2200000000000002</v>
      </c>
      <c r="L195" s="12">
        <v>224.00000000000003</v>
      </c>
      <c r="M195" s="70">
        <v>222.00000000000003</v>
      </c>
      <c r="N195" s="70">
        <v>5022</v>
      </c>
      <c r="O195" s="70">
        <v>5007</v>
      </c>
      <c r="P195" s="72">
        <v>5007</v>
      </c>
      <c r="Q195" s="70">
        <v>4979</v>
      </c>
      <c r="R195" s="70">
        <v>4937</v>
      </c>
      <c r="S195" s="70">
        <v>15</v>
      </c>
      <c r="T195" s="70">
        <v>70</v>
      </c>
      <c r="U195" s="207">
        <v>2.9958058717795086E-3</v>
      </c>
      <c r="V195" s="73">
        <v>1.4178651002633179E-2</v>
      </c>
      <c r="W195" s="76">
        <v>2244.6999999999998</v>
      </c>
      <c r="X195" s="74">
        <v>2253.6999999999998</v>
      </c>
      <c r="Y195" s="12">
        <v>2559</v>
      </c>
      <c r="Z195" s="12">
        <v>1</v>
      </c>
      <c r="AA195" s="70">
        <v>2485</v>
      </c>
      <c r="AB195" s="70">
        <v>2485</v>
      </c>
      <c r="AC195" s="70">
        <v>2437</v>
      </c>
      <c r="AD195" s="70">
        <v>74</v>
      </c>
      <c r="AE195" s="70">
        <v>48</v>
      </c>
      <c r="AF195" s="207">
        <v>2.977867203219316E-2</v>
      </c>
      <c r="AG195" s="73">
        <v>1.9696347968814115E-2</v>
      </c>
      <c r="AH195" s="208">
        <v>2376</v>
      </c>
      <c r="AI195" s="208">
        <v>2358</v>
      </c>
      <c r="AJ195" s="72">
        <v>2358</v>
      </c>
      <c r="AK195" s="70">
        <v>2335</v>
      </c>
      <c r="AL195" s="70">
        <v>18</v>
      </c>
      <c r="AM195" s="70">
        <v>23</v>
      </c>
      <c r="AN195" s="207">
        <v>7.6335877862595417E-3</v>
      </c>
      <c r="AO195" s="75">
        <v>9.8501070663811561E-3</v>
      </c>
      <c r="AP195" s="69">
        <v>10.607142857142856</v>
      </c>
      <c r="AQ195" s="76">
        <v>10.621621621621621</v>
      </c>
      <c r="AR195" s="208">
        <v>1835</v>
      </c>
      <c r="AS195" s="77">
        <v>2575</v>
      </c>
      <c r="AT195" s="70">
        <v>1440</v>
      </c>
      <c r="AU195" s="70">
        <v>1875</v>
      </c>
      <c r="AV195" s="70">
        <v>105</v>
      </c>
      <c r="AW195" s="70">
        <v>125</v>
      </c>
      <c r="AX195" s="70">
        <v>1545</v>
      </c>
      <c r="AY195" s="70">
        <v>2000</v>
      </c>
      <c r="AZ195" s="207">
        <v>0.84196185286103542</v>
      </c>
      <c r="BA195" s="78">
        <v>0.77669902912621358</v>
      </c>
      <c r="BB195" s="69">
        <v>0.99799544701558041</v>
      </c>
      <c r="BC195" s="69">
        <v>0.9994377163407866</v>
      </c>
      <c r="BD195" s="208">
        <v>135</v>
      </c>
      <c r="BE195" s="79">
        <v>385</v>
      </c>
      <c r="BF195" s="207">
        <v>7.3569482288828342E-2</v>
      </c>
      <c r="BG195" s="78">
        <v>0.14951456310679612</v>
      </c>
      <c r="BH195" s="69">
        <v>0.93694021075671918</v>
      </c>
      <c r="BI195" s="80">
        <v>1.0382955771305287</v>
      </c>
      <c r="BJ195" s="208">
        <v>85</v>
      </c>
      <c r="BK195" s="70">
        <v>95</v>
      </c>
      <c r="BL195" s="70">
        <v>25</v>
      </c>
      <c r="BM195" s="70">
        <v>60</v>
      </c>
      <c r="BN195" s="70">
        <v>110</v>
      </c>
      <c r="BO195" s="70">
        <v>155</v>
      </c>
      <c r="BP195" s="207">
        <v>5.9945504087193457E-2</v>
      </c>
      <c r="BQ195" s="78">
        <v>6.0194174757281553E-2</v>
      </c>
      <c r="BR195" s="69">
        <v>1.2338020023709189</v>
      </c>
      <c r="BS195" s="69">
        <v>0.970873786407767</v>
      </c>
      <c r="BT195" s="208">
        <v>50</v>
      </c>
      <c r="BU195" s="81">
        <v>45</v>
      </c>
      <c r="BV195" s="12" t="s">
        <v>38</v>
      </c>
      <c r="BW195" s="12" t="s">
        <v>38</v>
      </c>
      <c r="BX195" s="12" t="s">
        <v>38</v>
      </c>
      <c r="BY195" s="82"/>
      <c r="BZ195" s="66"/>
      <c r="CA195" s="439"/>
    </row>
    <row r="196" spans="1:79" ht="12.75" customHeight="1">
      <c r="A196" s="67"/>
      <c r="B196" s="206">
        <v>8250052.0099999998</v>
      </c>
      <c r="C196" s="68">
        <v>8250052.0099999998</v>
      </c>
      <c r="D196" s="69"/>
      <c r="E196" s="69"/>
      <c r="F196" s="70"/>
      <c r="G196" s="70"/>
      <c r="H196" s="70"/>
      <c r="I196" s="71" t="s">
        <v>165</v>
      </c>
      <c r="J196" s="69">
        <v>2.12</v>
      </c>
      <c r="K196" s="12">
        <v>2.11</v>
      </c>
      <c r="L196" s="12">
        <v>212</v>
      </c>
      <c r="M196" s="70">
        <v>211</v>
      </c>
      <c r="N196" s="70">
        <v>3867</v>
      </c>
      <c r="O196" s="70">
        <v>4069</v>
      </c>
      <c r="P196" s="72">
        <v>4069</v>
      </c>
      <c r="Q196" s="70">
        <v>4066</v>
      </c>
      <c r="R196" s="70">
        <v>4170</v>
      </c>
      <c r="S196" s="70">
        <v>-202</v>
      </c>
      <c r="T196" s="70">
        <v>-101</v>
      </c>
      <c r="U196" s="207">
        <v>-4.9643647087736546E-2</v>
      </c>
      <c r="V196" s="73">
        <v>-2.4220623501199041E-2</v>
      </c>
      <c r="W196" s="76">
        <v>1822.8</v>
      </c>
      <c r="X196" s="74">
        <v>1924.8</v>
      </c>
      <c r="Y196" s="12">
        <v>1707</v>
      </c>
      <c r="Z196" s="12">
        <v>1</v>
      </c>
      <c r="AA196" s="70">
        <v>1687</v>
      </c>
      <c r="AB196" s="70">
        <v>1687</v>
      </c>
      <c r="AC196" s="70">
        <v>1685</v>
      </c>
      <c r="AD196" s="70">
        <v>20</v>
      </c>
      <c r="AE196" s="70">
        <v>2</v>
      </c>
      <c r="AF196" s="207">
        <v>1.1855364552459988E-2</v>
      </c>
      <c r="AG196" s="73">
        <v>1.1869436201780415E-3</v>
      </c>
      <c r="AH196" s="208">
        <v>1650</v>
      </c>
      <c r="AI196" s="208">
        <v>1653</v>
      </c>
      <c r="AJ196" s="72">
        <v>1653</v>
      </c>
      <c r="AK196" s="70">
        <v>1654</v>
      </c>
      <c r="AL196" s="70">
        <v>-3</v>
      </c>
      <c r="AM196" s="70">
        <v>-1</v>
      </c>
      <c r="AN196" s="207">
        <v>-1.8148820326678765E-3</v>
      </c>
      <c r="AO196" s="75">
        <v>-6.0459492140266019E-4</v>
      </c>
      <c r="AP196" s="69">
        <v>7.783018867924528</v>
      </c>
      <c r="AQ196" s="76">
        <v>7.8341232227488149</v>
      </c>
      <c r="AR196" s="208">
        <v>1030</v>
      </c>
      <c r="AS196" s="77">
        <v>1885</v>
      </c>
      <c r="AT196" s="70">
        <v>810</v>
      </c>
      <c r="AU196" s="70">
        <v>1415</v>
      </c>
      <c r="AV196" s="70">
        <v>55</v>
      </c>
      <c r="AW196" s="70">
        <v>85</v>
      </c>
      <c r="AX196" s="70">
        <v>865</v>
      </c>
      <c r="AY196" s="70">
        <v>1500</v>
      </c>
      <c r="AZ196" s="207">
        <v>0.83980582524271841</v>
      </c>
      <c r="BA196" s="78">
        <v>0.79575596816976124</v>
      </c>
      <c r="BB196" s="69">
        <v>0.99543986122578643</v>
      </c>
      <c r="BC196" s="69">
        <v>1.0239597292748774</v>
      </c>
      <c r="BD196" s="208">
        <v>75</v>
      </c>
      <c r="BE196" s="79">
        <v>250</v>
      </c>
      <c r="BF196" s="207">
        <v>7.281553398058252E-2</v>
      </c>
      <c r="BG196" s="78">
        <v>0.13262599469496023</v>
      </c>
      <c r="BH196" s="69">
        <v>0.92733834236169332</v>
      </c>
      <c r="BI196" s="80">
        <v>0.92101385204833497</v>
      </c>
      <c r="BJ196" s="208">
        <v>35</v>
      </c>
      <c r="BK196" s="70">
        <v>60</v>
      </c>
      <c r="BL196" s="70">
        <v>10</v>
      </c>
      <c r="BM196" s="70">
        <v>45</v>
      </c>
      <c r="BN196" s="70">
        <v>45</v>
      </c>
      <c r="BO196" s="70">
        <v>105</v>
      </c>
      <c r="BP196" s="207">
        <v>4.3689320388349516E-2</v>
      </c>
      <c r="BQ196" s="78">
        <v>5.5702917771883291E-2</v>
      </c>
      <c r="BR196" s="69">
        <v>0.89921624312249449</v>
      </c>
      <c r="BS196" s="69">
        <v>0.89843415761102086</v>
      </c>
      <c r="BT196" s="208">
        <v>45</v>
      </c>
      <c r="BU196" s="81">
        <v>30</v>
      </c>
      <c r="BV196" s="12" t="s">
        <v>38</v>
      </c>
      <c r="BW196" s="12" t="s">
        <v>38</v>
      </c>
      <c r="BX196" s="12" t="s">
        <v>38</v>
      </c>
      <c r="BY196" s="82"/>
      <c r="BZ196" s="428"/>
      <c r="CA196" s="97"/>
    </row>
    <row r="197" spans="1:79" ht="12.75" customHeight="1">
      <c r="A197" s="67"/>
      <c r="B197" s="206">
        <v>8250052.0199999996</v>
      </c>
      <c r="C197" s="68">
        <v>8250052.0199999996</v>
      </c>
      <c r="D197" s="69"/>
      <c r="E197" s="69"/>
      <c r="F197" s="70"/>
      <c r="G197" s="70"/>
      <c r="H197" s="70"/>
      <c r="I197" s="71" t="s">
        <v>166</v>
      </c>
      <c r="J197" s="69">
        <v>1.64</v>
      </c>
      <c r="K197" s="12">
        <v>1.64</v>
      </c>
      <c r="L197" s="12">
        <v>164</v>
      </c>
      <c r="M197" s="70">
        <v>164</v>
      </c>
      <c r="N197" s="70">
        <v>3542</v>
      </c>
      <c r="O197" s="70">
        <v>3672</v>
      </c>
      <c r="P197" s="72">
        <v>3672</v>
      </c>
      <c r="Q197" s="70">
        <v>3786</v>
      </c>
      <c r="R197" s="70">
        <v>3926</v>
      </c>
      <c r="S197" s="70">
        <v>-130</v>
      </c>
      <c r="T197" s="70">
        <v>-254</v>
      </c>
      <c r="U197" s="207">
        <v>-3.5403050108932459E-2</v>
      </c>
      <c r="V197" s="73">
        <v>-6.4696892511462045E-2</v>
      </c>
      <c r="W197" s="76">
        <v>2163.1</v>
      </c>
      <c r="X197" s="74">
        <v>2242.6</v>
      </c>
      <c r="Y197" s="12">
        <v>1382</v>
      </c>
      <c r="Z197" s="12">
        <v>1</v>
      </c>
      <c r="AA197" s="70">
        <v>1392</v>
      </c>
      <c r="AB197" s="70">
        <v>1392</v>
      </c>
      <c r="AC197" s="70">
        <v>1373</v>
      </c>
      <c r="AD197" s="70">
        <v>-10</v>
      </c>
      <c r="AE197" s="70">
        <v>19</v>
      </c>
      <c r="AF197" s="207">
        <v>-7.1839080459770114E-3</v>
      </c>
      <c r="AG197" s="73">
        <v>1.3838310269482883E-2</v>
      </c>
      <c r="AH197" s="208">
        <v>1344</v>
      </c>
      <c r="AI197" s="208">
        <v>1383</v>
      </c>
      <c r="AJ197" s="72">
        <v>1383</v>
      </c>
      <c r="AK197" s="70">
        <v>1356</v>
      </c>
      <c r="AL197" s="70">
        <v>-39</v>
      </c>
      <c r="AM197" s="70">
        <v>27</v>
      </c>
      <c r="AN197" s="207">
        <v>-2.8199566160520606E-2</v>
      </c>
      <c r="AO197" s="75">
        <v>1.9911504424778761E-2</v>
      </c>
      <c r="AP197" s="69">
        <v>8.1951219512195124</v>
      </c>
      <c r="AQ197" s="76">
        <v>8.4329268292682933</v>
      </c>
      <c r="AR197" s="208">
        <v>1155</v>
      </c>
      <c r="AS197" s="77">
        <v>1690</v>
      </c>
      <c r="AT197" s="70">
        <v>920</v>
      </c>
      <c r="AU197" s="70">
        <v>1300</v>
      </c>
      <c r="AV197" s="70">
        <v>60</v>
      </c>
      <c r="AW197" s="70">
        <v>60</v>
      </c>
      <c r="AX197" s="70">
        <v>980</v>
      </c>
      <c r="AY197" s="70">
        <v>1360</v>
      </c>
      <c r="AZ197" s="207">
        <v>0.84848484848484851</v>
      </c>
      <c r="BA197" s="78">
        <v>0.80473372781065089</v>
      </c>
      <c r="BB197" s="69">
        <v>1.0057272936679518</v>
      </c>
      <c r="BC197" s="69">
        <v>1.035512095451312</v>
      </c>
      <c r="BD197" s="208">
        <v>50</v>
      </c>
      <c r="BE197" s="79">
        <v>230</v>
      </c>
      <c r="BF197" s="207">
        <v>4.3290043290043288E-2</v>
      </c>
      <c r="BG197" s="78">
        <v>0.13609467455621302</v>
      </c>
      <c r="BH197" s="69">
        <v>0.55131803326553774</v>
      </c>
      <c r="BI197" s="80">
        <v>0.94510190664036831</v>
      </c>
      <c r="BJ197" s="208">
        <v>40</v>
      </c>
      <c r="BK197" s="70">
        <v>30</v>
      </c>
      <c r="BL197" s="70">
        <v>30</v>
      </c>
      <c r="BM197" s="70">
        <v>55</v>
      </c>
      <c r="BN197" s="70">
        <v>70</v>
      </c>
      <c r="BO197" s="70">
        <v>85</v>
      </c>
      <c r="BP197" s="207">
        <v>6.0606060606060608E-2</v>
      </c>
      <c r="BQ197" s="78">
        <v>5.0295857988165681E-2</v>
      </c>
      <c r="BR197" s="69">
        <v>1.2473976167221137</v>
      </c>
      <c r="BS197" s="69">
        <v>0.81122351593815611</v>
      </c>
      <c r="BT197" s="208">
        <v>55</v>
      </c>
      <c r="BU197" s="81">
        <v>20</v>
      </c>
      <c r="BV197" s="12" t="s">
        <v>38</v>
      </c>
      <c r="BW197" s="12" t="s">
        <v>38</v>
      </c>
      <c r="BX197" s="12" t="s">
        <v>38</v>
      </c>
      <c r="BY197" s="82"/>
      <c r="BZ197" s="66"/>
      <c r="CA197" s="97"/>
    </row>
    <row r="198" spans="1:79" ht="12.75" customHeight="1">
      <c r="A198" s="67"/>
      <c r="B198" s="206">
        <v>8250052.0300000003</v>
      </c>
      <c r="C198" s="68">
        <v>8250052.0300000003</v>
      </c>
      <c r="D198" s="69"/>
      <c r="E198" s="69"/>
      <c r="F198" s="70"/>
      <c r="G198" s="70"/>
      <c r="H198" s="70"/>
      <c r="I198" s="71" t="s">
        <v>167</v>
      </c>
      <c r="J198" s="69">
        <v>3.43</v>
      </c>
      <c r="K198" s="12">
        <v>3.45</v>
      </c>
      <c r="L198" s="12">
        <v>343</v>
      </c>
      <c r="M198" s="70">
        <v>345</v>
      </c>
      <c r="N198" s="70">
        <v>3626</v>
      </c>
      <c r="O198" s="70">
        <v>3657</v>
      </c>
      <c r="P198" s="72">
        <v>3657</v>
      </c>
      <c r="Q198" s="70">
        <v>3632</v>
      </c>
      <c r="R198" s="70">
        <v>3805</v>
      </c>
      <c r="S198" s="70">
        <v>-31</v>
      </c>
      <c r="T198" s="70">
        <v>-148</v>
      </c>
      <c r="U198" s="207">
        <v>-8.4768936286573702E-3</v>
      </c>
      <c r="V198" s="73">
        <v>-3.8896189224704336E-2</v>
      </c>
      <c r="W198" s="76">
        <v>1058</v>
      </c>
      <c r="X198" s="74">
        <v>1061.3</v>
      </c>
      <c r="Y198" s="12">
        <v>1470</v>
      </c>
      <c r="Z198" s="12">
        <v>1</v>
      </c>
      <c r="AA198" s="70">
        <v>1467</v>
      </c>
      <c r="AB198" s="70">
        <v>1467</v>
      </c>
      <c r="AC198" s="70">
        <v>1475</v>
      </c>
      <c r="AD198" s="70">
        <v>3</v>
      </c>
      <c r="AE198" s="70">
        <v>-8</v>
      </c>
      <c r="AF198" s="207">
        <v>2.0449897750511249E-3</v>
      </c>
      <c r="AG198" s="73">
        <v>-5.4237288135593224E-3</v>
      </c>
      <c r="AH198" s="208">
        <v>1439</v>
      </c>
      <c r="AI198" s="208">
        <v>1452</v>
      </c>
      <c r="AJ198" s="72">
        <v>1452</v>
      </c>
      <c r="AK198" s="70">
        <v>1449</v>
      </c>
      <c r="AL198" s="70">
        <v>-13</v>
      </c>
      <c r="AM198" s="70">
        <v>3</v>
      </c>
      <c r="AN198" s="207">
        <v>-8.9531680440771352E-3</v>
      </c>
      <c r="AO198" s="75">
        <v>2.070393374741201E-3</v>
      </c>
      <c r="AP198" s="69">
        <v>4.1953352769679304</v>
      </c>
      <c r="AQ198" s="76">
        <v>4.2086956521739127</v>
      </c>
      <c r="AR198" s="208">
        <v>830</v>
      </c>
      <c r="AS198" s="77">
        <v>1410</v>
      </c>
      <c r="AT198" s="70">
        <v>625</v>
      </c>
      <c r="AU198" s="70">
        <v>1055</v>
      </c>
      <c r="AV198" s="70">
        <v>45</v>
      </c>
      <c r="AW198" s="70">
        <v>50</v>
      </c>
      <c r="AX198" s="70">
        <v>670</v>
      </c>
      <c r="AY198" s="70">
        <v>1105</v>
      </c>
      <c r="AZ198" s="207">
        <v>0.80722891566265065</v>
      </c>
      <c r="BA198" s="78">
        <v>0.78368794326241131</v>
      </c>
      <c r="BB198" s="69">
        <v>0.95682575141989734</v>
      </c>
      <c r="BC198" s="69">
        <v>1.0084308837351652</v>
      </c>
      <c r="BD198" s="208">
        <v>50</v>
      </c>
      <c r="BE198" s="79">
        <v>160</v>
      </c>
      <c r="BF198" s="207">
        <v>6.0240963855421686E-2</v>
      </c>
      <c r="BG198" s="78">
        <v>0.11347517730496454</v>
      </c>
      <c r="BH198" s="69">
        <v>0.76719557641168212</v>
      </c>
      <c r="BI198" s="80">
        <v>0.78802206461780933</v>
      </c>
      <c r="BJ198" s="208">
        <v>40</v>
      </c>
      <c r="BK198" s="70">
        <v>45</v>
      </c>
      <c r="BL198" s="70">
        <v>35</v>
      </c>
      <c r="BM198" s="70">
        <v>75</v>
      </c>
      <c r="BN198" s="70">
        <v>75</v>
      </c>
      <c r="BO198" s="70">
        <v>120</v>
      </c>
      <c r="BP198" s="207">
        <v>9.036144578313253E-2</v>
      </c>
      <c r="BQ198" s="78">
        <v>8.5106382978723402E-2</v>
      </c>
      <c r="BR198" s="69">
        <v>1.8598247598718258</v>
      </c>
      <c r="BS198" s="69">
        <v>1.3726835964310227</v>
      </c>
      <c r="BT198" s="208">
        <v>35</v>
      </c>
      <c r="BU198" s="81">
        <v>25</v>
      </c>
      <c r="BV198" s="12" t="s">
        <v>38</v>
      </c>
      <c r="BW198" s="12" t="s">
        <v>38</v>
      </c>
      <c r="BX198" s="12" t="s">
        <v>38</v>
      </c>
      <c r="BY198" s="82"/>
      <c r="BZ198" s="66"/>
      <c r="CA198" s="97"/>
    </row>
    <row r="199" spans="1:79" ht="12.75" customHeight="1">
      <c r="A199" s="67" t="s">
        <v>337</v>
      </c>
      <c r="B199" s="206">
        <v>8250052.04</v>
      </c>
      <c r="C199" s="68">
        <v>8250052.04</v>
      </c>
      <c r="D199" s="69"/>
      <c r="E199" s="69"/>
      <c r="F199" s="70"/>
      <c r="G199" s="70"/>
      <c r="H199" s="70"/>
      <c r="I199" s="71" t="s">
        <v>168</v>
      </c>
      <c r="J199" s="69">
        <v>1.96</v>
      </c>
      <c r="K199" s="12">
        <v>1.96</v>
      </c>
      <c r="L199" s="12">
        <v>196</v>
      </c>
      <c r="M199" s="70">
        <v>196</v>
      </c>
      <c r="N199" s="70">
        <v>4613</v>
      </c>
      <c r="O199" s="70">
        <v>4445</v>
      </c>
      <c r="P199" s="72">
        <v>4445</v>
      </c>
      <c r="Q199" s="70">
        <v>4140</v>
      </c>
      <c r="R199" s="70">
        <v>4180</v>
      </c>
      <c r="S199" s="70">
        <v>168</v>
      </c>
      <c r="T199" s="70">
        <v>265</v>
      </c>
      <c r="U199" s="207">
        <v>3.7795275590551181E-2</v>
      </c>
      <c r="V199" s="73">
        <v>6.3397129186602869E-2</v>
      </c>
      <c r="W199" s="76">
        <v>2357.1</v>
      </c>
      <c r="X199" s="74">
        <v>2271.1</v>
      </c>
      <c r="Y199" s="12">
        <v>2149</v>
      </c>
      <c r="Z199" s="12">
        <v>1</v>
      </c>
      <c r="AA199" s="70">
        <v>2009</v>
      </c>
      <c r="AB199" s="70">
        <v>2009</v>
      </c>
      <c r="AC199" s="70">
        <v>1829</v>
      </c>
      <c r="AD199" s="70">
        <v>140</v>
      </c>
      <c r="AE199" s="70">
        <v>180</v>
      </c>
      <c r="AF199" s="207">
        <v>6.968641114982578E-2</v>
      </c>
      <c r="AG199" s="73">
        <v>9.8414434117003832E-2</v>
      </c>
      <c r="AH199" s="208">
        <v>2019</v>
      </c>
      <c r="AI199" s="208">
        <v>1946</v>
      </c>
      <c r="AJ199" s="72">
        <v>1946</v>
      </c>
      <c r="AK199" s="70">
        <v>1766</v>
      </c>
      <c r="AL199" s="70">
        <v>73</v>
      </c>
      <c r="AM199" s="70">
        <v>180</v>
      </c>
      <c r="AN199" s="207">
        <v>3.7512846865364852E-2</v>
      </c>
      <c r="AO199" s="75">
        <v>0.10192525481313704</v>
      </c>
      <c r="AP199" s="69">
        <v>10.301020408163266</v>
      </c>
      <c r="AQ199" s="76">
        <v>9.9285714285714288</v>
      </c>
      <c r="AR199" s="208">
        <v>1220</v>
      </c>
      <c r="AS199" s="77">
        <v>1970</v>
      </c>
      <c r="AT199" s="70">
        <v>880</v>
      </c>
      <c r="AU199" s="70">
        <v>1320</v>
      </c>
      <c r="AV199" s="70">
        <v>55</v>
      </c>
      <c r="AW199" s="70">
        <v>85</v>
      </c>
      <c r="AX199" s="70">
        <v>935</v>
      </c>
      <c r="AY199" s="70">
        <v>1405</v>
      </c>
      <c r="AZ199" s="207">
        <v>0.76639344262295084</v>
      </c>
      <c r="BA199" s="78">
        <v>0.71319796954314718</v>
      </c>
      <c r="BB199" s="69">
        <v>0.90842258917226737</v>
      </c>
      <c r="BC199" s="69">
        <v>0.91772607309807697</v>
      </c>
      <c r="BD199" s="208">
        <v>110</v>
      </c>
      <c r="BE199" s="79">
        <v>360</v>
      </c>
      <c r="BF199" s="207">
        <v>9.0163934426229511E-2</v>
      </c>
      <c r="BG199" s="78">
        <v>0.18274111675126903</v>
      </c>
      <c r="BH199" s="69">
        <v>1.1482779692850258</v>
      </c>
      <c r="BI199" s="80">
        <v>1.2690355329949239</v>
      </c>
      <c r="BJ199" s="208">
        <v>85</v>
      </c>
      <c r="BK199" s="70">
        <v>100</v>
      </c>
      <c r="BL199" s="70">
        <v>35</v>
      </c>
      <c r="BM199" s="70">
        <v>75</v>
      </c>
      <c r="BN199" s="70">
        <v>120</v>
      </c>
      <c r="BO199" s="70">
        <v>175</v>
      </c>
      <c r="BP199" s="207">
        <v>9.8360655737704916E-2</v>
      </c>
      <c r="BQ199" s="78">
        <v>8.8832487309644673E-2</v>
      </c>
      <c r="BR199" s="69">
        <v>2.024464984516217</v>
      </c>
      <c r="BS199" s="69">
        <v>1.4327820533813658</v>
      </c>
      <c r="BT199" s="208">
        <v>50</v>
      </c>
      <c r="BU199" s="81">
        <v>30</v>
      </c>
      <c r="BV199" s="12" t="s">
        <v>38</v>
      </c>
      <c r="BW199" s="12" t="s">
        <v>38</v>
      </c>
      <c r="BX199" s="24" t="s">
        <v>85</v>
      </c>
      <c r="BY199" s="219" t="s">
        <v>473</v>
      </c>
      <c r="BZ199" s="67"/>
      <c r="CA199" s="220"/>
    </row>
    <row r="200" spans="1:79" ht="12.75" customHeight="1">
      <c r="A200" s="67"/>
      <c r="B200" s="206">
        <v>8250052.0599999996</v>
      </c>
      <c r="C200" s="68">
        <v>8250052.0599999996</v>
      </c>
      <c r="D200" s="69"/>
      <c r="E200" s="69"/>
      <c r="F200" s="70"/>
      <c r="G200" s="70"/>
      <c r="H200" s="70"/>
      <c r="I200" s="71" t="s">
        <v>169</v>
      </c>
      <c r="J200" s="69">
        <v>2.58</v>
      </c>
      <c r="K200" s="12">
        <v>2.57</v>
      </c>
      <c r="L200" s="12">
        <v>258</v>
      </c>
      <c r="M200" s="70">
        <v>257</v>
      </c>
      <c r="N200" s="70">
        <v>3938</v>
      </c>
      <c r="O200" s="70">
        <v>4221</v>
      </c>
      <c r="P200" s="72">
        <v>4221</v>
      </c>
      <c r="Q200" s="70">
        <v>4396</v>
      </c>
      <c r="R200" s="70">
        <v>4630</v>
      </c>
      <c r="S200" s="70">
        <v>-283</v>
      </c>
      <c r="T200" s="70">
        <v>-409</v>
      </c>
      <c r="U200" s="207">
        <v>-6.7045723762141671E-2</v>
      </c>
      <c r="V200" s="73">
        <v>-8.8336933045356378E-2</v>
      </c>
      <c r="W200" s="76">
        <v>1526.9</v>
      </c>
      <c r="X200" s="74">
        <v>1645.4</v>
      </c>
      <c r="Y200" s="12">
        <v>1491</v>
      </c>
      <c r="Z200" s="12">
        <v>1</v>
      </c>
      <c r="AA200" s="70">
        <v>1490</v>
      </c>
      <c r="AB200" s="70">
        <v>1490</v>
      </c>
      <c r="AC200" s="70">
        <v>1488</v>
      </c>
      <c r="AD200" s="70">
        <v>1</v>
      </c>
      <c r="AE200" s="70">
        <v>2</v>
      </c>
      <c r="AF200" s="207">
        <v>6.711409395973154E-4</v>
      </c>
      <c r="AG200" s="73">
        <v>1.3440860215053765E-3</v>
      </c>
      <c r="AH200" s="208">
        <v>1472</v>
      </c>
      <c r="AI200" s="208">
        <v>1490</v>
      </c>
      <c r="AJ200" s="72">
        <v>1490</v>
      </c>
      <c r="AK200" s="70">
        <v>1464</v>
      </c>
      <c r="AL200" s="70">
        <v>-18</v>
      </c>
      <c r="AM200" s="70">
        <v>26</v>
      </c>
      <c r="AN200" s="207">
        <v>-1.2080536912751677E-2</v>
      </c>
      <c r="AO200" s="75">
        <v>1.7759562841530054E-2</v>
      </c>
      <c r="AP200" s="69">
        <v>5.7054263565891477</v>
      </c>
      <c r="AQ200" s="76">
        <v>5.7976653696498053</v>
      </c>
      <c r="AR200" s="208">
        <v>1000</v>
      </c>
      <c r="AS200" s="77">
        <v>1950</v>
      </c>
      <c r="AT200" s="70">
        <v>830</v>
      </c>
      <c r="AU200" s="70">
        <v>1440</v>
      </c>
      <c r="AV200" s="70">
        <v>50</v>
      </c>
      <c r="AW200" s="70">
        <v>85</v>
      </c>
      <c r="AX200" s="70">
        <v>880</v>
      </c>
      <c r="AY200" s="70">
        <v>1525</v>
      </c>
      <c r="AZ200" s="207">
        <v>0.88</v>
      </c>
      <c r="BA200" s="78">
        <v>0.78205128205128205</v>
      </c>
      <c r="BB200" s="69">
        <v>1.0430828788613329</v>
      </c>
      <c r="BC200" s="69">
        <v>1.006324867270699</v>
      </c>
      <c r="BD200" s="208">
        <v>60</v>
      </c>
      <c r="BE200" s="79">
        <v>340</v>
      </c>
      <c r="BF200" s="207">
        <v>0.06</v>
      </c>
      <c r="BG200" s="78">
        <v>0.17435897435897435</v>
      </c>
      <c r="BH200" s="69">
        <v>0.76412679410603535</v>
      </c>
      <c r="BI200" s="80">
        <v>1.2108262108262109</v>
      </c>
      <c r="BJ200" s="208">
        <v>20</v>
      </c>
      <c r="BK200" s="70">
        <v>30</v>
      </c>
      <c r="BL200" s="70">
        <v>0</v>
      </c>
      <c r="BM200" s="70">
        <v>15</v>
      </c>
      <c r="BN200" s="70">
        <v>20</v>
      </c>
      <c r="BO200" s="70">
        <v>45</v>
      </c>
      <c r="BP200" s="207">
        <v>0.02</v>
      </c>
      <c r="BQ200" s="78">
        <v>2.3076923076923078E-2</v>
      </c>
      <c r="BR200" s="69">
        <v>0.41164121351829747</v>
      </c>
      <c r="BS200" s="69">
        <v>0.37220843672456577</v>
      </c>
      <c r="BT200" s="208">
        <v>40</v>
      </c>
      <c r="BU200" s="81">
        <v>45</v>
      </c>
      <c r="BV200" s="12" t="s">
        <v>38</v>
      </c>
      <c r="BW200" s="12" t="s">
        <v>38</v>
      </c>
      <c r="BX200" s="12" t="s">
        <v>38</v>
      </c>
      <c r="BY200" s="82"/>
      <c r="BZ200" s="66"/>
      <c r="CA200" s="97"/>
    </row>
    <row r="201" spans="1:79" ht="12.75" customHeight="1">
      <c r="A201" s="67"/>
      <c r="B201" s="206">
        <v>8250052.0700000003</v>
      </c>
      <c r="C201" s="68">
        <v>8250052.0700000003</v>
      </c>
      <c r="D201" s="69"/>
      <c r="E201" s="69"/>
      <c r="F201" s="70"/>
      <c r="G201" s="70"/>
      <c r="H201" s="70"/>
      <c r="I201" s="71" t="s">
        <v>170</v>
      </c>
      <c r="J201" s="69">
        <v>1.97</v>
      </c>
      <c r="K201" s="12">
        <v>1.97</v>
      </c>
      <c r="L201" s="12">
        <v>197</v>
      </c>
      <c r="M201" s="70">
        <v>197</v>
      </c>
      <c r="N201" s="70">
        <v>4088</v>
      </c>
      <c r="O201" s="70">
        <v>4259</v>
      </c>
      <c r="P201" s="72">
        <v>4259</v>
      </c>
      <c r="Q201" s="70">
        <v>4364</v>
      </c>
      <c r="R201" s="70">
        <v>4680</v>
      </c>
      <c r="S201" s="70">
        <v>-171</v>
      </c>
      <c r="T201" s="70">
        <v>-421</v>
      </c>
      <c r="U201" s="207">
        <v>-4.0150270016435785E-2</v>
      </c>
      <c r="V201" s="73">
        <v>-8.9957264957264957E-2</v>
      </c>
      <c r="W201" s="76">
        <v>2074.8000000000002</v>
      </c>
      <c r="X201" s="74">
        <v>2161.8000000000002</v>
      </c>
      <c r="Y201" s="12">
        <v>1560</v>
      </c>
      <c r="Z201" s="12">
        <v>1</v>
      </c>
      <c r="AA201" s="70">
        <v>1422</v>
      </c>
      <c r="AB201" s="70">
        <v>1422</v>
      </c>
      <c r="AC201" s="70">
        <v>1421</v>
      </c>
      <c r="AD201" s="70">
        <v>138</v>
      </c>
      <c r="AE201" s="70">
        <v>1</v>
      </c>
      <c r="AF201" s="207">
        <v>9.7046413502109699E-2</v>
      </c>
      <c r="AG201" s="73">
        <v>7.0372976776917663E-4</v>
      </c>
      <c r="AH201" s="208">
        <v>1464</v>
      </c>
      <c r="AI201" s="208">
        <v>1415</v>
      </c>
      <c r="AJ201" s="72">
        <v>1415</v>
      </c>
      <c r="AK201" s="70">
        <v>1407</v>
      </c>
      <c r="AL201" s="70">
        <v>49</v>
      </c>
      <c r="AM201" s="70">
        <v>8</v>
      </c>
      <c r="AN201" s="207">
        <v>3.4628975265017667E-2</v>
      </c>
      <c r="AO201" s="75">
        <v>5.6858564321250887E-3</v>
      </c>
      <c r="AP201" s="69">
        <v>7.4314720812182742</v>
      </c>
      <c r="AQ201" s="76">
        <v>7.1827411167512691</v>
      </c>
      <c r="AR201" s="208">
        <v>1190</v>
      </c>
      <c r="AS201" s="77">
        <v>1985</v>
      </c>
      <c r="AT201" s="70">
        <v>975</v>
      </c>
      <c r="AU201" s="70">
        <v>1440</v>
      </c>
      <c r="AV201" s="70">
        <v>65</v>
      </c>
      <c r="AW201" s="70">
        <v>100</v>
      </c>
      <c r="AX201" s="70">
        <v>1040</v>
      </c>
      <c r="AY201" s="70">
        <v>1540</v>
      </c>
      <c r="AZ201" s="207">
        <v>0.87394957983193278</v>
      </c>
      <c r="BA201" s="78">
        <v>0.77581863979848864</v>
      </c>
      <c r="BB201" s="69">
        <v>1.035911186034937</v>
      </c>
      <c r="BC201" s="69">
        <v>0.99830485243057665</v>
      </c>
      <c r="BD201" s="208">
        <v>55</v>
      </c>
      <c r="BE201" s="79">
        <v>350</v>
      </c>
      <c r="BF201" s="207">
        <v>4.6218487394957986E-2</v>
      </c>
      <c r="BG201" s="78">
        <v>0.17632241813602015</v>
      </c>
      <c r="BH201" s="69">
        <v>0.58861307669232421</v>
      </c>
      <c r="BI201" s="80">
        <v>1.2244612370556955</v>
      </c>
      <c r="BJ201" s="208">
        <v>50</v>
      </c>
      <c r="BK201" s="70">
        <v>25</v>
      </c>
      <c r="BL201" s="70">
        <v>0</v>
      </c>
      <c r="BM201" s="70">
        <v>45</v>
      </c>
      <c r="BN201" s="70">
        <v>50</v>
      </c>
      <c r="BO201" s="70">
        <v>70</v>
      </c>
      <c r="BP201" s="207">
        <v>4.2016806722689079E-2</v>
      </c>
      <c r="BQ201" s="78">
        <v>3.5264483627204031E-2</v>
      </c>
      <c r="BR201" s="69">
        <v>0.86479246537457455</v>
      </c>
      <c r="BS201" s="69">
        <v>0.56878199398716178</v>
      </c>
      <c r="BT201" s="208">
        <v>35</v>
      </c>
      <c r="BU201" s="81">
        <v>25</v>
      </c>
      <c r="BV201" s="12" t="s">
        <v>38</v>
      </c>
      <c r="BW201" s="12" t="s">
        <v>38</v>
      </c>
      <c r="BX201" s="12" t="s">
        <v>38</v>
      </c>
      <c r="BY201" s="82"/>
      <c r="BZ201" s="66"/>
      <c r="CA201" s="97"/>
    </row>
    <row r="202" spans="1:79" ht="12.75" customHeight="1">
      <c r="A202" s="67" t="s">
        <v>339</v>
      </c>
      <c r="B202" s="206">
        <v>8250052.0899999999</v>
      </c>
      <c r="C202" s="68">
        <v>8250052.0899999999</v>
      </c>
      <c r="D202" s="69">
        <v>8250052.0800000001</v>
      </c>
      <c r="E202" s="12">
        <v>0.47590744299999999</v>
      </c>
      <c r="F202" s="70">
        <v>14899</v>
      </c>
      <c r="G202" s="70">
        <v>5525</v>
      </c>
      <c r="H202" s="70">
        <v>5394</v>
      </c>
      <c r="I202" s="68"/>
      <c r="J202" s="69">
        <v>1.41</v>
      </c>
      <c r="K202" s="12">
        <v>1.42</v>
      </c>
      <c r="L202" s="12">
        <v>141</v>
      </c>
      <c r="M202" s="70">
        <v>142</v>
      </c>
      <c r="N202" s="70">
        <v>6045</v>
      </c>
      <c r="O202" s="70">
        <v>5733</v>
      </c>
      <c r="P202" s="72">
        <v>5733</v>
      </c>
      <c r="Q202" s="70">
        <v>5437</v>
      </c>
      <c r="R202" s="70">
        <v>7090.544993257</v>
      </c>
      <c r="S202" s="70">
        <v>312</v>
      </c>
      <c r="T202" s="70">
        <v>-1357.544993257</v>
      </c>
      <c r="U202" s="207">
        <v>5.4421768707482991E-2</v>
      </c>
      <c r="V202" s="73">
        <v>-0.19145848373404364</v>
      </c>
      <c r="W202" s="76">
        <v>4280.6000000000004</v>
      </c>
      <c r="X202" s="74">
        <v>4046.2</v>
      </c>
      <c r="Y202" s="12">
        <v>2044</v>
      </c>
      <c r="Z202" s="12">
        <v>1</v>
      </c>
      <c r="AA202" s="70">
        <v>1943</v>
      </c>
      <c r="AB202" s="70">
        <v>1943</v>
      </c>
      <c r="AC202" s="70">
        <v>2629.3886225749998</v>
      </c>
      <c r="AD202" s="70">
        <v>101</v>
      </c>
      <c r="AE202" s="70">
        <v>-686.38862257499977</v>
      </c>
      <c r="AF202" s="207">
        <v>5.198147195059187E-2</v>
      </c>
      <c r="AG202" s="73">
        <v>-0.26104495040478615</v>
      </c>
      <c r="AH202" s="208">
        <v>2015</v>
      </c>
      <c r="AI202" s="208">
        <v>1928</v>
      </c>
      <c r="AJ202" s="72">
        <v>1928</v>
      </c>
      <c r="AK202" s="70">
        <v>2567.0447475420001</v>
      </c>
      <c r="AL202" s="70">
        <v>87</v>
      </c>
      <c r="AM202" s="70">
        <v>-639.0447475420001</v>
      </c>
      <c r="AN202" s="207">
        <v>4.5124481327800829E-2</v>
      </c>
      <c r="AO202" s="75">
        <v>-0.24894180288594464</v>
      </c>
      <c r="AP202" s="69">
        <v>14.290780141843971</v>
      </c>
      <c r="AQ202" s="76">
        <v>13.577464788732394</v>
      </c>
      <c r="AR202" s="208">
        <v>1920</v>
      </c>
      <c r="AS202" s="77">
        <v>2880</v>
      </c>
      <c r="AT202" s="70">
        <v>1600</v>
      </c>
      <c r="AU202" s="70">
        <v>2130</v>
      </c>
      <c r="AV202" s="70">
        <v>55</v>
      </c>
      <c r="AW202" s="70">
        <v>100</v>
      </c>
      <c r="AX202" s="70">
        <v>1655</v>
      </c>
      <c r="AY202" s="70">
        <v>2230</v>
      </c>
      <c r="AZ202" s="207">
        <v>0.86197916666666663</v>
      </c>
      <c r="BA202" s="78">
        <v>0.77430555555555558</v>
      </c>
      <c r="BB202" s="69">
        <v>1.0217223985058628</v>
      </c>
      <c r="BC202" s="69">
        <v>0.99635785185032677</v>
      </c>
      <c r="BD202" s="208">
        <v>155</v>
      </c>
      <c r="BE202" s="79">
        <v>510</v>
      </c>
      <c r="BF202" s="207">
        <v>8.0729166666666671E-2</v>
      </c>
      <c r="BG202" s="78">
        <v>0.17708333333333334</v>
      </c>
      <c r="BH202" s="69">
        <v>1.0281219885975303</v>
      </c>
      <c r="BI202" s="80">
        <v>1.2297453703703705</v>
      </c>
      <c r="BJ202" s="208">
        <v>40</v>
      </c>
      <c r="BK202" s="70">
        <v>55</v>
      </c>
      <c r="BL202" s="70">
        <v>10</v>
      </c>
      <c r="BM202" s="70">
        <v>35</v>
      </c>
      <c r="BN202" s="70">
        <v>50</v>
      </c>
      <c r="BO202" s="70">
        <v>90</v>
      </c>
      <c r="BP202" s="207">
        <v>2.6041666666666668E-2</v>
      </c>
      <c r="BQ202" s="78">
        <v>3.125E-2</v>
      </c>
      <c r="BR202" s="69">
        <v>0.53599116343528319</v>
      </c>
      <c r="BS202" s="69">
        <v>0.50403225806451613</v>
      </c>
      <c r="BT202" s="208">
        <v>55</v>
      </c>
      <c r="BU202" s="81">
        <v>55</v>
      </c>
      <c r="BV202" s="12" t="s">
        <v>38</v>
      </c>
      <c r="BW202" s="12" t="s">
        <v>38</v>
      </c>
      <c r="BX202" s="12" t="s">
        <v>38</v>
      </c>
      <c r="BY202" s="82" t="s">
        <v>305</v>
      </c>
      <c r="BZ202" s="66"/>
      <c r="CA202" s="97"/>
    </row>
    <row r="203" spans="1:79" ht="12.75" customHeight="1">
      <c r="A203" s="83"/>
      <c r="B203" s="209">
        <v>8250052.0999999996</v>
      </c>
      <c r="C203" s="84">
        <v>8250052.0999999996</v>
      </c>
      <c r="D203" s="85">
        <v>8250052.0800000001</v>
      </c>
      <c r="E203" s="16">
        <v>0.286431614</v>
      </c>
      <c r="F203" s="86">
        <v>14899</v>
      </c>
      <c r="G203" s="86">
        <v>5525</v>
      </c>
      <c r="H203" s="86">
        <v>5394</v>
      </c>
      <c r="I203" s="84"/>
      <c r="J203" s="85">
        <v>1.37</v>
      </c>
      <c r="K203" s="16">
        <v>1.37</v>
      </c>
      <c r="L203" s="16">
        <v>137</v>
      </c>
      <c r="M203" s="86">
        <v>137</v>
      </c>
      <c r="N203" s="86">
        <v>4806</v>
      </c>
      <c r="O203" s="86">
        <v>4875</v>
      </c>
      <c r="P203" s="87">
        <v>4875</v>
      </c>
      <c r="Q203" s="86">
        <v>4768</v>
      </c>
      <c r="R203" s="86">
        <v>4267.5446169859997</v>
      </c>
      <c r="S203" s="86">
        <v>-69</v>
      </c>
      <c r="T203" s="86">
        <v>607.45538301400029</v>
      </c>
      <c r="U203" s="210">
        <v>-1.4153846153846154E-2</v>
      </c>
      <c r="V203" s="88">
        <v>0.14234306551738463</v>
      </c>
      <c r="W203" s="91">
        <v>3510.3</v>
      </c>
      <c r="X203" s="89">
        <v>3552.9</v>
      </c>
      <c r="Y203" s="16">
        <v>1884</v>
      </c>
      <c r="Z203" s="16">
        <v>1</v>
      </c>
      <c r="AA203" s="86">
        <v>1860</v>
      </c>
      <c r="AB203" s="86">
        <v>1860</v>
      </c>
      <c r="AC203" s="86">
        <v>1582.5346673500001</v>
      </c>
      <c r="AD203" s="86">
        <v>24</v>
      </c>
      <c r="AE203" s="86">
        <v>277.46533264999994</v>
      </c>
      <c r="AF203" s="210">
        <v>1.2903225806451613E-2</v>
      </c>
      <c r="AG203" s="88">
        <v>0.17532970264381231</v>
      </c>
      <c r="AH203" s="211">
        <v>1829</v>
      </c>
      <c r="AI203" s="211">
        <v>1824</v>
      </c>
      <c r="AJ203" s="87">
        <v>1824</v>
      </c>
      <c r="AK203" s="86">
        <v>1545.0121259160001</v>
      </c>
      <c r="AL203" s="86">
        <v>5</v>
      </c>
      <c r="AM203" s="86">
        <v>278.98787408399994</v>
      </c>
      <c r="AN203" s="210">
        <v>2.7412280701754384E-3</v>
      </c>
      <c r="AO203" s="90">
        <v>0.1805732585552329</v>
      </c>
      <c r="AP203" s="85">
        <v>13.350364963503649</v>
      </c>
      <c r="AQ203" s="91">
        <v>13.313868613138686</v>
      </c>
      <c r="AR203" s="211">
        <v>1600</v>
      </c>
      <c r="AS203" s="92">
        <v>2240</v>
      </c>
      <c r="AT203" s="86">
        <v>1240</v>
      </c>
      <c r="AU203" s="86">
        <v>1660</v>
      </c>
      <c r="AV203" s="86">
        <v>40</v>
      </c>
      <c r="AW203" s="86">
        <v>80</v>
      </c>
      <c r="AX203" s="86">
        <v>1280</v>
      </c>
      <c r="AY203" s="86">
        <v>1740</v>
      </c>
      <c r="AZ203" s="210">
        <v>0.8</v>
      </c>
      <c r="BA203" s="93">
        <v>0.7767857142857143</v>
      </c>
      <c r="BB203" s="85">
        <v>0.94825716260121173</v>
      </c>
      <c r="BC203" s="85">
        <v>0.99954926072877104</v>
      </c>
      <c r="BD203" s="211">
        <v>200</v>
      </c>
      <c r="BE203" s="94">
        <v>455</v>
      </c>
      <c r="BF203" s="210">
        <v>0.125</v>
      </c>
      <c r="BG203" s="93">
        <v>0.203125</v>
      </c>
      <c r="BH203" s="85">
        <v>1.5919308210542404</v>
      </c>
      <c r="BI203" s="95">
        <v>1.4105902777777779</v>
      </c>
      <c r="BJ203" s="211">
        <v>45</v>
      </c>
      <c r="BK203" s="86">
        <v>15</v>
      </c>
      <c r="BL203" s="86">
        <v>10</v>
      </c>
      <c r="BM203" s="86">
        <v>10</v>
      </c>
      <c r="BN203" s="86">
        <v>55</v>
      </c>
      <c r="BO203" s="86">
        <v>25</v>
      </c>
      <c r="BP203" s="210">
        <v>3.4375000000000003E-2</v>
      </c>
      <c r="BQ203" s="93">
        <v>1.1160714285714286E-2</v>
      </c>
      <c r="BR203" s="85">
        <v>0.70750833573457383</v>
      </c>
      <c r="BS203" s="85">
        <v>0.18001152073732721</v>
      </c>
      <c r="BT203" s="211">
        <v>65</v>
      </c>
      <c r="BU203" s="96">
        <v>25</v>
      </c>
      <c r="BV203" s="12" t="s">
        <v>38</v>
      </c>
      <c r="BW203" s="16" t="s">
        <v>38</v>
      </c>
      <c r="BX203" s="16" t="s">
        <v>38</v>
      </c>
      <c r="BY203" s="212" t="s">
        <v>473</v>
      </c>
      <c r="BZ203" s="83"/>
      <c r="CA203" s="439"/>
    </row>
    <row r="204" spans="1:79" ht="12.75" customHeight="1">
      <c r="A204" s="67"/>
      <c r="B204" s="206">
        <v>8250052.1100000003</v>
      </c>
      <c r="C204" s="68">
        <v>8250052.1100000003</v>
      </c>
      <c r="D204" s="69">
        <v>8250052.0800000001</v>
      </c>
      <c r="E204" s="12">
        <v>0.14193340300000001</v>
      </c>
      <c r="F204" s="70">
        <v>14899</v>
      </c>
      <c r="G204" s="70">
        <v>5525</v>
      </c>
      <c r="H204" s="70">
        <v>5394</v>
      </c>
      <c r="I204" s="68"/>
      <c r="J204" s="69">
        <v>2.4300000000000002</v>
      </c>
      <c r="K204" s="12">
        <v>2.4300000000000002</v>
      </c>
      <c r="L204" s="12">
        <v>243.00000000000003</v>
      </c>
      <c r="M204" s="70">
        <v>243.00000000000003</v>
      </c>
      <c r="N204" s="70">
        <v>5087</v>
      </c>
      <c r="O204" s="70">
        <v>5275</v>
      </c>
      <c r="P204" s="72">
        <v>5275</v>
      </c>
      <c r="Q204" s="70">
        <v>5125</v>
      </c>
      <c r="R204" s="70">
        <v>2114.665771297</v>
      </c>
      <c r="S204" s="70">
        <v>-188</v>
      </c>
      <c r="T204" s="70">
        <v>3160.334228703</v>
      </c>
      <c r="U204" s="207">
        <v>-3.5639810426540283E-2</v>
      </c>
      <c r="V204" s="73">
        <v>1.4944840322282487</v>
      </c>
      <c r="W204" s="76">
        <v>2092</v>
      </c>
      <c r="X204" s="74">
        <v>2169.1999999999998</v>
      </c>
      <c r="Y204" s="12">
        <v>1633</v>
      </c>
      <c r="Z204" s="12">
        <v>1</v>
      </c>
      <c r="AA204" s="70">
        <v>1629</v>
      </c>
      <c r="AB204" s="70">
        <v>1629</v>
      </c>
      <c r="AC204" s="70">
        <v>784.18205157500006</v>
      </c>
      <c r="AD204" s="70">
        <v>4</v>
      </c>
      <c r="AE204" s="70">
        <v>844.81794842499994</v>
      </c>
      <c r="AF204" s="207">
        <v>2.4554941682013503E-3</v>
      </c>
      <c r="AG204" s="73">
        <v>1.0773237499228845</v>
      </c>
      <c r="AH204" s="208">
        <v>1610</v>
      </c>
      <c r="AI204" s="208">
        <v>1624</v>
      </c>
      <c r="AJ204" s="72">
        <v>1624</v>
      </c>
      <c r="AK204" s="70">
        <v>765.58877578200008</v>
      </c>
      <c r="AL204" s="70">
        <v>-14</v>
      </c>
      <c r="AM204" s="70">
        <v>858.41122421799992</v>
      </c>
      <c r="AN204" s="207">
        <v>-8.6206896551724137E-3</v>
      </c>
      <c r="AO204" s="75">
        <v>1.1212432200840297</v>
      </c>
      <c r="AP204" s="69">
        <v>6.62551440329218</v>
      </c>
      <c r="AQ204" s="76">
        <v>6.6831275720164598</v>
      </c>
      <c r="AR204" s="208">
        <v>1365</v>
      </c>
      <c r="AS204" s="77">
        <v>2255</v>
      </c>
      <c r="AT204" s="70">
        <v>1230</v>
      </c>
      <c r="AU204" s="70">
        <v>1780</v>
      </c>
      <c r="AV204" s="70">
        <v>55</v>
      </c>
      <c r="AW204" s="70">
        <v>75</v>
      </c>
      <c r="AX204" s="70">
        <v>1285</v>
      </c>
      <c r="AY204" s="70">
        <v>1855</v>
      </c>
      <c r="AZ204" s="207">
        <v>0.94139194139194138</v>
      </c>
      <c r="BA204" s="78">
        <v>0.82261640798226165</v>
      </c>
      <c r="BB204" s="69">
        <v>1.1158520640499605</v>
      </c>
      <c r="BC204" s="69">
        <v>1.058523100181</v>
      </c>
      <c r="BD204" s="208">
        <v>35</v>
      </c>
      <c r="BE204" s="79">
        <v>305</v>
      </c>
      <c r="BF204" s="207">
        <v>2.564102564102564E-2</v>
      </c>
      <c r="BG204" s="78">
        <v>0.1352549889135255</v>
      </c>
      <c r="BH204" s="69">
        <v>0.32654991201112621</v>
      </c>
      <c r="BI204" s="80">
        <v>0.93927075634392709</v>
      </c>
      <c r="BJ204" s="208">
        <v>20</v>
      </c>
      <c r="BK204" s="70">
        <v>10</v>
      </c>
      <c r="BL204" s="70">
        <v>0</v>
      </c>
      <c r="BM204" s="70">
        <v>40</v>
      </c>
      <c r="BN204" s="70">
        <v>20</v>
      </c>
      <c r="BO204" s="70">
        <v>50</v>
      </c>
      <c r="BP204" s="207">
        <v>1.4652014652014652E-2</v>
      </c>
      <c r="BQ204" s="78">
        <v>2.2172949002217297E-2</v>
      </c>
      <c r="BR204" s="69">
        <v>0.30156865459215931</v>
      </c>
      <c r="BS204" s="69">
        <v>0.35762820971318221</v>
      </c>
      <c r="BT204" s="208">
        <v>35</v>
      </c>
      <c r="BU204" s="81">
        <v>35</v>
      </c>
      <c r="BV204" s="12" t="s">
        <v>38</v>
      </c>
      <c r="BW204" s="12" t="s">
        <v>38</v>
      </c>
      <c r="BX204" s="12" t="s">
        <v>38</v>
      </c>
      <c r="BY204" s="82"/>
      <c r="BZ204" s="66"/>
      <c r="CA204" s="97"/>
    </row>
    <row r="205" spans="1:79" ht="12.75" customHeight="1">
      <c r="A205" s="67"/>
      <c r="B205" s="206">
        <v>8250052.1200000001</v>
      </c>
      <c r="C205" s="68">
        <v>8250052.1200000001</v>
      </c>
      <c r="D205" s="69">
        <v>8250052.0800000001</v>
      </c>
      <c r="E205" s="12">
        <v>9.5727540999999999E-2</v>
      </c>
      <c r="F205" s="70">
        <v>14899</v>
      </c>
      <c r="G205" s="70">
        <v>5525</v>
      </c>
      <c r="H205" s="70">
        <v>5394</v>
      </c>
      <c r="I205" s="68"/>
      <c r="J205" s="69">
        <v>9.44</v>
      </c>
      <c r="K205" s="12">
        <v>4.04</v>
      </c>
      <c r="L205" s="12">
        <v>944</v>
      </c>
      <c r="M205" s="70">
        <v>404</v>
      </c>
      <c r="N205" s="70">
        <v>4048</v>
      </c>
      <c r="O205" s="70">
        <v>4266</v>
      </c>
      <c r="P205" s="72">
        <v>4261</v>
      </c>
      <c r="Q205" s="70">
        <v>3954</v>
      </c>
      <c r="R205" s="70">
        <v>1426.2446333590001</v>
      </c>
      <c r="S205" s="70">
        <v>-218</v>
      </c>
      <c r="T205" s="70">
        <v>2834.7553666409999</v>
      </c>
      <c r="U205" s="207">
        <v>-5.1101734646038441E-2</v>
      </c>
      <c r="V205" s="73">
        <v>1.9875660180152723</v>
      </c>
      <c r="W205" s="76">
        <v>429</v>
      </c>
      <c r="X205" s="74">
        <v>1055.0999999999999</v>
      </c>
      <c r="Y205" s="12">
        <v>1231</v>
      </c>
      <c r="Z205" s="12">
        <v>1</v>
      </c>
      <c r="AA205" s="70">
        <v>1226</v>
      </c>
      <c r="AB205" s="70">
        <v>1226</v>
      </c>
      <c r="AC205" s="70">
        <v>528.894664025</v>
      </c>
      <c r="AD205" s="70">
        <v>5</v>
      </c>
      <c r="AE205" s="70">
        <v>697.105335975</v>
      </c>
      <c r="AF205" s="207">
        <v>4.0783034257748773E-3</v>
      </c>
      <c r="AG205" s="73">
        <v>1.3180419153218172</v>
      </c>
      <c r="AH205" s="208">
        <v>1213</v>
      </c>
      <c r="AI205" s="208">
        <v>1223</v>
      </c>
      <c r="AJ205" s="72">
        <v>1223</v>
      </c>
      <c r="AK205" s="70">
        <v>516.35435615400002</v>
      </c>
      <c r="AL205" s="70">
        <v>-10</v>
      </c>
      <c r="AM205" s="70">
        <v>706.64564384599998</v>
      </c>
      <c r="AN205" s="207">
        <v>-8.1766148814390836E-3</v>
      </c>
      <c r="AO205" s="75">
        <v>1.368528483248133</v>
      </c>
      <c r="AP205" s="69">
        <v>1.284957627118644</v>
      </c>
      <c r="AQ205" s="76">
        <v>3.027227722772277</v>
      </c>
      <c r="AR205" s="208">
        <v>1210</v>
      </c>
      <c r="AS205" s="77">
        <v>1835</v>
      </c>
      <c r="AT205" s="70">
        <v>985</v>
      </c>
      <c r="AU205" s="70">
        <v>1385</v>
      </c>
      <c r="AV205" s="70">
        <v>50</v>
      </c>
      <c r="AW205" s="70">
        <v>90</v>
      </c>
      <c r="AX205" s="70">
        <v>1035</v>
      </c>
      <c r="AY205" s="70">
        <v>1475</v>
      </c>
      <c r="AZ205" s="207">
        <v>0.85537190082644632</v>
      </c>
      <c r="BA205" s="78">
        <v>0.80381471389645776</v>
      </c>
      <c r="BB205" s="69">
        <v>1.0138906645581138</v>
      </c>
      <c r="BC205" s="69">
        <v>1.0343295303479156</v>
      </c>
      <c r="BD205" s="208">
        <v>55</v>
      </c>
      <c r="BE205" s="79">
        <v>280</v>
      </c>
      <c r="BF205" s="207">
        <v>4.5454545454545456E-2</v>
      </c>
      <c r="BG205" s="78">
        <v>0.15258855585831063</v>
      </c>
      <c r="BH205" s="69">
        <v>0.57888393492881474</v>
      </c>
      <c r="BI205" s="80">
        <v>1.059642749016046</v>
      </c>
      <c r="BJ205" s="208">
        <v>70</v>
      </c>
      <c r="BK205" s="70">
        <v>25</v>
      </c>
      <c r="BL205" s="70">
        <v>10</v>
      </c>
      <c r="BM205" s="70">
        <v>30</v>
      </c>
      <c r="BN205" s="70">
        <v>80</v>
      </c>
      <c r="BO205" s="70">
        <v>55</v>
      </c>
      <c r="BP205" s="207">
        <v>6.6115702479338845E-2</v>
      </c>
      <c r="BQ205" s="78">
        <v>2.9972752043596729E-2</v>
      </c>
      <c r="BR205" s="69">
        <v>1.3607974000604877</v>
      </c>
      <c r="BS205" s="69">
        <v>0.48343148457414081</v>
      </c>
      <c r="BT205" s="208">
        <v>35</v>
      </c>
      <c r="BU205" s="81">
        <v>20</v>
      </c>
      <c r="BV205" s="12" t="s">
        <v>38</v>
      </c>
      <c r="BW205" s="12" t="s">
        <v>38</v>
      </c>
      <c r="BX205" s="12" t="s">
        <v>38</v>
      </c>
      <c r="BY205" s="82"/>
      <c r="BZ205" s="66"/>
      <c r="CA205" s="97"/>
    </row>
    <row r="206" spans="1:79" ht="12.75" customHeight="1">
      <c r="A206" s="113" t="s">
        <v>340</v>
      </c>
      <c r="B206" s="227">
        <v>8250053</v>
      </c>
      <c r="C206" s="114">
        <v>8250053</v>
      </c>
      <c r="D206" s="115"/>
      <c r="E206" s="115"/>
      <c r="F206" s="116"/>
      <c r="G206" s="116"/>
      <c r="H206" s="116"/>
      <c r="I206" s="117" t="s">
        <v>172</v>
      </c>
      <c r="J206" s="115">
        <v>3.14</v>
      </c>
      <c r="K206" s="24">
        <v>3.21</v>
      </c>
      <c r="L206" s="24">
        <v>314</v>
      </c>
      <c r="M206" s="116">
        <v>321</v>
      </c>
      <c r="N206" s="116">
        <v>6081</v>
      </c>
      <c r="O206" s="116">
        <v>6100</v>
      </c>
      <c r="P206" s="118">
        <v>6100</v>
      </c>
      <c r="Q206" s="116">
        <v>5460</v>
      </c>
      <c r="R206" s="116">
        <v>5608</v>
      </c>
      <c r="S206" s="116">
        <v>-19</v>
      </c>
      <c r="T206" s="116">
        <v>492</v>
      </c>
      <c r="U206" s="232">
        <v>-3.114754098360656E-3</v>
      </c>
      <c r="V206" s="119">
        <v>8.7731811697574894E-2</v>
      </c>
      <c r="W206" s="122">
        <v>1935.1</v>
      </c>
      <c r="X206" s="120">
        <v>1900.4</v>
      </c>
      <c r="Y206" s="24">
        <v>2811</v>
      </c>
      <c r="Z206" s="24">
        <v>1</v>
      </c>
      <c r="AA206" s="116">
        <v>2766</v>
      </c>
      <c r="AB206" s="116">
        <v>2766</v>
      </c>
      <c r="AC206" s="116">
        <v>2568</v>
      </c>
      <c r="AD206" s="116">
        <v>45</v>
      </c>
      <c r="AE206" s="116">
        <v>198</v>
      </c>
      <c r="AF206" s="232">
        <v>1.6268980477223426E-2</v>
      </c>
      <c r="AG206" s="119">
        <v>7.7102803738317752E-2</v>
      </c>
      <c r="AH206" s="233">
        <v>2623</v>
      </c>
      <c r="AI206" s="233">
        <v>2633</v>
      </c>
      <c r="AJ206" s="118">
        <v>2633</v>
      </c>
      <c r="AK206" s="116">
        <v>2404</v>
      </c>
      <c r="AL206" s="116">
        <v>-10</v>
      </c>
      <c r="AM206" s="116">
        <v>229</v>
      </c>
      <c r="AN206" s="232">
        <v>-3.7979491074819596E-3</v>
      </c>
      <c r="AO206" s="121">
        <v>9.5257903494176371E-2</v>
      </c>
      <c r="AP206" s="115">
        <v>8.3535031847133752</v>
      </c>
      <c r="AQ206" s="122">
        <v>8.2024922118380061</v>
      </c>
      <c r="AR206" s="233">
        <v>1825</v>
      </c>
      <c r="AS206" s="123">
        <v>2695</v>
      </c>
      <c r="AT206" s="116">
        <v>1360</v>
      </c>
      <c r="AU206" s="116">
        <v>1840</v>
      </c>
      <c r="AV206" s="116">
        <v>80</v>
      </c>
      <c r="AW206" s="116">
        <v>135</v>
      </c>
      <c r="AX206" s="116">
        <v>1440</v>
      </c>
      <c r="AY206" s="116">
        <v>1975</v>
      </c>
      <c r="AZ206" s="232">
        <v>0.78904109589041094</v>
      </c>
      <c r="BA206" s="124">
        <v>0.73283858998144713</v>
      </c>
      <c r="BB206" s="115">
        <v>0.93526733845598953</v>
      </c>
      <c r="BC206" s="115">
        <v>0.94299915327747919</v>
      </c>
      <c r="BD206" s="233">
        <v>115</v>
      </c>
      <c r="BE206" s="125">
        <v>360</v>
      </c>
      <c r="BF206" s="232">
        <v>6.3013698630136991E-2</v>
      </c>
      <c r="BG206" s="124">
        <v>0.13358070500927643</v>
      </c>
      <c r="BH206" s="115">
        <v>0.80250759198350752</v>
      </c>
      <c r="BI206" s="126">
        <v>0.927643784786642</v>
      </c>
      <c r="BJ206" s="233">
        <v>185</v>
      </c>
      <c r="BK206" s="116">
        <v>180</v>
      </c>
      <c r="BL206" s="116">
        <v>55</v>
      </c>
      <c r="BM206" s="116">
        <v>155</v>
      </c>
      <c r="BN206" s="116">
        <v>240</v>
      </c>
      <c r="BO206" s="116">
        <v>335</v>
      </c>
      <c r="BP206" s="232">
        <v>0.13150684931506848</v>
      </c>
      <c r="BQ206" s="124">
        <v>0.12430426716141002</v>
      </c>
      <c r="BR206" s="115">
        <v>2.706681951901134</v>
      </c>
      <c r="BS206" s="115">
        <v>2.0049075348614518</v>
      </c>
      <c r="BT206" s="233">
        <v>40</v>
      </c>
      <c r="BU206" s="127">
        <v>25</v>
      </c>
      <c r="BV206" s="24" t="s">
        <v>85</v>
      </c>
      <c r="BW206" s="24" t="s">
        <v>85</v>
      </c>
      <c r="BX206" s="12" t="s">
        <v>38</v>
      </c>
      <c r="BY206" s="82"/>
      <c r="BZ206" s="66"/>
      <c r="CA206" s="439"/>
    </row>
    <row r="207" spans="1:79" ht="12.75" customHeight="1">
      <c r="A207" s="113"/>
      <c r="B207" s="227">
        <v>8250054</v>
      </c>
      <c r="C207" s="114">
        <v>8250054</v>
      </c>
      <c r="D207" s="115"/>
      <c r="E207" s="115"/>
      <c r="F207" s="116"/>
      <c r="G207" s="116"/>
      <c r="H207" s="116"/>
      <c r="I207" s="117" t="s">
        <v>173</v>
      </c>
      <c r="J207" s="115">
        <v>1.26</v>
      </c>
      <c r="K207" s="24">
        <v>1.3</v>
      </c>
      <c r="L207" s="24">
        <v>126</v>
      </c>
      <c r="M207" s="116">
        <v>130</v>
      </c>
      <c r="N207" s="116">
        <v>3868</v>
      </c>
      <c r="O207" s="116">
        <v>3610</v>
      </c>
      <c r="P207" s="118">
        <v>3610</v>
      </c>
      <c r="Q207" s="116">
        <v>3278</v>
      </c>
      <c r="R207" s="116">
        <v>3049</v>
      </c>
      <c r="S207" s="116">
        <v>258</v>
      </c>
      <c r="T207" s="116">
        <v>561</v>
      </c>
      <c r="U207" s="232">
        <v>7.1468144044321336E-2</v>
      </c>
      <c r="V207" s="119">
        <v>0.18399475237782881</v>
      </c>
      <c r="W207" s="122">
        <v>3065.5</v>
      </c>
      <c r="X207" s="120">
        <v>2787.6</v>
      </c>
      <c r="Y207" s="24">
        <v>1901</v>
      </c>
      <c r="Z207" s="24">
        <v>1</v>
      </c>
      <c r="AA207" s="116">
        <v>1842</v>
      </c>
      <c r="AB207" s="116">
        <v>1842</v>
      </c>
      <c r="AC207" s="116">
        <v>1587</v>
      </c>
      <c r="AD207" s="116">
        <v>59</v>
      </c>
      <c r="AE207" s="116">
        <v>255</v>
      </c>
      <c r="AF207" s="232">
        <v>3.2030401737242128E-2</v>
      </c>
      <c r="AG207" s="119">
        <v>0.16068052930056712</v>
      </c>
      <c r="AH207" s="233">
        <v>1735</v>
      </c>
      <c r="AI207" s="233">
        <v>1657</v>
      </c>
      <c r="AJ207" s="118">
        <v>1657</v>
      </c>
      <c r="AK207" s="116">
        <v>1480</v>
      </c>
      <c r="AL207" s="116">
        <v>78</v>
      </c>
      <c r="AM207" s="116">
        <v>177</v>
      </c>
      <c r="AN207" s="232">
        <v>4.7073023536511771E-2</v>
      </c>
      <c r="AO207" s="121">
        <v>0.11959459459459459</v>
      </c>
      <c r="AP207" s="115">
        <v>13.769841269841271</v>
      </c>
      <c r="AQ207" s="122">
        <v>12.746153846153845</v>
      </c>
      <c r="AR207" s="233">
        <v>1240</v>
      </c>
      <c r="AS207" s="123">
        <v>1800</v>
      </c>
      <c r="AT207" s="116">
        <v>825</v>
      </c>
      <c r="AU207" s="116">
        <v>1095</v>
      </c>
      <c r="AV207" s="116">
        <v>35</v>
      </c>
      <c r="AW207" s="116">
        <v>90</v>
      </c>
      <c r="AX207" s="116">
        <v>860</v>
      </c>
      <c r="AY207" s="116">
        <v>1185</v>
      </c>
      <c r="AZ207" s="232">
        <v>0.69354838709677424</v>
      </c>
      <c r="BA207" s="124">
        <v>0.65833333333333333</v>
      </c>
      <c r="BB207" s="115">
        <v>0.82207778209379245</v>
      </c>
      <c r="BC207" s="115">
        <v>0.84712757269426886</v>
      </c>
      <c r="BD207" s="233">
        <v>65</v>
      </c>
      <c r="BE207" s="125">
        <v>180</v>
      </c>
      <c r="BF207" s="232">
        <v>5.2419354838709679E-2</v>
      </c>
      <c r="BG207" s="124">
        <v>0.1</v>
      </c>
      <c r="BH207" s="115">
        <v>0.66758389270016538</v>
      </c>
      <c r="BI207" s="126">
        <v>0.69444444444444453</v>
      </c>
      <c r="BJ207" s="233">
        <v>185</v>
      </c>
      <c r="BK207" s="116">
        <v>230</v>
      </c>
      <c r="BL207" s="116">
        <v>90</v>
      </c>
      <c r="BM207" s="116">
        <v>180</v>
      </c>
      <c r="BN207" s="116">
        <v>275</v>
      </c>
      <c r="BO207" s="116">
        <v>410</v>
      </c>
      <c r="BP207" s="232">
        <v>0.22177419354838709</v>
      </c>
      <c r="BQ207" s="124">
        <v>0.22777777777777777</v>
      </c>
      <c r="BR207" s="115">
        <v>4.5645699079649917</v>
      </c>
      <c r="BS207" s="115">
        <v>3.6738351254480288</v>
      </c>
      <c r="BT207" s="233">
        <v>40</v>
      </c>
      <c r="BU207" s="127">
        <v>15</v>
      </c>
      <c r="BV207" s="24" t="s">
        <v>85</v>
      </c>
      <c r="BW207" s="24" t="s">
        <v>85</v>
      </c>
      <c r="BX207" s="24" t="s">
        <v>85</v>
      </c>
      <c r="BY207" s="82"/>
      <c r="BZ207" s="66"/>
      <c r="CA207" s="97"/>
    </row>
    <row r="208" spans="1:79" ht="12.75" customHeight="1">
      <c r="A208" s="113"/>
      <c r="B208" s="227">
        <v>8250055</v>
      </c>
      <c r="C208" s="114">
        <v>8250055</v>
      </c>
      <c r="D208" s="115"/>
      <c r="E208" s="115"/>
      <c r="F208" s="116"/>
      <c r="G208" s="116"/>
      <c r="H208" s="116"/>
      <c r="I208" s="117" t="s">
        <v>174</v>
      </c>
      <c r="J208" s="115">
        <v>1.88</v>
      </c>
      <c r="K208" s="24">
        <v>1.88</v>
      </c>
      <c r="L208" s="24">
        <v>188</v>
      </c>
      <c r="M208" s="116">
        <v>188</v>
      </c>
      <c r="N208" s="116">
        <v>3130</v>
      </c>
      <c r="O208" s="116">
        <v>3141</v>
      </c>
      <c r="P208" s="118">
        <v>3141</v>
      </c>
      <c r="Q208" s="116">
        <v>2906</v>
      </c>
      <c r="R208" s="116">
        <v>2977</v>
      </c>
      <c r="S208" s="116">
        <v>-11</v>
      </c>
      <c r="T208" s="116">
        <v>164</v>
      </c>
      <c r="U208" s="232">
        <v>-3.5020694046482012E-3</v>
      </c>
      <c r="V208" s="119">
        <v>5.5089015787705746E-2</v>
      </c>
      <c r="W208" s="122">
        <v>1664.3</v>
      </c>
      <c r="X208" s="120">
        <v>1669.9</v>
      </c>
      <c r="Y208" s="24">
        <v>1210</v>
      </c>
      <c r="Z208" s="24">
        <v>1</v>
      </c>
      <c r="AA208" s="116">
        <v>1220</v>
      </c>
      <c r="AB208" s="116">
        <v>1220</v>
      </c>
      <c r="AC208" s="116">
        <v>1221</v>
      </c>
      <c r="AD208" s="116">
        <v>-10</v>
      </c>
      <c r="AE208" s="116">
        <v>-1</v>
      </c>
      <c r="AF208" s="232">
        <v>-8.1967213114754103E-3</v>
      </c>
      <c r="AG208" s="119">
        <v>-8.1900081900081905E-4</v>
      </c>
      <c r="AH208" s="233">
        <v>1110</v>
      </c>
      <c r="AI208" s="233">
        <v>1114</v>
      </c>
      <c r="AJ208" s="118">
        <v>1114</v>
      </c>
      <c r="AK208" s="116">
        <v>1155</v>
      </c>
      <c r="AL208" s="116">
        <v>-4</v>
      </c>
      <c r="AM208" s="116">
        <v>-41</v>
      </c>
      <c r="AN208" s="232">
        <v>-3.5906642728904849E-3</v>
      </c>
      <c r="AO208" s="121">
        <v>-3.54978354978355E-2</v>
      </c>
      <c r="AP208" s="115">
        <v>5.9042553191489358</v>
      </c>
      <c r="AQ208" s="122">
        <v>5.9255319148936172</v>
      </c>
      <c r="AR208" s="233">
        <v>915</v>
      </c>
      <c r="AS208" s="123">
        <v>1360</v>
      </c>
      <c r="AT208" s="116">
        <v>610</v>
      </c>
      <c r="AU208" s="116">
        <v>770</v>
      </c>
      <c r="AV208" s="116">
        <v>55</v>
      </c>
      <c r="AW208" s="116">
        <v>30</v>
      </c>
      <c r="AX208" s="116">
        <v>665</v>
      </c>
      <c r="AY208" s="116">
        <v>800</v>
      </c>
      <c r="AZ208" s="232">
        <v>0.72677595628415304</v>
      </c>
      <c r="BA208" s="124">
        <v>0.58823529411764708</v>
      </c>
      <c r="BB208" s="115">
        <v>0.86146313269099151</v>
      </c>
      <c r="BC208" s="115">
        <v>0.75692709399338987</v>
      </c>
      <c r="BD208" s="233">
        <v>35</v>
      </c>
      <c r="BE208" s="125">
        <v>250</v>
      </c>
      <c r="BF208" s="232">
        <v>3.825136612021858E-2</v>
      </c>
      <c r="BG208" s="124">
        <v>0.18382352941176472</v>
      </c>
      <c r="BH208" s="115">
        <v>0.48714822939364733</v>
      </c>
      <c r="BI208" s="126">
        <v>1.2765522875816995</v>
      </c>
      <c r="BJ208" s="233">
        <v>185</v>
      </c>
      <c r="BK208" s="116">
        <v>200</v>
      </c>
      <c r="BL208" s="116">
        <v>15</v>
      </c>
      <c r="BM208" s="116">
        <v>100</v>
      </c>
      <c r="BN208" s="116">
        <v>200</v>
      </c>
      <c r="BO208" s="116">
        <v>300</v>
      </c>
      <c r="BP208" s="232">
        <v>0.21857923497267759</v>
      </c>
      <c r="BQ208" s="124">
        <v>0.22058823529411764</v>
      </c>
      <c r="BR208" s="115">
        <v>4.4988110767027045</v>
      </c>
      <c r="BS208" s="115">
        <v>3.5578747628083489</v>
      </c>
      <c r="BT208" s="233">
        <v>0</v>
      </c>
      <c r="BU208" s="127">
        <v>10</v>
      </c>
      <c r="BV208" s="24" t="s">
        <v>85</v>
      </c>
      <c r="BW208" s="24" t="s">
        <v>85</v>
      </c>
      <c r="BX208" s="24" t="s">
        <v>85</v>
      </c>
      <c r="BY208" s="82"/>
      <c r="BZ208" s="66"/>
      <c r="CA208" s="439"/>
    </row>
    <row r="209" spans="1:79" ht="12.75" customHeight="1">
      <c r="A209" s="113"/>
      <c r="B209" s="227">
        <v>8250056</v>
      </c>
      <c r="C209" s="114">
        <v>8250056</v>
      </c>
      <c r="D209" s="115"/>
      <c r="E209" s="115"/>
      <c r="F209" s="116"/>
      <c r="G209" s="116"/>
      <c r="H209" s="116"/>
      <c r="I209" s="117" t="s">
        <v>175</v>
      </c>
      <c r="J209" s="115">
        <v>1.59</v>
      </c>
      <c r="K209" s="24">
        <v>1.59</v>
      </c>
      <c r="L209" s="24">
        <v>159</v>
      </c>
      <c r="M209" s="116">
        <v>159</v>
      </c>
      <c r="N209" s="116">
        <v>5738</v>
      </c>
      <c r="O209" s="116">
        <v>5499</v>
      </c>
      <c r="P209" s="118">
        <v>5499</v>
      </c>
      <c r="Q209" s="116">
        <v>4995</v>
      </c>
      <c r="R209" s="116">
        <v>4840</v>
      </c>
      <c r="S209" s="116">
        <v>239</v>
      </c>
      <c r="T209" s="116">
        <v>659</v>
      </c>
      <c r="U209" s="232">
        <v>4.3462447717766868E-2</v>
      </c>
      <c r="V209" s="119">
        <v>0.13615702479338843</v>
      </c>
      <c r="W209" s="122">
        <v>3598.8</v>
      </c>
      <c r="X209" s="120">
        <v>3463.1</v>
      </c>
      <c r="Y209" s="24">
        <v>2879</v>
      </c>
      <c r="Z209" s="24">
        <v>1</v>
      </c>
      <c r="AA209" s="116">
        <v>2703</v>
      </c>
      <c r="AB209" s="116">
        <v>2703</v>
      </c>
      <c r="AC209" s="116">
        <v>2569</v>
      </c>
      <c r="AD209" s="116">
        <v>176</v>
      </c>
      <c r="AE209" s="116">
        <v>134</v>
      </c>
      <c r="AF209" s="232">
        <v>6.5112837587865333E-2</v>
      </c>
      <c r="AG209" s="119">
        <v>5.2160373686259247E-2</v>
      </c>
      <c r="AH209" s="233">
        <v>2626</v>
      </c>
      <c r="AI209" s="233">
        <v>2524</v>
      </c>
      <c r="AJ209" s="118">
        <v>2524</v>
      </c>
      <c r="AK209" s="116">
        <v>2397</v>
      </c>
      <c r="AL209" s="116">
        <v>102</v>
      </c>
      <c r="AM209" s="116">
        <v>127</v>
      </c>
      <c r="AN209" s="232">
        <v>4.0412044374009512E-2</v>
      </c>
      <c r="AO209" s="121">
        <v>5.2982895285773886E-2</v>
      </c>
      <c r="AP209" s="115">
        <v>16.515723270440251</v>
      </c>
      <c r="AQ209" s="122">
        <v>15.874213836477987</v>
      </c>
      <c r="AR209" s="233">
        <v>1735</v>
      </c>
      <c r="AS209" s="123">
        <v>3020</v>
      </c>
      <c r="AT209" s="116">
        <v>1145</v>
      </c>
      <c r="AU209" s="116">
        <v>1725</v>
      </c>
      <c r="AV209" s="116">
        <v>110</v>
      </c>
      <c r="AW209" s="116">
        <v>120</v>
      </c>
      <c r="AX209" s="116">
        <v>1255</v>
      </c>
      <c r="AY209" s="116">
        <v>1845</v>
      </c>
      <c r="AZ209" s="232">
        <v>0.72334293948126804</v>
      </c>
      <c r="BA209" s="124">
        <v>0.61092715231788075</v>
      </c>
      <c r="BB209" s="115">
        <v>0.85739390422515904</v>
      </c>
      <c r="BC209" s="115">
        <v>0.78612643387757186</v>
      </c>
      <c r="BD209" s="233">
        <v>135</v>
      </c>
      <c r="BE209" s="125">
        <v>425</v>
      </c>
      <c r="BF209" s="232">
        <v>7.7809798270893377E-2</v>
      </c>
      <c r="BG209" s="124">
        <v>0.14072847682119205</v>
      </c>
      <c r="BH209" s="115">
        <v>0.99094252837958485</v>
      </c>
      <c r="BI209" s="126">
        <v>0.97728108903605593</v>
      </c>
      <c r="BJ209" s="233">
        <v>210</v>
      </c>
      <c r="BK209" s="116">
        <v>385</v>
      </c>
      <c r="BL209" s="116">
        <v>95</v>
      </c>
      <c r="BM209" s="116">
        <v>325</v>
      </c>
      <c r="BN209" s="116">
        <v>305</v>
      </c>
      <c r="BO209" s="116">
        <v>710</v>
      </c>
      <c r="BP209" s="232">
        <v>0.17579250720461095</v>
      </c>
      <c r="BQ209" s="124">
        <v>0.23509933774834438</v>
      </c>
      <c r="BR209" s="115">
        <v>3.6181720496565051</v>
      </c>
      <c r="BS209" s="115">
        <v>3.7919248023926513</v>
      </c>
      <c r="BT209" s="233">
        <v>45</v>
      </c>
      <c r="BU209" s="127">
        <v>50</v>
      </c>
      <c r="BV209" s="24" t="s">
        <v>85</v>
      </c>
      <c r="BW209" s="24" t="s">
        <v>85</v>
      </c>
      <c r="BX209" s="24" t="s">
        <v>85</v>
      </c>
      <c r="BY209" s="82"/>
      <c r="BZ209" s="66"/>
      <c r="CA209" s="97"/>
    </row>
    <row r="210" spans="1:79" ht="12.75" customHeight="1">
      <c r="A210" s="113"/>
      <c r="B210" s="227">
        <v>8250057</v>
      </c>
      <c r="C210" s="114">
        <v>8250057</v>
      </c>
      <c r="D210" s="115"/>
      <c r="E210" s="115"/>
      <c r="F210" s="116"/>
      <c r="G210" s="116"/>
      <c r="H210" s="116"/>
      <c r="I210" s="117" t="s">
        <v>176</v>
      </c>
      <c r="J210" s="115">
        <v>2.31</v>
      </c>
      <c r="K210" s="24">
        <v>2.2999999999999998</v>
      </c>
      <c r="L210" s="24">
        <v>231</v>
      </c>
      <c r="M210" s="116">
        <v>229.99999999999997</v>
      </c>
      <c r="N210" s="116">
        <v>6018</v>
      </c>
      <c r="O210" s="116">
        <v>6415</v>
      </c>
      <c r="P210" s="118">
        <v>6415</v>
      </c>
      <c r="Q210" s="116">
        <v>5583</v>
      </c>
      <c r="R210" s="116">
        <v>5702</v>
      </c>
      <c r="S210" s="116">
        <v>-397</v>
      </c>
      <c r="T210" s="116">
        <v>713</v>
      </c>
      <c r="U210" s="232">
        <v>-6.1886204208885423E-2</v>
      </c>
      <c r="V210" s="119">
        <v>0.12504384426517012</v>
      </c>
      <c r="W210" s="122">
        <v>2610.8000000000002</v>
      </c>
      <c r="X210" s="120">
        <v>2783.2</v>
      </c>
      <c r="Y210" s="24">
        <v>3022</v>
      </c>
      <c r="Z210" s="24">
        <v>1</v>
      </c>
      <c r="AA210" s="116">
        <v>2977</v>
      </c>
      <c r="AB210" s="116">
        <v>2977</v>
      </c>
      <c r="AC210" s="116">
        <v>2709</v>
      </c>
      <c r="AD210" s="116">
        <v>45</v>
      </c>
      <c r="AE210" s="116">
        <v>268</v>
      </c>
      <c r="AF210" s="232">
        <v>1.5115888478333893E-2</v>
      </c>
      <c r="AG210" s="119">
        <v>9.892949427833149E-2</v>
      </c>
      <c r="AH210" s="233">
        <v>2729</v>
      </c>
      <c r="AI210" s="233">
        <v>2715</v>
      </c>
      <c r="AJ210" s="118">
        <v>2715</v>
      </c>
      <c r="AK210" s="116">
        <v>2559</v>
      </c>
      <c r="AL210" s="116">
        <v>14</v>
      </c>
      <c r="AM210" s="116">
        <v>156</v>
      </c>
      <c r="AN210" s="232">
        <v>5.1565377532228358E-3</v>
      </c>
      <c r="AO210" s="121">
        <v>6.096131301289566E-2</v>
      </c>
      <c r="AP210" s="115">
        <v>11.813852813852813</v>
      </c>
      <c r="AQ210" s="122">
        <v>11.804347826086959</v>
      </c>
      <c r="AR210" s="233">
        <v>1500</v>
      </c>
      <c r="AS210" s="123">
        <v>2810</v>
      </c>
      <c r="AT210" s="116">
        <v>885</v>
      </c>
      <c r="AU210" s="116">
        <v>1400</v>
      </c>
      <c r="AV210" s="116">
        <v>55</v>
      </c>
      <c r="AW210" s="116">
        <v>115</v>
      </c>
      <c r="AX210" s="116">
        <v>940</v>
      </c>
      <c r="AY210" s="116">
        <v>1515</v>
      </c>
      <c r="AZ210" s="232">
        <v>0.62666666666666671</v>
      </c>
      <c r="BA210" s="124">
        <v>0.53914590747330959</v>
      </c>
      <c r="BB210" s="115">
        <v>0.74280144403761583</v>
      </c>
      <c r="BC210" s="115">
        <v>0.69376004646974221</v>
      </c>
      <c r="BD210" s="233">
        <v>175</v>
      </c>
      <c r="BE210" s="125">
        <v>540</v>
      </c>
      <c r="BF210" s="232">
        <v>0.11666666666666667</v>
      </c>
      <c r="BG210" s="124">
        <v>0.19217081850533807</v>
      </c>
      <c r="BH210" s="115">
        <v>1.4858020996506245</v>
      </c>
      <c r="BI210" s="126">
        <v>1.3345195729537367</v>
      </c>
      <c r="BJ210" s="233">
        <v>255</v>
      </c>
      <c r="BK210" s="116">
        <v>460</v>
      </c>
      <c r="BL210" s="116">
        <v>55</v>
      </c>
      <c r="BM210" s="116">
        <v>250</v>
      </c>
      <c r="BN210" s="116">
        <v>310</v>
      </c>
      <c r="BO210" s="116">
        <v>710</v>
      </c>
      <c r="BP210" s="232">
        <v>0.20666666666666667</v>
      </c>
      <c r="BQ210" s="124">
        <v>0.25266903914590749</v>
      </c>
      <c r="BR210" s="115">
        <v>4.2536258730224068</v>
      </c>
      <c r="BS210" s="115">
        <v>4.0753070829985081</v>
      </c>
      <c r="BT210" s="233">
        <v>70</v>
      </c>
      <c r="BU210" s="127">
        <v>50</v>
      </c>
      <c r="BV210" s="24" t="s">
        <v>85</v>
      </c>
      <c r="BW210" s="24" t="s">
        <v>85</v>
      </c>
      <c r="BX210" s="24" t="s">
        <v>85</v>
      </c>
      <c r="BY210" s="82"/>
      <c r="BZ210" s="66"/>
      <c r="CA210" s="439"/>
    </row>
    <row r="211" spans="1:79" ht="12.75" customHeight="1">
      <c r="A211" s="113"/>
      <c r="B211" s="227">
        <v>8250058</v>
      </c>
      <c r="C211" s="114">
        <v>8250058</v>
      </c>
      <c r="D211" s="115"/>
      <c r="E211" s="115"/>
      <c r="F211" s="116"/>
      <c r="G211" s="116"/>
      <c r="H211" s="116"/>
      <c r="I211" s="117" t="s">
        <v>177</v>
      </c>
      <c r="J211" s="115">
        <v>1.96</v>
      </c>
      <c r="K211" s="24">
        <v>1.97</v>
      </c>
      <c r="L211" s="24">
        <v>196</v>
      </c>
      <c r="M211" s="116">
        <v>197</v>
      </c>
      <c r="N211" s="116">
        <v>6615</v>
      </c>
      <c r="O211" s="116">
        <v>6543</v>
      </c>
      <c r="P211" s="118">
        <v>6543</v>
      </c>
      <c r="Q211" s="116">
        <v>6335</v>
      </c>
      <c r="R211" s="116">
        <v>6291</v>
      </c>
      <c r="S211" s="116">
        <v>72</v>
      </c>
      <c r="T211" s="116">
        <v>252</v>
      </c>
      <c r="U211" s="232">
        <v>1.1004126547455296E-2</v>
      </c>
      <c r="V211" s="119">
        <v>4.005722460658083E-2</v>
      </c>
      <c r="W211" s="122">
        <v>3375.2</v>
      </c>
      <c r="X211" s="120">
        <v>3327.9</v>
      </c>
      <c r="Y211" s="24">
        <v>3817</v>
      </c>
      <c r="Z211" s="24">
        <v>1</v>
      </c>
      <c r="AA211" s="116">
        <v>3682</v>
      </c>
      <c r="AB211" s="116">
        <v>3682</v>
      </c>
      <c r="AC211" s="116">
        <v>3532</v>
      </c>
      <c r="AD211" s="116">
        <v>135</v>
      </c>
      <c r="AE211" s="116">
        <v>150</v>
      </c>
      <c r="AF211" s="232">
        <v>3.6664856056491037E-2</v>
      </c>
      <c r="AG211" s="119">
        <v>4.2468856172140433E-2</v>
      </c>
      <c r="AH211" s="233">
        <v>3455</v>
      </c>
      <c r="AI211" s="233">
        <v>3396</v>
      </c>
      <c r="AJ211" s="118">
        <v>3396</v>
      </c>
      <c r="AK211" s="116">
        <v>3267</v>
      </c>
      <c r="AL211" s="116">
        <v>59</v>
      </c>
      <c r="AM211" s="116">
        <v>129</v>
      </c>
      <c r="AN211" s="232">
        <v>1.7373380447585393E-2</v>
      </c>
      <c r="AO211" s="121">
        <v>3.948576675849403E-2</v>
      </c>
      <c r="AP211" s="115">
        <v>17.627551020408163</v>
      </c>
      <c r="AQ211" s="122">
        <v>17.238578680203045</v>
      </c>
      <c r="AR211" s="233">
        <v>2155</v>
      </c>
      <c r="AS211" s="123">
        <v>3840</v>
      </c>
      <c r="AT211" s="116">
        <v>1285</v>
      </c>
      <c r="AU211" s="116">
        <v>1790</v>
      </c>
      <c r="AV211" s="116">
        <v>60</v>
      </c>
      <c r="AW211" s="116">
        <v>80</v>
      </c>
      <c r="AX211" s="116">
        <v>1345</v>
      </c>
      <c r="AY211" s="116">
        <v>1870</v>
      </c>
      <c r="AZ211" s="232">
        <v>0.62412993039443154</v>
      </c>
      <c r="BA211" s="124">
        <v>0.48697916666666669</v>
      </c>
      <c r="BB211" s="115">
        <v>0.73979459611289422</v>
      </c>
      <c r="BC211" s="115">
        <v>0.62663313328254855</v>
      </c>
      <c r="BD211" s="233">
        <v>295</v>
      </c>
      <c r="BE211" s="125">
        <v>590</v>
      </c>
      <c r="BF211" s="232">
        <v>0.1368909512761021</v>
      </c>
      <c r="BG211" s="124">
        <v>0.15364583333333334</v>
      </c>
      <c r="BH211" s="115">
        <v>1.7433673956788898</v>
      </c>
      <c r="BI211" s="126">
        <v>1.0669849537037039</v>
      </c>
      <c r="BJ211" s="233">
        <v>335</v>
      </c>
      <c r="BK211" s="116">
        <v>985</v>
      </c>
      <c r="BL211" s="116">
        <v>85</v>
      </c>
      <c r="BM211" s="116">
        <v>345</v>
      </c>
      <c r="BN211" s="116">
        <v>420</v>
      </c>
      <c r="BO211" s="116">
        <v>1330</v>
      </c>
      <c r="BP211" s="232">
        <v>0.19489559164733178</v>
      </c>
      <c r="BQ211" s="124">
        <v>0.34635416666666669</v>
      </c>
      <c r="BR211" s="115">
        <v>4.0113528927537105</v>
      </c>
      <c r="BS211" s="115">
        <v>5.5863575268817209</v>
      </c>
      <c r="BT211" s="233">
        <v>90</v>
      </c>
      <c r="BU211" s="127">
        <v>50</v>
      </c>
      <c r="BV211" s="24" t="s">
        <v>85</v>
      </c>
      <c r="BW211" s="24" t="s">
        <v>85</v>
      </c>
      <c r="BX211" s="24" t="s">
        <v>85</v>
      </c>
      <c r="BY211" s="82"/>
      <c r="BZ211" s="66"/>
      <c r="CA211" s="97"/>
    </row>
    <row r="212" spans="1:79" ht="12.75" customHeight="1">
      <c r="A212" s="113"/>
      <c r="B212" s="227">
        <v>8250059</v>
      </c>
      <c r="C212" s="114">
        <v>8250059</v>
      </c>
      <c r="D212" s="115"/>
      <c r="E212" s="115"/>
      <c r="F212" s="116"/>
      <c r="G212" s="116"/>
      <c r="H212" s="116"/>
      <c r="I212" s="117" t="s">
        <v>178</v>
      </c>
      <c r="J212" s="115">
        <v>1.54</v>
      </c>
      <c r="K212" s="24">
        <v>1.55</v>
      </c>
      <c r="L212" s="24">
        <v>154</v>
      </c>
      <c r="M212" s="116">
        <v>155</v>
      </c>
      <c r="N212" s="116">
        <v>6876</v>
      </c>
      <c r="O212" s="116">
        <v>6616</v>
      </c>
      <c r="P212" s="118">
        <v>6616</v>
      </c>
      <c r="Q212" s="116">
        <v>6397</v>
      </c>
      <c r="R212" s="116">
        <v>6391</v>
      </c>
      <c r="S212" s="116">
        <v>260</v>
      </c>
      <c r="T212" s="116">
        <v>225</v>
      </c>
      <c r="U212" s="232">
        <v>3.9298669891172915E-2</v>
      </c>
      <c r="V212" s="119">
        <v>3.5205758097324361E-2</v>
      </c>
      <c r="W212" s="122">
        <v>4460.3</v>
      </c>
      <c r="X212" s="120">
        <v>4271.3999999999996</v>
      </c>
      <c r="Y212" s="24">
        <v>4115</v>
      </c>
      <c r="Z212" s="24">
        <v>1</v>
      </c>
      <c r="AA212" s="116">
        <v>3854</v>
      </c>
      <c r="AB212" s="116">
        <v>3854</v>
      </c>
      <c r="AC212" s="116">
        <v>3746</v>
      </c>
      <c r="AD212" s="116">
        <v>261</v>
      </c>
      <c r="AE212" s="116">
        <v>108</v>
      </c>
      <c r="AF212" s="232">
        <v>6.7721847431240267E-2</v>
      </c>
      <c r="AG212" s="119">
        <v>2.8830752802989856E-2</v>
      </c>
      <c r="AH212" s="233">
        <v>3724</v>
      </c>
      <c r="AI212" s="233">
        <v>3502</v>
      </c>
      <c r="AJ212" s="118">
        <v>3502</v>
      </c>
      <c r="AK212" s="116">
        <v>3530</v>
      </c>
      <c r="AL212" s="116">
        <v>222</v>
      </c>
      <c r="AM212" s="116">
        <v>-28</v>
      </c>
      <c r="AN212" s="232">
        <v>6.3392347230154203E-2</v>
      </c>
      <c r="AO212" s="121">
        <v>-7.9320113314447598E-3</v>
      </c>
      <c r="AP212" s="115">
        <v>24.181818181818183</v>
      </c>
      <c r="AQ212" s="122">
        <v>22.593548387096774</v>
      </c>
      <c r="AR212" s="233">
        <v>2675</v>
      </c>
      <c r="AS212" s="123">
        <v>3995</v>
      </c>
      <c r="AT212" s="116">
        <v>1860</v>
      </c>
      <c r="AU212" s="116">
        <v>2170</v>
      </c>
      <c r="AV212" s="116">
        <v>110</v>
      </c>
      <c r="AW212" s="116">
        <v>165</v>
      </c>
      <c r="AX212" s="116">
        <v>1970</v>
      </c>
      <c r="AY212" s="116">
        <v>2335</v>
      </c>
      <c r="AZ212" s="232">
        <v>0.73644859813084107</v>
      </c>
      <c r="BA212" s="124">
        <v>0.58448060075093866</v>
      </c>
      <c r="BB212" s="115">
        <v>0.87292832258148922</v>
      </c>
      <c r="BC212" s="115">
        <v>0.75209564445726185</v>
      </c>
      <c r="BD212" s="233">
        <v>260</v>
      </c>
      <c r="BE212" s="125">
        <v>570</v>
      </c>
      <c r="BF212" s="232">
        <v>9.719626168224299E-2</v>
      </c>
      <c r="BG212" s="124">
        <v>0.14267834793491865</v>
      </c>
      <c r="BH212" s="115">
        <v>1.2378377973057271</v>
      </c>
      <c r="BI212" s="126">
        <v>0.99082186065915734</v>
      </c>
      <c r="BJ212" s="233">
        <v>325</v>
      </c>
      <c r="BK212" s="116">
        <v>855</v>
      </c>
      <c r="BL212" s="116">
        <v>40</v>
      </c>
      <c r="BM212" s="116">
        <v>180</v>
      </c>
      <c r="BN212" s="116">
        <v>365</v>
      </c>
      <c r="BO212" s="116">
        <v>1035</v>
      </c>
      <c r="BP212" s="232">
        <v>0.13644859813084112</v>
      </c>
      <c r="BQ212" s="124">
        <v>0.25907384230287861</v>
      </c>
      <c r="BR212" s="115">
        <v>2.8083933258724967</v>
      </c>
      <c r="BS212" s="115">
        <v>4.1786103597238489</v>
      </c>
      <c r="BT212" s="233">
        <v>75</v>
      </c>
      <c r="BU212" s="127">
        <v>60</v>
      </c>
      <c r="BV212" s="24" t="s">
        <v>85</v>
      </c>
      <c r="BW212" s="24" t="s">
        <v>85</v>
      </c>
      <c r="BX212" s="24" t="s">
        <v>85</v>
      </c>
      <c r="BY212" s="82"/>
      <c r="BZ212" s="66"/>
      <c r="CA212" s="439"/>
    </row>
    <row r="213" spans="1:79" ht="12.75" customHeight="1">
      <c r="A213" s="113"/>
      <c r="B213" s="227">
        <v>8250060</v>
      </c>
      <c r="C213" s="114">
        <v>8250060</v>
      </c>
      <c r="D213" s="115"/>
      <c r="E213" s="115"/>
      <c r="F213" s="116"/>
      <c r="G213" s="116"/>
      <c r="H213" s="116"/>
      <c r="I213" s="117" t="s">
        <v>179</v>
      </c>
      <c r="J213" s="115">
        <v>2.0299999999999998</v>
      </c>
      <c r="K213" s="24">
        <v>2.02</v>
      </c>
      <c r="L213" s="24">
        <v>202.99999999999997</v>
      </c>
      <c r="M213" s="116">
        <v>202</v>
      </c>
      <c r="N213" s="116">
        <v>5088</v>
      </c>
      <c r="O213" s="116">
        <v>4970</v>
      </c>
      <c r="P213" s="118">
        <v>4970</v>
      </c>
      <c r="Q213" s="116">
        <v>4315</v>
      </c>
      <c r="R213" s="116">
        <v>4387</v>
      </c>
      <c r="S213" s="116">
        <v>118</v>
      </c>
      <c r="T213" s="116">
        <v>583</v>
      </c>
      <c r="U213" s="232">
        <v>2.3742454728370221E-2</v>
      </c>
      <c r="V213" s="119">
        <v>0.13289263733758833</v>
      </c>
      <c r="W213" s="122">
        <v>2504.9</v>
      </c>
      <c r="X213" s="120">
        <v>2464.5</v>
      </c>
      <c r="Y213" s="24">
        <v>2776</v>
      </c>
      <c r="Z213" s="24">
        <v>1</v>
      </c>
      <c r="AA213" s="116">
        <v>2660</v>
      </c>
      <c r="AB213" s="116">
        <v>2660</v>
      </c>
      <c r="AC213" s="116">
        <v>2382</v>
      </c>
      <c r="AD213" s="116">
        <v>116</v>
      </c>
      <c r="AE213" s="116">
        <v>278</v>
      </c>
      <c r="AF213" s="232">
        <v>4.3609022556390979E-2</v>
      </c>
      <c r="AG213" s="119">
        <v>0.11670864819479429</v>
      </c>
      <c r="AH213" s="233">
        <v>2569</v>
      </c>
      <c r="AI213" s="233">
        <v>2503</v>
      </c>
      <c r="AJ213" s="118">
        <v>2503</v>
      </c>
      <c r="AK213" s="116">
        <v>2227</v>
      </c>
      <c r="AL213" s="116">
        <v>66</v>
      </c>
      <c r="AM213" s="116">
        <v>276</v>
      </c>
      <c r="AN213" s="232">
        <v>2.6368357970435477E-2</v>
      </c>
      <c r="AO213" s="121">
        <v>0.12393354288280198</v>
      </c>
      <c r="AP213" s="115">
        <v>12.655172413793105</v>
      </c>
      <c r="AQ213" s="122">
        <v>12.391089108910892</v>
      </c>
      <c r="AR213" s="233">
        <v>1870</v>
      </c>
      <c r="AS213" s="123">
        <v>2990</v>
      </c>
      <c r="AT213" s="116">
        <v>1380</v>
      </c>
      <c r="AU213" s="116">
        <v>1935</v>
      </c>
      <c r="AV213" s="116">
        <v>85</v>
      </c>
      <c r="AW213" s="116">
        <v>100</v>
      </c>
      <c r="AX213" s="116">
        <v>1465</v>
      </c>
      <c r="AY213" s="116">
        <v>2035</v>
      </c>
      <c r="AZ213" s="232">
        <v>0.78342245989304815</v>
      </c>
      <c r="BA213" s="124">
        <v>0.6806020066889632</v>
      </c>
      <c r="BB213" s="115">
        <v>0.9286074486703042</v>
      </c>
      <c r="BC213" s="115">
        <v>0.87578236845154922</v>
      </c>
      <c r="BD213" s="233">
        <v>150</v>
      </c>
      <c r="BE213" s="125">
        <v>405</v>
      </c>
      <c r="BF213" s="232">
        <v>8.0213903743315509E-2</v>
      </c>
      <c r="BG213" s="124">
        <v>0.1354515050167224</v>
      </c>
      <c r="BH213" s="115">
        <v>1.0215598851684966</v>
      </c>
      <c r="BI213" s="126">
        <v>0.94063545150501671</v>
      </c>
      <c r="BJ213" s="233">
        <v>130</v>
      </c>
      <c r="BK213" s="116">
        <v>305</v>
      </c>
      <c r="BL213" s="116">
        <v>60</v>
      </c>
      <c r="BM213" s="116">
        <v>185</v>
      </c>
      <c r="BN213" s="116">
        <v>190</v>
      </c>
      <c r="BO213" s="116">
        <v>490</v>
      </c>
      <c r="BP213" s="232">
        <v>0.10160427807486631</v>
      </c>
      <c r="BQ213" s="124">
        <v>0.16387959866220736</v>
      </c>
      <c r="BR213" s="115">
        <v>2.0912254162694257</v>
      </c>
      <c r="BS213" s="115">
        <v>2.6432193332614089</v>
      </c>
      <c r="BT213" s="233">
        <v>60</v>
      </c>
      <c r="BU213" s="127">
        <v>55</v>
      </c>
      <c r="BV213" s="24" t="s">
        <v>85</v>
      </c>
      <c r="BW213" s="24" t="s">
        <v>85</v>
      </c>
      <c r="BX213" s="24" t="s">
        <v>85</v>
      </c>
      <c r="BY213" s="82"/>
      <c r="BZ213" s="66"/>
      <c r="CA213" s="97"/>
    </row>
    <row r="214" spans="1:79" ht="12.75" customHeight="1">
      <c r="A214" s="128" t="s">
        <v>342</v>
      </c>
      <c r="B214" s="228">
        <v>8250061</v>
      </c>
      <c r="C214" s="287">
        <v>8250061</v>
      </c>
      <c r="D214" s="130"/>
      <c r="E214" s="130"/>
      <c r="F214" s="131"/>
      <c r="G214" s="131"/>
      <c r="H214" s="131"/>
      <c r="I214" s="132" t="s">
        <v>180</v>
      </c>
      <c r="J214" s="130">
        <v>38.130000000000003</v>
      </c>
      <c r="K214" s="27">
        <v>37.99</v>
      </c>
      <c r="L214" s="27">
        <v>3813.0000000000005</v>
      </c>
      <c r="M214" s="131">
        <v>3799</v>
      </c>
      <c r="N214" s="131">
        <v>3267</v>
      </c>
      <c r="O214" s="131">
        <v>3340</v>
      </c>
      <c r="P214" s="133">
        <v>3340</v>
      </c>
      <c r="Q214" s="131">
        <v>3429</v>
      </c>
      <c r="R214" s="131">
        <v>3417</v>
      </c>
      <c r="S214" s="131">
        <v>-73</v>
      </c>
      <c r="T214" s="131">
        <v>-77</v>
      </c>
      <c r="U214" s="263">
        <v>-2.1856287425149702E-2</v>
      </c>
      <c r="V214" s="134">
        <v>-2.253438688908399E-2</v>
      </c>
      <c r="W214" s="137">
        <v>85.7</v>
      </c>
      <c r="X214" s="135">
        <v>87.9</v>
      </c>
      <c r="Y214" s="27">
        <v>1235</v>
      </c>
      <c r="Z214" s="27">
        <v>0.99999998000000001</v>
      </c>
      <c r="AA214" s="131">
        <v>1357.9999728400001</v>
      </c>
      <c r="AB214" s="131">
        <v>1358</v>
      </c>
      <c r="AC214" s="131">
        <v>1331</v>
      </c>
      <c r="AD214" s="131">
        <v>-122.99997284000005</v>
      </c>
      <c r="AE214" s="131">
        <v>27</v>
      </c>
      <c r="AF214" s="263">
        <v>-9.0574355891015867E-2</v>
      </c>
      <c r="AG214" s="134">
        <v>2.02854996243426E-2</v>
      </c>
      <c r="AH214" s="264">
        <v>1168</v>
      </c>
      <c r="AI214" s="264">
        <v>1285</v>
      </c>
      <c r="AJ214" s="133">
        <v>1285</v>
      </c>
      <c r="AK214" s="131">
        <v>1293</v>
      </c>
      <c r="AL214" s="131">
        <v>-117</v>
      </c>
      <c r="AM214" s="131">
        <v>-8</v>
      </c>
      <c r="AN214" s="263">
        <v>-9.1050583657587544E-2</v>
      </c>
      <c r="AO214" s="136">
        <v>-6.1871616395978348E-3</v>
      </c>
      <c r="AP214" s="130">
        <v>0.30632048255966426</v>
      </c>
      <c r="AQ214" s="137">
        <v>0.33824690708081073</v>
      </c>
      <c r="AR214" s="264">
        <v>1065</v>
      </c>
      <c r="AS214" s="138">
        <v>1355</v>
      </c>
      <c r="AT214" s="131">
        <v>800</v>
      </c>
      <c r="AU214" s="131">
        <v>960</v>
      </c>
      <c r="AV214" s="131">
        <v>50</v>
      </c>
      <c r="AW214" s="131">
        <v>45</v>
      </c>
      <c r="AX214" s="131">
        <v>850</v>
      </c>
      <c r="AY214" s="131">
        <v>1005</v>
      </c>
      <c r="AZ214" s="263">
        <v>0.7981220657276995</v>
      </c>
      <c r="BA214" s="139">
        <v>0.74169741697416969</v>
      </c>
      <c r="BB214" s="130">
        <v>0.9460312068204576</v>
      </c>
      <c r="BC214" s="130">
        <v>0.95439847976952508</v>
      </c>
      <c r="BD214" s="264">
        <v>125</v>
      </c>
      <c r="BE214" s="140">
        <v>200</v>
      </c>
      <c r="BF214" s="263">
        <v>0.11737089201877934</v>
      </c>
      <c r="BG214" s="139">
        <v>0.14760147601476015</v>
      </c>
      <c r="BH214" s="130">
        <v>1.494770723994592</v>
      </c>
      <c r="BI214" s="141">
        <v>1.0250102501025011</v>
      </c>
      <c r="BJ214" s="264">
        <v>35</v>
      </c>
      <c r="BK214" s="131">
        <v>90</v>
      </c>
      <c r="BL214" s="131">
        <v>15</v>
      </c>
      <c r="BM214" s="131">
        <v>35</v>
      </c>
      <c r="BN214" s="131">
        <v>50</v>
      </c>
      <c r="BO214" s="131">
        <v>125</v>
      </c>
      <c r="BP214" s="263">
        <v>4.6948356807511735E-2</v>
      </c>
      <c r="BQ214" s="139">
        <v>9.2250922509225092E-2</v>
      </c>
      <c r="BR214" s="130">
        <v>0.96629392844670758</v>
      </c>
      <c r="BS214" s="130">
        <v>1.4879181049875014</v>
      </c>
      <c r="BT214" s="264">
        <v>40</v>
      </c>
      <c r="BU214" s="142">
        <v>25</v>
      </c>
      <c r="BV214" s="27" t="s">
        <v>181</v>
      </c>
      <c r="BW214" s="27" t="s">
        <v>181</v>
      </c>
      <c r="BX214" s="27" t="s">
        <v>181</v>
      </c>
      <c r="BY214" s="82" t="s">
        <v>342</v>
      </c>
      <c r="BZ214" s="66"/>
      <c r="CA214" s="97"/>
    </row>
    <row r="215" spans="1:79" ht="12.75" customHeight="1">
      <c r="A215" s="113"/>
      <c r="B215" s="227">
        <v>8250062</v>
      </c>
      <c r="C215" s="114">
        <v>8250062</v>
      </c>
      <c r="D215" s="115"/>
      <c r="E215" s="115"/>
      <c r="F215" s="116"/>
      <c r="G215" s="116"/>
      <c r="H215" s="116"/>
      <c r="I215" s="117" t="s">
        <v>182</v>
      </c>
      <c r="J215" s="115">
        <v>1.48</v>
      </c>
      <c r="K215" s="24">
        <v>1.48</v>
      </c>
      <c r="L215" s="24">
        <v>148</v>
      </c>
      <c r="M215" s="116">
        <v>148</v>
      </c>
      <c r="N215" s="116">
        <v>5452</v>
      </c>
      <c r="O215" s="116">
        <v>5130</v>
      </c>
      <c r="P215" s="118">
        <v>5130</v>
      </c>
      <c r="Q215" s="116">
        <v>4707</v>
      </c>
      <c r="R215" s="116">
        <v>4357</v>
      </c>
      <c r="S215" s="116">
        <v>322</v>
      </c>
      <c r="T215" s="116">
        <v>773</v>
      </c>
      <c r="U215" s="232">
        <v>6.276803118908382E-2</v>
      </c>
      <c r="V215" s="119">
        <v>0.17741565297222861</v>
      </c>
      <c r="W215" s="122">
        <v>3686.3</v>
      </c>
      <c r="X215" s="120">
        <v>3467.9</v>
      </c>
      <c r="Y215" s="24">
        <v>2784</v>
      </c>
      <c r="Z215" s="24">
        <v>1</v>
      </c>
      <c r="AA215" s="116">
        <v>2609</v>
      </c>
      <c r="AB215" s="116">
        <v>2609</v>
      </c>
      <c r="AC215" s="116">
        <v>2461</v>
      </c>
      <c r="AD215" s="116">
        <v>175</v>
      </c>
      <c r="AE215" s="116">
        <v>148</v>
      </c>
      <c r="AF215" s="232">
        <v>6.707550785741663E-2</v>
      </c>
      <c r="AG215" s="119">
        <v>6.0138155221454694E-2</v>
      </c>
      <c r="AH215" s="233">
        <v>2574</v>
      </c>
      <c r="AI215" s="233">
        <v>2415</v>
      </c>
      <c r="AJ215" s="118">
        <v>2415</v>
      </c>
      <c r="AK215" s="116">
        <v>2253</v>
      </c>
      <c r="AL215" s="116">
        <v>159</v>
      </c>
      <c r="AM215" s="116">
        <v>162</v>
      </c>
      <c r="AN215" s="232">
        <v>6.5838509316770183E-2</v>
      </c>
      <c r="AO215" s="121">
        <v>7.1904127829560585E-2</v>
      </c>
      <c r="AP215" s="115">
        <v>17.391891891891891</v>
      </c>
      <c r="AQ215" s="122">
        <v>16.317567567567568</v>
      </c>
      <c r="AR215" s="233">
        <v>1755</v>
      </c>
      <c r="AS215" s="123">
        <v>3000</v>
      </c>
      <c r="AT215" s="116">
        <v>1255</v>
      </c>
      <c r="AU215" s="116">
        <v>1850</v>
      </c>
      <c r="AV215" s="116">
        <v>110</v>
      </c>
      <c r="AW215" s="116">
        <v>210</v>
      </c>
      <c r="AX215" s="116">
        <v>1365</v>
      </c>
      <c r="AY215" s="116">
        <v>2060</v>
      </c>
      <c r="AZ215" s="232">
        <v>0.77777777777777779</v>
      </c>
      <c r="BA215" s="124">
        <v>0.68666666666666665</v>
      </c>
      <c r="BB215" s="115">
        <v>0.92191668586228914</v>
      </c>
      <c r="BC215" s="115">
        <v>0.8835862277216171</v>
      </c>
      <c r="BD215" s="233">
        <v>175</v>
      </c>
      <c r="BE215" s="125">
        <v>580</v>
      </c>
      <c r="BF215" s="232">
        <v>9.9715099715099717E-2</v>
      </c>
      <c r="BG215" s="124">
        <v>0.19333333333333333</v>
      </c>
      <c r="BH215" s="115">
        <v>1.2699163244877132</v>
      </c>
      <c r="BI215" s="126">
        <v>1.3425925925925926</v>
      </c>
      <c r="BJ215" s="233">
        <v>160</v>
      </c>
      <c r="BK215" s="116">
        <v>180</v>
      </c>
      <c r="BL215" s="116">
        <v>25</v>
      </c>
      <c r="BM215" s="116">
        <v>155</v>
      </c>
      <c r="BN215" s="116">
        <v>185</v>
      </c>
      <c r="BO215" s="116">
        <v>335</v>
      </c>
      <c r="BP215" s="232">
        <v>0.10541310541310542</v>
      </c>
      <c r="BQ215" s="124">
        <v>0.11166666666666666</v>
      </c>
      <c r="BR215" s="115">
        <v>2.1696189316491465</v>
      </c>
      <c r="BS215" s="115">
        <v>1.8010752688172043</v>
      </c>
      <c r="BT215" s="233">
        <v>35</v>
      </c>
      <c r="BU215" s="127">
        <v>40</v>
      </c>
      <c r="BV215" s="24" t="s">
        <v>85</v>
      </c>
      <c r="BW215" s="24" t="s">
        <v>85</v>
      </c>
      <c r="BX215" s="24" t="s">
        <v>85</v>
      </c>
      <c r="BY215" s="82"/>
      <c r="BZ215" s="66"/>
      <c r="CA215" s="97"/>
    </row>
    <row r="216" spans="1:79" ht="12.75" customHeight="1">
      <c r="A216" s="113"/>
      <c r="B216" s="227">
        <v>8250063</v>
      </c>
      <c r="C216" s="114">
        <v>8250063</v>
      </c>
      <c r="D216" s="115"/>
      <c r="E216" s="115"/>
      <c r="F216" s="116"/>
      <c r="G216" s="116"/>
      <c r="H216" s="116"/>
      <c r="I216" s="117" t="s">
        <v>183</v>
      </c>
      <c r="J216" s="115">
        <v>1.34</v>
      </c>
      <c r="K216" s="24">
        <v>1.34</v>
      </c>
      <c r="L216" s="24">
        <v>134</v>
      </c>
      <c r="M216" s="116">
        <v>134</v>
      </c>
      <c r="N216" s="116">
        <v>4799</v>
      </c>
      <c r="O216" s="116">
        <v>4428</v>
      </c>
      <c r="P216" s="118">
        <v>4428</v>
      </c>
      <c r="Q216" s="116">
        <v>3748</v>
      </c>
      <c r="R216" s="116">
        <v>3566</v>
      </c>
      <c r="S216" s="116">
        <v>371</v>
      </c>
      <c r="T216" s="116">
        <v>862</v>
      </c>
      <c r="U216" s="232">
        <v>8.3785004516711836E-2</v>
      </c>
      <c r="V216" s="119">
        <v>0.24172742568704431</v>
      </c>
      <c r="W216" s="122">
        <v>3576.3</v>
      </c>
      <c r="X216" s="120">
        <v>3298.8</v>
      </c>
      <c r="Y216" s="24">
        <v>2219</v>
      </c>
      <c r="Z216" s="24">
        <v>1</v>
      </c>
      <c r="AA216" s="116">
        <v>2061</v>
      </c>
      <c r="AB216" s="116">
        <v>2061</v>
      </c>
      <c r="AC216" s="116">
        <v>1838</v>
      </c>
      <c r="AD216" s="116">
        <v>158</v>
      </c>
      <c r="AE216" s="116">
        <v>223</v>
      </c>
      <c r="AF216" s="232">
        <v>7.6661814653081028E-2</v>
      </c>
      <c r="AG216" s="119">
        <v>0.12132752992383025</v>
      </c>
      <c r="AH216" s="233">
        <v>2072</v>
      </c>
      <c r="AI216" s="233">
        <v>1900</v>
      </c>
      <c r="AJ216" s="118">
        <v>1900</v>
      </c>
      <c r="AK216" s="116">
        <v>1654</v>
      </c>
      <c r="AL216" s="116">
        <v>172</v>
      </c>
      <c r="AM216" s="116">
        <v>246</v>
      </c>
      <c r="AN216" s="232">
        <v>9.0526315789473691E-2</v>
      </c>
      <c r="AO216" s="121">
        <v>0.14873035066505441</v>
      </c>
      <c r="AP216" s="115">
        <v>15.462686567164178</v>
      </c>
      <c r="AQ216" s="122">
        <v>14.17910447761194</v>
      </c>
      <c r="AR216" s="233">
        <v>1520</v>
      </c>
      <c r="AS216" s="123">
        <v>2315</v>
      </c>
      <c r="AT216" s="116">
        <v>1065</v>
      </c>
      <c r="AU216" s="116">
        <v>1400</v>
      </c>
      <c r="AV216" s="116">
        <v>75</v>
      </c>
      <c r="AW216" s="116">
        <v>100</v>
      </c>
      <c r="AX216" s="116">
        <v>1140</v>
      </c>
      <c r="AY216" s="116">
        <v>1500</v>
      </c>
      <c r="AZ216" s="232">
        <v>0.75</v>
      </c>
      <c r="BA216" s="124">
        <v>0.64794816414686829</v>
      </c>
      <c r="BB216" s="115">
        <v>0.88899108993863596</v>
      </c>
      <c r="BC216" s="115">
        <v>0.8337641856082697</v>
      </c>
      <c r="BD216" s="233">
        <v>125</v>
      </c>
      <c r="BE216" s="125">
        <v>375</v>
      </c>
      <c r="BF216" s="232">
        <v>8.2236842105263164E-2</v>
      </c>
      <c r="BG216" s="124">
        <v>0.16198704103671707</v>
      </c>
      <c r="BH216" s="115">
        <v>1.0473229085883162</v>
      </c>
      <c r="BI216" s="126">
        <v>1.1249100071994242</v>
      </c>
      <c r="BJ216" s="233">
        <v>145</v>
      </c>
      <c r="BK216" s="116">
        <v>220</v>
      </c>
      <c r="BL216" s="116">
        <v>45</v>
      </c>
      <c r="BM216" s="116">
        <v>180</v>
      </c>
      <c r="BN216" s="116">
        <v>190</v>
      </c>
      <c r="BO216" s="116">
        <v>400</v>
      </c>
      <c r="BP216" s="232">
        <v>0.125</v>
      </c>
      <c r="BQ216" s="124">
        <v>0.17278617710583152</v>
      </c>
      <c r="BR216" s="115">
        <v>2.5727575844893593</v>
      </c>
      <c r="BS216" s="115">
        <v>2.7868738242876052</v>
      </c>
      <c r="BT216" s="233">
        <v>60</v>
      </c>
      <c r="BU216" s="127">
        <v>45</v>
      </c>
      <c r="BV216" s="24" t="s">
        <v>85</v>
      </c>
      <c r="BW216" s="24" t="s">
        <v>85</v>
      </c>
      <c r="BX216" s="24" t="s">
        <v>85</v>
      </c>
      <c r="BY216" s="82"/>
      <c r="BZ216" s="66"/>
      <c r="CA216" s="97"/>
    </row>
    <row r="217" spans="1:79" ht="12.75" customHeight="1">
      <c r="A217" s="113"/>
      <c r="B217" s="227">
        <v>8250064</v>
      </c>
      <c r="C217" s="114">
        <v>8250064</v>
      </c>
      <c r="D217" s="115"/>
      <c r="E217" s="115"/>
      <c r="F217" s="116"/>
      <c r="G217" s="116"/>
      <c r="H217" s="116"/>
      <c r="I217" s="117" t="s">
        <v>184</v>
      </c>
      <c r="J217" s="115">
        <v>1.97</v>
      </c>
      <c r="K217" s="24">
        <v>2.06</v>
      </c>
      <c r="L217" s="24">
        <v>197</v>
      </c>
      <c r="M217" s="116">
        <v>206</v>
      </c>
      <c r="N217" s="116">
        <v>6135</v>
      </c>
      <c r="O217" s="116">
        <v>5683</v>
      </c>
      <c r="P217" s="118">
        <v>5916</v>
      </c>
      <c r="Q217" s="116">
        <v>5534</v>
      </c>
      <c r="R217" s="116">
        <v>5297</v>
      </c>
      <c r="S217" s="116">
        <v>452</v>
      </c>
      <c r="T217" s="116">
        <v>619</v>
      </c>
      <c r="U217" s="232">
        <v>7.9535456625021997E-2</v>
      </c>
      <c r="V217" s="119">
        <v>0.11685859920709836</v>
      </c>
      <c r="W217" s="122">
        <v>3113.6</v>
      </c>
      <c r="X217" s="120">
        <v>2877</v>
      </c>
      <c r="Y217" s="24">
        <v>2985</v>
      </c>
      <c r="Z217" s="24">
        <v>1</v>
      </c>
      <c r="AA217" s="116">
        <v>2931</v>
      </c>
      <c r="AB217" s="116">
        <v>2931</v>
      </c>
      <c r="AC217" s="116">
        <v>2746</v>
      </c>
      <c r="AD217" s="116">
        <v>54</v>
      </c>
      <c r="AE217" s="116">
        <v>185</v>
      </c>
      <c r="AF217" s="232">
        <v>1.8423746161719549E-2</v>
      </c>
      <c r="AG217" s="119">
        <v>6.7370721048798252E-2</v>
      </c>
      <c r="AH217" s="233">
        <v>2776</v>
      </c>
      <c r="AI217" s="233">
        <v>2670</v>
      </c>
      <c r="AJ217" s="118">
        <v>2670</v>
      </c>
      <c r="AK217" s="116">
        <v>2546</v>
      </c>
      <c r="AL217" s="116">
        <v>106</v>
      </c>
      <c r="AM217" s="116">
        <v>124</v>
      </c>
      <c r="AN217" s="232">
        <v>3.9700374531835204E-2</v>
      </c>
      <c r="AO217" s="121">
        <v>4.8703849175176749E-2</v>
      </c>
      <c r="AP217" s="115">
        <v>14.091370558375635</v>
      </c>
      <c r="AQ217" s="122">
        <v>12.961165048543689</v>
      </c>
      <c r="AR217" s="233">
        <v>1900</v>
      </c>
      <c r="AS217" s="123">
        <v>3160</v>
      </c>
      <c r="AT217" s="116">
        <v>1325</v>
      </c>
      <c r="AU217" s="116">
        <v>1955</v>
      </c>
      <c r="AV217" s="116">
        <v>80</v>
      </c>
      <c r="AW217" s="116">
        <v>150</v>
      </c>
      <c r="AX217" s="116">
        <v>1405</v>
      </c>
      <c r="AY217" s="116">
        <v>2105</v>
      </c>
      <c r="AZ217" s="232">
        <v>0.73947368421052628</v>
      </c>
      <c r="BA217" s="124">
        <v>0.66613924050632911</v>
      </c>
      <c r="BB217" s="115">
        <v>0.87651402200967254</v>
      </c>
      <c r="BC217" s="115">
        <v>0.85717202716941321</v>
      </c>
      <c r="BD217" s="233">
        <v>275</v>
      </c>
      <c r="BE217" s="125">
        <v>635</v>
      </c>
      <c r="BF217" s="232">
        <v>0.14473684210526316</v>
      </c>
      <c r="BG217" s="124">
        <v>0.20094936708860758</v>
      </c>
      <c r="BH217" s="115">
        <v>1.8432883191154363</v>
      </c>
      <c r="BI217" s="126">
        <v>1.3954817158931083</v>
      </c>
      <c r="BJ217" s="233">
        <v>115</v>
      </c>
      <c r="BK217" s="116">
        <v>225</v>
      </c>
      <c r="BL217" s="116">
        <v>75</v>
      </c>
      <c r="BM217" s="116">
        <v>155</v>
      </c>
      <c r="BN217" s="116">
        <v>190</v>
      </c>
      <c r="BO217" s="116">
        <v>380</v>
      </c>
      <c r="BP217" s="232">
        <v>0.1</v>
      </c>
      <c r="BQ217" s="124">
        <v>0.12025316455696203</v>
      </c>
      <c r="BR217" s="115">
        <v>2.0582060675914873</v>
      </c>
      <c r="BS217" s="115">
        <v>1.9395671702735811</v>
      </c>
      <c r="BT217" s="233">
        <v>45</v>
      </c>
      <c r="BU217" s="127">
        <v>45</v>
      </c>
      <c r="BV217" s="24" t="s">
        <v>85</v>
      </c>
      <c r="BW217" s="24" t="s">
        <v>85</v>
      </c>
      <c r="BX217" s="24" t="s">
        <v>85</v>
      </c>
      <c r="BY217" s="82"/>
      <c r="BZ217" s="66"/>
      <c r="CA217" s="439"/>
    </row>
    <row r="218" spans="1:79" ht="12.75" customHeight="1">
      <c r="A218" s="113"/>
      <c r="B218" s="278">
        <v>8250065</v>
      </c>
      <c r="C218" s="285">
        <v>8250065</v>
      </c>
      <c r="D218" s="115"/>
      <c r="E218" s="115"/>
      <c r="F218" s="116"/>
      <c r="G218" s="116"/>
      <c r="H218" s="116"/>
      <c r="I218" s="117" t="s">
        <v>185</v>
      </c>
      <c r="J218" s="115">
        <v>1.43</v>
      </c>
      <c r="K218" s="24">
        <v>1.35</v>
      </c>
      <c r="L218" s="24">
        <v>143</v>
      </c>
      <c r="M218" s="116">
        <v>135</v>
      </c>
      <c r="N218" s="116">
        <v>3832</v>
      </c>
      <c r="O218" s="116">
        <v>3715</v>
      </c>
      <c r="P218" s="118">
        <v>3482</v>
      </c>
      <c r="Q218" s="116">
        <v>3121</v>
      </c>
      <c r="R218" s="116">
        <v>3199</v>
      </c>
      <c r="S218" s="116">
        <v>117</v>
      </c>
      <c r="T218" s="116">
        <v>283</v>
      </c>
      <c r="U218" s="232">
        <v>3.149394347240915E-2</v>
      </c>
      <c r="V218" s="119">
        <v>8.8465145357924352E-2</v>
      </c>
      <c r="W218" s="122">
        <v>2675.6</v>
      </c>
      <c r="X218" s="120">
        <v>2586</v>
      </c>
      <c r="Y218" s="24">
        <v>1848</v>
      </c>
      <c r="Z218" s="24">
        <v>0.99999872000000001</v>
      </c>
      <c r="AA218" s="116">
        <v>1683.9978444799999</v>
      </c>
      <c r="AB218" s="116">
        <v>1684</v>
      </c>
      <c r="AC218" s="116">
        <v>1592</v>
      </c>
      <c r="AD218" s="116">
        <v>164.00215552000009</v>
      </c>
      <c r="AE218" s="116">
        <v>92</v>
      </c>
      <c r="AF218" s="232">
        <v>9.7388578054054556E-2</v>
      </c>
      <c r="AG218" s="119">
        <v>5.7788944723618091E-2</v>
      </c>
      <c r="AH218" s="233">
        <v>1637</v>
      </c>
      <c r="AI218" s="233">
        <v>1499.9980800000001</v>
      </c>
      <c r="AJ218" s="118">
        <v>1500</v>
      </c>
      <c r="AK218" s="116">
        <v>1449</v>
      </c>
      <c r="AL218" s="116">
        <v>137.00191999999993</v>
      </c>
      <c r="AM218" s="116">
        <v>51</v>
      </c>
      <c r="AN218" s="232">
        <v>9.1334730241787995E-2</v>
      </c>
      <c r="AO218" s="121">
        <v>3.5196687370600416E-2</v>
      </c>
      <c r="AP218" s="115">
        <v>11.447552447552448</v>
      </c>
      <c r="AQ218" s="122">
        <v>11.111111111111111</v>
      </c>
      <c r="AR218" s="233">
        <v>1260</v>
      </c>
      <c r="AS218" s="123">
        <v>1945</v>
      </c>
      <c r="AT218" s="116">
        <v>775</v>
      </c>
      <c r="AU218" s="116">
        <v>1035</v>
      </c>
      <c r="AV218" s="116">
        <v>65</v>
      </c>
      <c r="AW218" s="116">
        <v>70</v>
      </c>
      <c r="AX218" s="116">
        <v>840</v>
      </c>
      <c r="AY218" s="116">
        <v>1105</v>
      </c>
      <c r="AZ218" s="232">
        <v>0.66666666666666663</v>
      </c>
      <c r="BA218" s="124">
        <v>0.56812339331619532</v>
      </c>
      <c r="BB218" s="115">
        <v>0.7902143021676763</v>
      </c>
      <c r="BC218" s="115">
        <v>0.7310475815252353</v>
      </c>
      <c r="BD218" s="233">
        <v>255</v>
      </c>
      <c r="BE218" s="125">
        <v>515</v>
      </c>
      <c r="BF218" s="232">
        <v>0.20238095238095238</v>
      </c>
      <c r="BG218" s="124">
        <v>0.2647814910025707</v>
      </c>
      <c r="BH218" s="115">
        <v>2.5774118055163893</v>
      </c>
      <c r="BI218" s="126">
        <v>1.838760354184519</v>
      </c>
      <c r="BJ218" s="233">
        <v>90</v>
      </c>
      <c r="BK218" s="116">
        <v>185</v>
      </c>
      <c r="BL218" s="116">
        <v>40</v>
      </c>
      <c r="BM218" s="116">
        <v>95</v>
      </c>
      <c r="BN218" s="116">
        <v>130</v>
      </c>
      <c r="BO218" s="116">
        <v>280</v>
      </c>
      <c r="BP218" s="232">
        <v>0.10317460317460317</v>
      </c>
      <c r="BQ218" s="124">
        <v>0.14395886889460155</v>
      </c>
      <c r="BR218" s="115">
        <v>2.1235459427531218</v>
      </c>
      <c r="BS218" s="115">
        <v>2.3219172402355088</v>
      </c>
      <c r="BT218" s="233">
        <v>35</v>
      </c>
      <c r="BU218" s="127">
        <v>45</v>
      </c>
      <c r="BV218" s="24" t="s">
        <v>85</v>
      </c>
      <c r="BW218" s="24" t="s">
        <v>85</v>
      </c>
      <c r="BX218" s="24" t="s">
        <v>85</v>
      </c>
      <c r="BY218" s="82"/>
      <c r="BZ218" s="66"/>
      <c r="CA218" s="97"/>
    </row>
    <row r="219" spans="1:79" ht="12.75" customHeight="1">
      <c r="A219" s="113"/>
      <c r="B219" s="278">
        <v>8250066.0199999996</v>
      </c>
      <c r="C219" s="285">
        <v>8250066.0199999996</v>
      </c>
      <c r="D219" s="115"/>
      <c r="E219" s="115"/>
      <c r="F219" s="116"/>
      <c r="G219" s="116"/>
      <c r="H219" s="116"/>
      <c r="I219" s="117" t="s">
        <v>187</v>
      </c>
      <c r="J219" s="115">
        <v>2.17</v>
      </c>
      <c r="K219" s="24">
        <v>2.17</v>
      </c>
      <c r="L219" s="24">
        <v>217</v>
      </c>
      <c r="M219" s="116">
        <v>217</v>
      </c>
      <c r="N219" s="116">
        <v>5422</v>
      </c>
      <c r="O219" s="116">
        <v>5554</v>
      </c>
      <c r="P219" s="118">
        <v>5554</v>
      </c>
      <c r="Q219" s="116">
        <v>5336</v>
      </c>
      <c r="R219" s="116">
        <v>5172</v>
      </c>
      <c r="S219" s="116">
        <v>-132</v>
      </c>
      <c r="T219" s="116">
        <v>382</v>
      </c>
      <c r="U219" s="232">
        <v>-2.3766654663305724E-2</v>
      </c>
      <c r="V219" s="119">
        <v>7.3859242072699144E-2</v>
      </c>
      <c r="W219" s="122">
        <v>2495.5</v>
      </c>
      <c r="X219" s="120">
        <v>2556</v>
      </c>
      <c r="Y219" s="24">
        <v>2714</v>
      </c>
      <c r="Z219" s="24">
        <v>0.99999921999999997</v>
      </c>
      <c r="AA219" s="116">
        <v>2714</v>
      </c>
      <c r="AB219" s="116">
        <v>2714</v>
      </c>
      <c r="AC219" s="116">
        <v>2637</v>
      </c>
      <c r="AD219" s="116">
        <v>0</v>
      </c>
      <c r="AE219" s="116">
        <v>77</v>
      </c>
      <c r="AF219" s="232">
        <v>0</v>
      </c>
      <c r="AG219" s="119">
        <v>2.9199848312476299E-2</v>
      </c>
      <c r="AH219" s="233">
        <v>2497</v>
      </c>
      <c r="AI219" s="233">
        <v>2574.9979914999999</v>
      </c>
      <c r="AJ219" s="118">
        <v>2575</v>
      </c>
      <c r="AK219" s="116">
        <v>2437</v>
      </c>
      <c r="AL219" s="116">
        <v>-77.997991499999898</v>
      </c>
      <c r="AM219" s="116">
        <v>138</v>
      </c>
      <c r="AN219" s="232">
        <v>-3.0290505762516788E-2</v>
      </c>
      <c r="AO219" s="121">
        <v>5.6627000410340585E-2</v>
      </c>
      <c r="AP219" s="115">
        <v>11.506912442396313</v>
      </c>
      <c r="AQ219" s="122">
        <v>11.866359447004609</v>
      </c>
      <c r="AR219" s="233">
        <v>1635</v>
      </c>
      <c r="AS219" s="123">
        <v>2870</v>
      </c>
      <c r="AT219" s="116">
        <v>1065</v>
      </c>
      <c r="AU219" s="116">
        <v>1685</v>
      </c>
      <c r="AV219" s="116">
        <v>110</v>
      </c>
      <c r="AW219" s="116">
        <v>115</v>
      </c>
      <c r="AX219" s="116">
        <v>1175</v>
      </c>
      <c r="AY219" s="116">
        <v>1800</v>
      </c>
      <c r="AZ219" s="232">
        <v>0.71865443425076447</v>
      </c>
      <c r="BA219" s="124">
        <v>0.62717770034843201</v>
      </c>
      <c r="BB219" s="115">
        <v>0.85183651839176122</v>
      </c>
      <c r="BC219" s="115">
        <v>0.80703725004173266</v>
      </c>
      <c r="BD219" s="233">
        <v>180</v>
      </c>
      <c r="BE219" s="125">
        <v>585</v>
      </c>
      <c r="BF219" s="232">
        <v>0.11009174311926606</v>
      </c>
      <c r="BG219" s="124">
        <v>0.20383275261324041</v>
      </c>
      <c r="BH219" s="115">
        <v>1.4020675121211659</v>
      </c>
      <c r="BI219" s="126">
        <v>1.4155052264808363</v>
      </c>
      <c r="BJ219" s="233">
        <v>170</v>
      </c>
      <c r="BK219" s="116">
        <v>330</v>
      </c>
      <c r="BL219" s="116">
        <v>55</v>
      </c>
      <c r="BM219" s="116">
        <v>105</v>
      </c>
      <c r="BN219" s="116">
        <v>225</v>
      </c>
      <c r="BO219" s="116">
        <v>435</v>
      </c>
      <c r="BP219" s="232">
        <v>0.13761467889908258</v>
      </c>
      <c r="BQ219" s="124">
        <v>0.15156794425087108</v>
      </c>
      <c r="BR219" s="115">
        <v>2.83239367099746</v>
      </c>
      <c r="BS219" s="115">
        <v>2.444644262110824</v>
      </c>
      <c r="BT219" s="233">
        <v>65</v>
      </c>
      <c r="BU219" s="127">
        <v>45</v>
      </c>
      <c r="BV219" s="24" t="s">
        <v>85</v>
      </c>
      <c r="BW219" s="24" t="s">
        <v>85</v>
      </c>
      <c r="BX219" s="24" t="s">
        <v>85</v>
      </c>
      <c r="BY219" s="82"/>
      <c r="BZ219" s="66"/>
      <c r="CA219" s="439"/>
    </row>
    <row r="220" spans="1:79" ht="12.75" customHeight="1">
      <c r="A220" s="113"/>
      <c r="B220" s="227">
        <v>8250066.0300000003</v>
      </c>
      <c r="C220" s="114">
        <v>8250066.0099999998</v>
      </c>
      <c r="D220" s="115"/>
      <c r="E220" s="115"/>
      <c r="F220" s="116"/>
      <c r="G220" s="116"/>
      <c r="H220" s="116"/>
      <c r="I220" s="117" t="s">
        <v>186</v>
      </c>
      <c r="J220" s="115">
        <v>2</v>
      </c>
      <c r="K220" s="24">
        <v>3.48</v>
      </c>
      <c r="L220" s="24">
        <v>200</v>
      </c>
      <c r="M220" s="116">
        <v>348</v>
      </c>
      <c r="N220" s="116">
        <v>4031</v>
      </c>
      <c r="O220" s="116">
        <v>3569</v>
      </c>
      <c r="P220" s="118">
        <v>4623</v>
      </c>
      <c r="Q220" s="116">
        <v>3543</v>
      </c>
      <c r="R220" s="116">
        <v>3527</v>
      </c>
      <c r="S220" s="116">
        <v>462</v>
      </c>
      <c r="T220" s="116">
        <v>1096</v>
      </c>
      <c r="U220" s="232">
        <v>0.12944802465676661</v>
      </c>
      <c r="V220" s="119">
        <v>0.31074567621207827</v>
      </c>
      <c r="W220" s="122">
        <v>2019.7</v>
      </c>
      <c r="X220" s="120">
        <v>1329.3</v>
      </c>
      <c r="Y220" s="24">
        <v>2345</v>
      </c>
      <c r="Z220" s="24">
        <v>0.99998865000000003</v>
      </c>
      <c r="AA220" s="116">
        <v>1638</v>
      </c>
      <c r="AB220" s="116">
        <v>1638</v>
      </c>
      <c r="AC220" s="116">
        <v>1633</v>
      </c>
      <c r="AD220" s="116">
        <v>707</v>
      </c>
      <c r="AE220" s="116">
        <v>5</v>
      </c>
      <c r="AF220" s="232">
        <v>0.43162393162393164</v>
      </c>
      <c r="AG220" s="119">
        <v>3.0618493570116348E-3</v>
      </c>
      <c r="AH220" s="233">
        <v>1865</v>
      </c>
      <c r="AI220" s="233">
        <v>1510.9828501500001</v>
      </c>
      <c r="AJ220" s="118">
        <v>1511</v>
      </c>
      <c r="AK220" s="116">
        <v>1517</v>
      </c>
      <c r="AL220" s="116">
        <v>354.0171498499999</v>
      </c>
      <c r="AM220" s="116">
        <v>-6</v>
      </c>
      <c r="AN220" s="232">
        <v>0.23429594175397522</v>
      </c>
      <c r="AO220" s="121">
        <v>-3.9551746868820041E-3</v>
      </c>
      <c r="AP220" s="115">
        <v>9.3249999999999993</v>
      </c>
      <c r="AQ220" s="122">
        <v>4.3419540229885056</v>
      </c>
      <c r="AR220" s="233">
        <v>1380</v>
      </c>
      <c r="AS220" s="123">
        <v>1555</v>
      </c>
      <c r="AT220" s="116">
        <v>790</v>
      </c>
      <c r="AU220" s="116">
        <v>655</v>
      </c>
      <c r="AV220" s="116">
        <v>100</v>
      </c>
      <c r="AW220" s="116">
        <v>70</v>
      </c>
      <c r="AX220" s="116">
        <v>890</v>
      </c>
      <c r="AY220" s="116">
        <v>725</v>
      </c>
      <c r="AZ220" s="232">
        <v>0.64492753623188404</v>
      </c>
      <c r="BA220" s="124">
        <v>0.4662379421221865</v>
      </c>
      <c r="BB220" s="115">
        <v>0.76444644448829557</v>
      </c>
      <c r="BC220" s="115">
        <v>0.59994382208800834</v>
      </c>
      <c r="BD220" s="233">
        <v>145</v>
      </c>
      <c r="BE220" s="125">
        <v>270</v>
      </c>
      <c r="BF220" s="232">
        <v>0.10507246376811594</v>
      </c>
      <c r="BG220" s="124">
        <v>0.17363344051446947</v>
      </c>
      <c r="BH220" s="115">
        <v>1.3381447481325499</v>
      </c>
      <c r="BI220" s="126">
        <v>1.2057877813504825</v>
      </c>
      <c r="BJ220" s="233">
        <v>295</v>
      </c>
      <c r="BK220" s="116">
        <v>465</v>
      </c>
      <c r="BL220" s="116">
        <v>20</v>
      </c>
      <c r="BM220" s="116">
        <v>85</v>
      </c>
      <c r="BN220" s="116">
        <v>315</v>
      </c>
      <c r="BO220" s="116">
        <v>550</v>
      </c>
      <c r="BP220" s="232">
        <v>0.22826086956521738</v>
      </c>
      <c r="BQ220" s="124">
        <v>0.3536977491961415</v>
      </c>
      <c r="BR220" s="115">
        <v>4.6980790673283952</v>
      </c>
      <c r="BS220" s="115">
        <v>5.704802406389379</v>
      </c>
      <c r="BT220" s="233">
        <v>25</v>
      </c>
      <c r="BU220" s="127">
        <v>10</v>
      </c>
      <c r="BV220" s="24" t="s">
        <v>85</v>
      </c>
      <c r="BW220" s="24" t="s">
        <v>85</v>
      </c>
      <c r="BX220" s="24" t="s">
        <v>85</v>
      </c>
      <c r="BY220" s="82"/>
      <c r="BZ220" s="66"/>
      <c r="CA220" s="439"/>
    </row>
    <row r="221" spans="1:79" ht="12.75" customHeight="1">
      <c r="A221" s="128" t="s">
        <v>484</v>
      </c>
      <c r="B221" s="276">
        <v>8250066.04</v>
      </c>
      <c r="C221" s="284"/>
      <c r="D221" s="130"/>
      <c r="E221" s="130"/>
      <c r="F221" s="131"/>
      <c r="G221" s="131"/>
      <c r="H221" s="131"/>
      <c r="I221" s="129"/>
      <c r="J221" s="130">
        <v>1.48</v>
      </c>
      <c r="K221" s="27"/>
      <c r="L221" s="27">
        <v>148</v>
      </c>
      <c r="M221" s="131"/>
      <c r="N221" s="131">
        <v>343</v>
      </c>
      <c r="O221" s="131">
        <v>1054</v>
      </c>
      <c r="P221" s="133"/>
      <c r="Q221" s="131"/>
      <c r="R221" s="131"/>
      <c r="S221" s="131">
        <v>-711</v>
      </c>
      <c r="T221" s="131"/>
      <c r="U221" s="263">
        <v>-0.67457305502846299</v>
      </c>
      <c r="V221" s="134"/>
      <c r="W221" s="137">
        <v>231.5</v>
      </c>
      <c r="X221" s="135"/>
      <c r="Y221" s="27">
        <v>7</v>
      </c>
      <c r="Z221" s="27"/>
      <c r="AA221" s="131"/>
      <c r="AB221" s="131"/>
      <c r="AC221" s="131"/>
      <c r="AD221" s="131">
        <v>7</v>
      </c>
      <c r="AE221" s="131"/>
      <c r="AF221" s="263" t="e">
        <v>#DIV/0!</v>
      </c>
      <c r="AG221" s="134"/>
      <c r="AH221" s="264">
        <v>5</v>
      </c>
      <c r="AI221" s="264"/>
      <c r="AJ221" s="133"/>
      <c r="AK221" s="131"/>
      <c r="AL221" s="131">
        <v>5</v>
      </c>
      <c r="AM221" s="131"/>
      <c r="AN221" s="263" t="e">
        <v>#DIV/0!</v>
      </c>
      <c r="AO221" s="136"/>
      <c r="AP221" s="130">
        <v>3.3783783783783786E-2</v>
      </c>
      <c r="AQ221" s="137"/>
      <c r="AR221" s="264" t="s">
        <v>436</v>
      </c>
      <c r="AS221" s="138"/>
      <c r="AT221" s="131" t="s">
        <v>436</v>
      </c>
      <c r="AU221" s="131"/>
      <c r="AV221" s="131" t="s">
        <v>436</v>
      </c>
      <c r="AW221" s="131"/>
      <c r="AX221" s="131" t="e">
        <v>#VALUE!</v>
      </c>
      <c r="AY221" s="131"/>
      <c r="AZ221" s="263" t="e">
        <v>#VALUE!</v>
      </c>
      <c r="BA221" s="139"/>
      <c r="BB221" s="130" t="e">
        <v>#VALUE!</v>
      </c>
      <c r="BC221" s="130"/>
      <c r="BD221" s="264" t="s">
        <v>436</v>
      </c>
      <c r="BE221" s="140"/>
      <c r="BF221" s="263" t="e">
        <v>#VALUE!</v>
      </c>
      <c r="BG221" s="139"/>
      <c r="BH221" s="130" t="e">
        <v>#VALUE!</v>
      </c>
      <c r="BI221" s="141"/>
      <c r="BJ221" s="264" t="s">
        <v>436</v>
      </c>
      <c r="BK221" s="131"/>
      <c r="BL221" s="131" t="s">
        <v>436</v>
      </c>
      <c r="BM221" s="131"/>
      <c r="BN221" s="131" t="e">
        <v>#VALUE!</v>
      </c>
      <c r="BO221" s="131"/>
      <c r="BP221" s="263" t="e">
        <v>#VALUE!</v>
      </c>
      <c r="BQ221" s="139"/>
      <c r="BR221" s="130" t="e">
        <v>#VALUE!</v>
      </c>
      <c r="BS221" s="130"/>
      <c r="BT221" s="264" t="s">
        <v>436</v>
      </c>
      <c r="BU221" s="142"/>
      <c r="BV221" s="131" t="s">
        <v>181</v>
      </c>
      <c r="BW221" s="27"/>
      <c r="BX221" s="27"/>
      <c r="BY221" s="296" t="s">
        <v>485</v>
      </c>
      <c r="BZ221" s="128"/>
      <c r="CA221" s="97"/>
    </row>
    <row r="222" spans="1:79" ht="12.75" customHeight="1">
      <c r="A222" s="113"/>
      <c r="B222" s="227">
        <v>8250067</v>
      </c>
      <c r="C222" s="114">
        <v>8250067</v>
      </c>
      <c r="D222" s="115"/>
      <c r="E222" s="115"/>
      <c r="F222" s="116"/>
      <c r="G222" s="116"/>
      <c r="H222" s="116"/>
      <c r="I222" s="117" t="s">
        <v>188</v>
      </c>
      <c r="J222" s="115">
        <v>0.89</v>
      </c>
      <c r="K222" s="24">
        <v>0.89</v>
      </c>
      <c r="L222" s="24">
        <v>89</v>
      </c>
      <c r="M222" s="116">
        <v>89</v>
      </c>
      <c r="N222" s="116">
        <v>3292</v>
      </c>
      <c r="O222" s="116">
        <v>3106</v>
      </c>
      <c r="P222" s="118">
        <v>3106</v>
      </c>
      <c r="Q222" s="116">
        <v>1983</v>
      </c>
      <c r="R222" s="116">
        <v>2043</v>
      </c>
      <c r="S222" s="116">
        <v>186</v>
      </c>
      <c r="T222" s="116">
        <v>1063</v>
      </c>
      <c r="U222" s="232">
        <v>5.988409529942048E-2</v>
      </c>
      <c r="V222" s="119">
        <v>0.52031326480665685</v>
      </c>
      <c r="W222" s="122">
        <v>3709.3</v>
      </c>
      <c r="X222" s="120">
        <v>3499.7</v>
      </c>
      <c r="Y222" s="24">
        <v>1803</v>
      </c>
      <c r="Z222" s="24">
        <v>1</v>
      </c>
      <c r="AA222" s="116">
        <v>1662</v>
      </c>
      <c r="AB222" s="116">
        <v>1662</v>
      </c>
      <c r="AC222" s="116">
        <v>895</v>
      </c>
      <c r="AD222" s="116">
        <v>141</v>
      </c>
      <c r="AE222" s="116">
        <v>767</v>
      </c>
      <c r="AF222" s="232">
        <v>8.4837545126353789E-2</v>
      </c>
      <c r="AG222" s="119">
        <v>0.85698324022346373</v>
      </c>
      <c r="AH222" s="233">
        <v>1588</v>
      </c>
      <c r="AI222" s="233">
        <v>1497</v>
      </c>
      <c r="AJ222" s="118">
        <v>1497</v>
      </c>
      <c r="AK222" s="116">
        <v>865</v>
      </c>
      <c r="AL222" s="116">
        <v>91</v>
      </c>
      <c r="AM222" s="116">
        <v>632</v>
      </c>
      <c r="AN222" s="232">
        <v>6.0788243152972612E-2</v>
      </c>
      <c r="AO222" s="121">
        <v>0.73063583815028899</v>
      </c>
      <c r="AP222" s="115">
        <v>17.842696629213481</v>
      </c>
      <c r="AQ222" s="122">
        <v>16.820224719101123</v>
      </c>
      <c r="AR222" s="233">
        <v>1145</v>
      </c>
      <c r="AS222" s="123">
        <v>1485</v>
      </c>
      <c r="AT222" s="116">
        <v>665</v>
      </c>
      <c r="AU222" s="116">
        <v>805</v>
      </c>
      <c r="AV222" s="116">
        <v>75</v>
      </c>
      <c r="AW222" s="116">
        <v>35</v>
      </c>
      <c r="AX222" s="116">
        <v>740</v>
      </c>
      <c r="AY222" s="116">
        <v>840</v>
      </c>
      <c r="AZ222" s="232">
        <v>0.64628820960698685</v>
      </c>
      <c r="BA222" s="124">
        <v>0.56565656565656564</v>
      </c>
      <c r="BB222" s="115">
        <v>0.76605927983067312</v>
      </c>
      <c r="BC222" s="115">
        <v>0.72787332674919913</v>
      </c>
      <c r="BD222" s="233">
        <v>255</v>
      </c>
      <c r="BE222" s="125">
        <v>420</v>
      </c>
      <c r="BF222" s="232">
        <v>0.22270742358078602</v>
      </c>
      <c r="BG222" s="124">
        <v>0.28282828282828282</v>
      </c>
      <c r="BH222" s="115">
        <v>2.8362784934066814</v>
      </c>
      <c r="BI222" s="126">
        <v>1.9640852974186309</v>
      </c>
      <c r="BJ222" s="233">
        <v>100</v>
      </c>
      <c r="BK222" s="116">
        <v>175</v>
      </c>
      <c r="BL222" s="116">
        <v>20</v>
      </c>
      <c r="BM222" s="116">
        <v>35</v>
      </c>
      <c r="BN222" s="116">
        <v>120</v>
      </c>
      <c r="BO222" s="116">
        <v>210</v>
      </c>
      <c r="BP222" s="232">
        <v>0.10480349344978165</v>
      </c>
      <c r="BQ222" s="124">
        <v>0.14141414141414141</v>
      </c>
      <c r="BR222" s="115">
        <v>2.1570718612312532</v>
      </c>
      <c r="BS222" s="115">
        <v>2.2808732486151841</v>
      </c>
      <c r="BT222" s="233">
        <v>40</v>
      </c>
      <c r="BU222" s="127">
        <v>10</v>
      </c>
      <c r="BV222" s="24" t="s">
        <v>85</v>
      </c>
      <c r="BW222" s="24" t="s">
        <v>85</v>
      </c>
      <c r="BX222" s="24" t="s">
        <v>85</v>
      </c>
      <c r="BY222" s="82"/>
      <c r="BZ222" s="66"/>
      <c r="CA222" s="439"/>
    </row>
    <row r="223" spans="1:79" ht="12.75" customHeight="1">
      <c r="A223" s="67"/>
      <c r="B223" s="206">
        <v>8250068</v>
      </c>
      <c r="C223" s="68">
        <v>8250068</v>
      </c>
      <c r="D223" s="69"/>
      <c r="E223" s="69"/>
      <c r="F223" s="70"/>
      <c r="G223" s="70"/>
      <c r="H223" s="70"/>
      <c r="I223" s="71" t="s">
        <v>189</v>
      </c>
      <c r="J223" s="69">
        <v>1.07</v>
      </c>
      <c r="K223" s="12">
        <v>1.07</v>
      </c>
      <c r="L223" s="12">
        <v>107</v>
      </c>
      <c r="M223" s="70">
        <v>107</v>
      </c>
      <c r="N223" s="70">
        <v>2746</v>
      </c>
      <c r="O223" s="70">
        <v>2679</v>
      </c>
      <c r="P223" s="72">
        <v>2679</v>
      </c>
      <c r="Q223" s="70">
        <v>2592</v>
      </c>
      <c r="R223" s="70">
        <v>2664</v>
      </c>
      <c r="S223" s="70">
        <v>67</v>
      </c>
      <c r="T223" s="70">
        <v>15</v>
      </c>
      <c r="U223" s="207">
        <v>2.5009331840238895E-2</v>
      </c>
      <c r="V223" s="73">
        <v>5.6306306306306304E-3</v>
      </c>
      <c r="W223" s="76">
        <v>2569</v>
      </c>
      <c r="X223" s="74">
        <v>2505.8000000000002</v>
      </c>
      <c r="Y223" s="12">
        <v>1101</v>
      </c>
      <c r="Z223" s="12">
        <v>1</v>
      </c>
      <c r="AA223" s="70">
        <v>1100</v>
      </c>
      <c r="AB223" s="70">
        <v>1100</v>
      </c>
      <c r="AC223" s="70">
        <v>1077</v>
      </c>
      <c r="AD223" s="70">
        <v>1</v>
      </c>
      <c r="AE223" s="70">
        <v>23</v>
      </c>
      <c r="AF223" s="207">
        <v>9.0909090909090909E-4</v>
      </c>
      <c r="AG223" s="73">
        <v>2.1355617455896009E-2</v>
      </c>
      <c r="AH223" s="208">
        <v>1053</v>
      </c>
      <c r="AI223" s="208">
        <v>1070</v>
      </c>
      <c r="AJ223" s="72">
        <v>1070</v>
      </c>
      <c r="AK223" s="70">
        <v>1062</v>
      </c>
      <c r="AL223" s="70">
        <v>-17</v>
      </c>
      <c r="AM223" s="70">
        <v>8</v>
      </c>
      <c r="AN223" s="207">
        <v>-1.5887850467289719E-2</v>
      </c>
      <c r="AO223" s="75">
        <v>7.5329566854990581E-3</v>
      </c>
      <c r="AP223" s="69">
        <v>9.8411214953271031</v>
      </c>
      <c r="AQ223" s="76">
        <v>10</v>
      </c>
      <c r="AR223" s="208">
        <v>835</v>
      </c>
      <c r="AS223" s="77">
        <v>1130</v>
      </c>
      <c r="AT223" s="70">
        <v>635</v>
      </c>
      <c r="AU223" s="70">
        <v>750</v>
      </c>
      <c r="AV223" s="70">
        <v>45</v>
      </c>
      <c r="AW223" s="70">
        <v>90</v>
      </c>
      <c r="AX223" s="70">
        <v>680</v>
      </c>
      <c r="AY223" s="70">
        <v>840</v>
      </c>
      <c r="AZ223" s="207">
        <v>0.81437125748502992</v>
      </c>
      <c r="BA223" s="78">
        <v>0.74336283185840712</v>
      </c>
      <c r="BB223" s="69">
        <v>0.96529172240841898</v>
      </c>
      <c r="BC223" s="69">
        <v>0.95654149577217773</v>
      </c>
      <c r="BD223" s="208">
        <v>65</v>
      </c>
      <c r="BE223" s="79">
        <v>190</v>
      </c>
      <c r="BF223" s="207">
        <v>7.7844311377245512E-2</v>
      </c>
      <c r="BG223" s="78">
        <v>0.16814159292035399</v>
      </c>
      <c r="BH223" s="69">
        <v>0.99138206820144315</v>
      </c>
      <c r="BI223" s="80">
        <v>1.1676499508357918</v>
      </c>
      <c r="BJ223" s="208">
        <v>25</v>
      </c>
      <c r="BK223" s="70">
        <v>40</v>
      </c>
      <c r="BL223" s="70">
        <v>35</v>
      </c>
      <c r="BM223" s="70">
        <v>60</v>
      </c>
      <c r="BN223" s="70">
        <v>60</v>
      </c>
      <c r="BO223" s="70">
        <v>100</v>
      </c>
      <c r="BP223" s="207">
        <v>7.1856287425149698E-2</v>
      </c>
      <c r="BQ223" s="78">
        <v>8.8495575221238937E-2</v>
      </c>
      <c r="BR223" s="69">
        <v>1.4789504677304099</v>
      </c>
      <c r="BS223" s="69">
        <v>1.4273479874393378</v>
      </c>
      <c r="BT223" s="208">
        <v>25</v>
      </c>
      <c r="BU223" s="81">
        <v>0</v>
      </c>
      <c r="BV223" s="12" t="s">
        <v>38</v>
      </c>
      <c r="BW223" s="12" t="s">
        <v>38</v>
      </c>
      <c r="BX223" s="16" t="s">
        <v>59</v>
      </c>
      <c r="BY223" s="82"/>
      <c r="BZ223" s="66"/>
      <c r="CA223" s="97"/>
    </row>
    <row r="224" spans="1:79" ht="12.75" customHeight="1">
      <c r="A224" s="113"/>
      <c r="B224" s="227">
        <v>8250069</v>
      </c>
      <c r="C224" s="114">
        <v>8250069</v>
      </c>
      <c r="D224" s="115"/>
      <c r="E224" s="115"/>
      <c r="F224" s="116"/>
      <c r="G224" s="116"/>
      <c r="H224" s="116"/>
      <c r="I224" s="117" t="s">
        <v>190</v>
      </c>
      <c r="J224" s="115">
        <v>1.0900000000000001</v>
      </c>
      <c r="K224" s="24">
        <v>1.0900000000000001</v>
      </c>
      <c r="L224" s="24">
        <v>109.00000000000001</v>
      </c>
      <c r="M224" s="116">
        <v>109.00000000000001</v>
      </c>
      <c r="N224" s="116">
        <v>2210</v>
      </c>
      <c r="O224" s="116">
        <v>2260</v>
      </c>
      <c r="P224" s="118">
        <v>2260</v>
      </c>
      <c r="Q224" s="116">
        <v>2225</v>
      </c>
      <c r="R224" s="116">
        <v>2288</v>
      </c>
      <c r="S224" s="116">
        <v>-50</v>
      </c>
      <c r="T224" s="116">
        <v>-28</v>
      </c>
      <c r="U224" s="232">
        <v>-2.2123893805309734E-2</v>
      </c>
      <c r="V224" s="119">
        <v>-1.2237762237762238E-2</v>
      </c>
      <c r="W224" s="122">
        <v>2033.1</v>
      </c>
      <c r="X224" s="120">
        <v>2079.1</v>
      </c>
      <c r="Y224" s="24">
        <v>946</v>
      </c>
      <c r="Z224" s="24">
        <v>1</v>
      </c>
      <c r="AA224" s="116">
        <v>958</v>
      </c>
      <c r="AB224" s="116">
        <v>958</v>
      </c>
      <c r="AC224" s="116">
        <v>921</v>
      </c>
      <c r="AD224" s="116">
        <v>-12</v>
      </c>
      <c r="AE224" s="116">
        <v>37</v>
      </c>
      <c r="AF224" s="232">
        <v>-1.2526096033402923E-2</v>
      </c>
      <c r="AG224" s="119">
        <v>4.0173724212812158E-2</v>
      </c>
      <c r="AH224" s="233">
        <v>872</v>
      </c>
      <c r="AI224" s="233">
        <v>903</v>
      </c>
      <c r="AJ224" s="118">
        <v>903</v>
      </c>
      <c r="AK224" s="116">
        <v>894</v>
      </c>
      <c r="AL224" s="116">
        <v>-31</v>
      </c>
      <c r="AM224" s="116">
        <v>9</v>
      </c>
      <c r="AN224" s="232">
        <v>-3.4330011074197121E-2</v>
      </c>
      <c r="AO224" s="121">
        <v>1.0067114093959731E-2</v>
      </c>
      <c r="AP224" s="115">
        <v>7.9999999999999991</v>
      </c>
      <c r="AQ224" s="122">
        <v>8.2844036697247692</v>
      </c>
      <c r="AR224" s="233">
        <v>545</v>
      </c>
      <c r="AS224" s="123">
        <v>1075</v>
      </c>
      <c r="AT224" s="116">
        <v>390</v>
      </c>
      <c r="AU224" s="116">
        <v>695</v>
      </c>
      <c r="AV224" s="116">
        <v>25</v>
      </c>
      <c r="AW224" s="116">
        <v>45</v>
      </c>
      <c r="AX224" s="116">
        <v>415</v>
      </c>
      <c r="AY224" s="116">
        <v>740</v>
      </c>
      <c r="AZ224" s="232">
        <v>0.76146788990825687</v>
      </c>
      <c r="BA224" s="124">
        <v>0.68837209302325586</v>
      </c>
      <c r="BB224" s="115">
        <v>0.90258422587041931</v>
      </c>
      <c r="BC224" s="115">
        <v>0.88578072952900888</v>
      </c>
      <c r="BD224" s="233">
        <v>55</v>
      </c>
      <c r="BE224" s="125">
        <v>180</v>
      </c>
      <c r="BF224" s="232">
        <v>0.10091743119266056</v>
      </c>
      <c r="BG224" s="124">
        <v>0.16744186046511628</v>
      </c>
      <c r="BH224" s="115">
        <v>1.2852285527777354</v>
      </c>
      <c r="BI224" s="126">
        <v>1.1627906976744187</v>
      </c>
      <c r="BJ224" s="233">
        <v>25</v>
      </c>
      <c r="BK224" s="116">
        <v>65</v>
      </c>
      <c r="BL224" s="116">
        <v>25</v>
      </c>
      <c r="BM224" s="116">
        <v>55</v>
      </c>
      <c r="BN224" s="116">
        <v>50</v>
      </c>
      <c r="BO224" s="116">
        <v>120</v>
      </c>
      <c r="BP224" s="232">
        <v>9.1743119266055051E-2</v>
      </c>
      <c r="BQ224" s="124">
        <v>0.11162790697674418</v>
      </c>
      <c r="BR224" s="115">
        <v>1.8882624473316398</v>
      </c>
      <c r="BS224" s="115">
        <v>1.800450112528132</v>
      </c>
      <c r="BT224" s="233">
        <v>25</v>
      </c>
      <c r="BU224" s="127">
        <v>30</v>
      </c>
      <c r="BV224" s="24" t="s">
        <v>85</v>
      </c>
      <c r="BW224" s="24" t="s">
        <v>85</v>
      </c>
      <c r="BX224" s="12" t="s">
        <v>38</v>
      </c>
      <c r="BY224" s="82" t="s">
        <v>479</v>
      </c>
      <c r="BZ224" s="428"/>
      <c r="CA224" s="439"/>
    </row>
    <row r="225" spans="1:79" ht="12.75" customHeight="1">
      <c r="A225" s="113"/>
      <c r="B225" s="227">
        <v>8250070</v>
      </c>
      <c r="C225" s="114">
        <v>8250070</v>
      </c>
      <c r="D225" s="115"/>
      <c r="E225" s="115"/>
      <c r="F225" s="116"/>
      <c r="G225" s="116"/>
      <c r="H225" s="116"/>
      <c r="I225" s="117" t="s">
        <v>191</v>
      </c>
      <c r="J225" s="115">
        <v>1.64</v>
      </c>
      <c r="K225" s="24">
        <v>1.64</v>
      </c>
      <c r="L225" s="24">
        <v>164</v>
      </c>
      <c r="M225" s="116">
        <v>164</v>
      </c>
      <c r="N225" s="116">
        <v>2335</v>
      </c>
      <c r="O225" s="116">
        <v>2353</v>
      </c>
      <c r="P225" s="118">
        <v>2353</v>
      </c>
      <c r="Q225" s="116">
        <v>2279</v>
      </c>
      <c r="R225" s="116">
        <v>2321</v>
      </c>
      <c r="S225" s="116">
        <v>-18</v>
      </c>
      <c r="T225" s="116">
        <v>32</v>
      </c>
      <c r="U225" s="232">
        <v>-7.6498087547811301E-3</v>
      </c>
      <c r="V225" s="119">
        <v>1.3787160706591986E-2</v>
      </c>
      <c r="W225" s="122">
        <v>1422.5</v>
      </c>
      <c r="X225" s="120">
        <v>1433.5</v>
      </c>
      <c r="Y225" s="24">
        <v>1053</v>
      </c>
      <c r="Z225" s="24">
        <v>1</v>
      </c>
      <c r="AA225" s="116">
        <v>1053</v>
      </c>
      <c r="AB225" s="116">
        <v>1053</v>
      </c>
      <c r="AC225" s="116">
        <v>1050</v>
      </c>
      <c r="AD225" s="116">
        <v>0</v>
      </c>
      <c r="AE225" s="116">
        <v>3</v>
      </c>
      <c r="AF225" s="232">
        <v>0</v>
      </c>
      <c r="AG225" s="119">
        <v>2.8571428571428571E-3</v>
      </c>
      <c r="AH225" s="233">
        <v>999</v>
      </c>
      <c r="AI225" s="233">
        <v>1011</v>
      </c>
      <c r="AJ225" s="118">
        <v>1011</v>
      </c>
      <c r="AK225" s="116">
        <v>1014</v>
      </c>
      <c r="AL225" s="116">
        <v>-12</v>
      </c>
      <c r="AM225" s="116">
        <v>-3</v>
      </c>
      <c r="AN225" s="232">
        <v>-1.1869436201780416E-2</v>
      </c>
      <c r="AO225" s="121">
        <v>-2.9585798816568047E-3</v>
      </c>
      <c r="AP225" s="115">
        <v>6.0914634146341466</v>
      </c>
      <c r="AQ225" s="122">
        <v>6.1646341463414638</v>
      </c>
      <c r="AR225" s="233">
        <v>790</v>
      </c>
      <c r="AS225" s="123">
        <v>1075</v>
      </c>
      <c r="AT225" s="116">
        <v>575</v>
      </c>
      <c r="AU225" s="116">
        <v>670</v>
      </c>
      <c r="AV225" s="116">
        <v>35</v>
      </c>
      <c r="AW225" s="116">
        <v>40</v>
      </c>
      <c r="AX225" s="116">
        <v>610</v>
      </c>
      <c r="AY225" s="116">
        <v>710</v>
      </c>
      <c r="AZ225" s="232">
        <v>0.77215189873417722</v>
      </c>
      <c r="BA225" s="124">
        <v>0.66046511627906979</v>
      </c>
      <c r="BB225" s="115">
        <v>0.91524821073851126</v>
      </c>
      <c r="BC225" s="115">
        <v>0.8498706999535085</v>
      </c>
      <c r="BD225" s="233">
        <v>95</v>
      </c>
      <c r="BE225" s="125">
        <v>230</v>
      </c>
      <c r="BF225" s="232">
        <v>0.12025316455696203</v>
      </c>
      <c r="BG225" s="124">
        <v>0.21395348837209302</v>
      </c>
      <c r="BH225" s="115">
        <v>1.531477751900282</v>
      </c>
      <c r="BI225" s="126">
        <v>1.4857881136950906</v>
      </c>
      <c r="BJ225" s="233">
        <v>45</v>
      </c>
      <c r="BK225" s="116">
        <v>55</v>
      </c>
      <c r="BL225" s="116">
        <v>30</v>
      </c>
      <c r="BM225" s="116">
        <v>70</v>
      </c>
      <c r="BN225" s="116">
        <v>75</v>
      </c>
      <c r="BO225" s="116">
        <v>125</v>
      </c>
      <c r="BP225" s="232">
        <v>9.49367088607595E-2</v>
      </c>
      <c r="BQ225" s="124">
        <v>0.11627906976744186</v>
      </c>
      <c r="BR225" s="115">
        <v>1.9539931021438173</v>
      </c>
      <c r="BS225" s="115">
        <v>1.8754688672168043</v>
      </c>
      <c r="BT225" s="233">
        <v>10</v>
      </c>
      <c r="BU225" s="127">
        <v>10</v>
      </c>
      <c r="BV225" s="24" t="s">
        <v>85</v>
      </c>
      <c r="BW225" s="24" t="s">
        <v>85</v>
      </c>
      <c r="BX225" s="24" t="s">
        <v>85</v>
      </c>
      <c r="BY225" s="82"/>
      <c r="BZ225" s="66"/>
      <c r="CA225" s="439"/>
    </row>
    <row r="226" spans="1:79" ht="12.75" customHeight="1">
      <c r="A226" s="67"/>
      <c r="B226" s="206">
        <v>8250071</v>
      </c>
      <c r="C226" s="68">
        <v>8250071</v>
      </c>
      <c r="D226" s="69"/>
      <c r="E226" s="69"/>
      <c r="F226" s="70"/>
      <c r="G226" s="70"/>
      <c r="H226" s="70"/>
      <c r="I226" s="71" t="s">
        <v>192</v>
      </c>
      <c r="J226" s="69">
        <v>1.87</v>
      </c>
      <c r="K226" s="12">
        <v>1.87</v>
      </c>
      <c r="L226" s="12">
        <v>187</v>
      </c>
      <c r="M226" s="70">
        <v>187</v>
      </c>
      <c r="N226" s="70">
        <v>3144</v>
      </c>
      <c r="O226" s="70">
        <v>3276</v>
      </c>
      <c r="P226" s="72">
        <v>3276</v>
      </c>
      <c r="Q226" s="70">
        <v>3067</v>
      </c>
      <c r="R226" s="70">
        <v>3062</v>
      </c>
      <c r="S226" s="70">
        <v>-132</v>
      </c>
      <c r="T226" s="70">
        <v>214</v>
      </c>
      <c r="U226" s="207">
        <v>-4.0293040293040296E-2</v>
      </c>
      <c r="V226" s="73">
        <v>6.9888961463096019E-2</v>
      </c>
      <c r="W226" s="76">
        <v>1684.7</v>
      </c>
      <c r="X226" s="74">
        <v>1755.5</v>
      </c>
      <c r="Y226" s="12">
        <v>1441</v>
      </c>
      <c r="Z226" s="12">
        <v>1</v>
      </c>
      <c r="AA226" s="70">
        <v>1449</v>
      </c>
      <c r="AB226" s="70">
        <v>1449</v>
      </c>
      <c r="AC226" s="70">
        <v>1397</v>
      </c>
      <c r="AD226" s="70">
        <v>-8</v>
      </c>
      <c r="AE226" s="70">
        <v>52</v>
      </c>
      <c r="AF226" s="207">
        <v>-5.521048999309869E-3</v>
      </c>
      <c r="AG226" s="73">
        <v>3.7222619899785252E-2</v>
      </c>
      <c r="AH226" s="208">
        <v>1343</v>
      </c>
      <c r="AI226" s="208">
        <v>1362</v>
      </c>
      <c r="AJ226" s="72">
        <v>1362</v>
      </c>
      <c r="AK226" s="70">
        <v>1333</v>
      </c>
      <c r="AL226" s="70">
        <v>-19</v>
      </c>
      <c r="AM226" s="70">
        <v>29</v>
      </c>
      <c r="AN226" s="207">
        <v>-1.3950073421439061E-2</v>
      </c>
      <c r="AO226" s="75">
        <v>2.175543885971493E-2</v>
      </c>
      <c r="AP226" s="69">
        <v>7.1818181818181817</v>
      </c>
      <c r="AQ226" s="76">
        <v>7.2834224598930479</v>
      </c>
      <c r="AR226" s="208">
        <v>1000</v>
      </c>
      <c r="AS226" s="77">
        <v>1720</v>
      </c>
      <c r="AT226" s="70">
        <v>700</v>
      </c>
      <c r="AU226" s="70">
        <v>1265</v>
      </c>
      <c r="AV226" s="70">
        <v>90</v>
      </c>
      <c r="AW226" s="70">
        <v>75</v>
      </c>
      <c r="AX226" s="70">
        <v>790</v>
      </c>
      <c r="AY226" s="70">
        <v>1340</v>
      </c>
      <c r="AZ226" s="207">
        <v>0.79</v>
      </c>
      <c r="BA226" s="78">
        <v>0.77906976744186052</v>
      </c>
      <c r="BB226" s="69">
        <v>0.93640394806869653</v>
      </c>
      <c r="BC226" s="69">
        <v>1.0024883256493851</v>
      </c>
      <c r="BD226" s="208">
        <v>140</v>
      </c>
      <c r="BE226" s="79">
        <v>220</v>
      </c>
      <c r="BF226" s="207">
        <v>0.14000000000000001</v>
      </c>
      <c r="BG226" s="78">
        <v>0.12790697674418605</v>
      </c>
      <c r="BH226" s="69">
        <v>1.7829625195807495</v>
      </c>
      <c r="BI226" s="80">
        <v>0.88824289405684764</v>
      </c>
      <c r="BJ226" s="208">
        <v>35</v>
      </c>
      <c r="BK226" s="70">
        <v>50</v>
      </c>
      <c r="BL226" s="70">
        <v>20</v>
      </c>
      <c r="BM226" s="70">
        <v>105</v>
      </c>
      <c r="BN226" s="70">
        <v>55</v>
      </c>
      <c r="BO226" s="70">
        <v>155</v>
      </c>
      <c r="BP226" s="207">
        <v>5.5E-2</v>
      </c>
      <c r="BQ226" s="78">
        <v>9.0116279069767435E-2</v>
      </c>
      <c r="BR226" s="69">
        <v>1.132013337175318</v>
      </c>
      <c r="BS226" s="69">
        <v>1.4534883720930232</v>
      </c>
      <c r="BT226" s="208">
        <v>20</v>
      </c>
      <c r="BU226" s="81">
        <v>10</v>
      </c>
      <c r="BV226" s="12" t="s">
        <v>38</v>
      </c>
      <c r="BW226" s="12" t="s">
        <v>38</v>
      </c>
      <c r="BX226" s="12" t="s">
        <v>38</v>
      </c>
      <c r="BY226" s="219" t="s">
        <v>473</v>
      </c>
      <c r="BZ226" s="67"/>
      <c r="CA226" s="220"/>
    </row>
    <row r="227" spans="1:79" ht="12.75" customHeight="1">
      <c r="A227" s="83" t="s">
        <v>343</v>
      </c>
      <c r="B227" s="209">
        <v>8250072</v>
      </c>
      <c r="C227" s="84">
        <v>8250072</v>
      </c>
      <c r="D227" s="85"/>
      <c r="E227" s="85"/>
      <c r="F227" s="86"/>
      <c r="G227" s="86"/>
      <c r="H227" s="86"/>
      <c r="I227" s="112" t="s">
        <v>193</v>
      </c>
      <c r="J227" s="85">
        <v>2.38</v>
      </c>
      <c r="K227" s="16">
        <v>2.37</v>
      </c>
      <c r="L227" s="16">
        <v>238</v>
      </c>
      <c r="M227" s="86">
        <v>237</v>
      </c>
      <c r="N227" s="86">
        <v>6357</v>
      </c>
      <c r="O227" s="86">
        <v>6084</v>
      </c>
      <c r="P227" s="87">
        <v>6084</v>
      </c>
      <c r="Q227" s="86">
        <v>5544</v>
      </c>
      <c r="R227" s="86">
        <v>5288</v>
      </c>
      <c r="S227" s="86">
        <v>273</v>
      </c>
      <c r="T227" s="86">
        <v>796</v>
      </c>
      <c r="U227" s="210">
        <v>4.4871794871794872E-2</v>
      </c>
      <c r="V227" s="88">
        <v>0.15052950075642965</v>
      </c>
      <c r="W227" s="91">
        <v>2666.4</v>
      </c>
      <c r="X227" s="89">
        <v>2571.5</v>
      </c>
      <c r="Y227" s="16">
        <v>3180</v>
      </c>
      <c r="Z227" s="16">
        <v>1</v>
      </c>
      <c r="AA227" s="86">
        <v>3127</v>
      </c>
      <c r="AB227" s="86">
        <v>3127</v>
      </c>
      <c r="AC227" s="86">
        <v>2843</v>
      </c>
      <c r="AD227" s="86">
        <v>53</v>
      </c>
      <c r="AE227" s="86">
        <v>284</v>
      </c>
      <c r="AF227" s="210">
        <v>1.6949152542372881E-2</v>
      </c>
      <c r="AG227" s="88">
        <v>9.9894477664438971E-2</v>
      </c>
      <c r="AH227" s="211">
        <v>2893</v>
      </c>
      <c r="AI227" s="211">
        <v>2804</v>
      </c>
      <c r="AJ227" s="87">
        <v>2804</v>
      </c>
      <c r="AK227" s="86">
        <v>2611</v>
      </c>
      <c r="AL227" s="86">
        <v>89</v>
      </c>
      <c r="AM227" s="86">
        <v>193</v>
      </c>
      <c r="AN227" s="210">
        <v>3.1740370898716119E-2</v>
      </c>
      <c r="AO227" s="90">
        <v>7.3918039065492144E-2</v>
      </c>
      <c r="AP227" s="85">
        <v>12.155462184873949</v>
      </c>
      <c r="AQ227" s="91">
        <v>11.831223628691983</v>
      </c>
      <c r="AR227" s="211">
        <v>2300</v>
      </c>
      <c r="AS227" s="92">
        <v>3265</v>
      </c>
      <c r="AT227" s="86">
        <v>1655</v>
      </c>
      <c r="AU227" s="86">
        <v>2160</v>
      </c>
      <c r="AV227" s="86">
        <v>145</v>
      </c>
      <c r="AW227" s="86">
        <v>105</v>
      </c>
      <c r="AX227" s="86">
        <v>1800</v>
      </c>
      <c r="AY227" s="86">
        <v>2265</v>
      </c>
      <c r="AZ227" s="210">
        <v>0.78260869565217395</v>
      </c>
      <c r="BA227" s="93">
        <v>0.69372128637059727</v>
      </c>
      <c r="BB227" s="85">
        <v>0.92764287645770704</v>
      </c>
      <c r="BC227" s="85">
        <v>0.89266394346754907</v>
      </c>
      <c r="BD227" s="211">
        <v>325</v>
      </c>
      <c r="BE227" s="94">
        <v>710</v>
      </c>
      <c r="BF227" s="210">
        <v>0.14130434782608695</v>
      </c>
      <c r="BG227" s="93">
        <v>0.21745788667687596</v>
      </c>
      <c r="BH227" s="85">
        <v>1.7995739716265324</v>
      </c>
      <c r="BI227" s="95">
        <v>1.510124213033861</v>
      </c>
      <c r="BJ227" s="211">
        <v>65</v>
      </c>
      <c r="BK227" s="86">
        <v>105</v>
      </c>
      <c r="BL227" s="86">
        <v>50</v>
      </c>
      <c r="BM227" s="86">
        <v>135</v>
      </c>
      <c r="BN227" s="86">
        <v>115</v>
      </c>
      <c r="BO227" s="86">
        <v>240</v>
      </c>
      <c r="BP227" s="210">
        <v>0.05</v>
      </c>
      <c r="BQ227" s="93">
        <v>7.3506891271056668E-2</v>
      </c>
      <c r="BR227" s="85">
        <v>1.0291030337957436</v>
      </c>
      <c r="BS227" s="85">
        <v>1.185595020500914</v>
      </c>
      <c r="BT227" s="211">
        <v>60</v>
      </c>
      <c r="BU227" s="96">
        <v>50</v>
      </c>
      <c r="BV227" s="16" t="s">
        <v>59</v>
      </c>
      <c r="BW227" s="16" t="s">
        <v>59</v>
      </c>
      <c r="BX227" s="12" t="s">
        <v>38</v>
      </c>
      <c r="BY227" s="82"/>
      <c r="BZ227" s="66"/>
      <c r="CA227" s="97"/>
    </row>
    <row r="228" spans="1:79" ht="12.75" customHeight="1">
      <c r="A228" s="67"/>
      <c r="B228" s="206">
        <v>8250073</v>
      </c>
      <c r="C228" s="68">
        <v>8250073</v>
      </c>
      <c r="D228" s="69"/>
      <c r="E228" s="69"/>
      <c r="F228" s="70"/>
      <c r="G228" s="70"/>
      <c r="H228" s="70"/>
      <c r="I228" s="71" t="s">
        <v>194</v>
      </c>
      <c r="J228" s="69">
        <v>1.1599999999999999</v>
      </c>
      <c r="K228" s="12">
        <v>1.1499999999999999</v>
      </c>
      <c r="L228" s="12">
        <v>115.99999999999999</v>
      </c>
      <c r="M228" s="70">
        <v>114.99999999999999</v>
      </c>
      <c r="N228" s="70">
        <v>2433</v>
      </c>
      <c r="O228" s="70">
        <v>2307</v>
      </c>
      <c r="P228" s="72">
        <v>2307</v>
      </c>
      <c r="Q228" s="70">
        <v>2096</v>
      </c>
      <c r="R228" s="70">
        <v>2129</v>
      </c>
      <c r="S228" s="70">
        <v>126</v>
      </c>
      <c r="T228" s="70">
        <v>178</v>
      </c>
      <c r="U228" s="207">
        <v>5.4616384915474644E-2</v>
      </c>
      <c r="V228" s="73">
        <v>8.3607327383748237E-2</v>
      </c>
      <c r="W228" s="76">
        <v>2094.3000000000002</v>
      </c>
      <c r="X228" s="74">
        <v>2000.2</v>
      </c>
      <c r="Y228" s="12">
        <v>1359</v>
      </c>
      <c r="Z228" s="12">
        <v>1</v>
      </c>
      <c r="AA228" s="70">
        <v>1323</v>
      </c>
      <c r="AB228" s="70">
        <v>1323</v>
      </c>
      <c r="AC228" s="70">
        <v>1172</v>
      </c>
      <c r="AD228" s="70">
        <v>36</v>
      </c>
      <c r="AE228" s="70">
        <v>151</v>
      </c>
      <c r="AF228" s="207">
        <v>2.7210884353741496E-2</v>
      </c>
      <c r="AG228" s="73">
        <v>0.12883959044368601</v>
      </c>
      <c r="AH228" s="208">
        <v>1250</v>
      </c>
      <c r="AI228" s="208">
        <v>1182</v>
      </c>
      <c r="AJ228" s="72">
        <v>1182</v>
      </c>
      <c r="AK228" s="70">
        <v>1112</v>
      </c>
      <c r="AL228" s="70">
        <v>68</v>
      </c>
      <c r="AM228" s="70">
        <v>70</v>
      </c>
      <c r="AN228" s="207">
        <v>5.7529610829103212E-2</v>
      </c>
      <c r="AO228" s="75">
        <v>6.2949640287769781E-2</v>
      </c>
      <c r="AP228" s="69">
        <v>10.775862068965518</v>
      </c>
      <c r="AQ228" s="76">
        <v>10.278260869565219</v>
      </c>
      <c r="AR228" s="208">
        <v>905</v>
      </c>
      <c r="AS228" s="77">
        <v>1090</v>
      </c>
      <c r="AT228" s="70">
        <v>660</v>
      </c>
      <c r="AU228" s="70">
        <v>770</v>
      </c>
      <c r="AV228" s="70">
        <v>25</v>
      </c>
      <c r="AW228" s="70">
        <v>35</v>
      </c>
      <c r="AX228" s="70">
        <v>685</v>
      </c>
      <c r="AY228" s="70">
        <v>805</v>
      </c>
      <c r="AZ228" s="207">
        <v>0.75690607734806625</v>
      </c>
      <c r="BA228" s="78">
        <v>0.73853211009174313</v>
      </c>
      <c r="BB228" s="69">
        <v>0.89717701157711316</v>
      </c>
      <c r="BC228" s="69">
        <v>0.95032543865133401</v>
      </c>
      <c r="BD228" s="208">
        <v>160</v>
      </c>
      <c r="BE228" s="79">
        <v>205</v>
      </c>
      <c r="BF228" s="207">
        <v>0.17679558011049723</v>
      </c>
      <c r="BG228" s="78">
        <v>0.18807339449541285</v>
      </c>
      <c r="BH228" s="69">
        <v>2.2515706640325166</v>
      </c>
      <c r="BI228" s="80">
        <v>1.3060652395514782</v>
      </c>
      <c r="BJ228" s="208">
        <v>50</v>
      </c>
      <c r="BK228" s="70">
        <v>25</v>
      </c>
      <c r="BL228" s="70">
        <v>0</v>
      </c>
      <c r="BM228" s="70">
        <v>25</v>
      </c>
      <c r="BN228" s="70">
        <v>50</v>
      </c>
      <c r="BO228" s="70">
        <v>50</v>
      </c>
      <c r="BP228" s="207">
        <v>5.5248618784530384E-2</v>
      </c>
      <c r="BQ228" s="78">
        <v>4.5871559633027525E-2</v>
      </c>
      <c r="BR228" s="69">
        <v>1.1371304240836946</v>
      </c>
      <c r="BS228" s="69">
        <v>0.73986386504883106</v>
      </c>
      <c r="BT228" s="208">
        <v>10</v>
      </c>
      <c r="BU228" s="81">
        <v>20</v>
      </c>
      <c r="BV228" s="12" t="s">
        <v>38</v>
      </c>
      <c r="BW228" s="12" t="s">
        <v>38</v>
      </c>
      <c r="BX228" s="12" t="s">
        <v>38</v>
      </c>
      <c r="BY228" s="219" t="s">
        <v>473</v>
      </c>
      <c r="BZ228" s="67"/>
      <c r="CA228" s="220"/>
    </row>
    <row r="229" spans="1:79" ht="12.75" customHeight="1">
      <c r="A229" s="67"/>
      <c r="B229" s="206">
        <v>8250074</v>
      </c>
      <c r="C229" s="68">
        <v>8250074</v>
      </c>
      <c r="D229" s="69"/>
      <c r="E229" s="69"/>
      <c r="F229" s="70"/>
      <c r="G229" s="70"/>
      <c r="H229" s="70"/>
      <c r="I229" s="71" t="s">
        <v>195</v>
      </c>
      <c r="J229" s="69">
        <v>1.62</v>
      </c>
      <c r="K229" s="12">
        <v>1.62</v>
      </c>
      <c r="L229" s="12">
        <v>162</v>
      </c>
      <c r="M229" s="70">
        <v>162</v>
      </c>
      <c r="N229" s="70">
        <v>3468</v>
      </c>
      <c r="O229" s="70">
        <v>3506</v>
      </c>
      <c r="P229" s="72">
        <v>3506</v>
      </c>
      <c r="Q229" s="70">
        <v>3348</v>
      </c>
      <c r="R229" s="70">
        <v>3324</v>
      </c>
      <c r="S229" s="70">
        <v>-38</v>
      </c>
      <c r="T229" s="70">
        <v>182</v>
      </c>
      <c r="U229" s="207">
        <v>-1.0838562464346835E-2</v>
      </c>
      <c r="V229" s="73">
        <v>5.4753309265944648E-2</v>
      </c>
      <c r="W229" s="76">
        <v>2145.1</v>
      </c>
      <c r="X229" s="74">
        <v>2168.6999999999998</v>
      </c>
      <c r="Y229" s="12">
        <v>1510</v>
      </c>
      <c r="Z229" s="12">
        <v>1</v>
      </c>
      <c r="AA229" s="70">
        <v>1508</v>
      </c>
      <c r="AB229" s="70">
        <v>1508</v>
      </c>
      <c r="AC229" s="70">
        <v>1468</v>
      </c>
      <c r="AD229" s="70">
        <v>2</v>
      </c>
      <c r="AE229" s="70">
        <v>40</v>
      </c>
      <c r="AF229" s="207">
        <v>1.3262599469496021E-3</v>
      </c>
      <c r="AG229" s="73">
        <v>2.7247956403269755E-2</v>
      </c>
      <c r="AH229" s="208">
        <v>1421</v>
      </c>
      <c r="AI229" s="208">
        <v>1453</v>
      </c>
      <c r="AJ229" s="72">
        <v>1453</v>
      </c>
      <c r="AK229" s="70">
        <v>1415</v>
      </c>
      <c r="AL229" s="70">
        <v>-32</v>
      </c>
      <c r="AM229" s="70">
        <v>38</v>
      </c>
      <c r="AN229" s="207">
        <v>-2.202339986235375E-2</v>
      </c>
      <c r="AO229" s="75">
        <v>2.6855123674911659E-2</v>
      </c>
      <c r="AP229" s="69">
        <v>8.7716049382716044</v>
      </c>
      <c r="AQ229" s="76">
        <v>8.9691358024691361</v>
      </c>
      <c r="AR229" s="208">
        <v>1145</v>
      </c>
      <c r="AS229" s="77">
        <v>1700</v>
      </c>
      <c r="AT229" s="70">
        <v>865</v>
      </c>
      <c r="AU229" s="70">
        <v>1285</v>
      </c>
      <c r="AV229" s="70">
        <v>75</v>
      </c>
      <c r="AW229" s="70">
        <v>85</v>
      </c>
      <c r="AX229" s="70">
        <v>940</v>
      </c>
      <c r="AY229" s="70">
        <v>1370</v>
      </c>
      <c r="AZ229" s="207">
        <v>0.82096069868995636</v>
      </c>
      <c r="BA229" s="78">
        <v>0.80588235294117649</v>
      </c>
      <c r="BB229" s="69">
        <v>0.97310232843355782</v>
      </c>
      <c r="BC229" s="69">
        <v>1.036990118770944</v>
      </c>
      <c r="BD229" s="208">
        <v>70</v>
      </c>
      <c r="BE229" s="79">
        <v>190</v>
      </c>
      <c r="BF229" s="207">
        <v>6.1135371179039298E-2</v>
      </c>
      <c r="BG229" s="78">
        <v>0.11176470588235295</v>
      </c>
      <c r="BH229" s="69">
        <v>0.77858625309203022</v>
      </c>
      <c r="BI229" s="80">
        <v>0.77614379084967333</v>
      </c>
      <c r="BJ229" s="208">
        <v>35</v>
      </c>
      <c r="BK229" s="70">
        <v>30</v>
      </c>
      <c r="BL229" s="70">
        <v>40</v>
      </c>
      <c r="BM229" s="70">
        <v>80</v>
      </c>
      <c r="BN229" s="70">
        <v>75</v>
      </c>
      <c r="BO229" s="70">
        <v>110</v>
      </c>
      <c r="BP229" s="207">
        <v>6.5502183406113537E-2</v>
      </c>
      <c r="BQ229" s="78">
        <v>6.4705882352941183E-2</v>
      </c>
      <c r="BR229" s="69">
        <v>1.3481699132695333</v>
      </c>
      <c r="BS229" s="69">
        <v>1.0436432637571158</v>
      </c>
      <c r="BT229" s="208">
        <v>60</v>
      </c>
      <c r="BU229" s="81">
        <v>35</v>
      </c>
      <c r="BV229" s="12" t="s">
        <v>38</v>
      </c>
      <c r="BW229" s="12" t="s">
        <v>38</v>
      </c>
      <c r="BX229" s="12" t="s">
        <v>38</v>
      </c>
      <c r="BY229" s="82"/>
      <c r="BZ229" s="66"/>
      <c r="CA229" s="97"/>
    </row>
    <row r="230" spans="1:79" ht="12.75" customHeight="1">
      <c r="A230" s="67"/>
      <c r="B230" s="206">
        <v>8250075.0099999998</v>
      </c>
      <c r="C230" s="68">
        <v>8250075.0099999998</v>
      </c>
      <c r="D230" s="69"/>
      <c r="E230" s="69"/>
      <c r="F230" s="70"/>
      <c r="G230" s="70"/>
      <c r="H230" s="70"/>
      <c r="I230" s="71" t="s">
        <v>196</v>
      </c>
      <c r="J230" s="69">
        <v>1.03</v>
      </c>
      <c r="K230" s="12">
        <v>1.03</v>
      </c>
      <c r="L230" s="12">
        <v>103</v>
      </c>
      <c r="M230" s="70">
        <v>103</v>
      </c>
      <c r="N230" s="70">
        <v>3015</v>
      </c>
      <c r="O230" s="70">
        <v>3055</v>
      </c>
      <c r="P230" s="72">
        <v>3055</v>
      </c>
      <c r="Q230" s="70">
        <v>2931</v>
      </c>
      <c r="R230" s="70">
        <v>2980</v>
      </c>
      <c r="S230" s="70">
        <v>-40</v>
      </c>
      <c r="T230" s="70">
        <v>75</v>
      </c>
      <c r="U230" s="207">
        <v>-1.3093289689034371E-2</v>
      </c>
      <c r="V230" s="73">
        <v>2.5167785234899327E-2</v>
      </c>
      <c r="W230" s="76">
        <v>2932.3</v>
      </c>
      <c r="X230" s="74">
        <v>2972.4</v>
      </c>
      <c r="Y230" s="12">
        <v>1350</v>
      </c>
      <c r="Z230" s="12">
        <v>1</v>
      </c>
      <c r="AA230" s="70">
        <v>1369</v>
      </c>
      <c r="AB230" s="70">
        <v>1369</v>
      </c>
      <c r="AC230" s="70">
        <v>1315</v>
      </c>
      <c r="AD230" s="70">
        <v>-19</v>
      </c>
      <c r="AE230" s="70">
        <v>54</v>
      </c>
      <c r="AF230" s="207">
        <v>-1.3878743608473338E-2</v>
      </c>
      <c r="AG230" s="73">
        <v>4.1064638783269963E-2</v>
      </c>
      <c r="AH230" s="208">
        <v>1281</v>
      </c>
      <c r="AI230" s="208">
        <v>1318</v>
      </c>
      <c r="AJ230" s="72">
        <v>1318</v>
      </c>
      <c r="AK230" s="70">
        <v>1264</v>
      </c>
      <c r="AL230" s="70">
        <v>-37</v>
      </c>
      <c r="AM230" s="70">
        <v>54</v>
      </c>
      <c r="AN230" s="207">
        <v>-2.8072837632776935E-2</v>
      </c>
      <c r="AO230" s="75">
        <v>4.2721518987341771E-2</v>
      </c>
      <c r="AP230" s="69">
        <v>12.436893203883495</v>
      </c>
      <c r="AQ230" s="76">
        <v>12.796116504854369</v>
      </c>
      <c r="AR230" s="208">
        <v>1055</v>
      </c>
      <c r="AS230" s="77">
        <v>1655</v>
      </c>
      <c r="AT230" s="70">
        <v>785</v>
      </c>
      <c r="AU230" s="70">
        <v>1155</v>
      </c>
      <c r="AV230" s="70">
        <v>105</v>
      </c>
      <c r="AW230" s="70">
        <v>75</v>
      </c>
      <c r="AX230" s="70">
        <v>890</v>
      </c>
      <c r="AY230" s="70">
        <v>1230</v>
      </c>
      <c r="AZ230" s="207">
        <v>0.84360189573459721</v>
      </c>
      <c r="BA230" s="78">
        <v>0.74320241691842903</v>
      </c>
      <c r="BB230" s="69">
        <v>0.99993942501786548</v>
      </c>
      <c r="BC230" s="69">
        <v>0.95633507766778147</v>
      </c>
      <c r="BD230" s="208">
        <v>120</v>
      </c>
      <c r="BE230" s="79">
        <v>300</v>
      </c>
      <c r="BF230" s="207">
        <v>0.11374407582938388</v>
      </c>
      <c r="BG230" s="78">
        <v>0.18126888217522658</v>
      </c>
      <c r="BH230" s="69">
        <v>1.4485816002010148</v>
      </c>
      <c r="BI230" s="80">
        <v>1.2588116817724069</v>
      </c>
      <c r="BJ230" s="208">
        <v>25</v>
      </c>
      <c r="BK230" s="70">
        <v>85</v>
      </c>
      <c r="BL230" s="70">
        <v>0</v>
      </c>
      <c r="BM230" s="70">
        <v>20</v>
      </c>
      <c r="BN230" s="70">
        <v>25</v>
      </c>
      <c r="BO230" s="70">
        <v>105</v>
      </c>
      <c r="BP230" s="207">
        <v>2.3696682464454975E-2</v>
      </c>
      <c r="BQ230" s="78">
        <v>6.3444108761329304E-2</v>
      </c>
      <c r="BR230" s="69">
        <v>0.4877265563013003</v>
      </c>
      <c r="BS230" s="69">
        <v>1.0232920767956339</v>
      </c>
      <c r="BT230" s="208">
        <v>15</v>
      </c>
      <c r="BU230" s="81">
        <v>20</v>
      </c>
      <c r="BV230" s="12" t="s">
        <v>38</v>
      </c>
      <c r="BW230" s="12" t="s">
        <v>38</v>
      </c>
      <c r="BX230" s="12" t="s">
        <v>38</v>
      </c>
      <c r="BY230" s="82"/>
      <c r="BZ230" s="66"/>
      <c r="CA230" s="97"/>
    </row>
    <row r="231" spans="1:79" ht="12.75" customHeight="1">
      <c r="A231" s="67"/>
      <c r="B231" s="206">
        <v>8250075.0199999996</v>
      </c>
      <c r="C231" s="68">
        <v>8250075.0199999996</v>
      </c>
      <c r="D231" s="69"/>
      <c r="E231" s="69"/>
      <c r="F231" s="70"/>
      <c r="G231" s="70"/>
      <c r="H231" s="70"/>
      <c r="I231" s="71" t="s">
        <v>197</v>
      </c>
      <c r="J231" s="69">
        <v>1.24</v>
      </c>
      <c r="K231" s="12">
        <v>1.21</v>
      </c>
      <c r="L231" s="12">
        <v>124</v>
      </c>
      <c r="M231" s="70">
        <v>121</v>
      </c>
      <c r="N231" s="70">
        <v>4248</v>
      </c>
      <c r="O231" s="70">
        <v>4310</v>
      </c>
      <c r="P231" s="72">
        <v>4310</v>
      </c>
      <c r="Q231" s="70">
        <v>4297</v>
      </c>
      <c r="R231" s="70">
        <v>4334</v>
      </c>
      <c r="S231" s="70">
        <v>-62</v>
      </c>
      <c r="T231" s="70">
        <v>-24</v>
      </c>
      <c r="U231" s="207">
        <v>-1.4385150812064965E-2</v>
      </c>
      <c r="V231" s="73">
        <v>-5.5376095985233045E-3</v>
      </c>
      <c r="W231" s="76">
        <v>3414.5</v>
      </c>
      <c r="X231" s="74">
        <v>3551.7</v>
      </c>
      <c r="Y231" s="12">
        <v>1913</v>
      </c>
      <c r="Z231" s="12">
        <v>1</v>
      </c>
      <c r="AA231" s="70">
        <v>1931</v>
      </c>
      <c r="AB231" s="70">
        <v>1931</v>
      </c>
      <c r="AC231" s="70">
        <v>1897</v>
      </c>
      <c r="AD231" s="70">
        <v>-18</v>
      </c>
      <c r="AE231" s="70">
        <v>34</v>
      </c>
      <c r="AF231" s="207">
        <v>-9.3215950284826522E-3</v>
      </c>
      <c r="AG231" s="73">
        <v>1.7923036373220874E-2</v>
      </c>
      <c r="AH231" s="208">
        <v>1824</v>
      </c>
      <c r="AI231" s="208">
        <v>1842</v>
      </c>
      <c r="AJ231" s="72">
        <v>1842</v>
      </c>
      <c r="AK231" s="70">
        <v>1845</v>
      </c>
      <c r="AL231" s="70">
        <v>-18</v>
      </c>
      <c r="AM231" s="70">
        <v>-3</v>
      </c>
      <c r="AN231" s="207">
        <v>-9.7719869706840382E-3</v>
      </c>
      <c r="AO231" s="75">
        <v>-1.6260162601626016E-3</v>
      </c>
      <c r="AP231" s="69">
        <v>14.709677419354838</v>
      </c>
      <c r="AQ231" s="76">
        <v>15.223140495867769</v>
      </c>
      <c r="AR231" s="208">
        <v>1630</v>
      </c>
      <c r="AS231" s="77">
        <v>2140</v>
      </c>
      <c r="AT231" s="70">
        <v>1165</v>
      </c>
      <c r="AU231" s="70">
        <v>1460</v>
      </c>
      <c r="AV231" s="70">
        <v>125</v>
      </c>
      <c r="AW231" s="70">
        <v>140</v>
      </c>
      <c r="AX231" s="70">
        <v>1290</v>
      </c>
      <c r="AY231" s="70">
        <v>1600</v>
      </c>
      <c r="AZ231" s="207">
        <v>0.79141104294478526</v>
      </c>
      <c r="BA231" s="78">
        <v>0.74766355140186913</v>
      </c>
      <c r="BB231" s="69">
        <v>0.93807648754260964</v>
      </c>
      <c r="BC231" s="69">
        <v>0.96207555872057027</v>
      </c>
      <c r="BD231" s="208">
        <v>195</v>
      </c>
      <c r="BE231" s="79">
        <v>440</v>
      </c>
      <c r="BF231" s="207">
        <v>0.1196319018404908</v>
      </c>
      <c r="BG231" s="78">
        <v>0.20560747663551401</v>
      </c>
      <c r="BH231" s="69">
        <v>1.5235656937697024</v>
      </c>
      <c r="BI231" s="80">
        <v>1.4278296988577364</v>
      </c>
      <c r="BJ231" s="208">
        <v>60</v>
      </c>
      <c r="BK231" s="70">
        <v>55</v>
      </c>
      <c r="BL231" s="70">
        <v>25</v>
      </c>
      <c r="BM231" s="70">
        <v>20</v>
      </c>
      <c r="BN231" s="70">
        <v>85</v>
      </c>
      <c r="BO231" s="70">
        <v>75</v>
      </c>
      <c r="BP231" s="207">
        <v>5.2147239263803678E-2</v>
      </c>
      <c r="BQ231" s="78">
        <v>3.5046728971962614E-2</v>
      </c>
      <c r="BR231" s="69">
        <v>1.0732976426090577</v>
      </c>
      <c r="BS231" s="69">
        <v>0.56526982212842924</v>
      </c>
      <c r="BT231" s="208">
        <v>60</v>
      </c>
      <c r="BU231" s="81">
        <v>25</v>
      </c>
      <c r="BV231" s="12" t="s">
        <v>38</v>
      </c>
      <c r="BW231" s="12" t="s">
        <v>38</v>
      </c>
      <c r="BX231" s="12" t="s">
        <v>38</v>
      </c>
      <c r="BY231" s="219" t="s">
        <v>473</v>
      </c>
      <c r="BZ231" s="67"/>
      <c r="CA231" s="220"/>
    </row>
    <row r="232" spans="1:79" ht="12.75" customHeight="1">
      <c r="A232" s="67"/>
      <c r="B232" s="206">
        <v>8250076.0099999998</v>
      </c>
      <c r="C232" s="68">
        <v>8250076.0099999998</v>
      </c>
      <c r="D232" s="69"/>
      <c r="E232" s="69"/>
      <c r="F232" s="70"/>
      <c r="G232" s="70"/>
      <c r="H232" s="70"/>
      <c r="I232" s="71" t="s">
        <v>198</v>
      </c>
      <c r="J232" s="69">
        <v>0.86</v>
      </c>
      <c r="K232" s="12">
        <v>0.86</v>
      </c>
      <c r="L232" s="12">
        <v>86</v>
      </c>
      <c r="M232" s="70">
        <v>86</v>
      </c>
      <c r="N232" s="70">
        <v>2787</v>
      </c>
      <c r="O232" s="70">
        <v>2845</v>
      </c>
      <c r="P232" s="72">
        <v>2845</v>
      </c>
      <c r="Q232" s="70">
        <v>2851</v>
      </c>
      <c r="R232" s="70">
        <v>2865</v>
      </c>
      <c r="S232" s="70">
        <v>-58</v>
      </c>
      <c r="T232" s="70">
        <v>-20</v>
      </c>
      <c r="U232" s="207">
        <v>-2.0386643233743409E-2</v>
      </c>
      <c r="V232" s="73">
        <v>-6.9808027923211171E-3</v>
      </c>
      <c r="W232" s="76">
        <v>3225.7</v>
      </c>
      <c r="X232" s="74">
        <v>3292.8</v>
      </c>
      <c r="Y232" s="12">
        <v>1107</v>
      </c>
      <c r="Z232" s="12">
        <v>1</v>
      </c>
      <c r="AA232" s="70">
        <v>1111</v>
      </c>
      <c r="AB232" s="70">
        <v>1111</v>
      </c>
      <c r="AC232" s="70">
        <v>1069</v>
      </c>
      <c r="AD232" s="70">
        <v>-4</v>
      </c>
      <c r="AE232" s="70">
        <v>42</v>
      </c>
      <c r="AF232" s="207">
        <v>-3.6003600360036002E-3</v>
      </c>
      <c r="AG232" s="73">
        <v>3.9289055191768008E-2</v>
      </c>
      <c r="AH232" s="208">
        <v>1053</v>
      </c>
      <c r="AI232" s="208">
        <v>1077</v>
      </c>
      <c r="AJ232" s="72">
        <v>1077</v>
      </c>
      <c r="AK232" s="70">
        <v>1048</v>
      </c>
      <c r="AL232" s="70">
        <v>-24</v>
      </c>
      <c r="AM232" s="70">
        <v>29</v>
      </c>
      <c r="AN232" s="207">
        <v>-2.2284122562674095E-2</v>
      </c>
      <c r="AO232" s="75">
        <v>2.7671755725190841E-2</v>
      </c>
      <c r="AP232" s="69">
        <v>12.244186046511627</v>
      </c>
      <c r="AQ232" s="76">
        <v>12.523255813953488</v>
      </c>
      <c r="AR232" s="208">
        <v>840</v>
      </c>
      <c r="AS232" s="77">
        <v>1310</v>
      </c>
      <c r="AT232" s="70">
        <v>670</v>
      </c>
      <c r="AU232" s="70">
        <v>900</v>
      </c>
      <c r="AV232" s="70">
        <v>50</v>
      </c>
      <c r="AW232" s="70">
        <v>75</v>
      </c>
      <c r="AX232" s="70">
        <v>720</v>
      </c>
      <c r="AY232" s="70">
        <v>975</v>
      </c>
      <c r="AZ232" s="207">
        <v>0.8571428571428571</v>
      </c>
      <c r="BA232" s="78">
        <v>0.74427480916030531</v>
      </c>
      <c r="BB232" s="69">
        <v>1.0159898170727266</v>
      </c>
      <c r="BC232" s="69">
        <v>0.957715006331331</v>
      </c>
      <c r="BD232" s="208">
        <v>60</v>
      </c>
      <c r="BE232" s="79">
        <v>260</v>
      </c>
      <c r="BF232" s="207">
        <v>7.1428571428571425E-2</v>
      </c>
      <c r="BG232" s="78">
        <v>0.19847328244274809</v>
      </c>
      <c r="BH232" s="69">
        <v>0.90967475488813732</v>
      </c>
      <c r="BI232" s="80">
        <v>1.3782866836301952</v>
      </c>
      <c r="BJ232" s="208">
        <v>20</v>
      </c>
      <c r="BK232" s="70">
        <v>45</v>
      </c>
      <c r="BL232" s="70">
        <v>10</v>
      </c>
      <c r="BM232" s="70">
        <v>10</v>
      </c>
      <c r="BN232" s="70">
        <v>30</v>
      </c>
      <c r="BO232" s="70">
        <v>55</v>
      </c>
      <c r="BP232" s="207">
        <v>3.5714285714285712E-2</v>
      </c>
      <c r="BQ232" s="78">
        <v>4.1984732824427481E-2</v>
      </c>
      <c r="BR232" s="69">
        <v>0.73507359556838836</v>
      </c>
      <c r="BS232" s="69">
        <v>0.67717311007141101</v>
      </c>
      <c r="BT232" s="208">
        <v>35</v>
      </c>
      <c r="BU232" s="81">
        <v>20</v>
      </c>
      <c r="BV232" s="12" t="s">
        <v>38</v>
      </c>
      <c r="BW232" s="12" t="s">
        <v>38</v>
      </c>
      <c r="BX232" s="12" t="s">
        <v>38</v>
      </c>
      <c r="BY232" s="82"/>
      <c r="BZ232" s="66"/>
      <c r="CA232" s="97"/>
    </row>
    <row r="233" spans="1:79" ht="12.75" customHeight="1">
      <c r="A233" s="67"/>
      <c r="B233" s="206">
        <v>8250076.0199999996</v>
      </c>
      <c r="C233" s="68">
        <v>8250076.0199999996</v>
      </c>
      <c r="D233" s="69"/>
      <c r="E233" s="69"/>
      <c r="F233" s="70"/>
      <c r="G233" s="70"/>
      <c r="H233" s="70"/>
      <c r="I233" s="71" t="s">
        <v>199</v>
      </c>
      <c r="J233" s="69">
        <v>1.1100000000000001</v>
      </c>
      <c r="K233" s="12">
        <v>1.1100000000000001</v>
      </c>
      <c r="L233" s="12">
        <v>111.00000000000001</v>
      </c>
      <c r="M233" s="70">
        <v>111.00000000000001</v>
      </c>
      <c r="N233" s="70">
        <v>3227</v>
      </c>
      <c r="O233" s="70">
        <v>3268</v>
      </c>
      <c r="P233" s="72">
        <v>3268</v>
      </c>
      <c r="Q233" s="70">
        <v>3167</v>
      </c>
      <c r="R233" s="70">
        <v>3191</v>
      </c>
      <c r="S233" s="70">
        <v>-41</v>
      </c>
      <c r="T233" s="70">
        <v>77</v>
      </c>
      <c r="U233" s="207">
        <v>-1.2545899632802938E-2</v>
      </c>
      <c r="V233" s="73">
        <v>2.413036665622062E-2</v>
      </c>
      <c r="W233" s="76">
        <v>2912.7</v>
      </c>
      <c r="X233" s="74">
        <v>2949.7</v>
      </c>
      <c r="Y233" s="12">
        <v>1381</v>
      </c>
      <c r="Z233" s="12">
        <v>1</v>
      </c>
      <c r="AA233" s="70">
        <v>1374</v>
      </c>
      <c r="AB233" s="70">
        <v>1374</v>
      </c>
      <c r="AC233" s="70">
        <v>1454</v>
      </c>
      <c r="AD233" s="70">
        <v>7</v>
      </c>
      <c r="AE233" s="70">
        <v>-80</v>
      </c>
      <c r="AF233" s="207">
        <v>5.0946142649199418E-3</v>
      </c>
      <c r="AG233" s="73">
        <v>-5.5020632737276476E-2</v>
      </c>
      <c r="AH233" s="208">
        <v>1321</v>
      </c>
      <c r="AI233" s="208">
        <v>1336</v>
      </c>
      <c r="AJ233" s="72">
        <v>1336</v>
      </c>
      <c r="AK233" s="70">
        <v>1402</v>
      </c>
      <c r="AL233" s="70">
        <v>-15</v>
      </c>
      <c r="AM233" s="70">
        <v>-66</v>
      </c>
      <c r="AN233" s="207">
        <v>-1.1227544910179641E-2</v>
      </c>
      <c r="AO233" s="75">
        <v>-4.7075606276747506E-2</v>
      </c>
      <c r="AP233" s="69">
        <v>11.900900900900899</v>
      </c>
      <c r="AQ233" s="76">
        <v>12.036036036036034</v>
      </c>
      <c r="AR233" s="208">
        <v>1110</v>
      </c>
      <c r="AS233" s="77">
        <v>1485</v>
      </c>
      <c r="AT233" s="70">
        <v>830</v>
      </c>
      <c r="AU233" s="70">
        <v>1080</v>
      </c>
      <c r="AV233" s="70">
        <v>90</v>
      </c>
      <c r="AW233" s="70">
        <v>50</v>
      </c>
      <c r="AX233" s="70">
        <v>920</v>
      </c>
      <c r="AY233" s="70">
        <v>1130</v>
      </c>
      <c r="AZ233" s="207">
        <v>0.8288288288288288</v>
      </c>
      <c r="BA233" s="78">
        <v>0.76094276094276092</v>
      </c>
      <c r="BB233" s="69">
        <v>0.98242859188413811</v>
      </c>
      <c r="BC233" s="69">
        <v>0.97916292765070834</v>
      </c>
      <c r="BD233" s="208">
        <v>155</v>
      </c>
      <c r="BE233" s="79">
        <v>280</v>
      </c>
      <c r="BF233" s="207">
        <v>0.13963963963963963</v>
      </c>
      <c r="BG233" s="78">
        <v>0.18855218855218855</v>
      </c>
      <c r="BH233" s="69">
        <v>1.7783731694659981</v>
      </c>
      <c r="BI233" s="80">
        <v>1.3093901982790872</v>
      </c>
      <c r="BJ233" s="208">
        <v>30</v>
      </c>
      <c r="BK233" s="70">
        <v>40</v>
      </c>
      <c r="BL233" s="70">
        <v>0</v>
      </c>
      <c r="BM233" s="70">
        <v>10</v>
      </c>
      <c r="BN233" s="70">
        <v>30</v>
      </c>
      <c r="BO233" s="70">
        <v>50</v>
      </c>
      <c r="BP233" s="207">
        <v>2.7027027027027029E-2</v>
      </c>
      <c r="BQ233" s="78">
        <v>3.3670033670033669E-2</v>
      </c>
      <c r="BR233" s="69">
        <v>0.55627191015986144</v>
      </c>
      <c r="BS233" s="69">
        <v>0.54306505919409143</v>
      </c>
      <c r="BT233" s="208">
        <v>10</v>
      </c>
      <c r="BU233" s="81">
        <v>25</v>
      </c>
      <c r="BV233" s="12" t="s">
        <v>38</v>
      </c>
      <c r="BW233" s="12" t="s">
        <v>38</v>
      </c>
      <c r="BX233" s="12" t="s">
        <v>38</v>
      </c>
      <c r="BY233" s="219" t="s">
        <v>473</v>
      </c>
      <c r="BZ233" s="67"/>
      <c r="CA233" s="220"/>
    </row>
    <row r="234" spans="1:79" ht="12.75" customHeight="1">
      <c r="A234" s="67"/>
      <c r="B234" s="206">
        <v>8250076.0300000003</v>
      </c>
      <c r="C234" s="68">
        <v>8250076.0300000003</v>
      </c>
      <c r="D234" s="69"/>
      <c r="E234" s="69"/>
      <c r="F234" s="70"/>
      <c r="G234" s="70"/>
      <c r="H234" s="70"/>
      <c r="I234" s="71" t="s">
        <v>200</v>
      </c>
      <c r="J234" s="69">
        <v>1.66</v>
      </c>
      <c r="K234" s="12">
        <v>1.66</v>
      </c>
      <c r="L234" s="12">
        <v>166</v>
      </c>
      <c r="M234" s="70">
        <v>166</v>
      </c>
      <c r="N234" s="70">
        <v>4333</v>
      </c>
      <c r="O234" s="70">
        <v>4453</v>
      </c>
      <c r="P234" s="72">
        <v>4453</v>
      </c>
      <c r="Q234" s="70">
        <v>4328</v>
      </c>
      <c r="R234" s="70">
        <v>4405</v>
      </c>
      <c r="S234" s="70">
        <v>-120</v>
      </c>
      <c r="T234" s="70">
        <v>48</v>
      </c>
      <c r="U234" s="207">
        <v>-2.6948124859645182E-2</v>
      </c>
      <c r="V234" s="73">
        <v>1.0896708286038592E-2</v>
      </c>
      <c r="W234" s="76">
        <v>2615.4</v>
      </c>
      <c r="X234" s="74">
        <v>2687.7</v>
      </c>
      <c r="Y234" s="12">
        <v>1910</v>
      </c>
      <c r="Z234" s="12">
        <v>1</v>
      </c>
      <c r="AA234" s="70">
        <v>1908</v>
      </c>
      <c r="AB234" s="70">
        <v>1908</v>
      </c>
      <c r="AC234" s="70">
        <v>1851</v>
      </c>
      <c r="AD234" s="70">
        <v>2</v>
      </c>
      <c r="AE234" s="70">
        <v>57</v>
      </c>
      <c r="AF234" s="207">
        <v>1.0482180293501049E-3</v>
      </c>
      <c r="AG234" s="73">
        <v>3.0794165316045379E-2</v>
      </c>
      <c r="AH234" s="208">
        <v>1835</v>
      </c>
      <c r="AI234" s="208">
        <v>1860</v>
      </c>
      <c r="AJ234" s="72">
        <v>1860</v>
      </c>
      <c r="AK234" s="70">
        <v>1795</v>
      </c>
      <c r="AL234" s="70">
        <v>-25</v>
      </c>
      <c r="AM234" s="70">
        <v>65</v>
      </c>
      <c r="AN234" s="207">
        <v>-1.3440860215053764E-2</v>
      </c>
      <c r="AO234" s="75">
        <v>3.6211699164345405E-2</v>
      </c>
      <c r="AP234" s="69">
        <v>11.054216867469879</v>
      </c>
      <c r="AQ234" s="76">
        <v>11.204819277108435</v>
      </c>
      <c r="AR234" s="208">
        <v>1185</v>
      </c>
      <c r="AS234" s="77">
        <v>2005</v>
      </c>
      <c r="AT234" s="70">
        <v>955</v>
      </c>
      <c r="AU234" s="70">
        <v>1570</v>
      </c>
      <c r="AV234" s="70">
        <v>60</v>
      </c>
      <c r="AW234" s="70">
        <v>65</v>
      </c>
      <c r="AX234" s="70">
        <v>1015</v>
      </c>
      <c r="AY234" s="70">
        <v>1635</v>
      </c>
      <c r="AZ234" s="207">
        <v>0.85654008438818563</v>
      </c>
      <c r="BA234" s="78">
        <v>0.81546134663341641</v>
      </c>
      <c r="BB234" s="69">
        <v>1.0152753375951791</v>
      </c>
      <c r="BC234" s="69">
        <v>1.0493161385309859</v>
      </c>
      <c r="BD234" s="208">
        <v>80</v>
      </c>
      <c r="BE234" s="79">
        <v>275</v>
      </c>
      <c r="BF234" s="207">
        <v>6.7510548523206745E-2</v>
      </c>
      <c r="BG234" s="78">
        <v>0.13715710723192021</v>
      </c>
      <c r="BH234" s="69">
        <v>0.85977698352296517</v>
      </c>
      <c r="BI234" s="80">
        <v>0.95247991133277932</v>
      </c>
      <c r="BJ234" s="208">
        <v>35</v>
      </c>
      <c r="BK234" s="70">
        <v>25</v>
      </c>
      <c r="BL234" s="70">
        <v>15</v>
      </c>
      <c r="BM234" s="70">
        <v>55</v>
      </c>
      <c r="BN234" s="70">
        <v>50</v>
      </c>
      <c r="BO234" s="70">
        <v>80</v>
      </c>
      <c r="BP234" s="207">
        <v>4.2194092827004218E-2</v>
      </c>
      <c r="BQ234" s="78">
        <v>3.9900249376558602E-2</v>
      </c>
      <c r="BR234" s="69">
        <v>0.86844137873058536</v>
      </c>
      <c r="BS234" s="69">
        <v>0.64355240929933233</v>
      </c>
      <c r="BT234" s="208">
        <v>30</v>
      </c>
      <c r="BU234" s="81">
        <v>20</v>
      </c>
      <c r="BV234" s="12" t="s">
        <v>38</v>
      </c>
      <c r="BW234" s="12" t="s">
        <v>38</v>
      </c>
      <c r="BX234" s="12" t="s">
        <v>38</v>
      </c>
      <c r="BY234" s="82"/>
      <c r="BZ234" s="66"/>
      <c r="CA234" s="97"/>
    </row>
    <row r="235" spans="1:79" ht="12.75" customHeight="1">
      <c r="A235" s="67"/>
      <c r="B235" s="228">
        <v>8250076.04</v>
      </c>
      <c r="C235" s="229">
        <v>8250076.04</v>
      </c>
      <c r="D235" s="69"/>
      <c r="E235" s="69"/>
      <c r="F235" s="70"/>
      <c r="G235" s="70"/>
      <c r="H235" s="70"/>
      <c r="I235" s="71" t="s">
        <v>201</v>
      </c>
      <c r="J235" s="69">
        <v>1.5</v>
      </c>
      <c r="K235" s="12">
        <v>1.55</v>
      </c>
      <c r="L235" s="12">
        <v>150</v>
      </c>
      <c r="M235" s="70">
        <v>155</v>
      </c>
      <c r="N235" s="70">
        <v>3914</v>
      </c>
      <c r="O235" s="70">
        <v>4105</v>
      </c>
      <c r="P235" s="72">
        <v>4381</v>
      </c>
      <c r="Q235" s="70">
        <v>4219</v>
      </c>
      <c r="R235" s="70">
        <v>4274</v>
      </c>
      <c r="S235" s="70">
        <v>-191</v>
      </c>
      <c r="T235" s="70">
        <v>107</v>
      </c>
      <c r="U235" s="207">
        <v>-4.6528623629719851E-2</v>
      </c>
      <c r="V235" s="73">
        <v>2.503509592887225E-2</v>
      </c>
      <c r="W235" s="76">
        <v>2607.4</v>
      </c>
      <c r="X235" s="74">
        <v>2818.1</v>
      </c>
      <c r="Y235" s="12">
        <v>1659</v>
      </c>
      <c r="Z235" s="12">
        <v>0.95387328999999998</v>
      </c>
      <c r="AA235" s="70">
        <v>1695</v>
      </c>
      <c r="AB235" s="70">
        <v>1777</v>
      </c>
      <c r="AC235" s="70">
        <v>1690</v>
      </c>
      <c r="AD235" s="70">
        <v>-36</v>
      </c>
      <c r="AE235" s="70">
        <v>87</v>
      </c>
      <c r="AF235" s="207">
        <v>-2.1238938053097345E-2</v>
      </c>
      <c r="AG235" s="73">
        <v>5.1479289940828406E-2</v>
      </c>
      <c r="AH235" s="208">
        <v>1600</v>
      </c>
      <c r="AI235" s="208">
        <v>1645.4314252500001</v>
      </c>
      <c r="AJ235" s="72">
        <v>1725</v>
      </c>
      <c r="AK235" s="70">
        <v>1650</v>
      </c>
      <c r="AL235" s="70">
        <v>-45.431425250000075</v>
      </c>
      <c r="AM235" s="70">
        <v>75</v>
      </c>
      <c r="AN235" s="207">
        <v>-2.761064639512243E-2</v>
      </c>
      <c r="AO235" s="75">
        <v>4.5454545454545456E-2</v>
      </c>
      <c r="AP235" s="69">
        <v>10.666666666666666</v>
      </c>
      <c r="AQ235" s="76">
        <v>11.129032258064516</v>
      </c>
      <c r="AR235" s="208">
        <v>1430</v>
      </c>
      <c r="AS235" s="77">
        <v>2255</v>
      </c>
      <c r="AT235" s="70">
        <v>1040</v>
      </c>
      <c r="AU235" s="70">
        <v>1730</v>
      </c>
      <c r="AV235" s="70">
        <v>110</v>
      </c>
      <c r="AW235" s="70">
        <v>135</v>
      </c>
      <c r="AX235" s="70">
        <v>1150</v>
      </c>
      <c r="AY235" s="70">
        <v>1865</v>
      </c>
      <c r="AZ235" s="207">
        <v>0.80419580419580416</v>
      </c>
      <c r="BA235" s="78">
        <v>0.82705099778270508</v>
      </c>
      <c r="BB235" s="69">
        <v>0.95323053932814106</v>
      </c>
      <c r="BC235" s="69">
        <v>1.064229424171194</v>
      </c>
      <c r="BD235" s="208">
        <v>170</v>
      </c>
      <c r="BE235" s="79">
        <v>290</v>
      </c>
      <c r="BF235" s="207">
        <v>0.11888111888111888</v>
      </c>
      <c r="BG235" s="78">
        <v>0.12860310421286031</v>
      </c>
      <c r="BH235" s="69">
        <v>1.5140041375061306</v>
      </c>
      <c r="BI235" s="80">
        <v>0.89307711258930778</v>
      </c>
      <c r="BJ235" s="208">
        <v>75</v>
      </c>
      <c r="BK235" s="70">
        <v>50</v>
      </c>
      <c r="BL235" s="70">
        <v>0</v>
      </c>
      <c r="BM235" s="70">
        <v>10</v>
      </c>
      <c r="BN235" s="70">
        <v>75</v>
      </c>
      <c r="BO235" s="70">
        <v>60</v>
      </c>
      <c r="BP235" s="207">
        <v>5.2447552447552448E-2</v>
      </c>
      <c r="BQ235" s="78">
        <v>2.6607538802660754E-2</v>
      </c>
      <c r="BR235" s="69">
        <v>1.0794787067787521</v>
      </c>
      <c r="BS235" s="69">
        <v>0.4291538516558186</v>
      </c>
      <c r="BT235" s="208">
        <v>30</v>
      </c>
      <c r="BU235" s="81">
        <v>40</v>
      </c>
      <c r="BV235" s="12" t="s">
        <v>38</v>
      </c>
      <c r="BW235" s="12" t="s">
        <v>38</v>
      </c>
      <c r="BX235" s="12" t="s">
        <v>38</v>
      </c>
      <c r="BY235" s="219" t="s">
        <v>473</v>
      </c>
      <c r="BZ235" s="67"/>
      <c r="CA235" s="220"/>
    </row>
    <row r="236" spans="1:79" ht="12.75" customHeight="1">
      <c r="A236" s="67"/>
      <c r="B236" s="206">
        <v>8250076.0499999998</v>
      </c>
      <c r="C236" s="68">
        <v>8250076.0499999998</v>
      </c>
      <c r="D236" s="69"/>
      <c r="E236" s="69"/>
      <c r="F236" s="70"/>
      <c r="G236" s="70"/>
      <c r="H236" s="70"/>
      <c r="I236" s="71" t="s">
        <v>202</v>
      </c>
      <c r="J236" s="69">
        <v>1.17</v>
      </c>
      <c r="K236" s="12">
        <v>1.17</v>
      </c>
      <c r="L236" s="12">
        <v>117</v>
      </c>
      <c r="M236" s="70">
        <v>117</v>
      </c>
      <c r="N236" s="70">
        <v>3256</v>
      </c>
      <c r="O236" s="70">
        <v>3435</v>
      </c>
      <c r="P236" s="72">
        <v>3435</v>
      </c>
      <c r="Q236" s="70">
        <v>3278</v>
      </c>
      <c r="R236" s="70">
        <v>3476</v>
      </c>
      <c r="S236" s="70">
        <v>-179</v>
      </c>
      <c r="T236" s="70">
        <v>-41</v>
      </c>
      <c r="U236" s="207">
        <v>-5.2110625909752545E-2</v>
      </c>
      <c r="V236" s="73">
        <v>-1.1795166858457998E-2</v>
      </c>
      <c r="W236" s="76">
        <v>2793.7</v>
      </c>
      <c r="X236" s="74">
        <v>2946.7</v>
      </c>
      <c r="Y236" s="12">
        <v>1365</v>
      </c>
      <c r="Z236" s="12">
        <v>1</v>
      </c>
      <c r="AA236" s="70">
        <v>1373</v>
      </c>
      <c r="AB236" s="70">
        <v>1373</v>
      </c>
      <c r="AC236" s="70">
        <v>1352</v>
      </c>
      <c r="AD236" s="70">
        <v>-8</v>
      </c>
      <c r="AE236" s="70">
        <v>21</v>
      </c>
      <c r="AF236" s="207">
        <v>-5.826656955571741E-3</v>
      </c>
      <c r="AG236" s="73">
        <v>1.5532544378698224E-2</v>
      </c>
      <c r="AH236" s="208">
        <v>1301</v>
      </c>
      <c r="AI236" s="208">
        <v>1332</v>
      </c>
      <c r="AJ236" s="72">
        <v>1332</v>
      </c>
      <c r="AK236" s="70">
        <v>1313</v>
      </c>
      <c r="AL236" s="70">
        <v>-31</v>
      </c>
      <c r="AM236" s="70">
        <v>19</v>
      </c>
      <c r="AN236" s="207">
        <v>-2.3273273273273273E-2</v>
      </c>
      <c r="AO236" s="75">
        <v>1.4470677837014471E-2</v>
      </c>
      <c r="AP236" s="69">
        <v>11.119658119658119</v>
      </c>
      <c r="AQ236" s="76">
        <v>11.384615384615385</v>
      </c>
      <c r="AR236" s="208">
        <v>1080</v>
      </c>
      <c r="AS236" s="77">
        <v>1705</v>
      </c>
      <c r="AT236" s="70">
        <v>835</v>
      </c>
      <c r="AU236" s="70">
        <v>1260</v>
      </c>
      <c r="AV236" s="70">
        <v>65</v>
      </c>
      <c r="AW236" s="70">
        <v>100</v>
      </c>
      <c r="AX236" s="70">
        <v>900</v>
      </c>
      <c r="AY236" s="70">
        <v>1360</v>
      </c>
      <c r="AZ236" s="207">
        <v>0.83333333333333337</v>
      </c>
      <c r="BA236" s="78">
        <v>0.79765395894428148</v>
      </c>
      <c r="BB236" s="69">
        <v>0.98776787770959551</v>
      </c>
      <c r="BC236" s="69">
        <v>1.02640201836523</v>
      </c>
      <c r="BD236" s="208">
        <v>150</v>
      </c>
      <c r="BE236" s="79">
        <v>290</v>
      </c>
      <c r="BF236" s="207">
        <v>0.1388888888888889</v>
      </c>
      <c r="BG236" s="78">
        <v>0.17008797653958943</v>
      </c>
      <c r="BH236" s="69">
        <v>1.7688120233936004</v>
      </c>
      <c r="BI236" s="80">
        <v>1.1811665037471488</v>
      </c>
      <c r="BJ236" s="208">
        <v>30</v>
      </c>
      <c r="BK236" s="70">
        <v>35</v>
      </c>
      <c r="BL236" s="70">
        <v>0</v>
      </c>
      <c r="BM236" s="70">
        <v>10</v>
      </c>
      <c r="BN236" s="70">
        <v>30</v>
      </c>
      <c r="BO236" s="70">
        <v>45</v>
      </c>
      <c r="BP236" s="207">
        <v>2.7777777777777776E-2</v>
      </c>
      <c r="BQ236" s="78">
        <v>2.6392961876832845E-2</v>
      </c>
      <c r="BR236" s="69">
        <v>0.57172390766430203</v>
      </c>
      <c r="BS236" s="69">
        <v>0.42569293349730397</v>
      </c>
      <c r="BT236" s="208">
        <v>10</v>
      </c>
      <c r="BU236" s="81">
        <v>20</v>
      </c>
      <c r="BV236" s="12" t="s">
        <v>38</v>
      </c>
      <c r="BW236" s="12" t="s">
        <v>38</v>
      </c>
      <c r="BX236" s="12" t="s">
        <v>38</v>
      </c>
      <c r="BY236" s="219" t="s">
        <v>473</v>
      </c>
      <c r="BZ236" s="67"/>
      <c r="CA236" s="220"/>
    </row>
    <row r="237" spans="1:79" ht="12.75" customHeight="1">
      <c r="A237" s="67"/>
      <c r="B237" s="206">
        <v>8250076.0599999996</v>
      </c>
      <c r="C237" s="68">
        <v>8250076.0599999996</v>
      </c>
      <c r="D237" s="69"/>
      <c r="E237" s="69"/>
      <c r="F237" s="70"/>
      <c r="G237" s="70"/>
      <c r="H237" s="70"/>
      <c r="I237" s="71" t="s">
        <v>203</v>
      </c>
      <c r="J237" s="69">
        <v>1.0900000000000001</v>
      </c>
      <c r="K237" s="12">
        <v>1.0900000000000001</v>
      </c>
      <c r="L237" s="12">
        <v>109.00000000000001</v>
      </c>
      <c r="M237" s="70">
        <v>109.00000000000001</v>
      </c>
      <c r="N237" s="70">
        <v>4382</v>
      </c>
      <c r="O237" s="70">
        <v>4662</v>
      </c>
      <c r="P237" s="72">
        <v>4662</v>
      </c>
      <c r="Q237" s="70">
        <v>4541</v>
      </c>
      <c r="R237" s="70">
        <v>4556</v>
      </c>
      <c r="S237" s="70">
        <v>-280</v>
      </c>
      <c r="T237" s="70">
        <v>106</v>
      </c>
      <c r="U237" s="207">
        <v>-6.006006006006006E-2</v>
      </c>
      <c r="V237" s="73">
        <v>2.3266022827041263E-2</v>
      </c>
      <c r="W237" s="76">
        <v>4010.6</v>
      </c>
      <c r="X237" s="74">
        <v>4265.7</v>
      </c>
      <c r="Y237" s="12">
        <v>1719</v>
      </c>
      <c r="Z237" s="12">
        <v>1</v>
      </c>
      <c r="AA237" s="70">
        <v>1723</v>
      </c>
      <c r="AB237" s="70">
        <v>1723</v>
      </c>
      <c r="AC237" s="70">
        <v>1697</v>
      </c>
      <c r="AD237" s="70">
        <v>-4</v>
      </c>
      <c r="AE237" s="70">
        <v>26</v>
      </c>
      <c r="AF237" s="207">
        <v>-2.3215322112594312E-3</v>
      </c>
      <c r="AG237" s="73">
        <v>1.5321154979375369E-2</v>
      </c>
      <c r="AH237" s="208">
        <v>1662</v>
      </c>
      <c r="AI237" s="208">
        <v>1699</v>
      </c>
      <c r="AJ237" s="72">
        <v>1699</v>
      </c>
      <c r="AK237" s="70">
        <v>1651</v>
      </c>
      <c r="AL237" s="70">
        <v>-37</v>
      </c>
      <c r="AM237" s="70">
        <v>48</v>
      </c>
      <c r="AN237" s="207">
        <v>-2.177751618599176E-2</v>
      </c>
      <c r="AO237" s="75">
        <v>2.9073288915808602E-2</v>
      </c>
      <c r="AP237" s="69">
        <v>15.247706422018346</v>
      </c>
      <c r="AQ237" s="76">
        <v>15.587155963302751</v>
      </c>
      <c r="AR237" s="208">
        <v>1635</v>
      </c>
      <c r="AS237" s="77">
        <v>2130</v>
      </c>
      <c r="AT237" s="70">
        <v>1350</v>
      </c>
      <c r="AU237" s="70">
        <v>1535</v>
      </c>
      <c r="AV237" s="70">
        <v>115</v>
      </c>
      <c r="AW237" s="70">
        <v>135</v>
      </c>
      <c r="AX237" s="70">
        <v>1465</v>
      </c>
      <c r="AY237" s="70">
        <v>1670</v>
      </c>
      <c r="AZ237" s="207">
        <v>0.89602446483180431</v>
      </c>
      <c r="BA237" s="78">
        <v>0.784037558685446</v>
      </c>
      <c r="BB237" s="69">
        <v>1.062077020803345</v>
      </c>
      <c r="BC237" s="69">
        <v>1.008880760491659</v>
      </c>
      <c r="BD237" s="208">
        <v>110</v>
      </c>
      <c r="BE237" s="79">
        <v>385</v>
      </c>
      <c r="BF237" s="207">
        <v>6.7278287461773695E-2</v>
      </c>
      <c r="BG237" s="78">
        <v>0.18075117370892019</v>
      </c>
      <c r="BH237" s="69">
        <v>0.85681903518515679</v>
      </c>
      <c r="BI237" s="80">
        <v>1.2552164840897235</v>
      </c>
      <c r="BJ237" s="208">
        <v>15</v>
      </c>
      <c r="BK237" s="70">
        <v>35</v>
      </c>
      <c r="BL237" s="70">
        <v>0</v>
      </c>
      <c r="BM237" s="70">
        <v>10</v>
      </c>
      <c r="BN237" s="70">
        <v>15</v>
      </c>
      <c r="BO237" s="70">
        <v>45</v>
      </c>
      <c r="BP237" s="207">
        <v>9.1743119266055051E-3</v>
      </c>
      <c r="BQ237" s="78">
        <v>2.1126760563380281E-2</v>
      </c>
      <c r="BR237" s="69">
        <v>0.18882624473316398</v>
      </c>
      <c r="BS237" s="69">
        <v>0.34075420263516581</v>
      </c>
      <c r="BT237" s="208">
        <v>40</v>
      </c>
      <c r="BU237" s="81">
        <v>25</v>
      </c>
      <c r="BV237" s="12" t="s">
        <v>38</v>
      </c>
      <c r="BW237" s="12" t="s">
        <v>38</v>
      </c>
      <c r="BX237" s="12" t="s">
        <v>38</v>
      </c>
      <c r="BY237" s="82"/>
      <c r="BZ237" s="66"/>
      <c r="CA237" s="97"/>
    </row>
    <row r="238" spans="1:79" ht="12.75" customHeight="1">
      <c r="A238" s="67"/>
      <c r="B238" s="228">
        <v>8250076.0899999999</v>
      </c>
      <c r="C238" s="229">
        <v>8250076.0899999999</v>
      </c>
      <c r="D238" s="69"/>
      <c r="E238" s="69"/>
      <c r="F238" s="70"/>
      <c r="G238" s="70"/>
      <c r="H238" s="70"/>
      <c r="I238" s="71" t="s">
        <v>204</v>
      </c>
      <c r="J238" s="69">
        <v>1.55</v>
      </c>
      <c r="K238" s="12">
        <v>1.46</v>
      </c>
      <c r="L238" s="12">
        <v>155</v>
      </c>
      <c r="M238" s="70">
        <v>146</v>
      </c>
      <c r="N238" s="70">
        <v>4795</v>
      </c>
      <c r="O238" s="70">
        <v>5007</v>
      </c>
      <c r="P238" s="72">
        <v>4731</v>
      </c>
      <c r="Q238" s="70">
        <v>4616</v>
      </c>
      <c r="R238" s="70">
        <v>4773</v>
      </c>
      <c r="S238" s="70">
        <v>-212</v>
      </c>
      <c r="T238" s="70">
        <v>-42</v>
      </c>
      <c r="U238" s="207">
        <v>-4.2340722987817055E-2</v>
      </c>
      <c r="V238" s="73">
        <v>-8.7994971715901951E-3</v>
      </c>
      <c r="W238" s="76">
        <v>3090</v>
      </c>
      <c r="X238" s="74">
        <v>3242.6</v>
      </c>
      <c r="Y238" s="12">
        <v>1818</v>
      </c>
      <c r="Z238" s="12"/>
      <c r="AA238" s="70">
        <v>1785.96716367</v>
      </c>
      <c r="AB238" s="70">
        <v>1704</v>
      </c>
      <c r="AC238" s="70">
        <v>1666</v>
      </c>
      <c r="AD238" s="70">
        <v>32.032836330000009</v>
      </c>
      <c r="AE238" s="70">
        <v>38</v>
      </c>
      <c r="AF238" s="207">
        <v>1.7935848419617886E-2</v>
      </c>
      <c r="AG238" s="73">
        <v>2.2809123649459785E-2</v>
      </c>
      <c r="AH238" s="208">
        <v>1760</v>
      </c>
      <c r="AI238" s="208">
        <v>1743.5685747499999</v>
      </c>
      <c r="AJ238" s="72">
        <v>1664</v>
      </c>
      <c r="AK238" s="70">
        <v>1633</v>
      </c>
      <c r="AL238" s="70">
        <v>16.431425250000075</v>
      </c>
      <c r="AM238" s="70">
        <v>31</v>
      </c>
      <c r="AN238" s="207">
        <v>9.4240200746655931E-3</v>
      </c>
      <c r="AO238" s="75">
        <v>1.8983466013472138E-2</v>
      </c>
      <c r="AP238" s="69">
        <v>11.35483870967742</v>
      </c>
      <c r="AQ238" s="76">
        <v>11.397260273972602</v>
      </c>
      <c r="AR238" s="208">
        <v>1795</v>
      </c>
      <c r="AS238" s="77">
        <v>2475</v>
      </c>
      <c r="AT238" s="70">
        <v>1380</v>
      </c>
      <c r="AU238" s="70">
        <v>1715</v>
      </c>
      <c r="AV238" s="70">
        <v>85</v>
      </c>
      <c r="AW238" s="70">
        <v>100</v>
      </c>
      <c r="AX238" s="70">
        <v>1465</v>
      </c>
      <c r="AY238" s="70">
        <v>1815</v>
      </c>
      <c r="AZ238" s="207">
        <v>0.81615598885793872</v>
      </c>
      <c r="BA238" s="78">
        <v>0.73333333333333328</v>
      </c>
      <c r="BB238" s="69">
        <v>0.96740720279301884</v>
      </c>
      <c r="BC238" s="69">
        <v>0.94363577717842595</v>
      </c>
      <c r="BD238" s="208">
        <v>180</v>
      </c>
      <c r="BE238" s="79">
        <v>530</v>
      </c>
      <c r="BF238" s="207">
        <v>0.10027855153203342</v>
      </c>
      <c r="BG238" s="78">
        <v>0.21414141414141413</v>
      </c>
      <c r="BH238" s="69">
        <v>1.2770921349961595</v>
      </c>
      <c r="BI238" s="80">
        <v>1.4870931537598204</v>
      </c>
      <c r="BJ238" s="208">
        <v>60</v>
      </c>
      <c r="BK238" s="70">
        <v>80</v>
      </c>
      <c r="BL238" s="70">
        <v>0</v>
      </c>
      <c r="BM238" s="70">
        <v>15</v>
      </c>
      <c r="BN238" s="70">
        <v>60</v>
      </c>
      <c r="BO238" s="70">
        <v>95</v>
      </c>
      <c r="BP238" s="207">
        <v>3.3426183844011144E-2</v>
      </c>
      <c r="BQ238" s="78">
        <v>3.8383838383838381E-2</v>
      </c>
      <c r="BR238" s="69">
        <v>0.6879797440417228</v>
      </c>
      <c r="BS238" s="69">
        <v>0.61909416748126422</v>
      </c>
      <c r="BT238" s="208">
        <v>80</v>
      </c>
      <c r="BU238" s="81">
        <v>35</v>
      </c>
      <c r="BV238" s="12" t="s">
        <v>38</v>
      </c>
      <c r="BW238" s="12" t="s">
        <v>38</v>
      </c>
      <c r="BX238" s="12" t="s">
        <v>38</v>
      </c>
      <c r="BY238" s="82"/>
      <c r="BZ238" s="66"/>
      <c r="CA238" s="97"/>
    </row>
    <row r="239" spans="1:79" ht="12.75" customHeight="1">
      <c r="A239" s="67"/>
      <c r="B239" s="206">
        <v>8250076.1299999999</v>
      </c>
      <c r="C239" s="68">
        <v>8250076.1299999999</v>
      </c>
      <c r="D239" s="69"/>
      <c r="E239" s="69"/>
      <c r="F239" s="70"/>
      <c r="G239" s="70"/>
      <c r="H239" s="70"/>
      <c r="I239" s="71" t="s">
        <v>208</v>
      </c>
      <c r="J239" s="69">
        <v>3.54</v>
      </c>
      <c r="K239" s="12">
        <v>3.47</v>
      </c>
      <c r="L239" s="12">
        <v>354</v>
      </c>
      <c r="M239" s="70">
        <v>347</v>
      </c>
      <c r="N239" s="70">
        <v>7720</v>
      </c>
      <c r="O239" s="70">
        <v>7152</v>
      </c>
      <c r="P239" s="72">
        <v>7152</v>
      </c>
      <c r="Q239" s="70">
        <v>6755</v>
      </c>
      <c r="R239" s="70">
        <v>6742</v>
      </c>
      <c r="S239" s="70">
        <v>568</v>
      </c>
      <c r="T239" s="70">
        <v>410</v>
      </c>
      <c r="U239" s="207">
        <v>7.9418344519015666E-2</v>
      </c>
      <c r="V239" s="73">
        <v>6.0812815188371401E-2</v>
      </c>
      <c r="W239" s="76">
        <v>2180.6999999999998</v>
      </c>
      <c r="X239" s="74">
        <v>2062.8000000000002</v>
      </c>
      <c r="Y239" s="12">
        <v>2754</v>
      </c>
      <c r="Z239" s="12">
        <v>1</v>
      </c>
      <c r="AA239" s="70">
        <v>2365</v>
      </c>
      <c r="AB239" s="70">
        <v>2365</v>
      </c>
      <c r="AC239" s="70">
        <v>2272</v>
      </c>
      <c r="AD239" s="70">
        <v>389</v>
      </c>
      <c r="AE239" s="70">
        <v>93</v>
      </c>
      <c r="AF239" s="207">
        <v>0.16448202959830865</v>
      </c>
      <c r="AG239" s="73">
        <v>4.0933098591549297E-2</v>
      </c>
      <c r="AH239" s="208">
        <v>2695</v>
      </c>
      <c r="AI239" s="208">
        <v>2346</v>
      </c>
      <c r="AJ239" s="72">
        <v>2346</v>
      </c>
      <c r="AK239" s="70">
        <v>2188</v>
      </c>
      <c r="AL239" s="70">
        <v>349</v>
      </c>
      <c r="AM239" s="70">
        <v>158</v>
      </c>
      <c r="AN239" s="207">
        <v>0.14876385336743392</v>
      </c>
      <c r="AO239" s="75">
        <v>7.2212065813528334E-2</v>
      </c>
      <c r="AP239" s="69">
        <v>7.6129943502824862</v>
      </c>
      <c r="AQ239" s="76">
        <v>6.760806916426513</v>
      </c>
      <c r="AR239" s="208">
        <v>2860</v>
      </c>
      <c r="AS239" s="77">
        <v>3585</v>
      </c>
      <c r="AT239" s="70">
        <v>2455</v>
      </c>
      <c r="AU239" s="70">
        <v>2940</v>
      </c>
      <c r="AV239" s="70">
        <v>150</v>
      </c>
      <c r="AW239" s="70">
        <v>190</v>
      </c>
      <c r="AX239" s="70">
        <v>2605</v>
      </c>
      <c r="AY239" s="70">
        <v>3130</v>
      </c>
      <c r="AZ239" s="207">
        <v>0.91083916083916083</v>
      </c>
      <c r="BA239" s="78">
        <v>0.87308228730822868</v>
      </c>
      <c r="BB239" s="69">
        <v>1.079637197804264</v>
      </c>
      <c r="BC239" s="69">
        <v>1.1234613855338431</v>
      </c>
      <c r="BD239" s="208">
        <v>130</v>
      </c>
      <c r="BE239" s="79">
        <v>385</v>
      </c>
      <c r="BF239" s="207">
        <v>4.5454545454545456E-2</v>
      </c>
      <c r="BG239" s="78">
        <v>0.10739191073919108</v>
      </c>
      <c r="BH239" s="69">
        <v>0.57888393492881474</v>
      </c>
      <c r="BI239" s="80">
        <v>0.74577715791104915</v>
      </c>
      <c r="BJ239" s="208">
        <v>30</v>
      </c>
      <c r="BK239" s="70">
        <v>10</v>
      </c>
      <c r="BL239" s="70">
        <v>0</v>
      </c>
      <c r="BM239" s="70">
        <v>20</v>
      </c>
      <c r="BN239" s="70">
        <v>30</v>
      </c>
      <c r="BO239" s="70">
        <v>30</v>
      </c>
      <c r="BP239" s="207">
        <v>1.048951048951049E-2</v>
      </c>
      <c r="BQ239" s="78">
        <v>8.368200836820083E-3</v>
      </c>
      <c r="BR239" s="69">
        <v>0.21589574135575043</v>
      </c>
      <c r="BS239" s="69">
        <v>0.13497098123903359</v>
      </c>
      <c r="BT239" s="208">
        <v>85</v>
      </c>
      <c r="BU239" s="81">
        <v>40</v>
      </c>
      <c r="BV239" s="12" t="s">
        <v>38</v>
      </c>
      <c r="BW239" s="12" t="s">
        <v>38</v>
      </c>
      <c r="BX239" s="12" t="s">
        <v>38</v>
      </c>
      <c r="BY239" s="82"/>
      <c r="BZ239" s="66"/>
      <c r="CA239" s="97"/>
    </row>
    <row r="240" spans="1:79" ht="12.75" customHeight="1">
      <c r="A240" s="67"/>
      <c r="B240" s="206">
        <v>8250076.1399999997</v>
      </c>
      <c r="C240" s="68">
        <v>8250076.1399999997</v>
      </c>
      <c r="D240" s="69"/>
      <c r="E240" s="69"/>
      <c r="F240" s="70"/>
      <c r="G240" s="70"/>
      <c r="H240" s="70"/>
      <c r="I240" s="71" t="s">
        <v>209</v>
      </c>
      <c r="J240" s="69">
        <v>1.79</v>
      </c>
      <c r="K240" s="12">
        <v>1.79</v>
      </c>
      <c r="L240" s="12">
        <v>179</v>
      </c>
      <c r="M240" s="70">
        <v>179</v>
      </c>
      <c r="N240" s="70">
        <v>5816</v>
      </c>
      <c r="O240" s="70">
        <v>6117</v>
      </c>
      <c r="P240" s="72">
        <v>6117</v>
      </c>
      <c r="Q240" s="70">
        <v>6334</v>
      </c>
      <c r="R240" s="70">
        <v>6603</v>
      </c>
      <c r="S240" s="70">
        <v>-301</v>
      </c>
      <c r="T240" s="70">
        <v>-486</v>
      </c>
      <c r="U240" s="207">
        <v>-4.9207127676965834E-2</v>
      </c>
      <c r="V240" s="73">
        <v>-7.3602907769195813E-2</v>
      </c>
      <c r="W240" s="76">
        <v>3247.3</v>
      </c>
      <c r="X240" s="74">
        <v>3410.5</v>
      </c>
      <c r="Y240" s="12">
        <v>2157</v>
      </c>
      <c r="Z240" s="12">
        <v>1</v>
      </c>
      <c r="AA240" s="70">
        <v>2149</v>
      </c>
      <c r="AB240" s="70">
        <v>2149</v>
      </c>
      <c r="AC240" s="70">
        <v>2123</v>
      </c>
      <c r="AD240" s="70">
        <v>8</v>
      </c>
      <c r="AE240" s="70">
        <v>26</v>
      </c>
      <c r="AF240" s="207">
        <v>3.7226617031177293E-3</v>
      </c>
      <c r="AG240" s="73">
        <v>1.2246820536975978E-2</v>
      </c>
      <c r="AH240" s="208">
        <v>2121</v>
      </c>
      <c r="AI240" s="208">
        <v>2131</v>
      </c>
      <c r="AJ240" s="72">
        <v>2131</v>
      </c>
      <c r="AK240" s="70">
        <v>2096</v>
      </c>
      <c r="AL240" s="70">
        <v>-10</v>
      </c>
      <c r="AM240" s="70">
        <v>35</v>
      </c>
      <c r="AN240" s="207">
        <v>-4.692632566870014E-3</v>
      </c>
      <c r="AO240" s="75">
        <v>1.6698473282442748E-2</v>
      </c>
      <c r="AP240" s="69">
        <v>11.849162011173185</v>
      </c>
      <c r="AQ240" s="76">
        <v>11.905027932960893</v>
      </c>
      <c r="AR240" s="208">
        <v>1940</v>
      </c>
      <c r="AS240" s="77">
        <v>3175</v>
      </c>
      <c r="AT240" s="70">
        <v>1570</v>
      </c>
      <c r="AU240" s="70">
        <v>2410</v>
      </c>
      <c r="AV240" s="70">
        <v>120</v>
      </c>
      <c r="AW240" s="70">
        <v>205</v>
      </c>
      <c r="AX240" s="70">
        <v>1690</v>
      </c>
      <c r="AY240" s="70">
        <v>2615</v>
      </c>
      <c r="AZ240" s="207">
        <v>0.87113402061855671</v>
      </c>
      <c r="BA240" s="78">
        <v>0.82362204724409449</v>
      </c>
      <c r="BB240" s="69">
        <v>1.0325738432964224</v>
      </c>
      <c r="BC240" s="69">
        <v>1.0598171327079102</v>
      </c>
      <c r="BD240" s="208">
        <v>170</v>
      </c>
      <c r="BE240" s="79">
        <v>485</v>
      </c>
      <c r="BF240" s="207">
        <v>8.7628865979381437E-2</v>
      </c>
      <c r="BG240" s="78">
        <v>0.15275590551181104</v>
      </c>
      <c r="BH240" s="69">
        <v>1.1159927405328696</v>
      </c>
      <c r="BI240" s="80">
        <v>1.0608048993875767</v>
      </c>
      <c r="BJ240" s="208">
        <v>30</v>
      </c>
      <c r="BK240" s="70">
        <v>20</v>
      </c>
      <c r="BL240" s="70">
        <v>10</v>
      </c>
      <c r="BM240" s="70">
        <v>15</v>
      </c>
      <c r="BN240" s="70">
        <v>40</v>
      </c>
      <c r="BO240" s="70">
        <v>35</v>
      </c>
      <c r="BP240" s="207">
        <v>2.0618556701030927E-2</v>
      </c>
      <c r="BQ240" s="78">
        <v>1.1023622047244094E-2</v>
      </c>
      <c r="BR240" s="69">
        <v>0.42437238507040975</v>
      </c>
      <c r="BS240" s="69">
        <v>0.1778003556007112</v>
      </c>
      <c r="BT240" s="208">
        <v>35</v>
      </c>
      <c r="BU240" s="81">
        <v>40</v>
      </c>
      <c r="BV240" s="12" t="s">
        <v>38</v>
      </c>
      <c r="BW240" s="12" t="s">
        <v>38</v>
      </c>
      <c r="BX240" s="12" t="s">
        <v>38</v>
      </c>
      <c r="BY240" s="82"/>
      <c r="BZ240" s="66"/>
      <c r="CA240" s="97"/>
    </row>
    <row r="241" spans="1:79" ht="12.75" customHeight="1">
      <c r="A241" s="67"/>
      <c r="B241" s="206">
        <v>8250076.1500000004</v>
      </c>
      <c r="C241" s="68">
        <v>8250076.1500000004</v>
      </c>
      <c r="D241" s="69"/>
      <c r="E241" s="69"/>
      <c r="F241" s="70"/>
      <c r="G241" s="70"/>
      <c r="H241" s="70"/>
      <c r="I241" s="71" t="s">
        <v>210</v>
      </c>
      <c r="J241" s="69">
        <v>0.57999999999999996</v>
      </c>
      <c r="K241" s="12">
        <v>0.57999999999999996</v>
      </c>
      <c r="L241" s="12">
        <v>57.999999999999993</v>
      </c>
      <c r="M241" s="70">
        <v>57.999999999999993</v>
      </c>
      <c r="N241" s="70">
        <v>2156</v>
      </c>
      <c r="O241" s="70">
        <v>2214</v>
      </c>
      <c r="P241" s="72">
        <v>2214</v>
      </c>
      <c r="Q241" s="70">
        <v>2239</v>
      </c>
      <c r="R241" s="70">
        <v>2335</v>
      </c>
      <c r="S241" s="70">
        <v>-58</v>
      </c>
      <c r="T241" s="70">
        <v>-121</v>
      </c>
      <c r="U241" s="207">
        <v>-2.6196928635953028E-2</v>
      </c>
      <c r="V241" s="73">
        <v>-5.182012847965739E-2</v>
      </c>
      <c r="W241" s="76">
        <v>3686.7</v>
      </c>
      <c r="X241" s="74">
        <v>3785.3</v>
      </c>
      <c r="Y241" s="12">
        <v>849</v>
      </c>
      <c r="Z241" s="12">
        <v>1</v>
      </c>
      <c r="AA241" s="70">
        <v>850</v>
      </c>
      <c r="AB241" s="70">
        <v>850</v>
      </c>
      <c r="AC241" s="70">
        <v>856</v>
      </c>
      <c r="AD241" s="70">
        <v>-1</v>
      </c>
      <c r="AE241" s="70">
        <v>-6</v>
      </c>
      <c r="AF241" s="207">
        <v>-1.176470588235294E-3</v>
      </c>
      <c r="AG241" s="73">
        <v>-7.0093457943925233E-3</v>
      </c>
      <c r="AH241" s="208">
        <v>825</v>
      </c>
      <c r="AI241" s="208">
        <v>835</v>
      </c>
      <c r="AJ241" s="72">
        <v>835</v>
      </c>
      <c r="AK241" s="70">
        <v>835</v>
      </c>
      <c r="AL241" s="70">
        <v>-10</v>
      </c>
      <c r="AM241" s="70">
        <v>0</v>
      </c>
      <c r="AN241" s="207">
        <v>-1.1976047904191617E-2</v>
      </c>
      <c r="AO241" s="75">
        <v>0</v>
      </c>
      <c r="AP241" s="69">
        <v>14.224137931034484</v>
      </c>
      <c r="AQ241" s="76">
        <v>14.396551724137932</v>
      </c>
      <c r="AR241" s="208">
        <v>760</v>
      </c>
      <c r="AS241" s="77">
        <v>1105</v>
      </c>
      <c r="AT241" s="70">
        <v>620</v>
      </c>
      <c r="AU241" s="70">
        <v>800</v>
      </c>
      <c r="AV241" s="70">
        <v>70</v>
      </c>
      <c r="AW241" s="70">
        <v>70</v>
      </c>
      <c r="AX241" s="70">
        <v>690</v>
      </c>
      <c r="AY241" s="70">
        <v>870</v>
      </c>
      <c r="AZ241" s="207">
        <v>0.90789473684210531</v>
      </c>
      <c r="BA241" s="78">
        <v>0.78733031674208143</v>
      </c>
      <c r="BB241" s="69">
        <v>1.0761471088730856</v>
      </c>
      <c r="BC241" s="69">
        <v>1.0131178027296142</v>
      </c>
      <c r="BD241" s="208">
        <v>30</v>
      </c>
      <c r="BE241" s="79">
        <v>200</v>
      </c>
      <c r="BF241" s="207">
        <v>3.9473684210526314E-2</v>
      </c>
      <c r="BG241" s="78">
        <v>0.18099547511312217</v>
      </c>
      <c r="BH241" s="69">
        <v>0.50271499612239168</v>
      </c>
      <c r="BI241" s="80">
        <v>1.2569130216189039</v>
      </c>
      <c r="BJ241" s="208">
        <v>30</v>
      </c>
      <c r="BK241" s="70">
        <v>25</v>
      </c>
      <c r="BL241" s="70">
        <v>0</v>
      </c>
      <c r="BM241" s="70">
        <v>0</v>
      </c>
      <c r="BN241" s="70">
        <v>30</v>
      </c>
      <c r="BO241" s="70">
        <v>25</v>
      </c>
      <c r="BP241" s="207">
        <v>3.9473684210526314E-2</v>
      </c>
      <c r="BQ241" s="78">
        <v>2.2624434389140271E-2</v>
      </c>
      <c r="BR241" s="69">
        <v>0.8124497635229555</v>
      </c>
      <c r="BS241" s="69">
        <v>0.36491023208290757</v>
      </c>
      <c r="BT241" s="208">
        <v>15</v>
      </c>
      <c r="BU241" s="81">
        <v>10</v>
      </c>
      <c r="BV241" s="12" t="s">
        <v>38</v>
      </c>
      <c r="BW241" s="12" t="s">
        <v>38</v>
      </c>
      <c r="BX241" s="12" t="s">
        <v>38</v>
      </c>
      <c r="BY241" s="82"/>
      <c r="BZ241" s="66"/>
      <c r="CA241" s="97"/>
    </row>
    <row r="242" spans="1:79" ht="12.75" customHeight="1">
      <c r="A242" s="67"/>
      <c r="B242" s="206">
        <v>8250076.1900000004</v>
      </c>
      <c r="C242" s="68">
        <v>8250076.1900000004</v>
      </c>
      <c r="D242" s="69">
        <v>8250076.0999999996</v>
      </c>
      <c r="E242" s="12">
        <v>0.20271563000000001</v>
      </c>
      <c r="F242" s="70">
        <v>16794</v>
      </c>
      <c r="G242" s="70">
        <v>6045</v>
      </c>
      <c r="H242" s="70">
        <v>5632</v>
      </c>
      <c r="I242" s="68"/>
      <c r="J242" s="69">
        <v>1.59</v>
      </c>
      <c r="K242" s="12">
        <v>1.59</v>
      </c>
      <c r="L242" s="12">
        <v>159</v>
      </c>
      <c r="M242" s="70">
        <v>159</v>
      </c>
      <c r="N242" s="70">
        <v>3314</v>
      </c>
      <c r="O242" s="70">
        <v>3471</v>
      </c>
      <c r="P242" s="72">
        <v>3471</v>
      </c>
      <c r="Q242" s="70">
        <v>3565</v>
      </c>
      <c r="R242" s="70">
        <v>3404.4062902200003</v>
      </c>
      <c r="S242" s="70">
        <v>-157</v>
      </c>
      <c r="T242" s="70">
        <v>66.593709779999699</v>
      </c>
      <c r="U242" s="207">
        <v>-4.5231921636416018E-2</v>
      </c>
      <c r="V242" s="73">
        <v>1.9561034759954066E-2</v>
      </c>
      <c r="W242" s="76">
        <v>2087.8000000000002</v>
      </c>
      <c r="X242" s="74">
        <v>2188.6999999999998</v>
      </c>
      <c r="Y242" s="12">
        <v>1029</v>
      </c>
      <c r="Z242" s="12">
        <v>1</v>
      </c>
      <c r="AA242" s="70">
        <v>1022</v>
      </c>
      <c r="AB242" s="70">
        <v>1022</v>
      </c>
      <c r="AC242" s="70">
        <v>1225.41598335</v>
      </c>
      <c r="AD242" s="70">
        <v>7</v>
      </c>
      <c r="AE242" s="70">
        <v>-203.41598335000003</v>
      </c>
      <c r="AF242" s="207">
        <v>6.8493150684931503E-3</v>
      </c>
      <c r="AG242" s="73">
        <v>-0.16599749482123485</v>
      </c>
      <c r="AH242" s="208">
        <v>1013</v>
      </c>
      <c r="AI242" s="208">
        <v>1016</v>
      </c>
      <c r="AJ242" s="72">
        <v>1016</v>
      </c>
      <c r="AK242" s="70">
        <v>1141.6944281600001</v>
      </c>
      <c r="AL242" s="70">
        <v>-3</v>
      </c>
      <c r="AM242" s="70">
        <v>-125.69442816000014</v>
      </c>
      <c r="AN242" s="207">
        <v>-2.952755905511811E-3</v>
      </c>
      <c r="AO242" s="75">
        <v>-0.11009463220607484</v>
      </c>
      <c r="AP242" s="69">
        <v>6.3710691823899372</v>
      </c>
      <c r="AQ242" s="76">
        <v>6.3899371069182394</v>
      </c>
      <c r="AR242" s="208">
        <v>1165</v>
      </c>
      <c r="AS242" s="77">
        <v>1690</v>
      </c>
      <c r="AT242" s="70">
        <v>990</v>
      </c>
      <c r="AU242" s="70">
        <v>1380</v>
      </c>
      <c r="AV242" s="70">
        <v>75</v>
      </c>
      <c r="AW242" s="70">
        <v>110</v>
      </c>
      <c r="AX242" s="70">
        <v>1065</v>
      </c>
      <c r="AY242" s="70">
        <v>1490</v>
      </c>
      <c r="AZ242" s="207">
        <v>0.91416309012875541</v>
      </c>
      <c r="BA242" s="78">
        <v>0.88165680473372776</v>
      </c>
      <c r="BB242" s="69">
        <v>1.0835771225003117</v>
      </c>
      <c r="BC242" s="69">
        <v>1.1344948692812169</v>
      </c>
      <c r="BD242" s="208">
        <v>50</v>
      </c>
      <c r="BE242" s="79">
        <v>150</v>
      </c>
      <c r="BF242" s="207">
        <v>4.2918454935622317E-2</v>
      </c>
      <c r="BG242" s="78">
        <v>8.8757396449704137E-2</v>
      </c>
      <c r="BH242" s="69">
        <v>0.54658568963235721</v>
      </c>
      <c r="BI242" s="80">
        <v>0.61637080867850103</v>
      </c>
      <c r="BJ242" s="208">
        <v>15</v>
      </c>
      <c r="BK242" s="70">
        <v>15</v>
      </c>
      <c r="BL242" s="70">
        <v>0</v>
      </c>
      <c r="BM242" s="70">
        <v>0</v>
      </c>
      <c r="BN242" s="70">
        <v>15</v>
      </c>
      <c r="BO242" s="70">
        <v>15</v>
      </c>
      <c r="BP242" s="207">
        <v>1.2875536480686695E-2</v>
      </c>
      <c r="BQ242" s="78">
        <v>8.8757396449704144E-3</v>
      </c>
      <c r="BR242" s="69">
        <v>0.26500507308044902</v>
      </c>
      <c r="BS242" s="69">
        <v>0.14315709104790991</v>
      </c>
      <c r="BT242" s="208">
        <v>40</v>
      </c>
      <c r="BU242" s="81">
        <v>30</v>
      </c>
      <c r="BV242" s="12" t="s">
        <v>38</v>
      </c>
      <c r="BW242" s="12" t="s">
        <v>38</v>
      </c>
      <c r="BX242" s="12" t="s">
        <v>38</v>
      </c>
      <c r="BY242" s="82"/>
      <c r="BZ242" s="66"/>
      <c r="CA242" s="97"/>
    </row>
    <row r="243" spans="1:79" ht="12.75" customHeight="1">
      <c r="A243" s="67"/>
      <c r="B243" s="206">
        <v>8250076.2000000002</v>
      </c>
      <c r="C243" s="68">
        <v>8250076.2000000002</v>
      </c>
      <c r="D243" s="69">
        <v>8250076.0999999996</v>
      </c>
      <c r="E243" s="12">
        <v>0.19893666199999999</v>
      </c>
      <c r="F243" s="70">
        <v>16794</v>
      </c>
      <c r="G243" s="70">
        <v>6045</v>
      </c>
      <c r="H243" s="70">
        <v>5632</v>
      </c>
      <c r="I243" s="68"/>
      <c r="J243" s="69">
        <v>1.82</v>
      </c>
      <c r="K243" s="12">
        <v>1.82</v>
      </c>
      <c r="L243" s="12">
        <v>182</v>
      </c>
      <c r="M243" s="70">
        <v>182</v>
      </c>
      <c r="N243" s="70">
        <v>3702</v>
      </c>
      <c r="O243" s="70">
        <v>3872</v>
      </c>
      <c r="P243" s="72">
        <v>3872</v>
      </c>
      <c r="Q243" s="70">
        <v>3695</v>
      </c>
      <c r="R243" s="70">
        <v>3340.9423016279998</v>
      </c>
      <c r="S243" s="70">
        <v>-170</v>
      </c>
      <c r="T243" s="70">
        <v>531.05769837200023</v>
      </c>
      <c r="U243" s="207">
        <v>-4.390495867768595E-2</v>
      </c>
      <c r="V243" s="73">
        <v>0.15895446566473848</v>
      </c>
      <c r="W243" s="76">
        <v>2034.1</v>
      </c>
      <c r="X243" s="74">
        <v>2127.6999999999998</v>
      </c>
      <c r="Y243" s="12">
        <v>1428</v>
      </c>
      <c r="Z243" s="12">
        <v>1</v>
      </c>
      <c r="AA243" s="70">
        <v>1430</v>
      </c>
      <c r="AB243" s="70">
        <v>1430</v>
      </c>
      <c r="AC243" s="70">
        <v>1202.57212179</v>
      </c>
      <c r="AD243" s="70">
        <v>-2</v>
      </c>
      <c r="AE243" s="70">
        <v>227.42787821000002</v>
      </c>
      <c r="AF243" s="207">
        <v>-1.3986013986013986E-3</v>
      </c>
      <c r="AG243" s="73">
        <v>0.18911787001305089</v>
      </c>
      <c r="AH243" s="208">
        <v>1395</v>
      </c>
      <c r="AI243" s="208">
        <v>1429</v>
      </c>
      <c r="AJ243" s="72">
        <v>1429</v>
      </c>
      <c r="AK243" s="70">
        <v>1120.4112803839998</v>
      </c>
      <c r="AL243" s="70">
        <v>-34</v>
      </c>
      <c r="AM243" s="70">
        <v>308.58871961600016</v>
      </c>
      <c r="AN243" s="207">
        <v>-2.3792862141357594E-2</v>
      </c>
      <c r="AO243" s="75">
        <v>0.27542450260786128</v>
      </c>
      <c r="AP243" s="69">
        <v>7.6648351648351651</v>
      </c>
      <c r="AQ243" s="76">
        <v>7.8516483516483513</v>
      </c>
      <c r="AR243" s="208">
        <v>1300</v>
      </c>
      <c r="AS243" s="77">
        <v>2065</v>
      </c>
      <c r="AT243" s="70">
        <v>995</v>
      </c>
      <c r="AU243" s="70">
        <v>1450</v>
      </c>
      <c r="AV243" s="70">
        <v>90</v>
      </c>
      <c r="AW243" s="70">
        <v>120</v>
      </c>
      <c r="AX243" s="70">
        <v>1085</v>
      </c>
      <c r="AY243" s="70">
        <v>1570</v>
      </c>
      <c r="AZ243" s="207">
        <v>0.83461538461538465</v>
      </c>
      <c r="BA243" s="78">
        <v>0.76029055690072644</v>
      </c>
      <c r="BB243" s="69">
        <v>0.98928752059837954</v>
      </c>
      <c r="BC243" s="69">
        <v>0.97832368710332096</v>
      </c>
      <c r="BD243" s="208">
        <v>115</v>
      </c>
      <c r="BE243" s="79">
        <v>325</v>
      </c>
      <c r="BF243" s="207">
        <v>8.8461538461538466E-2</v>
      </c>
      <c r="BG243" s="78">
        <v>0.15738498789346247</v>
      </c>
      <c r="BH243" s="69">
        <v>1.1265971964383856</v>
      </c>
      <c r="BI243" s="80">
        <v>1.0929513048157118</v>
      </c>
      <c r="BJ243" s="208">
        <v>40</v>
      </c>
      <c r="BK243" s="70">
        <v>110</v>
      </c>
      <c r="BL243" s="70">
        <v>10</v>
      </c>
      <c r="BM243" s="70">
        <v>30</v>
      </c>
      <c r="BN243" s="70">
        <v>50</v>
      </c>
      <c r="BO243" s="70">
        <v>140</v>
      </c>
      <c r="BP243" s="207">
        <v>3.8461538461538464E-2</v>
      </c>
      <c r="BQ243" s="78">
        <v>6.7796610169491525E-2</v>
      </c>
      <c r="BR243" s="69">
        <v>0.79161771830441829</v>
      </c>
      <c r="BS243" s="69">
        <v>1.0934937124111537</v>
      </c>
      <c r="BT243" s="208">
        <v>45</v>
      </c>
      <c r="BU243" s="81">
        <v>40</v>
      </c>
      <c r="BV243" s="12" t="s">
        <v>38</v>
      </c>
      <c r="BW243" s="12" t="s">
        <v>38</v>
      </c>
      <c r="BX243" s="12" t="s">
        <v>38</v>
      </c>
      <c r="BY243" s="82"/>
      <c r="BZ243" s="66"/>
      <c r="CA243" s="97"/>
    </row>
    <row r="244" spans="1:79" ht="12.75" customHeight="1">
      <c r="A244" s="67"/>
      <c r="B244" s="206">
        <v>8250076.2300000004</v>
      </c>
      <c r="C244" s="68">
        <v>8250076.2300000004</v>
      </c>
      <c r="D244" s="69">
        <v>8250076.1100000003</v>
      </c>
      <c r="E244" s="12">
        <v>0.221053049</v>
      </c>
      <c r="F244" s="70">
        <v>13951</v>
      </c>
      <c r="G244" s="70">
        <v>5438</v>
      </c>
      <c r="H244" s="70">
        <v>5144</v>
      </c>
      <c r="I244" s="68"/>
      <c r="J244" s="69">
        <v>0.91</v>
      </c>
      <c r="K244" s="12">
        <v>0.91</v>
      </c>
      <c r="L244" s="12">
        <v>91</v>
      </c>
      <c r="M244" s="70">
        <v>91</v>
      </c>
      <c r="N244" s="70">
        <v>4629</v>
      </c>
      <c r="O244" s="70">
        <v>4603</v>
      </c>
      <c r="P244" s="72">
        <v>4603</v>
      </c>
      <c r="Q244" s="70">
        <v>4287</v>
      </c>
      <c r="R244" s="70">
        <v>3083.9110865990001</v>
      </c>
      <c r="S244" s="70">
        <v>26</v>
      </c>
      <c r="T244" s="70">
        <v>1519.0889134009999</v>
      </c>
      <c r="U244" s="207">
        <v>5.6484901151422984E-3</v>
      </c>
      <c r="V244" s="73">
        <v>0.4925851850924412</v>
      </c>
      <c r="W244" s="76">
        <v>5084.6000000000004</v>
      </c>
      <c r="X244" s="74">
        <v>5056.6000000000004</v>
      </c>
      <c r="Y244" s="12">
        <v>1459</v>
      </c>
      <c r="Z244" s="12">
        <v>1</v>
      </c>
      <c r="AA244" s="70">
        <v>1447</v>
      </c>
      <c r="AB244" s="70">
        <v>1447</v>
      </c>
      <c r="AC244" s="70">
        <v>1202.0864804620001</v>
      </c>
      <c r="AD244" s="70">
        <v>12</v>
      </c>
      <c r="AE244" s="70">
        <v>244.91351953799995</v>
      </c>
      <c r="AF244" s="207">
        <v>8.2930200414651004E-3</v>
      </c>
      <c r="AG244" s="73">
        <v>0.20374034939971364</v>
      </c>
      <c r="AH244" s="208">
        <v>1434</v>
      </c>
      <c r="AI244" s="208">
        <v>1435</v>
      </c>
      <c r="AJ244" s="72">
        <v>1435</v>
      </c>
      <c r="AK244" s="70">
        <v>1137.0968840559999</v>
      </c>
      <c r="AL244" s="70">
        <v>-1</v>
      </c>
      <c r="AM244" s="70">
        <v>297.90311594400009</v>
      </c>
      <c r="AN244" s="207">
        <v>-6.9686411149825784E-4</v>
      </c>
      <c r="AO244" s="75">
        <v>0.26198569367403957</v>
      </c>
      <c r="AP244" s="69">
        <v>15.758241758241759</v>
      </c>
      <c r="AQ244" s="76">
        <v>15.76923076923077</v>
      </c>
      <c r="AR244" s="208">
        <v>1895</v>
      </c>
      <c r="AS244" s="77">
        <v>2310</v>
      </c>
      <c r="AT244" s="70">
        <v>1560</v>
      </c>
      <c r="AU244" s="70">
        <v>1910</v>
      </c>
      <c r="AV244" s="70">
        <v>160</v>
      </c>
      <c r="AW244" s="70">
        <v>90</v>
      </c>
      <c r="AX244" s="70">
        <v>1720</v>
      </c>
      <c r="AY244" s="70">
        <v>2000</v>
      </c>
      <c r="AZ244" s="207">
        <v>0.90765171503957787</v>
      </c>
      <c r="BA244" s="78">
        <v>0.86580086580086579</v>
      </c>
      <c r="BB244" s="69">
        <v>1.075859049916942</v>
      </c>
      <c r="BC244" s="69">
        <v>1.1140918266569375</v>
      </c>
      <c r="BD244" s="208">
        <v>120</v>
      </c>
      <c r="BE244" s="79">
        <v>235</v>
      </c>
      <c r="BF244" s="207">
        <v>6.3324538258575203E-2</v>
      </c>
      <c r="BG244" s="78">
        <v>0.10173160173160173</v>
      </c>
      <c r="BH244" s="69">
        <v>0.80646627346283428</v>
      </c>
      <c r="BI244" s="80">
        <v>0.70646945646945647</v>
      </c>
      <c r="BJ244" s="208">
        <v>10</v>
      </c>
      <c r="BK244" s="70">
        <v>35</v>
      </c>
      <c r="BL244" s="70">
        <v>0</v>
      </c>
      <c r="BM244" s="70">
        <v>15</v>
      </c>
      <c r="BN244" s="70">
        <v>10</v>
      </c>
      <c r="BO244" s="70">
        <v>50</v>
      </c>
      <c r="BP244" s="207">
        <v>5.2770448548812663E-3</v>
      </c>
      <c r="BQ244" s="78">
        <v>2.1645021645021644E-2</v>
      </c>
      <c r="BR244" s="69">
        <v>0.10861245739269063</v>
      </c>
      <c r="BS244" s="69">
        <v>0.34911325233905877</v>
      </c>
      <c r="BT244" s="208">
        <v>45</v>
      </c>
      <c r="BU244" s="81">
        <v>25</v>
      </c>
      <c r="BV244" s="12" t="s">
        <v>38</v>
      </c>
      <c r="BW244" s="12" t="s">
        <v>38</v>
      </c>
      <c r="BX244" s="12" t="s">
        <v>38</v>
      </c>
      <c r="BY244" s="82"/>
      <c r="BZ244" s="66"/>
      <c r="CA244" s="97"/>
    </row>
    <row r="245" spans="1:79" ht="12.75" customHeight="1">
      <c r="A245" s="67"/>
      <c r="B245" s="206">
        <v>8250076.2400000002</v>
      </c>
      <c r="C245" s="68">
        <v>8250076.2400000002</v>
      </c>
      <c r="D245" s="69">
        <v>8250076.1100000003</v>
      </c>
      <c r="E245" s="12">
        <v>0.36964391000000002</v>
      </c>
      <c r="F245" s="70">
        <v>13951</v>
      </c>
      <c r="G245" s="70">
        <v>5438</v>
      </c>
      <c r="H245" s="70">
        <v>5144</v>
      </c>
      <c r="I245" s="68"/>
      <c r="J245" s="69">
        <v>1.5</v>
      </c>
      <c r="K245" s="12">
        <v>1.45</v>
      </c>
      <c r="L245" s="12">
        <v>150</v>
      </c>
      <c r="M245" s="70">
        <v>145</v>
      </c>
      <c r="N245" s="70">
        <v>5502</v>
      </c>
      <c r="O245" s="70">
        <v>5666</v>
      </c>
      <c r="P245" s="72">
        <v>5666</v>
      </c>
      <c r="Q245" s="70">
        <v>5411</v>
      </c>
      <c r="R245" s="70">
        <v>5156.9021884100002</v>
      </c>
      <c r="S245" s="70">
        <v>-164</v>
      </c>
      <c r="T245" s="70">
        <v>509.09781158999976</v>
      </c>
      <c r="U245" s="207">
        <v>-2.8944581715495941E-2</v>
      </c>
      <c r="V245" s="73">
        <v>9.8721634227266028E-2</v>
      </c>
      <c r="W245" s="76">
        <v>3663.6</v>
      </c>
      <c r="X245" s="74">
        <v>3913.3</v>
      </c>
      <c r="Y245" s="12">
        <v>1836</v>
      </c>
      <c r="Z245" s="12">
        <v>1</v>
      </c>
      <c r="AA245" s="70">
        <v>1842</v>
      </c>
      <c r="AB245" s="70">
        <v>1842</v>
      </c>
      <c r="AC245" s="70">
        <v>2010.1235825800002</v>
      </c>
      <c r="AD245" s="70">
        <v>-6</v>
      </c>
      <c r="AE245" s="70">
        <v>-168.12358258000017</v>
      </c>
      <c r="AF245" s="207">
        <v>-3.2573289902280132E-3</v>
      </c>
      <c r="AG245" s="73">
        <v>-8.3638431008412437E-2</v>
      </c>
      <c r="AH245" s="208">
        <v>1804</v>
      </c>
      <c r="AI245" s="208">
        <v>1827</v>
      </c>
      <c r="AJ245" s="72">
        <v>1827</v>
      </c>
      <c r="AK245" s="70">
        <v>1901.44827304</v>
      </c>
      <c r="AL245" s="70">
        <v>-23</v>
      </c>
      <c r="AM245" s="70">
        <v>-74.448273040000004</v>
      </c>
      <c r="AN245" s="207">
        <v>-1.2588943623426382E-2</v>
      </c>
      <c r="AO245" s="75">
        <v>-3.9153456917854247E-2</v>
      </c>
      <c r="AP245" s="69">
        <v>12.026666666666667</v>
      </c>
      <c r="AQ245" s="76">
        <v>12.6</v>
      </c>
      <c r="AR245" s="208">
        <v>2235</v>
      </c>
      <c r="AS245" s="77">
        <v>3145</v>
      </c>
      <c r="AT245" s="70">
        <v>1845</v>
      </c>
      <c r="AU245" s="70">
        <v>2495</v>
      </c>
      <c r="AV245" s="70">
        <v>145</v>
      </c>
      <c r="AW245" s="70">
        <v>160</v>
      </c>
      <c r="AX245" s="70">
        <v>1990</v>
      </c>
      <c r="AY245" s="70">
        <v>2655</v>
      </c>
      <c r="AZ245" s="207">
        <v>0.89038031319910516</v>
      </c>
      <c r="BA245" s="78">
        <v>0.84419713831478538</v>
      </c>
      <c r="BB245" s="69">
        <v>1.0553868867877021</v>
      </c>
      <c r="BC245" s="69">
        <v>1.0862926673256488</v>
      </c>
      <c r="BD245" s="208">
        <v>155</v>
      </c>
      <c r="BE245" s="79">
        <v>390</v>
      </c>
      <c r="BF245" s="207">
        <v>6.9351230425055935E-2</v>
      </c>
      <c r="BG245" s="78">
        <v>0.12400635930047695</v>
      </c>
      <c r="BH245" s="69">
        <v>0.88321888953344885</v>
      </c>
      <c r="BI245" s="80">
        <v>0.86115527291997884</v>
      </c>
      <c r="BJ245" s="208">
        <v>40</v>
      </c>
      <c r="BK245" s="70">
        <v>65</v>
      </c>
      <c r="BL245" s="70">
        <v>0</v>
      </c>
      <c r="BM245" s="70">
        <v>10</v>
      </c>
      <c r="BN245" s="70">
        <v>40</v>
      </c>
      <c r="BO245" s="70">
        <v>75</v>
      </c>
      <c r="BP245" s="207">
        <v>1.7897091722595078E-2</v>
      </c>
      <c r="BQ245" s="78">
        <v>2.3847376788553261E-2</v>
      </c>
      <c r="BR245" s="69">
        <v>0.36835902775686574</v>
      </c>
      <c r="BS245" s="69">
        <v>0.38463510949279456</v>
      </c>
      <c r="BT245" s="208">
        <v>50</v>
      </c>
      <c r="BU245" s="81">
        <v>25</v>
      </c>
      <c r="BV245" s="12" t="s">
        <v>38</v>
      </c>
      <c r="BW245" s="12" t="s">
        <v>38</v>
      </c>
      <c r="BX245" s="12" t="s">
        <v>38</v>
      </c>
      <c r="BY245" s="82"/>
      <c r="BZ245" s="428"/>
      <c r="CA245" s="97"/>
    </row>
    <row r="246" spans="1:79" ht="12.75" customHeight="1">
      <c r="A246" s="67"/>
      <c r="B246" s="206">
        <v>8250076.25</v>
      </c>
      <c r="C246" s="68">
        <v>8250076.1600000001</v>
      </c>
      <c r="D246" s="69">
        <v>8250076.0999999996</v>
      </c>
      <c r="E246" s="12">
        <v>0.156113054</v>
      </c>
      <c r="F246" s="70">
        <v>16794</v>
      </c>
      <c r="G246" s="70">
        <v>6045</v>
      </c>
      <c r="H246" s="70">
        <v>5632</v>
      </c>
      <c r="I246" s="68"/>
      <c r="J246" s="69">
        <v>1.1000000000000001</v>
      </c>
      <c r="K246" s="12">
        <v>6.27</v>
      </c>
      <c r="L246" s="12">
        <v>110.00000000000001</v>
      </c>
      <c r="M246" s="70">
        <v>627</v>
      </c>
      <c r="N246" s="70">
        <v>3851</v>
      </c>
      <c r="O246" s="70">
        <v>3048</v>
      </c>
      <c r="P246" s="72">
        <v>14597</v>
      </c>
      <c r="Q246" s="70">
        <v>5937</v>
      </c>
      <c r="R246" s="70">
        <v>2621.7626288760002</v>
      </c>
      <c r="S246" s="70">
        <v>803</v>
      </c>
      <c r="T246" s="70">
        <v>11975.237371124</v>
      </c>
      <c r="U246" s="207">
        <v>0.2634514435695538</v>
      </c>
      <c r="V246" s="73">
        <v>4.5676283730758698</v>
      </c>
      <c r="W246" s="76">
        <v>3505.7</v>
      </c>
      <c r="X246" s="74">
        <v>2327.3000000000002</v>
      </c>
      <c r="Y246" s="12">
        <v>1203</v>
      </c>
      <c r="Z246" s="239">
        <v>0.22446058999999999</v>
      </c>
      <c r="AA246" s="70">
        <v>1056.98491831</v>
      </c>
      <c r="AB246" s="70">
        <v>4709</v>
      </c>
      <c r="AC246" s="70">
        <v>943.70341142999996</v>
      </c>
      <c r="AD246" s="70">
        <v>146.01508168999999</v>
      </c>
      <c r="AE246" s="70">
        <v>3765.29658857</v>
      </c>
      <c r="AF246" s="207">
        <v>0.13814301335865953</v>
      </c>
      <c r="AG246" s="73">
        <v>3.9899152031933651</v>
      </c>
      <c r="AH246" s="208">
        <v>1177</v>
      </c>
      <c r="AI246" s="208">
        <v>1017.9287756499999</v>
      </c>
      <c r="AJ246" s="72">
        <v>4535</v>
      </c>
      <c r="AK246" s="70">
        <v>879.22872012799996</v>
      </c>
      <c r="AL246" s="70">
        <v>159.07122435000008</v>
      </c>
      <c r="AM246" s="70">
        <v>3655.7712798719999</v>
      </c>
      <c r="AN246" s="207">
        <v>0.15626950348114965</v>
      </c>
      <c r="AO246" s="75">
        <v>4.1579297811606803</v>
      </c>
      <c r="AP246" s="69">
        <v>10.7</v>
      </c>
      <c r="AQ246" s="76">
        <v>7.2328548644338122</v>
      </c>
      <c r="AR246" s="208">
        <v>1270</v>
      </c>
      <c r="AS246" s="77">
        <v>7285</v>
      </c>
      <c r="AT246" s="70">
        <v>1080</v>
      </c>
      <c r="AU246" s="70">
        <v>5980</v>
      </c>
      <c r="AV246" s="70">
        <v>70</v>
      </c>
      <c r="AW246" s="70">
        <v>345</v>
      </c>
      <c r="AX246" s="70">
        <v>1150</v>
      </c>
      <c r="AY246" s="70">
        <v>6325</v>
      </c>
      <c r="AZ246" s="207">
        <v>0.90551181102362199</v>
      </c>
      <c r="BA246" s="78">
        <v>0.86822237474262187</v>
      </c>
      <c r="BB246" s="69">
        <v>1.0733225757789304</v>
      </c>
      <c r="BC246" s="69">
        <v>1.1172077663917537</v>
      </c>
      <c r="BD246" s="208">
        <v>50</v>
      </c>
      <c r="BE246" s="79">
        <v>675</v>
      </c>
      <c r="BF246" s="207">
        <v>3.937007874015748E-2</v>
      </c>
      <c r="BG246" s="78">
        <v>9.2656142759094035E-2</v>
      </c>
      <c r="BH246" s="69">
        <v>0.50139553419031191</v>
      </c>
      <c r="BI246" s="80">
        <v>0.64344543582704194</v>
      </c>
      <c r="BJ246" s="208">
        <v>30</v>
      </c>
      <c r="BK246" s="70">
        <v>85</v>
      </c>
      <c r="BL246" s="70">
        <v>0</v>
      </c>
      <c r="BM246" s="70">
        <v>10</v>
      </c>
      <c r="BN246" s="70">
        <v>30</v>
      </c>
      <c r="BO246" s="70">
        <v>95</v>
      </c>
      <c r="BP246" s="207">
        <v>2.3622047244094488E-2</v>
      </c>
      <c r="BQ246" s="78">
        <v>1.3040494166094716E-2</v>
      </c>
      <c r="BR246" s="69">
        <v>0.4861904096672805</v>
      </c>
      <c r="BS246" s="69">
        <v>0.21033055106604381</v>
      </c>
      <c r="BT246" s="208">
        <v>40</v>
      </c>
      <c r="BU246" s="81">
        <v>190</v>
      </c>
      <c r="BV246" s="12" t="s">
        <v>38</v>
      </c>
      <c r="BW246" s="12" t="s">
        <v>38</v>
      </c>
      <c r="BX246" s="12" t="s">
        <v>38</v>
      </c>
      <c r="BY246" s="82"/>
      <c r="BZ246" s="66"/>
      <c r="CA246" s="97"/>
    </row>
    <row r="247" spans="1:79" ht="12.75" customHeight="1">
      <c r="A247" s="67"/>
      <c r="B247" s="206">
        <v>8250076.2599999998</v>
      </c>
      <c r="C247" s="68"/>
      <c r="D247" s="69"/>
      <c r="E247" s="12"/>
      <c r="F247" s="70"/>
      <c r="G247" s="70"/>
      <c r="H247" s="70"/>
      <c r="I247" s="68"/>
      <c r="J247" s="69">
        <v>1.61</v>
      </c>
      <c r="K247" s="12"/>
      <c r="L247" s="12">
        <v>161</v>
      </c>
      <c r="M247" s="70"/>
      <c r="N247" s="70">
        <v>7336</v>
      </c>
      <c r="O247" s="70">
        <v>5020</v>
      </c>
      <c r="P247" s="72"/>
      <c r="Q247" s="70"/>
      <c r="R247" s="70"/>
      <c r="S247" s="70">
        <v>2316</v>
      </c>
      <c r="T247" s="70"/>
      <c r="U247" s="207">
        <v>0.46135458167330679</v>
      </c>
      <c r="V247" s="73"/>
      <c r="W247" s="76">
        <v>4553.1000000000004</v>
      </c>
      <c r="X247" s="74"/>
      <c r="Y247" s="12">
        <v>2390</v>
      </c>
      <c r="Z247" s="240">
        <v>0.34010005999999998</v>
      </c>
      <c r="AA247" s="70">
        <v>1601.5311825399999</v>
      </c>
      <c r="AB247" s="70"/>
      <c r="AC247" s="70"/>
      <c r="AD247" s="70">
        <v>788.46881746000008</v>
      </c>
      <c r="AE247" s="70"/>
      <c r="AF247" s="207">
        <v>0.49232186426086477</v>
      </c>
      <c r="AG247" s="73"/>
      <c r="AH247" s="208">
        <v>2275</v>
      </c>
      <c r="AI247" s="208">
        <v>1542.3537721</v>
      </c>
      <c r="AJ247" s="72"/>
      <c r="AK247" s="70"/>
      <c r="AL247" s="70">
        <v>732.64622789999999</v>
      </c>
      <c r="AM247" s="70"/>
      <c r="AN247" s="207">
        <v>0.47501827476484959</v>
      </c>
      <c r="AO247" s="75"/>
      <c r="AP247" s="69">
        <v>14.130434782608695</v>
      </c>
      <c r="AQ247" s="76"/>
      <c r="AR247" s="208">
        <v>2375</v>
      </c>
      <c r="AS247" s="77"/>
      <c r="AT247" s="70">
        <v>2015</v>
      </c>
      <c r="AU247" s="70"/>
      <c r="AV247" s="70">
        <v>115</v>
      </c>
      <c r="AW247" s="70"/>
      <c r="AX247" s="70">
        <v>2130</v>
      </c>
      <c r="AY247" s="70"/>
      <c r="AZ247" s="207">
        <v>0.89684210526315788</v>
      </c>
      <c r="BA247" s="78"/>
      <c r="BB247" s="69">
        <v>1.063046187547674</v>
      </c>
      <c r="BC247" s="69"/>
      <c r="BD247" s="208">
        <v>125</v>
      </c>
      <c r="BE247" s="79"/>
      <c r="BF247" s="207">
        <v>5.2631578947368418E-2</v>
      </c>
      <c r="BG247" s="78"/>
      <c r="BH247" s="69">
        <v>0.67028666149652227</v>
      </c>
      <c r="BI247" s="80"/>
      <c r="BJ247" s="208">
        <v>65</v>
      </c>
      <c r="BK247" s="70"/>
      <c r="BL247" s="70">
        <v>0</v>
      </c>
      <c r="BM247" s="70"/>
      <c r="BN247" s="70">
        <v>65</v>
      </c>
      <c r="BO247" s="70"/>
      <c r="BP247" s="207">
        <v>2.736842105263158E-2</v>
      </c>
      <c r="BQ247" s="78"/>
      <c r="BR247" s="69">
        <v>0.56329850270924919</v>
      </c>
      <c r="BS247" s="69"/>
      <c r="BT247" s="208">
        <v>60</v>
      </c>
      <c r="BU247" s="81"/>
      <c r="BV247" s="12" t="s">
        <v>38</v>
      </c>
      <c r="BW247" s="12"/>
      <c r="BX247" s="12"/>
      <c r="BY247" s="82" t="s">
        <v>305</v>
      </c>
      <c r="BZ247" s="66"/>
      <c r="CA247" s="97"/>
    </row>
    <row r="248" spans="1:79" ht="12.75" customHeight="1">
      <c r="A248" s="67"/>
      <c r="B248" s="206">
        <v>8250076.2699999996</v>
      </c>
      <c r="C248" s="68"/>
      <c r="D248" s="69"/>
      <c r="E248" s="12"/>
      <c r="F248" s="70"/>
      <c r="G248" s="70"/>
      <c r="H248" s="70"/>
      <c r="I248" s="68"/>
      <c r="J248" s="69">
        <v>1.1599999999999999</v>
      </c>
      <c r="K248" s="12"/>
      <c r="L248" s="12">
        <v>115.99999999999999</v>
      </c>
      <c r="M248" s="70"/>
      <c r="N248" s="70">
        <v>4315</v>
      </c>
      <c r="O248" s="70">
        <v>4233</v>
      </c>
      <c r="P248" s="72"/>
      <c r="Q248" s="70"/>
      <c r="R248" s="70"/>
      <c r="S248" s="70">
        <v>82</v>
      </c>
      <c r="T248" s="70"/>
      <c r="U248" s="207">
        <v>1.9371604063312071E-2</v>
      </c>
      <c r="V248" s="73"/>
      <c r="W248" s="76">
        <v>3721.1</v>
      </c>
      <c r="X248" s="74"/>
      <c r="Y248" s="12">
        <v>1305</v>
      </c>
      <c r="Z248" s="240">
        <v>0.27840835000000003</v>
      </c>
      <c r="AA248" s="70">
        <v>1311.0249201500001</v>
      </c>
      <c r="AB248" s="70"/>
      <c r="AC248" s="70"/>
      <c r="AD248" s="70">
        <v>-6.0249201500000709</v>
      </c>
      <c r="AE248" s="70"/>
      <c r="AF248" s="207">
        <v>-4.5955801887508996E-3</v>
      </c>
      <c r="AG248" s="73"/>
      <c r="AH248" s="208">
        <v>1286</v>
      </c>
      <c r="AI248" s="208">
        <v>1262.5818672500002</v>
      </c>
      <c r="AJ248" s="72"/>
      <c r="AK248" s="70"/>
      <c r="AL248" s="70">
        <v>23.418132749999813</v>
      </c>
      <c r="AM248" s="70"/>
      <c r="AN248" s="207">
        <v>1.8547813300222898E-2</v>
      </c>
      <c r="AO248" s="75"/>
      <c r="AP248" s="69">
        <v>11.086206896551726</v>
      </c>
      <c r="AQ248" s="76"/>
      <c r="AR248" s="208">
        <v>1645</v>
      </c>
      <c r="AS248" s="77"/>
      <c r="AT248" s="70">
        <v>1470</v>
      </c>
      <c r="AU248" s="70"/>
      <c r="AV248" s="70">
        <v>45</v>
      </c>
      <c r="AW248" s="70"/>
      <c r="AX248" s="70">
        <v>1515</v>
      </c>
      <c r="AY248" s="70"/>
      <c r="AZ248" s="207">
        <v>0.92097264437689974</v>
      </c>
      <c r="BA248" s="78"/>
      <c r="BB248" s="69">
        <v>1.0916486332377171</v>
      </c>
      <c r="BC248" s="69"/>
      <c r="BD248" s="208">
        <v>40</v>
      </c>
      <c r="BE248" s="79"/>
      <c r="BF248" s="207">
        <v>2.4316109422492401E-2</v>
      </c>
      <c r="BG248" s="78"/>
      <c r="BH248" s="69">
        <v>0.30967651230234461</v>
      </c>
      <c r="BI248" s="80"/>
      <c r="BJ248" s="208">
        <v>20</v>
      </c>
      <c r="BK248" s="70"/>
      <c r="BL248" s="70">
        <v>0</v>
      </c>
      <c r="BM248" s="70"/>
      <c r="BN248" s="70">
        <v>20</v>
      </c>
      <c r="BO248" s="70"/>
      <c r="BP248" s="207">
        <v>1.2158054711246201E-2</v>
      </c>
      <c r="BQ248" s="78"/>
      <c r="BR248" s="69">
        <v>0.250237819767962</v>
      </c>
      <c r="BS248" s="69"/>
      <c r="BT248" s="208">
        <v>70</v>
      </c>
      <c r="BU248" s="81"/>
      <c r="BV248" s="12" t="s">
        <v>38</v>
      </c>
      <c r="BW248" s="12"/>
      <c r="BX248" s="12"/>
      <c r="BY248" s="82" t="s">
        <v>305</v>
      </c>
      <c r="BZ248" s="66"/>
      <c r="CA248" s="97"/>
    </row>
    <row r="249" spans="1:79" ht="12.75" customHeight="1">
      <c r="A249" s="67"/>
      <c r="B249" s="206">
        <v>8250076.2800000003</v>
      </c>
      <c r="C249" s="68"/>
      <c r="D249" s="69"/>
      <c r="E249" s="12"/>
      <c r="F249" s="70"/>
      <c r="G249" s="70"/>
      <c r="H249" s="70"/>
      <c r="I249" s="68"/>
      <c r="J249" s="69">
        <v>0.84</v>
      </c>
      <c r="K249" s="12"/>
      <c r="L249" s="12">
        <v>84</v>
      </c>
      <c r="M249" s="70"/>
      <c r="N249" s="70">
        <v>3713</v>
      </c>
      <c r="O249" s="70">
        <v>2296</v>
      </c>
      <c r="P249" s="72"/>
      <c r="Q249" s="70"/>
      <c r="R249" s="70"/>
      <c r="S249" s="70">
        <v>1417</v>
      </c>
      <c r="T249" s="70"/>
      <c r="U249" s="207">
        <v>0.61716027874564461</v>
      </c>
      <c r="V249" s="73"/>
      <c r="W249" s="76">
        <v>4430.8</v>
      </c>
      <c r="X249" s="74"/>
      <c r="Y249" s="12">
        <v>1124</v>
      </c>
      <c r="Z249" s="242">
        <v>0.15703097999999999</v>
      </c>
      <c r="AA249" s="70">
        <v>739.45888481999998</v>
      </c>
      <c r="AB249" s="70"/>
      <c r="AC249" s="70"/>
      <c r="AD249" s="70">
        <v>384.54111518000002</v>
      </c>
      <c r="AE249" s="70"/>
      <c r="AF249" s="207">
        <v>0.52003042099305563</v>
      </c>
      <c r="AG249" s="73"/>
      <c r="AH249" s="208">
        <v>1096</v>
      </c>
      <c r="AI249" s="208">
        <v>712.13549429999989</v>
      </c>
      <c r="AJ249" s="72"/>
      <c r="AK249" s="70"/>
      <c r="AL249" s="70">
        <v>383.86450570000011</v>
      </c>
      <c r="AM249" s="70"/>
      <c r="AN249" s="207">
        <v>0.53903296321063621</v>
      </c>
      <c r="AO249" s="75"/>
      <c r="AP249" s="69">
        <v>13.047619047619047</v>
      </c>
      <c r="AQ249" s="76"/>
      <c r="AR249" s="208">
        <v>1215</v>
      </c>
      <c r="AS249" s="77"/>
      <c r="AT249" s="70">
        <v>1065</v>
      </c>
      <c r="AU249" s="70"/>
      <c r="AV249" s="70">
        <v>40</v>
      </c>
      <c r="AW249" s="70"/>
      <c r="AX249" s="70">
        <v>1105</v>
      </c>
      <c r="AY249" s="70"/>
      <c r="AZ249" s="207">
        <v>0.90946502057613166</v>
      </c>
      <c r="BA249" s="78"/>
      <c r="BB249" s="69">
        <v>1.0780083998707191</v>
      </c>
      <c r="BC249" s="69"/>
      <c r="BD249" s="208">
        <v>40</v>
      </c>
      <c r="BE249" s="79"/>
      <c r="BF249" s="207">
        <v>3.292181069958848E-2</v>
      </c>
      <c r="BG249" s="78"/>
      <c r="BH249" s="69">
        <v>0.41927396110070531</v>
      </c>
      <c r="BI249" s="80"/>
      <c r="BJ249" s="208">
        <v>15</v>
      </c>
      <c r="BK249" s="70"/>
      <c r="BL249" s="70">
        <v>0</v>
      </c>
      <c r="BM249" s="70"/>
      <c r="BN249" s="70">
        <v>15</v>
      </c>
      <c r="BO249" s="70"/>
      <c r="BP249" s="207">
        <v>1.2345679012345678E-2</v>
      </c>
      <c r="BQ249" s="78"/>
      <c r="BR249" s="69">
        <v>0.25409951451746754</v>
      </c>
      <c r="BS249" s="69"/>
      <c r="BT249" s="208">
        <v>55</v>
      </c>
      <c r="BU249" s="81"/>
      <c r="BV249" s="12" t="s">
        <v>38</v>
      </c>
      <c r="BW249" s="12"/>
      <c r="BX249" s="12"/>
      <c r="BY249" s="82" t="s">
        <v>305</v>
      </c>
      <c r="BZ249" s="66"/>
      <c r="CA249" s="97"/>
    </row>
    <row r="250" spans="1:79" ht="12.75" customHeight="1">
      <c r="A250" s="67" t="s">
        <v>486</v>
      </c>
      <c r="B250" s="218">
        <v>8250076.29</v>
      </c>
      <c r="C250" s="68">
        <v>8250076.21</v>
      </c>
      <c r="D250" s="69">
        <v>8250076.1100000003</v>
      </c>
      <c r="E250" s="12">
        <v>0.236597056</v>
      </c>
      <c r="F250" s="70">
        <v>13951</v>
      </c>
      <c r="G250" s="70">
        <v>5438</v>
      </c>
      <c r="H250" s="70">
        <v>5144</v>
      </c>
      <c r="I250" s="68"/>
      <c r="J250" s="69">
        <v>1.54</v>
      </c>
      <c r="K250" s="12">
        <v>6.11</v>
      </c>
      <c r="L250" s="12">
        <v>154</v>
      </c>
      <c r="M250" s="70">
        <v>611</v>
      </c>
      <c r="N250" s="70">
        <v>2920</v>
      </c>
      <c r="O250" s="70">
        <v>0</v>
      </c>
      <c r="P250" s="72">
        <v>4775</v>
      </c>
      <c r="Q250" s="70">
        <v>3915</v>
      </c>
      <c r="R250" s="70">
        <v>3300.7655282559999</v>
      </c>
      <c r="S250" s="70">
        <v>2920</v>
      </c>
      <c r="T250" s="70">
        <v>1474.2344717440001</v>
      </c>
      <c r="U250" s="207" t="e">
        <v>#DIV/0!</v>
      </c>
      <c r="V250" s="73">
        <v>0.44663410930704006</v>
      </c>
      <c r="W250" s="76">
        <v>1898.8</v>
      </c>
      <c r="X250" s="74">
        <v>780.9</v>
      </c>
      <c r="Y250" s="12">
        <v>954</v>
      </c>
      <c r="Z250" s="12"/>
      <c r="AA250" s="70">
        <v>0</v>
      </c>
      <c r="AB250" s="70">
        <v>1511</v>
      </c>
      <c r="AC250" s="70">
        <v>1286.614790528</v>
      </c>
      <c r="AD250" s="70">
        <v>954</v>
      </c>
      <c r="AE250" s="70">
        <v>224.38520947200004</v>
      </c>
      <c r="AF250" s="207" t="e">
        <v>#DIV/0!</v>
      </c>
      <c r="AG250" s="73">
        <v>0.17439968133734651</v>
      </c>
      <c r="AH250" s="208">
        <v>937</v>
      </c>
      <c r="AI250" s="208">
        <v>0</v>
      </c>
      <c r="AJ250" s="72">
        <v>1493</v>
      </c>
      <c r="AK250" s="70">
        <v>1217.0552560640001</v>
      </c>
      <c r="AL250" s="70">
        <v>937</v>
      </c>
      <c r="AM250" s="70">
        <v>275.9447439359999</v>
      </c>
      <c r="AN250" s="207" t="e">
        <v>#DIV/0!</v>
      </c>
      <c r="AO250" s="75">
        <v>0.22673148368662815</v>
      </c>
      <c r="AP250" s="69">
        <v>6.0844155844155843</v>
      </c>
      <c r="AQ250" s="76">
        <v>2.4435351882160394</v>
      </c>
      <c r="AR250" s="208">
        <v>1145</v>
      </c>
      <c r="AS250" s="77">
        <v>2485</v>
      </c>
      <c r="AT250" s="70">
        <v>1010</v>
      </c>
      <c r="AU250" s="70">
        <v>1980</v>
      </c>
      <c r="AV250" s="70">
        <v>55</v>
      </c>
      <c r="AW250" s="70">
        <v>115</v>
      </c>
      <c r="AX250" s="70">
        <v>1065</v>
      </c>
      <c r="AY250" s="70">
        <v>2095</v>
      </c>
      <c r="AZ250" s="207">
        <v>0.93013100436681218</v>
      </c>
      <c r="BA250" s="78">
        <v>0.84305835010060359</v>
      </c>
      <c r="BB250" s="69">
        <v>1.1025042338103606</v>
      </c>
      <c r="BC250" s="69">
        <v>1.0848273019144701</v>
      </c>
      <c r="BD250" s="208">
        <v>50</v>
      </c>
      <c r="BE250" s="79">
        <v>325</v>
      </c>
      <c r="BF250" s="207">
        <v>4.3668122270742356E-2</v>
      </c>
      <c r="BG250" s="78">
        <v>0.13078470824949698</v>
      </c>
      <c r="BH250" s="69">
        <v>0.55613303792287871</v>
      </c>
      <c r="BI250" s="80">
        <v>0.90822714062150689</v>
      </c>
      <c r="BJ250" s="208">
        <v>0</v>
      </c>
      <c r="BK250" s="70">
        <v>20</v>
      </c>
      <c r="BL250" s="70">
        <v>0</v>
      </c>
      <c r="BM250" s="70">
        <v>0</v>
      </c>
      <c r="BN250" s="70">
        <v>0</v>
      </c>
      <c r="BO250" s="70">
        <v>20</v>
      </c>
      <c r="BP250" s="207">
        <v>0</v>
      </c>
      <c r="BQ250" s="78">
        <v>8.0482897384305842E-3</v>
      </c>
      <c r="BR250" s="69">
        <v>0</v>
      </c>
      <c r="BS250" s="69">
        <v>0.12981112481339652</v>
      </c>
      <c r="BT250" s="208">
        <v>25</v>
      </c>
      <c r="BU250" s="81">
        <v>40</v>
      </c>
      <c r="BV250" s="12" t="s">
        <v>38</v>
      </c>
      <c r="BW250" s="12" t="s">
        <v>38</v>
      </c>
      <c r="BX250" s="12" t="s">
        <v>38</v>
      </c>
      <c r="BY250" s="82"/>
      <c r="BZ250" s="428"/>
      <c r="CA250" s="439"/>
    </row>
    <row r="251" spans="1:79" ht="12.75" customHeight="1">
      <c r="A251" s="67"/>
      <c r="B251" s="206">
        <v>8250076.2999999998</v>
      </c>
      <c r="C251" s="68">
        <v>8250076.1699999999</v>
      </c>
      <c r="D251" s="69">
        <v>8250076.0999999996</v>
      </c>
      <c r="E251" s="12">
        <v>0.183046826</v>
      </c>
      <c r="F251" s="70">
        <v>16794</v>
      </c>
      <c r="G251" s="70">
        <v>6045</v>
      </c>
      <c r="H251" s="70">
        <v>5632</v>
      </c>
      <c r="I251" s="68"/>
      <c r="J251" s="69">
        <v>1.51</v>
      </c>
      <c r="K251" s="12">
        <v>3.57</v>
      </c>
      <c r="L251" s="12">
        <v>151</v>
      </c>
      <c r="M251" s="70">
        <v>357</v>
      </c>
      <c r="N251" s="70">
        <v>7253</v>
      </c>
      <c r="O251" s="70">
        <v>7258</v>
      </c>
      <c r="P251" s="72">
        <v>14297</v>
      </c>
      <c r="Q251" s="70">
        <v>8489</v>
      </c>
      <c r="R251" s="70">
        <v>3074.0883958439999</v>
      </c>
      <c r="S251" s="70">
        <v>-5</v>
      </c>
      <c r="T251" s="70">
        <v>11222.911604156001</v>
      </c>
      <c r="U251" s="207">
        <v>-6.8889501240011026E-4</v>
      </c>
      <c r="V251" s="73">
        <v>3.6508096576951941</v>
      </c>
      <c r="W251" s="76">
        <v>4808.1000000000004</v>
      </c>
      <c r="X251" s="74">
        <v>4003.6</v>
      </c>
      <c r="Y251" s="12">
        <v>2609</v>
      </c>
      <c r="Z251" s="239">
        <v>0.55698347000000004</v>
      </c>
      <c r="AA251" s="70">
        <v>2585.5172677400001</v>
      </c>
      <c r="AB251" s="70">
        <v>4642</v>
      </c>
      <c r="AC251" s="70">
        <v>1106.51806317</v>
      </c>
      <c r="AD251" s="70">
        <v>23.482732259999921</v>
      </c>
      <c r="AE251" s="70">
        <v>3535.48193683</v>
      </c>
      <c r="AF251" s="207">
        <v>9.0824116910757161E-3</v>
      </c>
      <c r="AG251" s="73">
        <v>3.1951416379967634</v>
      </c>
      <c r="AH251" s="208">
        <v>2527</v>
      </c>
      <c r="AI251" s="208">
        <v>2545.9714413700003</v>
      </c>
      <c r="AJ251" s="72">
        <v>4571</v>
      </c>
      <c r="AK251" s="70">
        <v>1030.919724032</v>
      </c>
      <c r="AL251" s="70">
        <v>-18.971441370000321</v>
      </c>
      <c r="AM251" s="70">
        <v>3540.080275968</v>
      </c>
      <c r="AN251" s="207">
        <v>-7.4515530935381153E-3</v>
      </c>
      <c r="AO251" s="75">
        <v>3.4339048845845102</v>
      </c>
      <c r="AP251" s="69">
        <v>16.735099337748345</v>
      </c>
      <c r="AQ251" s="76">
        <v>12.803921568627452</v>
      </c>
      <c r="AR251" s="208">
        <v>2440</v>
      </c>
      <c r="AS251" s="77">
        <v>6930</v>
      </c>
      <c r="AT251" s="70">
        <v>2060</v>
      </c>
      <c r="AU251" s="70">
        <v>5315</v>
      </c>
      <c r="AV251" s="70">
        <v>165</v>
      </c>
      <c r="AW251" s="70">
        <v>440</v>
      </c>
      <c r="AX251" s="70">
        <v>2225</v>
      </c>
      <c r="AY251" s="70">
        <v>5755</v>
      </c>
      <c r="AZ251" s="207">
        <v>0.91188524590163933</v>
      </c>
      <c r="BA251" s="78">
        <v>0.83044733044733043</v>
      </c>
      <c r="BB251" s="69">
        <v>1.0808771448707459</v>
      </c>
      <c r="BC251" s="69">
        <v>1.0685997437351125</v>
      </c>
      <c r="BD251" s="208">
        <v>135</v>
      </c>
      <c r="BE251" s="79">
        <v>965</v>
      </c>
      <c r="BF251" s="207">
        <v>5.5327868852459015E-2</v>
      </c>
      <c r="BG251" s="78">
        <v>0.13924963924963926</v>
      </c>
      <c r="BH251" s="69">
        <v>0.70462511751581136</v>
      </c>
      <c r="BI251" s="80">
        <v>0.96701138367805051</v>
      </c>
      <c r="BJ251" s="208">
        <v>25</v>
      </c>
      <c r="BK251" s="70">
        <v>85</v>
      </c>
      <c r="BL251" s="70">
        <v>0</v>
      </c>
      <c r="BM251" s="70">
        <v>10</v>
      </c>
      <c r="BN251" s="70">
        <v>25</v>
      </c>
      <c r="BO251" s="70">
        <v>95</v>
      </c>
      <c r="BP251" s="207">
        <v>1.0245901639344262E-2</v>
      </c>
      <c r="BQ251" s="78">
        <v>1.3708513708513708E-2</v>
      </c>
      <c r="BR251" s="69">
        <v>0.21088176922043927</v>
      </c>
      <c r="BS251" s="69">
        <v>0.22110505981473721</v>
      </c>
      <c r="BT251" s="208">
        <v>40</v>
      </c>
      <c r="BU251" s="81">
        <v>120</v>
      </c>
      <c r="BV251" s="12" t="s">
        <v>38</v>
      </c>
      <c r="BW251" s="12" t="s">
        <v>38</v>
      </c>
      <c r="BX251" s="12" t="s">
        <v>38</v>
      </c>
      <c r="BY251" s="82"/>
      <c r="BZ251" s="66"/>
      <c r="CA251" s="97"/>
    </row>
    <row r="252" spans="1:79" ht="12.75" customHeight="1">
      <c r="A252" s="67"/>
      <c r="B252" s="206">
        <v>8250076.3099999996</v>
      </c>
      <c r="C252" s="68"/>
      <c r="D252" s="69"/>
      <c r="E252" s="12"/>
      <c r="F252" s="70"/>
      <c r="G252" s="70"/>
      <c r="H252" s="70"/>
      <c r="I252" s="68"/>
      <c r="J252" s="69">
        <v>2.06</v>
      </c>
      <c r="K252" s="12"/>
      <c r="L252" s="12">
        <v>206</v>
      </c>
      <c r="M252" s="70"/>
      <c r="N252" s="70">
        <v>6906</v>
      </c>
      <c r="O252" s="70">
        <v>7039</v>
      </c>
      <c r="P252" s="72"/>
      <c r="Q252" s="70"/>
      <c r="R252" s="70"/>
      <c r="S252" s="70">
        <v>-133</v>
      </c>
      <c r="T252" s="70"/>
      <c r="U252" s="207">
        <v>-1.8894729364966615E-2</v>
      </c>
      <c r="V252" s="73"/>
      <c r="W252" s="76">
        <v>3344.6</v>
      </c>
      <c r="X252" s="74"/>
      <c r="Y252" s="12">
        <v>2040</v>
      </c>
      <c r="Z252" s="242">
        <v>0.44301653000000002</v>
      </c>
      <c r="AA252" s="70">
        <v>2056.4827322599999</v>
      </c>
      <c r="AB252" s="70"/>
      <c r="AC252" s="70"/>
      <c r="AD252" s="70">
        <v>-16.482732259999921</v>
      </c>
      <c r="AE252" s="70"/>
      <c r="AF252" s="207">
        <v>-8.0150112624023818E-3</v>
      </c>
      <c r="AG252" s="73"/>
      <c r="AH252" s="208">
        <v>1998</v>
      </c>
      <c r="AI252" s="208">
        <v>2025.0285586300001</v>
      </c>
      <c r="AJ252" s="72"/>
      <c r="AK252" s="70"/>
      <c r="AL252" s="70">
        <v>-27.028558630000134</v>
      </c>
      <c r="AM252" s="70"/>
      <c r="AN252" s="207">
        <v>-1.3347248123891084E-2</v>
      </c>
      <c r="AO252" s="75"/>
      <c r="AP252" s="69">
        <v>9.6990291262135919</v>
      </c>
      <c r="AQ252" s="76"/>
      <c r="AR252" s="208">
        <v>2230</v>
      </c>
      <c r="AS252" s="77"/>
      <c r="AT252" s="70">
        <v>1890</v>
      </c>
      <c r="AU252" s="70"/>
      <c r="AV252" s="70">
        <v>120</v>
      </c>
      <c r="AW252" s="70"/>
      <c r="AX252" s="70">
        <v>2010</v>
      </c>
      <c r="AY252" s="70"/>
      <c r="AZ252" s="207">
        <v>0.90134529147982068</v>
      </c>
      <c r="BA252" s="78"/>
      <c r="BB252" s="69">
        <v>1.0683839107782711</v>
      </c>
      <c r="BC252" s="69"/>
      <c r="BD252" s="208">
        <v>140</v>
      </c>
      <c r="BE252" s="79"/>
      <c r="BF252" s="207">
        <v>6.2780269058295965E-2</v>
      </c>
      <c r="BG252" s="78"/>
      <c r="BH252" s="69">
        <v>0.79953476214383379</v>
      </c>
      <c r="BI252" s="80"/>
      <c r="BJ252" s="208">
        <v>35</v>
      </c>
      <c r="BK252" s="70"/>
      <c r="BL252" s="70">
        <v>0</v>
      </c>
      <c r="BM252" s="70"/>
      <c r="BN252" s="70">
        <v>35</v>
      </c>
      <c r="BO252" s="70"/>
      <c r="BP252" s="207">
        <v>1.5695067264573991E-2</v>
      </c>
      <c r="BQ252" s="78"/>
      <c r="BR252" s="69">
        <v>0.32303682675202716</v>
      </c>
      <c r="BS252" s="69"/>
      <c r="BT252" s="208">
        <v>45</v>
      </c>
      <c r="BU252" s="81"/>
      <c r="BV252" s="12" t="s">
        <v>38</v>
      </c>
      <c r="BW252" s="12"/>
      <c r="BX252" s="12"/>
      <c r="BY252" s="82" t="s">
        <v>305</v>
      </c>
      <c r="BZ252" s="428"/>
      <c r="CA252" s="439"/>
    </row>
    <row r="253" spans="1:79" ht="12.75" customHeight="1">
      <c r="A253" s="67"/>
      <c r="B253" s="206">
        <v>8250076.3200000003</v>
      </c>
      <c r="C253" s="68">
        <v>8250076.1799999997</v>
      </c>
      <c r="D253" s="69">
        <v>8250076.0999999996</v>
      </c>
      <c r="E253" s="12">
        <v>0.25347697899999999</v>
      </c>
      <c r="F253" s="70">
        <v>16794</v>
      </c>
      <c r="G253" s="70">
        <v>6045</v>
      </c>
      <c r="H253" s="70">
        <v>5632</v>
      </c>
      <c r="I253" s="68"/>
      <c r="J253" s="69">
        <v>0.67</v>
      </c>
      <c r="K253" s="12">
        <v>1.57</v>
      </c>
      <c r="L253" s="12">
        <v>67</v>
      </c>
      <c r="M253" s="70">
        <v>157</v>
      </c>
      <c r="N253" s="70">
        <v>3857</v>
      </c>
      <c r="O253" s="70">
        <v>3993</v>
      </c>
      <c r="P253" s="72">
        <v>8261</v>
      </c>
      <c r="Q253" s="70">
        <v>7735</v>
      </c>
      <c r="R253" s="70">
        <v>4256.8923853260003</v>
      </c>
      <c r="S253" s="70">
        <v>-136</v>
      </c>
      <c r="T253" s="70">
        <v>4004.1076146739997</v>
      </c>
      <c r="U253" s="207">
        <v>-3.405960430753819E-2</v>
      </c>
      <c r="V253" s="73">
        <v>0.94061753322132857</v>
      </c>
      <c r="W253" s="76">
        <v>5796.5</v>
      </c>
      <c r="X253" s="74">
        <v>5254.8</v>
      </c>
      <c r="Y253" s="12">
        <v>1063</v>
      </c>
      <c r="Z253" s="239">
        <v>0.43151871000000003</v>
      </c>
      <c r="AA253" s="70">
        <v>1046.0013530400001</v>
      </c>
      <c r="AB253" s="70">
        <v>2424</v>
      </c>
      <c r="AC253" s="70">
        <v>1532.268338055</v>
      </c>
      <c r="AD253" s="70">
        <v>16.99864695999986</v>
      </c>
      <c r="AE253" s="70">
        <v>891.73166194500004</v>
      </c>
      <c r="AF253" s="207">
        <v>1.6251075498704269E-2</v>
      </c>
      <c r="AG253" s="73">
        <v>0.58196834053030722</v>
      </c>
      <c r="AH253" s="208">
        <v>1049</v>
      </c>
      <c r="AI253" s="208">
        <v>1033.48731045</v>
      </c>
      <c r="AJ253" s="72">
        <v>2395</v>
      </c>
      <c r="AK253" s="70">
        <v>1427.5823457279998</v>
      </c>
      <c r="AL253" s="70">
        <v>15.512689550000005</v>
      </c>
      <c r="AM253" s="70">
        <v>967.41765427200016</v>
      </c>
      <c r="AN253" s="207">
        <v>1.5010043561391658E-2</v>
      </c>
      <c r="AO253" s="75">
        <v>0.67766154237404963</v>
      </c>
      <c r="AP253" s="69">
        <v>15.656716417910447</v>
      </c>
      <c r="AQ253" s="76">
        <v>15.254777070063694</v>
      </c>
      <c r="AR253" s="208">
        <v>1265</v>
      </c>
      <c r="AS253" s="77">
        <v>3950</v>
      </c>
      <c r="AT253" s="70">
        <v>960</v>
      </c>
      <c r="AU253" s="70">
        <v>2975</v>
      </c>
      <c r="AV253" s="70">
        <v>120</v>
      </c>
      <c r="AW253" s="70">
        <v>215</v>
      </c>
      <c r="AX253" s="70">
        <v>1080</v>
      </c>
      <c r="AY253" s="70">
        <v>3190</v>
      </c>
      <c r="AZ253" s="207">
        <v>0.85375494071146241</v>
      </c>
      <c r="BA253" s="78">
        <v>0.80759493670886073</v>
      </c>
      <c r="BB253" s="69">
        <v>1.0119740470447713</v>
      </c>
      <c r="BC253" s="69">
        <v>1.0391938305635831</v>
      </c>
      <c r="BD253" s="208">
        <v>105</v>
      </c>
      <c r="BE253" s="79">
        <v>625</v>
      </c>
      <c r="BF253" s="207">
        <v>8.3003952569169967E-2</v>
      </c>
      <c r="BG253" s="78">
        <v>0.15822784810126583</v>
      </c>
      <c r="BH253" s="69">
        <v>1.0570924029134878</v>
      </c>
      <c r="BI253" s="80">
        <v>1.098804500703235</v>
      </c>
      <c r="BJ253" s="208">
        <v>50</v>
      </c>
      <c r="BK253" s="70">
        <v>50</v>
      </c>
      <c r="BL253" s="70">
        <v>0</v>
      </c>
      <c r="BM253" s="70">
        <v>15</v>
      </c>
      <c r="BN253" s="70">
        <v>50</v>
      </c>
      <c r="BO253" s="70">
        <v>65</v>
      </c>
      <c r="BP253" s="207">
        <v>3.9525691699604744E-2</v>
      </c>
      <c r="BQ253" s="78">
        <v>1.6455696202531647E-2</v>
      </c>
      <c r="BR253" s="69">
        <v>0.81352018481876975</v>
      </c>
      <c r="BS253" s="69">
        <v>0.26541445487954268</v>
      </c>
      <c r="BT253" s="208">
        <v>30</v>
      </c>
      <c r="BU253" s="81">
        <v>70</v>
      </c>
      <c r="BV253" s="12" t="s">
        <v>38</v>
      </c>
      <c r="BW253" s="12" t="s">
        <v>38</v>
      </c>
      <c r="BX253" s="12" t="s">
        <v>38</v>
      </c>
      <c r="BY253" s="82"/>
      <c r="BZ253" s="66"/>
      <c r="CA253" s="97"/>
    </row>
    <row r="254" spans="1:79" ht="12.75" customHeight="1">
      <c r="A254" s="67"/>
      <c r="B254" s="206">
        <v>8250076.3300000001</v>
      </c>
      <c r="C254" s="68"/>
      <c r="D254" s="69"/>
      <c r="E254" s="12"/>
      <c r="F254" s="70"/>
      <c r="G254" s="70"/>
      <c r="H254" s="70"/>
      <c r="I254" s="68"/>
      <c r="J254" s="69">
        <v>0.91</v>
      </c>
      <c r="K254" s="12"/>
      <c r="L254" s="12">
        <v>91</v>
      </c>
      <c r="M254" s="70"/>
      <c r="N254" s="70">
        <v>4164</v>
      </c>
      <c r="O254" s="70">
        <v>4268</v>
      </c>
      <c r="P254" s="72"/>
      <c r="Q254" s="70"/>
      <c r="R254" s="70"/>
      <c r="S254" s="70">
        <v>-104</v>
      </c>
      <c r="T254" s="70"/>
      <c r="U254" s="207">
        <v>-2.4367385192127462E-2</v>
      </c>
      <c r="V254" s="73"/>
      <c r="W254" s="76">
        <v>4592</v>
      </c>
      <c r="X254" s="74"/>
      <c r="Y254" s="12">
        <v>1406</v>
      </c>
      <c r="Z254" s="242">
        <v>0.56848129000000003</v>
      </c>
      <c r="AA254" s="70">
        <v>1377.9986469600001</v>
      </c>
      <c r="AB254" s="70"/>
      <c r="AC254" s="70"/>
      <c r="AD254" s="70">
        <v>28.001353039999913</v>
      </c>
      <c r="AE254" s="70"/>
      <c r="AF254" s="207">
        <v>2.0320305177202923E-2</v>
      </c>
      <c r="AG254" s="73"/>
      <c r="AH254" s="208">
        <v>1355</v>
      </c>
      <c r="AI254" s="208">
        <v>1361.51268955</v>
      </c>
      <c r="AJ254" s="72"/>
      <c r="AK254" s="70"/>
      <c r="AL254" s="70">
        <v>-6.5126895500000046</v>
      </c>
      <c r="AM254" s="70"/>
      <c r="AN254" s="207">
        <v>-4.7834218512884698E-3</v>
      </c>
      <c r="AO254" s="75"/>
      <c r="AP254" s="69">
        <v>14.890109890109891</v>
      </c>
      <c r="AQ254" s="76"/>
      <c r="AR254" s="208">
        <v>1390</v>
      </c>
      <c r="AS254" s="77"/>
      <c r="AT254" s="70">
        <v>1095</v>
      </c>
      <c r="AU254" s="70"/>
      <c r="AV254" s="70">
        <v>105</v>
      </c>
      <c r="AW254" s="70"/>
      <c r="AX254" s="70">
        <v>1200</v>
      </c>
      <c r="AY254" s="70"/>
      <c r="AZ254" s="207">
        <v>0.86330935251798557</v>
      </c>
      <c r="BA254" s="78"/>
      <c r="BB254" s="69">
        <v>1.0232990963322428</v>
      </c>
      <c r="BC254" s="69"/>
      <c r="BD254" s="208">
        <v>135</v>
      </c>
      <c r="BE254" s="79"/>
      <c r="BF254" s="207">
        <v>9.7122302158273388E-2</v>
      </c>
      <c r="BG254" s="78"/>
      <c r="BH254" s="69">
        <v>1.2368958897399853</v>
      </c>
      <c r="BI254" s="80"/>
      <c r="BJ254" s="208">
        <v>35</v>
      </c>
      <c r="BK254" s="70"/>
      <c r="BL254" s="70">
        <v>0</v>
      </c>
      <c r="BM254" s="70"/>
      <c r="BN254" s="70">
        <v>35</v>
      </c>
      <c r="BO254" s="70"/>
      <c r="BP254" s="207">
        <v>2.5179856115107913E-2</v>
      </c>
      <c r="BQ254" s="78"/>
      <c r="BR254" s="69">
        <v>0.5182533263719572</v>
      </c>
      <c r="BS254" s="69"/>
      <c r="BT254" s="208">
        <v>20</v>
      </c>
      <c r="BU254" s="81"/>
      <c r="BV254" s="12" t="s">
        <v>38</v>
      </c>
      <c r="BW254" s="12"/>
      <c r="BX254" s="12"/>
      <c r="BY254" s="82" t="s">
        <v>305</v>
      </c>
      <c r="BZ254" s="66"/>
      <c r="CA254" s="97"/>
    </row>
    <row r="255" spans="1:79" ht="12.75" customHeight="1">
      <c r="A255" s="67"/>
      <c r="B255" s="206">
        <v>8250076.3399999999</v>
      </c>
      <c r="C255" s="68">
        <v>8250076.1200000001</v>
      </c>
      <c r="D255" s="69"/>
      <c r="E255" s="69"/>
      <c r="F255" s="70"/>
      <c r="G255" s="70"/>
      <c r="H255" s="70"/>
      <c r="I255" s="71" t="s">
        <v>207</v>
      </c>
      <c r="J255" s="69">
        <v>0.82</v>
      </c>
      <c r="K255" s="12">
        <v>4.99</v>
      </c>
      <c r="L255" s="12">
        <v>82</v>
      </c>
      <c r="M255" s="70">
        <v>499</v>
      </c>
      <c r="N255" s="70">
        <v>3592</v>
      </c>
      <c r="O255" s="70">
        <v>3794</v>
      </c>
      <c r="P255" s="72">
        <v>7632</v>
      </c>
      <c r="Q255" s="70">
        <v>7458</v>
      </c>
      <c r="R255" s="70">
        <v>7400</v>
      </c>
      <c r="S255" s="70">
        <v>-202</v>
      </c>
      <c r="T255" s="70">
        <v>232</v>
      </c>
      <c r="U255" s="207">
        <v>-5.3241960991038478E-2</v>
      </c>
      <c r="V255" s="73">
        <v>3.135135135135135E-2</v>
      </c>
      <c r="W255" s="76">
        <v>4406.3</v>
      </c>
      <c r="X255" s="74">
        <v>1530.7</v>
      </c>
      <c r="Y255" s="12">
        <v>1306</v>
      </c>
      <c r="Z255" s="239">
        <v>0.50525920000000002</v>
      </c>
      <c r="AA255" s="70">
        <v>1298.5161439999999</v>
      </c>
      <c r="AB255" s="70">
        <v>2570</v>
      </c>
      <c r="AC255" s="70">
        <v>2549</v>
      </c>
      <c r="AD255" s="70">
        <v>7.4838560000000598</v>
      </c>
      <c r="AE255" s="70">
        <v>21</v>
      </c>
      <c r="AF255" s="207">
        <v>5.76339080155484E-3</v>
      </c>
      <c r="AG255" s="73">
        <v>8.2385249117300895E-3</v>
      </c>
      <c r="AH255" s="208">
        <v>1274</v>
      </c>
      <c r="AI255" s="208">
        <v>1291.9477744000001</v>
      </c>
      <c r="AJ255" s="72">
        <v>2557</v>
      </c>
      <c r="AK255" s="70">
        <v>2520</v>
      </c>
      <c r="AL255" s="70">
        <v>-17.947774400000071</v>
      </c>
      <c r="AM255" s="70">
        <v>37</v>
      </c>
      <c r="AN255" s="207">
        <v>-1.3892027801460696E-2</v>
      </c>
      <c r="AO255" s="75">
        <v>1.4682539682539682E-2</v>
      </c>
      <c r="AP255" s="69">
        <v>15.536585365853659</v>
      </c>
      <c r="AQ255" s="76">
        <v>5.1242484969939879</v>
      </c>
      <c r="AR255" s="208">
        <v>1385</v>
      </c>
      <c r="AS255" s="77">
        <v>4085</v>
      </c>
      <c r="AT255" s="70">
        <v>1060</v>
      </c>
      <c r="AU255" s="70">
        <v>3190</v>
      </c>
      <c r="AV255" s="70">
        <v>165</v>
      </c>
      <c r="AW255" s="70">
        <v>215</v>
      </c>
      <c r="AX255" s="70">
        <v>1225</v>
      </c>
      <c r="AY255" s="70">
        <v>3405</v>
      </c>
      <c r="AZ255" s="207">
        <v>0.8844765342960289</v>
      </c>
      <c r="BA255" s="78">
        <v>0.83353733170134636</v>
      </c>
      <c r="BB255" s="69">
        <v>1.048389010998632</v>
      </c>
      <c r="BC255" s="69">
        <v>1.0725758833734975</v>
      </c>
      <c r="BD255" s="208">
        <v>75</v>
      </c>
      <c r="BE255" s="79">
        <v>495</v>
      </c>
      <c r="BF255" s="207">
        <v>5.4151624548736461E-2</v>
      </c>
      <c r="BG255" s="78">
        <v>0.12117503059975521</v>
      </c>
      <c r="BH255" s="69">
        <v>0.68964512103432796</v>
      </c>
      <c r="BI255" s="80">
        <v>0.84149326805385571</v>
      </c>
      <c r="BJ255" s="208">
        <v>20</v>
      </c>
      <c r="BK255" s="70">
        <v>110</v>
      </c>
      <c r="BL255" s="70">
        <v>0</v>
      </c>
      <c r="BM255" s="70">
        <v>20</v>
      </c>
      <c r="BN255" s="70">
        <v>20</v>
      </c>
      <c r="BO255" s="70">
        <v>130</v>
      </c>
      <c r="BP255" s="207">
        <v>1.444043321299639E-2</v>
      </c>
      <c r="BQ255" s="78">
        <v>3.182374541003672E-2</v>
      </c>
      <c r="BR255" s="69">
        <v>0.29721387257638809</v>
      </c>
      <c r="BS255" s="69">
        <v>0.51328621629091487</v>
      </c>
      <c r="BT255" s="208">
        <v>60</v>
      </c>
      <c r="BU255" s="81">
        <v>55</v>
      </c>
      <c r="BV255" s="12" t="s">
        <v>38</v>
      </c>
      <c r="BW255" s="12" t="s">
        <v>38</v>
      </c>
      <c r="BX255" s="12" t="s">
        <v>38</v>
      </c>
      <c r="BY255" s="82"/>
      <c r="BZ255" s="428"/>
      <c r="CA255" s="439"/>
    </row>
    <row r="256" spans="1:79" ht="12.75" customHeight="1">
      <c r="A256" s="67"/>
      <c r="B256" s="206">
        <v>8250076.3499999996</v>
      </c>
      <c r="C256" s="68"/>
      <c r="D256" s="69"/>
      <c r="E256" s="12"/>
      <c r="F256" s="70"/>
      <c r="G256" s="70"/>
      <c r="H256" s="70"/>
      <c r="I256" s="68"/>
      <c r="J256" s="69">
        <v>4.3899999999999997</v>
      </c>
      <c r="K256" s="12"/>
      <c r="L256" s="12">
        <v>438.99999999999994</v>
      </c>
      <c r="M256" s="70"/>
      <c r="N256" s="70">
        <v>4338</v>
      </c>
      <c r="O256" s="70">
        <v>3838</v>
      </c>
      <c r="P256" s="72"/>
      <c r="Q256" s="70"/>
      <c r="R256" s="70"/>
      <c r="S256" s="70">
        <v>500</v>
      </c>
      <c r="T256" s="70"/>
      <c r="U256" s="207">
        <v>0.13027618551328818</v>
      </c>
      <c r="V256" s="73"/>
      <c r="W256" s="76">
        <v>988.6</v>
      </c>
      <c r="X256" s="74"/>
      <c r="Y256" s="12">
        <v>1668</v>
      </c>
      <c r="Z256" s="242">
        <v>0.49474079999999998</v>
      </c>
      <c r="AA256" s="70">
        <v>1271.4838560000001</v>
      </c>
      <c r="AB256" s="70"/>
      <c r="AC256" s="70"/>
      <c r="AD256" s="70">
        <v>396.51614399999994</v>
      </c>
      <c r="AE256" s="70"/>
      <c r="AF256" s="207">
        <v>0.31185307004008073</v>
      </c>
      <c r="AG256" s="73"/>
      <c r="AH256" s="208">
        <v>1612</v>
      </c>
      <c r="AI256" s="208">
        <v>1265.0522255999999</v>
      </c>
      <c r="AJ256" s="72"/>
      <c r="AK256" s="70"/>
      <c r="AL256" s="70">
        <v>346.94777440000007</v>
      </c>
      <c r="AM256" s="70"/>
      <c r="AN256" s="207">
        <v>0.27425569267343619</v>
      </c>
      <c r="AO256" s="75"/>
      <c r="AP256" s="69">
        <v>3.6719817767653762</v>
      </c>
      <c r="AQ256" s="76"/>
      <c r="AR256" s="208">
        <v>1680</v>
      </c>
      <c r="AS256" s="77"/>
      <c r="AT256" s="70">
        <v>1355</v>
      </c>
      <c r="AU256" s="70"/>
      <c r="AV256" s="70">
        <v>125</v>
      </c>
      <c r="AW256" s="70"/>
      <c r="AX256" s="70">
        <v>1480</v>
      </c>
      <c r="AY256" s="70"/>
      <c r="AZ256" s="207">
        <v>0.88095238095238093</v>
      </c>
      <c r="BA256" s="78"/>
      <c r="BB256" s="69">
        <v>1.044211756435858</v>
      </c>
      <c r="BC256" s="69"/>
      <c r="BD256" s="208">
        <v>85</v>
      </c>
      <c r="BE256" s="79"/>
      <c r="BF256" s="207">
        <v>5.0595238095238096E-2</v>
      </c>
      <c r="BG256" s="78"/>
      <c r="BH256" s="69">
        <v>0.64435295137909732</v>
      </c>
      <c r="BI256" s="80"/>
      <c r="BJ256" s="208">
        <v>25</v>
      </c>
      <c r="BK256" s="70"/>
      <c r="BL256" s="70">
        <v>20</v>
      </c>
      <c r="BM256" s="70"/>
      <c r="BN256" s="70">
        <v>45</v>
      </c>
      <c r="BO256" s="70"/>
      <c r="BP256" s="207">
        <v>2.6785714285714284E-2</v>
      </c>
      <c r="BQ256" s="78"/>
      <c r="BR256" s="69">
        <v>0.55130519667629119</v>
      </c>
      <c r="BS256" s="69"/>
      <c r="BT256" s="208">
        <v>70</v>
      </c>
      <c r="BU256" s="81"/>
      <c r="BV256" s="12" t="s">
        <v>38</v>
      </c>
      <c r="BW256" s="12"/>
      <c r="BX256" s="12"/>
      <c r="BY256" s="82" t="s">
        <v>305</v>
      </c>
      <c r="BZ256" s="66"/>
      <c r="CA256" s="97"/>
    </row>
    <row r="257" spans="1:79" ht="12.75" customHeight="1">
      <c r="A257" s="128"/>
      <c r="B257" s="283">
        <v>8250076.3600000003</v>
      </c>
      <c r="C257" s="284">
        <v>8250076.1600000001</v>
      </c>
      <c r="D257" s="130">
        <v>8250076.0999999996</v>
      </c>
      <c r="E257" s="27">
        <v>0.156113054</v>
      </c>
      <c r="F257" s="131">
        <v>16794</v>
      </c>
      <c r="G257" s="131">
        <v>6045</v>
      </c>
      <c r="H257" s="131">
        <v>5632</v>
      </c>
      <c r="I257" s="129"/>
      <c r="J257" s="130">
        <v>3.94</v>
      </c>
      <c r="K257" s="27">
        <v>6.27</v>
      </c>
      <c r="L257" s="27">
        <v>394</v>
      </c>
      <c r="M257" s="131">
        <v>627</v>
      </c>
      <c r="N257" s="131">
        <v>0</v>
      </c>
      <c r="O257" s="131">
        <v>5</v>
      </c>
      <c r="P257" s="133"/>
      <c r="Q257" s="131">
        <v>5937</v>
      </c>
      <c r="R257" s="131">
        <v>2621.7626288760002</v>
      </c>
      <c r="S257" s="131">
        <v>-5</v>
      </c>
      <c r="T257" s="131">
        <v>-2621.7626288760002</v>
      </c>
      <c r="U257" s="263">
        <v>-1</v>
      </c>
      <c r="V257" s="134">
        <v>-1</v>
      </c>
      <c r="W257" s="137">
        <v>0</v>
      </c>
      <c r="X257" s="135">
        <v>2327.3000000000002</v>
      </c>
      <c r="Y257" s="27">
        <v>0</v>
      </c>
      <c r="Z257" s="27"/>
      <c r="AA257" s="131">
        <v>0</v>
      </c>
      <c r="AB257" s="131"/>
      <c r="AC257" s="131">
        <v>943.70341142999996</v>
      </c>
      <c r="AD257" s="131">
        <v>0</v>
      </c>
      <c r="AE257" s="131">
        <v>-943.70341142999996</v>
      </c>
      <c r="AF257" s="263" t="e">
        <v>#DIV/0!</v>
      </c>
      <c r="AG257" s="134">
        <v>-1</v>
      </c>
      <c r="AH257" s="264">
        <v>0</v>
      </c>
      <c r="AI257" s="264">
        <v>0</v>
      </c>
      <c r="AJ257" s="133"/>
      <c r="AK257" s="131">
        <v>879.22872012799996</v>
      </c>
      <c r="AL257" s="131">
        <v>0</v>
      </c>
      <c r="AM257" s="131">
        <v>-879.22872012799996</v>
      </c>
      <c r="AN257" s="263" t="e">
        <v>#DIV/0!</v>
      </c>
      <c r="AO257" s="136">
        <v>-1</v>
      </c>
      <c r="AP257" s="130">
        <v>0</v>
      </c>
      <c r="AQ257" s="137">
        <v>0</v>
      </c>
      <c r="AR257" s="264" t="s">
        <v>436</v>
      </c>
      <c r="AS257" s="138">
        <v>7285</v>
      </c>
      <c r="AT257" s="131" t="s">
        <v>436</v>
      </c>
      <c r="AU257" s="131">
        <v>5980</v>
      </c>
      <c r="AV257" s="131" t="s">
        <v>436</v>
      </c>
      <c r="AW257" s="131">
        <v>345</v>
      </c>
      <c r="AX257" s="131" t="e">
        <v>#VALUE!</v>
      </c>
      <c r="AY257" s="131">
        <v>6325</v>
      </c>
      <c r="AZ257" s="263" t="e">
        <v>#VALUE!</v>
      </c>
      <c r="BA257" s="139">
        <v>0.86822237474262187</v>
      </c>
      <c r="BB257" s="130" t="e">
        <v>#VALUE!</v>
      </c>
      <c r="BC257" s="130">
        <v>1.1172077663917537</v>
      </c>
      <c r="BD257" s="264" t="s">
        <v>436</v>
      </c>
      <c r="BE257" s="140">
        <v>675</v>
      </c>
      <c r="BF257" s="263" t="e">
        <v>#VALUE!</v>
      </c>
      <c r="BG257" s="139">
        <v>9.2656142759094035E-2</v>
      </c>
      <c r="BH257" s="130" t="e">
        <v>#VALUE!</v>
      </c>
      <c r="BI257" s="141">
        <v>0.64344543582704194</v>
      </c>
      <c r="BJ257" s="264" t="s">
        <v>436</v>
      </c>
      <c r="BK257" s="131">
        <v>85</v>
      </c>
      <c r="BL257" s="131" t="s">
        <v>436</v>
      </c>
      <c r="BM257" s="131">
        <v>10</v>
      </c>
      <c r="BN257" s="131" t="e">
        <v>#VALUE!</v>
      </c>
      <c r="BO257" s="131">
        <v>95</v>
      </c>
      <c r="BP257" s="263" t="e">
        <v>#VALUE!</v>
      </c>
      <c r="BQ257" s="139">
        <v>1.3040494166094716E-2</v>
      </c>
      <c r="BR257" s="130" t="e">
        <v>#VALUE!</v>
      </c>
      <c r="BS257" s="130">
        <v>0.21033055106604381</v>
      </c>
      <c r="BT257" s="264" t="s">
        <v>436</v>
      </c>
      <c r="BU257" s="142">
        <v>190</v>
      </c>
      <c r="BV257" s="131" t="s">
        <v>181</v>
      </c>
      <c r="BW257" s="27" t="s">
        <v>38</v>
      </c>
      <c r="BX257" s="27" t="s">
        <v>38</v>
      </c>
      <c r="BY257" s="296"/>
      <c r="BZ257" s="128"/>
      <c r="CA257" s="97"/>
    </row>
    <row r="258" spans="1:79" ht="12.75" customHeight="1">
      <c r="A258" s="67"/>
      <c r="B258" s="206">
        <v>8250076.3700000001</v>
      </c>
      <c r="C258" s="68"/>
      <c r="D258" s="69"/>
      <c r="E258" s="12"/>
      <c r="F258" s="70"/>
      <c r="G258" s="70"/>
      <c r="H258" s="70"/>
      <c r="I258" s="68"/>
      <c r="J258" s="69">
        <v>2.3199999999999998</v>
      </c>
      <c r="K258" s="12"/>
      <c r="L258" s="12">
        <v>231.99999999999997</v>
      </c>
      <c r="M258" s="70"/>
      <c r="N258" s="70">
        <v>4846</v>
      </c>
      <c r="O258" s="70">
        <v>4770</v>
      </c>
      <c r="P258" s="72"/>
      <c r="Q258" s="70"/>
      <c r="R258" s="70"/>
      <c r="S258" s="70">
        <v>76</v>
      </c>
      <c r="T258" s="70"/>
      <c r="U258" s="207">
        <v>1.5932914046121592E-2</v>
      </c>
      <c r="V258" s="73"/>
      <c r="W258" s="76">
        <v>2089.3000000000002</v>
      </c>
      <c r="X258" s="74"/>
      <c r="Y258" s="12">
        <v>1521</v>
      </c>
      <c r="Z258" s="12"/>
      <c r="AA258" s="70">
        <v>1510.99623761</v>
      </c>
      <c r="AB258" s="70"/>
      <c r="AC258" s="70"/>
      <c r="AD258" s="70">
        <v>10.00376239000002</v>
      </c>
      <c r="AE258" s="70"/>
      <c r="AF258" s="207">
        <v>6.6206401716945038E-3</v>
      </c>
      <c r="AG258" s="73"/>
      <c r="AH258" s="208">
        <v>1490</v>
      </c>
      <c r="AI258" s="72">
        <v>1493</v>
      </c>
      <c r="AJ258" s="72"/>
      <c r="AK258" s="70"/>
      <c r="AL258" s="70">
        <v>-3</v>
      </c>
      <c r="AM258" s="70"/>
      <c r="AN258" s="207">
        <v>-2.0093770931011385E-3</v>
      </c>
      <c r="AO258" s="75"/>
      <c r="AP258" s="69">
        <v>6.4224137931034493</v>
      </c>
      <c r="AQ258" s="76"/>
      <c r="AR258" s="208">
        <v>1940</v>
      </c>
      <c r="AS258" s="77"/>
      <c r="AT258" s="70">
        <v>1650</v>
      </c>
      <c r="AU258" s="70"/>
      <c r="AV258" s="70">
        <v>135</v>
      </c>
      <c r="AW258" s="70"/>
      <c r="AX258" s="70">
        <v>1785</v>
      </c>
      <c r="AY258" s="70"/>
      <c r="AZ258" s="207">
        <v>0.92010309278350511</v>
      </c>
      <c r="BA258" s="78"/>
      <c r="BB258" s="69">
        <v>1.0906179350793574</v>
      </c>
      <c r="BC258" s="69"/>
      <c r="BD258" s="208">
        <v>110</v>
      </c>
      <c r="BE258" s="79"/>
      <c r="BF258" s="207">
        <v>5.6701030927835051E-2</v>
      </c>
      <c r="BG258" s="78"/>
      <c r="BH258" s="69">
        <v>0.72211294975656271</v>
      </c>
      <c r="BI258" s="80"/>
      <c r="BJ258" s="208">
        <v>10</v>
      </c>
      <c r="BK258" s="70"/>
      <c r="BL258" s="70">
        <v>10</v>
      </c>
      <c r="BM258" s="70"/>
      <c r="BN258" s="70">
        <v>20</v>
      </c>
      <c r="BO258" s="70"/>
      <c r="BP258" s="207">
        <v>1.0309278350515464E-2</v>
      </c>
      <c r="BQ258" s="78"/>
      <c r="BR258" s="69">
        <v>0.21218619253520488</v>
      </c>
      <c r="BS258" s="69"/>
      <c r="BT258" s="208">
        <v>30</v>
      </c>
      <c r="BU258" s="81"/>
      <c r="BV258" s="12" t="s">
        <v>38</v>
      </c>
      <c r="BW258" s="12"/>
      <c r="BX258" s="12"/>
      <c r="BY258" s="82" t="s">
        <v>305</v>
      </c>
      <c r="BZ258" s="428"/>
      <c r="CA258" s="439"/>
    </row>
    <row r="259" spans="1:79" ht="12.75" customHeight="1">
      <c r="A259" s="67"/>
      <c r="B259" s="206">
        <v>8250076.3799999999</v>
      </c>
      <c r="C259" s="68">
        <v>8250076.2199999997</v>
      </c>
      <c r="D259" s="69">
        <v>8250076.1100000003</v>
      </c>
      <c r="E259" s="12">
        <v>0.17270598500000001</v>
      </c>
      <c r="F259" s="70">
        <v>13951</v>
      </c>
      <c r="G259" s="70">
        <v>5438</v>
      </c>
      <c r="H259" s="70">
        <v>5144</v>
      </c>
      <c r="I259" s="68"/>
      <c r="J259" s="69">
        <v>0.67</v>
      </c>
      <c r="K259" s="12">
        <v>1.61</v>
      </c>
      <c r="L259" s="12">
        <v>67</v>
      </c>
      <c r="M259" s="70">
        <v>161</v>
      </c>
      <c r="N259" s="70">
        <v>2414</v>
      </c>
      <c r="O259" s="70">
        <v>2392</v>
      </c>
      <c r="P259" s="72">
        <v>5147</v>
      </c>
      <c r="Q259" s="70">
        <v>4557</v>
      </c>
      <c r="R259" s="70">
        <v>2409.4211967350002</v>
      </c>
      <c r="S259" s="70">
        <v>22</v>
      </c>
      <c r="T259" s="70">
        <v>2737.5788032649998</v>
      </c>
      <c r="U259" s="207">
        <v>9.1973244147157199E-3</v>
      </c>
      <c r="V259" s="73">
        <v>1.136197692198726</v>
      </c>
      <c r="W259" s="76">
        <v>3613.2</v>
      </c>
      <c r="X259" s="74">
        <v>3198.5</v>
      </c>
      <c r="Y259" s="12">
        <v>764</v>
      </c>
      <c r="Z259" s="239">
        <v>0.35880330999999999</v>
      </c>
      <c r="AA259" s="70">
        <v>755.99857416999998</v>
      </c>
      <c r="AB259" s="70">
        <v>2107</v>
      </c>
      <c r="AC259" s="70">
        <v>939.17514643000004</v>
      </c>
      <c r="AD259" s="70">
        <v>8.0014258300000165</v>
      </c>
      <c r="AE259" s="70">
        <v>1167.82485357</v>
      </c>
      <c r="AF259" s="207">
        <v>1.0583916561991757E-2</v>
      </c>
      <c r="AG259" s="73">
        <v>1.24345800462155</v>
      </c>
      <c r="AH259" s="208">
        <v>749</v>
      </c>
      <c r="AI259" s="208">
        <v>743.79926162999993</v>
      </c>
      <c r="AJ259" s="72">
        <v>2073</v>
      </c>
      <c r="AK259" s="70">
        <v>888.39958683999998</v>
      </c>
      <c r="AL259" s="70">
        <v>5.2007383700000673</v>
      </c>
      <c r="AM259" s="70">
        <v>1184.60041316</v>
      </c>
      <c r="AN259" s="207">
        <v>6.992126287679961E-3</v>
      </c>
      <c r="AO259" s="75">
        <v>1.3334094597832649</v>
      </c>
      <c r="AP259" s="69">
        <v>11.17910447761194</v>
      </c>
      <c r="AQ259" s="76">
        <v>12.875776397515528</v>
      </c>
      <c r="AR259" s="208">
        <v>950</v>
      </c>
      <c r="AS259" s="77">
        <v>2500</v>
      </c>
      <c r="AT259" s="70">
        <v>805</v>
      </c>
      <c r="AU259" s="70">
        <v>1885</v>
      </c>
      <c r="AV259" s="70">
        <v>60</v>
      </c>
      <c r="AW259" s="70">
        <v>150</v>
      </c>
      <c r="AX259" s="70">
        <v>865</v>
      </c>
      <c r="AY259" s="70">
        <v>2035</v>
      </c>
      <c r="AZ259" s="207">
        <v>0.91052631578947374</v>
      </c>
      <c r="BA259" s="78">
        <v>0.81399999999999995</v>
      </c>
      <c r="BB259" s="69">
        <v>1.0792663758553265</v>
      </c>
      <c r="BC259" s="69">
        <v>1.0474357126680529</v>
      </c>
      <c r="BD259" s="208">
        <v>40</v>
      </c>
      <c r="BE259" s="79">
        <v>375</v>
      </c>
      <c r="BF259" s="207">
        <v>4.2105263157894736E-2</v>
      </c>
      <c r="BG259" s="78">
        <v>0.15</v>
      </c>
      <c r="BH259" s="69">
        <v>0.53622932919721777</v>
      </c>
      <c r="BI259" s="80">
        <v>1.0416666666666667</v>
      </c>
      <c r="BJ259" s="208">
        <v>15</v>
      </c>
      <c r="BK259" s="70">
        <v>50</v>
      </c>
      <c r="BL259" s="70">
        <v>0</v>
      </c>
      <c r="BM259" s="70">
        <v>10</v>
      </c>
      <c r="BN259" s="70">
        <v>15</v>
      </c>
      <c r="BO259" s="70">
        <v>60</v>
      </c>
      <c r="BP259" s="207">
        <v>1.5789473684210527E-2</v>
      </c>
      <c r="BQ259" s="78">
        <v>2.4E-2</v>
      </c>
      <c r="BR259" s="69">
        <v>0.3249799054091822</v>
      </c>
      <c r="BS259" s="69">
        <v>0.38709677419354838</v>
      </c>
      <c r="BT259" s="208">
        <v>30</v>
      </c>
      <c r="BU259" s="81">
        <v>25</v>
      </c>
      <c r="BV259" s="12" t="s">
        <v>38</v>
      </c>
      <c r="BW259" s="12" t="s">
        <v>38</v>
      </c>
      <c r="BX259" s="12" t="s">
        <v>38</v>
      </c>
      <c r="BY259" s="82"/>
      <c r="BZ259" s="66"/>
      <c r="CA259" s="97"/>
    </row>
    <row r="260" spans="1:79" ht="12.75" customHeight="1">
      <c r="A260" s="67"/>
      <c r="B260" s="206">
        <v>8250076.3899999997</v>
      </c>
      <c r="C260" s="68"/>
      <c r="D260" s="69"/>
      <c r="E260" s="12"/>
      <c r="F260" s="70"/>
      <c r="G260" s="70"/>
      <c r="H260" s="70"/>
      <c r="I260" s="68"/>
      <c r="J260" s="69">
        <v>0.94</v>
      </c>
      <c r="K260" s="12"/>
      <c r="L260" s="12">
        <v>94</v>
      </c>
      <c r="M260" s="70"/>
      <c r="N260" s="70">
        <v>2731</v>
      </c>
      <c r="O260" s="70">
        <v>2755</v>
      </c>
      <c r="P260" s="72"/>
      <c r="Q260" s="70"/>
      <c r="R260" s="70"/>
      <c r="S260" s="70">
        <v>-24</v>
      </c>
      <c r="T260" s="70"/>
      <c r="U260" s="207">
        <v>-8.7114337568058083E-3</v>
      </c>
      <c r="V260" s="73"/>
      <c r="W260" s="76">
        <v>2901.9</v>
      </c>
      <c r="X260" s="74"/>
      <c r="Y260" s="12">
        <v>1350</v>
      </c>
      <c r="Z260" s="242">
        <v>0.64119669000000001</v>
      </c>
      <c r="AA260" s="70">
        <v>1351.00142583</v>
      </c>
      <c r="AB260" s="70"/>
      <c r="AC260" s="70"/>
      <c r="AD260" s="70">
        <v>-1.0014258300000165</v>
      </c>
      <c r="AE260" s="70"/>
      <c r="AF260" s="207">
        <v>-7.4124705633436426E-4</v>
      </c>
      <c r="AG260" s="73"/>
      <c r="AH260" s="208">
        <v>1291</v>
      </c>
      <c r="AI260" s="208">
        <v>1329.20073837</v>
      </c>
      <c r="AJ260" s="72"/>
      <c r="AK260" s="70"/>
      <c r="AL260" s="70">
        <v>-38.200738369999954</v>
      </c>
      <c r="AM260" s="70"/>
      <c r="AN260" s="207">
        <v>-2.8739630717362942E-2</v>
      </c>
      <c r="AO260" s="75"/>
      <c r="AP260" s="69">
        <v>13.73404255319149</v>
      </c>
      <c r="AQ260" s="76"/>
      <c r="AR260" s="208">
        <v>795</v>
      </c>
      <c r="AS260" s="77"/>
      <c r="AT260" s="70">
        <v>610</v>
      </c>
      <c r="AU260" s="70"/>
      <c r="AV260" s="70">
        <v>45</v>
      </c>
      <c r="AW260" s="70"/>
      <c r="AX260" s="70">
        <v>655</v>
      </c>
      <c r="AY260" s="70"/>
      <c r="AZ260" s="207">
        <v>0.82389937106918243</v>
      </c>
      <c r="BA260" s="78"/>
      <c r="BB260" s="69">
        <v>0.97658559984873217</v>
      </c>
      <c r="BC260" s="69"/>
      <c r="BD260" s="208">
        <v>90</v>
      </c>
      <c r="BE260" s="79"/>
      <c r="BF260" s="207">
        <v>0.11320754716981132</v>
      </c>
      <c r="BG260" s="78"/>
      <c r="BH260" s="69">
        <v>1.441748668124595</v>
      </c>
      <c r="BI260" s="80"/>
      <c r="BJ260" s="208">
        <v>20</v>
      </c>
      <c r="BK260" s="70"/>
      <c r="BL260" s="70">
        <v>0</v>
      </c>
      <c r="BM260" s="70"/>
      <c r="BN260" s="70">
        <v>20</v>
      </c>
      <c r="BO260" s="70"/>
      <c r="BP260" s="207">
        <v>2.5157232704402517E-2</v>
      </c>
      <c r="BQ260" s="78"/>
      <c r="BR260" s="69">
        <v>0.51778768996012259</v>
      </c>
      <c r="BS260" s="69"/>
      <c r="BT260" s="208">
        <v>20</v>
      </c>
      <c r="BU260" s="81"/>
      <c r="BV260" s="12" t="s">
        <v>38</v>
      </c>
      <c r="BW260" s="12"/>
      <c r="BX260" s="12"/>
      <c r="BY260" s="82" t="s">
        <v>305</v>
      </c>
      <c r="BZ260" s="428"/>
      <c r="CA260" s="439"/>
    </row>
    <row r="261" spans="1:79" ht="12.75" customHeight="1">
      <c r="A261" s="67"/>
      <c r="B261" s="206">
        <v>8250077.0099999998</v>
      </c>
      <c r="C261" s="68">
        <v>8250077.0099999998</v>
      </c>
      <c r="D261" s="69"/>
      <c r="E261" s="69"/>
      <c r="F261" s="70"/>
      <c r="G261" s="70"/>
      <c r="H261" s="70"/>
      <c r="I261" s="71" t="s">
        <v>211</v>
      </c>
      <c r="J261" s="69">
        <v>1.45</v>
      </c>
      <c r="K261" s="12">
        <v>1.45</v>
      </c>
      <c r="L261" s="12">
        <v>145</v>
      </c>
      <c r="M261" s="70">
        <v>145</v>
      </c>
      <c r="N261" s="70">
        <v>2428</v>
      </c>
      <c r="O261" s="70">
        <v>2493</v>
      </c>
      <c r="P261" s="72">
        <v>2493</v>
      </c>
      <c r="Q261" s="70">
        <v>2523</v>
      </c>
      <c r="R261" s="70">
        <v>2543</v>
      </c>
      <c r="S261" s="70">
        <v>-65</v>
      </c>
      <c r="T261" s="70">
        <v>-50</v>
      </c>
      <c r="U261" s="207">
        <v>-2.6073004412354592E-2</v>
      </c>
      <c r="V261" s="73">
        <v>-1.9661816751867872E-2</v>
      </c>
      <c r="W261" s="76">
        <v>1673.2</v>
      </c>
      <c r="X261" s="74">
        <v>1718</v>
      </c>
      <c r="Y261" s="12">
        <v>960</v>
      </c>
      <c r="Z261" s="12">
        <v>1</v>
      </c>
      <c r="AA261" s="70">
        <v>956</v>
      </c>
      <c r="AB261" s="70">
        <v>956</v>
      </c>
      <c r="AC261" s="70">
        <v>1053</v>
      </c>
      <c r="AD261" s="70">
        <v>4</v>
      </c>
      <c r="AE261" s="70">
        <v>-97</v>
      </c>
      <c r="AF261" s="207">
        <v>4.1841004184100415E-3</v>
      </c>
      <c r="AG261" s="73">
        <v>-9.2117758784425449E-2</v>
      </c>
      <c r="AH261" s="208">
        <v>912</v>
      </c>
      <c r="AI261" s="208">
        <v>906</v>
      </c>
      <c r="AJ261" s="72">
        <v>906</v>
      </c>
      <c r="AK261" s="70">
        <v>1035</v>
      </c>
      <c r="AL261" s="70">
        <v>6</v>
      </c>
      <c r="AM261" s="70">
        <v>-129</v>
      </c>
      <c r="AN261" s="207">
        <v>6.6225165562913907E-3</v>
      </c>
      <c r="AO261" s="75">
        <v>-0.1246376811594203</v>
      </c>
      <c r="AP261" s="69">
        <v>6.2896551724137932</v>
      </c>
      <c r="AQ261" s="76">
        <v>6.2482758620689651</v>
      </c>
      <c r="AR261" s="208">
        <v>720</v>
      </c>
      <c r="AS261" s="77">
        <v>1000</v>
      </c>
      <c r="AT261" s="70">
        <v>550</v>
      </c>
      <c r="AU261" s="70">
        <v>705</v>
      </c>
      <c r="AV261" s="70">
        <v>35</v>
      </c>
      <c r="AW261" s="70">
        <v>50</v>
      </c>
      <c r="AX261" s="70">
        <v>585</v>
      </c>
      <c r="AY261" s="70">
        <v>755</v>
      </c>
      <c r="AZ261" s="207">
        <v>0.8125</v>
      </c>
      <c r="BA261" s="78">
        <v>0.755</v>
      </c>
      <c r="BB261" s="69">
        <v>0.96307368076685562</v>
      </c>
      <c r="BC261" s="69">
        <v>0.97151592514051588</v>
      </c>
      <c r="BD261" s="208">
        <v>40</v>
      </c>
      <c r="BE261" s="79">
        <v>155</v>
      </c>
      <c r="BF261" s="207">
        <v>5.5555555555555552E-2</v>
      </c>
      <c r="BG261" s="78">
        <v>0.155</v>
      </c>
      <c r="BH261" s="69">
        <v>0.70752480935744011</v>
      </c>
      <c r="BI261" s="80">
        <v>1.0763888888888891</v>
      </c>
      <c r="BJ261" s="208">
        <v>35</v>
      </c>
      <c r="BK261" s="70">
        <v>60</v>
      </c>
      <c r="BL261" s="70">
        <v>25</v>
      </c>
      <c r="BM261" s="70">
        <v>20</v>
      </c>
      <c r="BN261" s="70">
        <v>60</v>
      </c>
      <c r="BO261" s="70">
        <v>80</v>
      </c>
      <c r="BP261" s="207">
        <v>8.3333333333333329E-2</v>
      </c>
      <c r="BQ261" s="78">
        <v>0.08</v>
      </c>
      <c r="BR261" s="69">
        <v>1.715171722992906</v>
      </c>
      <c r="BS261" s="69">
        <v>1.2903225806451613</v>
      </c>
      <c r="BT261" s="208">
        <v>40</v>
      </c>
      <c r="BU261" s="81">
        <v>15</v>
      </c>
      <c r="BV261" s="12" t="s">
        <v>38</v>
      </c>
      <c r="BW261" s="12" t="s">
        <v>38</v>
      </c>
      <c r="BX261" s="12" t="s">
        <v>38</v>
      </c>
      <c r="BY261" s="82"/>
      <c r="BZ261" s="428"/>
      <c r="CA261" s="439"/>
    </row>
    <row r="262" spans="1:79" ht="12.75" customHeight="1">
      <c r="A262" s="83"/>
      <c r="B262" s="209">
        <v>8250077.0199999996</v>
      </c>
      <c r="C262" s="84">
        <v>8250077.0199999996</v>
      </c>
      <c r="D262" s="85"/>
      <c r="E262" s="85"/>
      <c r="F262" s="86"/>
      <c r="G262" s="86"/>
      <c r="H262" s="86"/>
      <c r="I262" s="112" t="s">
        <v>212</v>
      </c>
      <c r="J262" s="85">
        <v>1.87</v>
      </c>
      <c r="K262" s="16">
        <v>1.87</v>
      </c>
      <c r="L262" s="16">
        <v>187</v>
      </c>
      <c r="M262" s="86">
        <v>187</v>
      </c>
      <c r="N262" s="86">
        <v>5547</v>
      </c>
      <c r="O262" s="86">
        <v>5816</v>
      </c>
      <c r="P262" s="87">
        <v>5816</v>
      </c>
      <c r="Q262" s="86">
        <v>5739</v>
      </c>
      <c r="R262" s="86">
        <v>5653</v>
      </c>
      <c r="S262" s="86">
        <v>-269</v>
      </c>
      <c r="T262" s="86">
        <v>163</v>
      </c>
      <c r="U262" s="210">
        <v>-4.6251719394773037E-2</v>
      </c>
      <c r="V262" s="88">
        <v>2.8834247302317352E-2</v>
      </c>
      <c r="W262" s="91">
        <v>2966</v>
      </c>
      <c r="X262" s="89">
        <v>3109.5</v>
      </c>
      <c r="Y262" s="16">
        <v>2454</v>
      </c>
      <c r="Z262" s="16">
        <v>1</v>
      </c>
      <c r="AA262" s="86">
        <v>2539</v>
      </c>
      <c r="AB262" s="86">
        <v>2539</v>
      </c>
      <c r="AC262" s="86">
        <v>2513</v>
      </c>
      <c r="AD262" s="86">
        <v>-85</v>
      </c>
      <c r="AE262" s="86">
        <v>26</v>
      </c>
      <c r="AF262" s="210">
        <v>-3.3477747144545093E-2</v>
      </c>
      <c r="AG262" s="88">
        <v>1.0346199761241544E-2</v>
      </c>
      <c r="AH262" s="211">
        <v>2321</v>
      </c>
      <c r="AI262" s="211">
        <v>2413</v>
      </c>
      <c r="AJ262" s="87">
        <v>2413</v>
      </c>
      <c r="AK262" s="86">
        <v>2430</v>
      </c>
      <c r="AL262" s="86">
        <v>-92</v>
      </c>
      <c r="AM262" s="86">
        <v>-17</v>
      </c>
      <c r="AN262" s="210">
        <v>-3.8126813095731453E-2</v>
      </c>
      <c r="AO262" s="90">
        <v>-6.9958847736625515E-3</v>
      </c>
      <c r="AP262" s="85">
        <v>12.411764705882353</v>
      </c>
      <c r="AQ262" s="91">
        <v>12.903743315508022</v>
      </c>
      <c r="AR262" s="211">
        <v>1705</v>
      </c>
      <c r="AS262" s="92">
        <v>2575</v>
      </c>
      <c r="AT262" s="86">
        <v>1125</v>
      </c>
      <c r="AU262" s="86">
        <v>1505</v>
      </c>
      <c r="AV262" s="86">
        <v>95</v>
      </c>
      <c r="AW262" s="86">
        <v>110</v>
      </c>
      <c r="AX262" s="86">
        <v>1220</v>
      </c>
      <c r="AY262" s="86">
        <v>1615</v>
      </c>
      <c r="AZ262" s="210">
        <v>0.71554252199413493</v>
      </c>
      <c r="BA262" s="93">
        <v>0.62718446601941746</v>
      </c>
      <c r="BB262" s="85">
        <v>0.84814790203334178</v>
      </c>
      <c r="BC262" s="85">
        <v>0.80704595594518513</v>
      </c>
      <c r="BD262" s="211">
        <v>315</v>
      </c>
      <c r="BE262" s="94">
        <v>755</v>
      </c>
      <c r="BF262" s="210">
        <v>0.18475073313782991</v>
      </c>
      <c r="BG262" s="93">
        <v>0.29320388349514565</v>
      </c>
      <c r="BH262" s="85">
        <v>2.3528830903558275</v>
      </c>
      <c r="BI262" s="95">
        <v>2.0361380798274005</v>
      </c>
      <c r="BJ262" s="211">
        <v>85</v>
      </c>
      <c r="BK262" s="86">
        <v>155</v>
      </c>
      <c r="BL262" s="86">
        <v>35</v>
      </c>
      <c r="BM262" s="86">
        <v>35</v>
      </c>
      <c r="BN262" s="86">
        <v>120</v>
      </c>
      <c r="BO262" s="86">
        <v>190</v>
      </c>
      <c r="BP262" s="210">
        <v>7.0381231671554259E-2</v>
      </c>
      <c r="BQ262" s="93">
        <v>7.3786407766990289E-2</v>
      </c>
      <c r="BR262" s="85">
        <v>1.4485907807095513</v>
      </c>
      <c r="BS262" s="85">
        <v>1.1901033510804886</v>
      </c>
      <c r="BT262" s="211">
        <v>50</v>
      </c>
      <c r="BU262" s="96">
        <v>25</v>
      </c>
      <c r="BV262" s="16" t="s">
        <v>59</v>
      </c>
      <c r="BW262" s="16" t="s">
        <v>59</v>
      </c>
      <c r="BX262" s="16" t="s">
        <v>59</v>
      </c>
      <c r="BY262" s="82"/>
      <c r="BZ262" s="66"/>
      <c r="CA262" s="97"/>
    </row>
    <row r="263" spans="1:79" ht="12.75" customHeight="1">
      <c r="A263" s="67"/>
      <c r="B263" s="206">
        <v>8250077.0300000003</v>
      </c>
      <c r="C263" s="68">
        <v>8250077.0300000003</v>
      </c>
      <c r="D263" s="69"/>
      <c r="E263" s="69"/>
      <c r="F263" s="70"/>
      <c r="G263" s="70"/>
      <c r="H263" s="70"/>
      <c r="I263" s="71" t="s">
        <v>213</v>
      </c>
      <c r="J263" s="69">
        <v>1.47</v>
      </c>
      <c r="K263" s="12">
        <v>1.47</v>
      </c>
      <c r="L263" s="12">
        <v>147</v>
      </c>
      <c r="M263" s="70">
        <v>147</v>
      </c>
      <c r="N263" s="70">
        <v>3070</v>
      </c>
      <c r="O263" s="70">
        <v>3203</v>
      </c>
      <c r="P263" s="72">
        <v>3203</v>
      </c>
      <c r="Q263" s="70">
        <v>3175</v>
      </c>
      <c r="R263" s="70">
        <v>3245</v>
      </c>
      <c r="S263" s="70">
        <v>-133</v>
      </c>
      <c r="T263" s="70">
        <v>-42</v>
      </c>
      <c r="U263" s="207">
        <v>-4.1523571651576649E-2</v>
      </c>
      <c r="V263" s="73">
        <v>-1.2942989214175655E-2</v>
      </c>
      <c r="W263" s="76">
        <v>2088.1999999999998</v>
      </c>
      <c r="X263" s="74">
        <v>2178.8000000000002</v>
      </c>
      <c r="Y263" s="12">
        <v>1191</v>
      </c>
      <c r="Z263" s="12">
        <v>1</v>
      </c>
      <c r="AA263" s="70">
        <v>1195</v>
      </c>
      <c r="AB263" s="70">
        <v>1195</v>
      </c>
      <c r="AC263" s="70">
        <v>1180</v>
      </c>
      <c r="AD263" s="70">
        <v>-4</v>
      </c>
      <c r="AE263" s="70">
        <v>15</v>
      </c>
      <c r="AF263" s="207">
        <v>-3.3472803347280333E-3</v>
      </c>
      <c r="AG263" s="73">
        <v>1.2711864406779662E-2</v>
      </c>
      <c r="AH263" s="208">
        <v>1159</v>
      </c>
      <c r="AI263" s="208">
        <v>1168</v>
      </c>
      <c r="AJ263" s="72">
        <v>1168</v>
      </c>
      <c r="AK263" s="70">
        <v>1156</v>
      </c>
      <c r="AL263" s="70">
        <v>-9</v>
      </c>
      <c r="AM263" s="70">
        <v>12</v>
      </c>
      <c r="AN263" s="207">
        <v>-7.7054794520547941E-3</v>
      </c>
      <c r="AO263" s="75">
        <v>1.0380622837370242E-2</v>
      </c>
      <c r="AP263" s="69">
        <v>7.8843537414965983</v>
      </c>
      <c r="AQ263" s="76">
        <v>7.9455782312925169</v>
      </c>
      <c r="AR263" s="208">
        <v>790</v>
      </c>
      <c r="AS263" s="77">
        <v>1425</v>
      </c>
      <c r="AT263" s="70">
        <v>665</v>
      </c>
      <c r="AU263" s="70">
        <v>1040</v>
      </c>
      <c r="AV263" s="70">
        <v>25</v>
      </c>
      <c r="AW263" s="70">
        <v>40</v>
      </c>
      <c r="AX263" s="70">
        <v>690</v>
      </c>
      <c r="AY263" s="70">
        <v>1080</v>
      </c>
      <c r="AZ263" s="207">
        <v>0.87341772151898733</v>
      </c>
      <c r="BA263" s="78">
        <v>0.75789473684210529</v>
      </c>
      <c r="BB263" s="69">
        <v>1.0352807629665126</v>
      </c>
      <c r="BC263" s="69">
        <v>0.97524080320832551</v>
      </c>
      <c r="BD263" s="208">
        <v>35</v>
      </c>
      <c r="BE263" s="79">
        <v>275</v>
      </c>
      <c r="BF263" s="207">
        <v>4.4303797468354431E-2</v>
      </c>
      <c r="BG263" s="78">
        <v>0.19298245614035087</v>
      </c>
      <c r="BH263" s="69">
        <v>0.56422864543694595</v>
      </c>
      <c r="BI263" s="80">
        <v>1.3401559454191034</v>
      </c>
      <c r="BJ263" s="208">
        <v>35</v>
      </c>
      <c r="BK263" s="70">
        <v>25</v>
      </c>
      <c r="BL263" s="70">
        <v>0</v>
      </c>
      <c r="BM263" s="70">
        <v>30</v>
      </c>
      <c r="BN263" s="70">
        <v>35</v>
      </c>
      <c r="BO263" s="70">
        <v>55</v>
      </c>
      <c r="BP263" s="207">
        <v>4.4303797468354431E-2</v>
      </c>
      <c r="BQ263" s="78">
        <v>3.8596491228070177E-2</v>
      </c>
      <c r="BR263" s="69">
        <v>0.91186344766711469</v>
      </c>
      <c r="BS263" s="69">
        <v>0.62252405206564798</v>
      </c>
      <c r="BT263" s="208">
        <v>30</v>
      </c>
      <c r="BU263" s="81">
        <v>10</v>
      </c>
      <c r="BV263" s="12" t="s">
        <v>38</v>
      </c>
      <c r="BW263" s="12" t="s">
        <v>38</v>
      </c>
      <c r="BX263" s="12" t="s">
        <v>38</v>
      </c>
      <c r="BY263" s="82"/>
      <c r="BZ263" s="66"/>
      <c r="CA263" s="97"/>
    </row>
    <row r="264" spans="1:79" ht="12.75" customHeight="1">
      <c r="A264" s="67"/>
      <c r="B264" s="206">
        <v>8250077.04</v>
      </c>
      <c r="C264" s="68">
        <v>8250077.04</v>
      </c>
      <c r="D264" s="69"/>
      <c r="E264" s="69"/>
      <c r="F264" s="70"/>
      <c r="G264" s="70"/>
      <c r="H264" s="70"/>
      <c r="I264" s="71" t="s">
        <v>214</v>
      </c>
      <c r="J264" s="69">
        <v>1.47</v>
      </c>
      <c r="K264" s="12">
        <v>1.47</v>
      </c>
      <c r="L264" s="12">
        <v>147</v>
      </c>
      <c r="M264" s="70">
        <v>147</v>
      </c>
      <c r="N264" s="70">
        <v>5087</v>
      </c>
      <c r="O264" s="70">
        <v>5329</v>
      </c>
      <c r="P264" s="72">
        <v>5329</v>
      </c>
      <c r="Q264" s="70">
        <v>5200</v>
      </c>
      <c r="R264" s="70">
        <v>5222</v>
      </c>
      <c r="S264" s="70">
        <v>-242</v>
      </c>
      <c r="T264" s="70">
        <v>107</v>
      </c>
      <c r="U264" s="207">
        <v>-4.5411897166447737E-2</v>
      </c>
      <c r="V264" s="73">
        <v>2.049023362696285E-2</v>
      </c>
      <c r="W264" s="76">
        <v>3466.9</v>
      </c>
      <c r="X264" s="74">
        <v>3631.8</v>
      </c>
      <c r="Y264" s="12">
        <v>2176</v>
      </c>
      <c r="Z264" s="12">
        <v>1</v>
      </c>
      <c r="AA264" s="70">
        <v>2170</v>
      </c>
      <c r="AB264" s="70">
        <v>2170</v>
      </c>
      <c r="AC264" s="70">
        <v>2113</v>
      </c>
      <c r="AD264" s="70">
        <v>6</v>
      </c>
      <c r="AE264" s="70">
        <v>57</v>
      </c>
      <c r="AF264" s="207">
        <v>2.7649769585253456E-3</v>
      </c>
      <c r="AG264" s="73">
        <v>2.6975863700899196E-2</v>
      </c>
      <c r="AH264" s="208">
        <v>2085</v>
      </c>
      <c r="AI264" s="208">
        <v>2103</v>
      </c>
      <c r="AJ264" s="72">
        <v>2103</v>
      </c>
      <c r="AK264" s="70">
        <v>2072</v>
      </c>
      <c r="AL264" s="70">
        <v>-18</v>
      </c>
      <c r="AM264" s="70">
        <v>31</v>
      </c>
      <c r="AN264" s="207">
        <v>-8.5592011412268191E-3</v>
      </c>
      <c r="AO264" s="75">
        <v>1.4961389961389961E-2</v>
      </c>
      <c r="AP264" s="69">
        <v>14.183673469387756</v>
      </c>
      <c r="AQ264" s="76">
        <v>14.306122448979592</v>
      </c>
      <c r="AR264" s="208">
        <v>1805</v>
      </c>
      <c r="AS264" s="77">
        <v>2740</v>
      </c>
      <c r="AT264" s="70">
        <v>1430</v>
      </c>
      <c r="AU264" s="70">
        <v>1920</v>
      </c>
      <c r="AV264" s="70">
        <v>150</v>
      </c>
      <c r="AW264" s="70">
        <v>135</v>
      </c>
      <c r="AX264" s="70">
        <v>1580</v>
      </c>
      <c r="AY264" s="70">
        <v>2055</v>
      </c>
      <c r="AZ264" s="207">
        <v>0.8753462603878116</v>
      </c>
      <c r="BA264" s="78">
        <v>0.75</v>
      </c>
      <c r="BB264" s="69">
        <v>1.0375667014611596</v>
      </c>
      <c r="BC264" s="69">
        <v>0.96508204484157212</v>
      </c>
      <c r="BD264" s="208">
        <v>155</v>
      </c>
      <c r="BE264" s="79">
        <v>560</v>
      </c>
      <c r="BF264" s="207">
        <v>8.5872576177285317E-2</v>
      </c>
      <c r="BG264" s="78">
        <v>0.20437956204379562</v>
      </c>
      <c r="BH264" s="69">
        <v>1.093625605599589</v>
      </c>
      <c r="BI264" s="80">
        <v>1.4193025141930253</v>
      </c>
      <c r="BJ264" s="208">
        <v>40</v>
      </c>
      <c r="BK264" s="70">
        <v>90</v>
      </c>
      <c r="BL264" s="70">
        <v>0</v>
      </c>
      <c r="BM264" s="70">
        <v>20</v>
      </c>
      <c r="BN264" s="70">
        <v>40</v>
      </c>
      <c r="BO264" s="70">
        <v>110</v>
      </c>
      <c r="BP264" s="207">
        <v>2.2160664819944598E-2</v>
      </c>
      <c r="BQ264" s="78">
        <v>4.0145985401459854E-2</v>
      </c>
      <c r="BR264" s="69">
        <v>0.45611214794271188</v>
      </c>
      <c r="BS264" s="69">
        <v>0.64751589357193318</v>
      </c>
      <c r="BT264" s="208">
        <v>30</v>
      </c>
      <c r="BU264" s="81">
        <v>20</v>
      </c>
      <c r="BV264" s="12" t="s">
        <v>38</v>
      </c>
      <c r="BW264" s="12" t="s">
        <v>38</v>
      </c>
      <c r="BX264" s="12" t="s">
        <v>38</v>
      </c>
      <c r="BY264" s="82"/>
      <c r="BZ264" s="66"/>
      <c r="CA264" s="97"/>
    </row>
    <row r="265" spans="1:79" ht="12.75" customHeight="1">
      <c r="A265" s="67"/>
      <c r="B265" s="206">
        <v>8250077.0599999996</v>
      </c>
      <c r="C265" s="68">
        <v>8250077.0599999996</v>
      </c>
      <c r="D265" s="69"/>
      <c r="E265" s="69"/>
      <c r="F265" s="70"/>
      <c r="G265" s="70"/>
      <c r="H265" s="70"/>
      <c r="I265" s="71" t="s">
        <v>216</v>
      </c>
      <c r="J265" s="69">
        <v>2.3199999999999998</v>
      </c>
      <c r="K265" s="12">
        <v>2.3199999999999998</v>
      </c>
      <c r="L265" s="12">
        <v>231.99999999999997</v>
      </c>
      <c r="M265" s="70">
        <v>231.99999999999997</v>
      </c>
      <c r="N265" s="70">
        <v>4208</v>
      </c>
      <c r="O265" s="70">
        <v>4406</v>
      </c>
      <c r="P265" s="72">
        <v>4406</v>
      </c>
      <c r="Q265" s="70">
        <v>4334</v>
      </c>
      <c r="R265" s="70">
        <v>4605</v>
      </c>
      <c r="S265" s="70">
        <v>-198</v>
      </c>
      <c r="T265" s="70">
        <v>-199</v>
      </c>
      <c r="U265" s="207">
        <v>-4.4938719927371765E-2</v>
      </c>
      <c r="V265" s="73">
        <v>-4.3213897937024973E-2</v>
      </c>
      <c r="W265" s="76">
        <v>1811</v>
      </c>
      <c r="X265" s="74">
        <v>1896.3</v>
      </c>
      <c r="Y265" s="12">
        <v>1583</v>
      </c>
      <c r="Z265" s="12">
        <v>1</v>
      </c>
      <c r="AA265" s="70">
        <v>1622</v>
      </c>
      <c r="AB265" s="70">
        <v>1622</v>
      </c>
      <c r="AC265" s="70">
        <v>1688</v>
      </c>
      <c r="AD265" s="70">
        <v>-39</v>
      </c>
      <c r="AE265" s="70">
        <v>-66</v>
      </c>
      <c r="AF265" s="207">
        <v>-2.4044389642416768E-2</v>
      </c>
      <c r="AG265" s="73">
        <v>-3.9099526066350712E-2</v>
      </c>
      <c r="AH265" s="208">
        <v>1533</v>
      </c>
      <c r="AI265" s="208">
        <v>1558</v>
      </c>
      <c r="AJ265" s="72">
        <v>1558</v>
      </c>
      <c r="AK265" s="70">
        <v>1663</v>
      </c>
      <c r="AL265" s="70">
        <v>-25</v>
      </c>
      <c r="AM265" s="70">
        <v>-105</v>
      </c>
      <c r="AN265" s="207">
        <v>-1.6046213093709884E-2</v>
      </c>
      <c r="AO265" s="75">
        <v>-6.3138905592303063E-2</v>
      </c>
      <c r="AP265" s="69">
        <v>6.6077586206896557</v>
      </c>
      <c r="AQ265" s="76">
        <v>6.7155172413793114</v>
      </c>
      <c r="AR265" s="208">
        <v>1115</v>
      </c>
      <c r="AS265" s="77">
        <v>1785</v>
      </c>
      <c r="AT265" s="70">
        <v>910</v>
      </c>
      <c r="AU265" s="70">
        <v>1345</v>
      </c>
      <c r="AV265" s="70">
        <v>70</v>
      </c>
      <c r="AW265" s="70">
        <v>120</v>
      </c>
      <c r="AX265" s="70">
        <v>980</v>
      </c>
      <c r="AY265" s="70">
        <v>1465</v>
      </c>
      <c r="AZ265" s="207">
        <v>0.87892376681614348</v>
      </c>
      <c r="BA265" s="78">
        <v>0.82072829131652658</v>
      </c>
      <c r="BB265" s="69">
        <v>1.0418071965798066</v>
      </c>
      <c r="BC265" s="69">
        <v>1.0560935168574439</v>
      </c>
      <c r="BD265" s="208">
        <v>75</v>
      </c>
      <c r="BE265" s="79">
        <v>225</v>
      </c>
      <c r="BF265" s="207">
        <v>6.726457399103139E-2</v>
      </c>
      <c r="BG265" s="78">
        <v>0.12605042016806722</v>
      </c>
      <c r="BH265" s="69">
        <v>0.85664438801125042</v>
      </c>
      <c r="BI265" s="80">
        <v>0.87535014005602241</v>
      </c>
      <c r="BJ265" s="208">
        <v>25</v>
      </c>
      <c r="BK265" s="70">
        <v>45</v>
      </c>
      <c r="BL265" s="70">
        <v>10</v>
      </c>
      <c r="BM265" s="70">
        <v>30</v>
      </c>
      <c r="BN265" s="70">
        <v>35</v>
      </c>
      <c r="BO265" s="70">
        <v>75</v>
      </c>
      <c r="BP265" s="207">
        <v>3.1390134529147982E-2</v>
      </c>
      <c r="BQ265" s="78">
        <v>4.2016806722689079E-2</v>
      </c>
      <c r="BR265" s="69">
        <v>0.64607365350405432</v>
      </c>
      <c r="BS265" s="69">
        <v>0.67769043101111415</v>
      </c>
      <c r="BT265" s="208">
        <v>35</v>
      </c>
      <c r="BU265" s="81">
        <v>20</v>
      </c>
      <c r="BV265" s="12" t="s">
        <v>38</v>
      </c>
      <c r="BW265" s="12" t="s">
        <v>38</v>
      </c>
      <c r="BX265" s="12" t="s">
        <v>38</v>
      </c>
      <c r="BY265" s="82"/>
      <c r="BZ265" s="66"/>
      <c r="CA265" s="97"/>
    </row>
    <row r="266" spans="1:79" ht="12.75" customHeight="1">
      <c r="A266" s="67"/>
      <c r="B266" s="206">
        <v>8250077.1299999999</v>
      </c>
      <c r="C266" s="68">
        <v>8250077.1299999999</v>
      </c>
      <c r="D266" s="69"/>
      <c r="E266" s="69"/>
      <c r="F266" s="70"/>
      <c r="G266" s="70"/>
      <c r="H266" s="70"/>
      <c r="I266" s="71" t="s">
        <v>219</v>
      </c>
      <c r="J266" s="69">
        <v>1.25</v>
      </c>
      <c r="K266" s="12">
        <v>1.25</v>
      </c>
      <c r="L266" s="12">
        <v>125</v>
      </c>
      <c r="M266" s="70">
        <v>125</v>
      </c>
      <c r="N266" s="70">
        <v>3318</v>
      </c>
      <c r="O266" s="70">
        <v>3604</v>
      </c>
      <c r="P266" s="72">
        <v>3604</v>
      </c>
      <c r="Q266" s="70">
        <v>3726</v>
      </c>
      <c r="R266" s="70">
        <v>3908</v>
      </c>
      <c r="S266" s="70">
        <v>-286</v>
      </c>
      <c r="T266" s="70">
        <v>-304</v>
      </c>
      <c r="U266" s="207">
        <v>-7.9356270810210877E-2</v>
      </c>
      <c r="V266" s="73">
        <v>-7.7789150460593648E-2</v>
      </c>
      <c r="W266" s="76">
        <v>2656.7</v>
      </c>
      <c r="X266" s="74">
        <v>2885.3</v>
      </c>
      <c r="Y266" s="12">
        <v>1180</v>
      </c>
      <c r="Z266" s="12">
        <v>1</v>
      </c>
      <c r="AA266" s="70">
        <v>1181</v>
      </c>
      <c r="AB266" s="70">
        <v>1181</v>
      </c>
      <c r="AC266" s="70">
        <v>1182</v>
      </c>
      <c r="AD266" s="70">
        <v>-1</v>
      </c>
      <c r="AE266" s="70">
        <v>-1</v>
      </c>
      <c r="AF266" s="207">
        <v>-8.4674005080440302E-4</v>
      </c>
      <c r="AG266" s="73">
        <v>-8.4602368866328254E-4</v>
      </c>
      <c r="AH266" s="208">
        <v>1169</v>
      </c>
      <c r="AI266" s="208">
        <v>1179</v>
      </c>
      <c r="AJ266" s="72">
        <v>1179</v>
      </c>
      <c r="AK266" s="70">
        <v>1175</v>
      </c>
      <c r="AL266" s="70">
        <v>-10</v>
      </c>
      <c r="AM266" s="70">
        <v>4</v>
      </c>
      <c r="AN266" s="207">
        <v>-8.4817642069550461E-3</v>
      </c>
      <c r="AO266" s="75">
        <v>3.4042553191489361E-3</v>
      </c>
      <c r="AP266" s="69">
        <v>9.3520000000000003</v>
      </c>
      <c r="AQ266" s="76">
        <v>9.4320000000000004</v>
      </c>
      <c r="AR266" s="208">
        <v>970</v>
      </c>
      <c r="AS266" s="77">
        <v>1745</v>
      </c>
      <c r="AT266" s="70">
        <v>800</v>
      </c>
      <c r="AU266" s="70">
        <v>1320</v>
      </c>
      <c r="AV266" s="70">
        <v>60</v>
      </c>
      <c r="AW266" s="70">
        <v>130</v>
      </c>
      <c r="AX266" s="70">
        <v>860</v>
      </c>
      <c r="AY266" s="70">
        <v>1450</v>
      </c>
      <c r="AZ266" s="207">
        <v>0.88659793814432986</v>
      </c>
      <c r="BA266" s="78">
        <v>0.83094555873925502</v>
      </c>
      <c r="BB266" s="69">
        <v>1.0509035564910334</v>
      </c>
      <c r="BC266" s="69">
        <v>1.0692408519734704</v>
      </c>
      <c r="BD266" s="208">
        <v>75</v>
      </c>
      <c r="BE266" s="79">
        <v>255</v>
      </c>
      <c r="BF266" s="207">
        <v>7.7319587628865982E-2</v>
      </c>
      <c r="BG266" s="78">
        <v>0.14613180515759314</v>
      </c>
      <c r="BH266" s="69">
        <v>0.98469947694076732</v>
      </c>
      <c r="BI266" s="80">
        <v>1.0148042024832857</v>
      </c>
      <c r="BJ266" s="208">
        <v>20</v>
      </c>
      <c r="BK266" s="70">
        <v>10</v>
      </c>
      <c r="BL266" s="70">
        <v>0</v>
      </c>
      <c r="BM266" s="70">
        <v>10</v>
      </c>
      <c r="BN266" s="70">
        <v>20</v>
      </c>
      <c r="BO266" s="70">
        <v>20</v>
      </c>
      <c r="BP266" s="207">
        <v>2.0618556701030927E-2</v>
      </c>
      <c r="BQ266" s="78">
        <v>1.1461318051575931E-2</v>
      </c>
      <c r="BR266" s="69">
        <v>0.42437238507040975</v>
      </c>
      <c r="BS266" s="69">
        <v>0.18485996857380535</v>
      </c>
      <c r="BT266" s="208">
        <v>15</v>
      </c>
      <c r="BU266" s="81">
        <v>25</v>
      </c>
      <c r="BV266" s="12" t="s">
        <v>38</v>
      </c>
      <c r="BW266" s="12" t="s">
        <v>38</v>
      </c>
      <c r="BX266" s="12" t="s">
        <v>38</v>
      </c>
      <c r="BY266" s="82"/>
      <c r="BZ266" s="66"/>
      <c r="CA266" s="97"/>
    </row>
    <row r="267" spans="1:79" ht="12.75" customHeight="1">
      <c r="A267" s="67"/>
      <c r="B267" s="206">
        <v>8250077.1399999997</v>
      </c>
      <c r="C267" s="68">
        <v>8250077.1399999997</v>
      </c>
      <c r="D267" s="69"/>
      <c r="E267" s="69"/>
      <c r="F267" s="70"/>
      <c r="G267" s="70"/>
      <c r="H267" s="70"/>
      <c r="I267" s="71" t="s">
        <v>220</v>
      </c>
      <c r="J267" s="69">
        <v>1.03</v>
      </c>
      <c r="K267" s="12">
        <v>1.03</v>
      </c>
      <c r="L267" s="12">
        <v>103</v>
      </c>
      <c r="M267" s="70">
        <v>103</v>
      </c>
      <c r="N267" s="70">
        <v>3726</v>
      </c>
      <c r="O267" s="70">
        <v>3981</v>
      </c>
      <c r="P267" s="72">
        <v>3981</v>
      </c>
      <c r="Q267" s="70">
        <v>3976</v>
      </c>
      <c r="R267" s="70">
        <v>4161</v>
      </c>
      <c r="S267" s="70">
        <v>-255</v>
      </c>
      <c r="T267" s="70">
        <v>-180</v>
      </c>
      <c r="U267" s="207">
        <v>-6.4054257724189906E-2</v>
      </c>
      <c r="V267" s="73">
        <v>-4.3258832011535686E-2</v>
      </c>
      <c r="W267" s="76">
        <v>3625.9</v>
      </c>
      <c r="X267" s="74">
        <v>3874.8</v>
      </c>
      <c r="Y267" s="12">
        <v>1305</v>
      </c>
      <c r="Z267" s="12">
        <v>1</v>
      </c>
      <c r="AA267" s="70">
        <v>1299</v>
      </c>
      <c r="AB267" s="70">
        <v>1299</v>
      </c>
      <c r="AC267" s="70">
        <v>1295</v>
      </c>
      <c r="AD267" s="70">
        <v>6</v>
      </c>
      <c r="AE267" s="70">
        <v>4</v>
      </c>
      <c r="AF267" s="207">
        <v>4.6189376443418013E-3</v>
      </c>
      <c r="AG267" s="73">
        <v>3.0888030888030888E-3</v>
      </c>
      <c r="AH267" s="208">
        <v>1271</v>
      </c>
      <c r="AI267" s="208">
        <v>1292</v>
      </c>
      <c r="AJ267" s="72">
        <v>1292</v>
      </c>
      <c r="AK267" s="70">
        <v>1282</v>
      </c>
      <c r="AL267" s="70">
        <v>-21</v>
      </c>
      <c r="AM267" s="70">
        <v>10</v>
      </c>
      <c r="AN267" s="207">
        <v>-1.6253869969040248E-2</v>
      </c>
      <c r="AO267" s="75">
        <v>7.8003120124804995E-3</v>
      </c>
      <c r="AP267" s="69">
        <v>12.339805825242719</v>
      </c>
      <c r="AQ267" s="76">
        <v>12.543689320388349</v>
      </c>
      <c r="AR267" s="208">
        <v>1065</v>
      </c>
      <c r="AS267" s="77">
        <v>1825</v>
      </c>
      <c r="AT267" s="70">
        <v>875</v>
      </c>
      <c r="AU267" s="70">
        <v>1410</v>
      </c>
      <c r="AV267" s="70">
        <v>35</v>
      </c>
      <c r="AW267" s="70">
        <v>35</v>
      </c>
      <c r="AX267" s="70">
        <v>910</v>
      </c>
      <c r="AY267" s="70">
        <v>1445</v>
      </c>
      <c r="AZ267" s="207">
        <v>0.85446009389671362</v>
      </c>
      <c r="BA267" s="78">
        <v>0.79178082191780819</v>
      </c>
      <c r="BB267" s="69">
        <v>1.0128098802430783</v>
      </c>
      <c r="BC267" s="69">
        <v>1.0188446062437053</v>
      </c>
      <c r="BD267" s="208">
        <v>70</v>
      </c>
      <c r="BE267" s="79">
        <v>300</v>
      </c>
      <c r="BF267" s="207">
        <v>6.5727699530516437E-2</v>
      </c>
      <c r="BG267" s="78">
        <v>0.16438356164383561</v>
      </c>
      <c r="BH267" s="69">
        <v>0.83707160543697157</v>
      </c>
      <c r="BI267" s="80">
        <v>1.1415525114155252</v>
      </c>
      <c r="BJ267" s="208">
        <v>40</v>
      </c>
      <c r="BK267" s="70">
        <v>50</v>
      </c>
      <c r="BL267" s="70">
        <v>15</v>
      </c>
      <c r="BM267" s="70">
        <v>20</v>
      </c>
      <c r="BN267" s="70">
        <v>55</v>
      </c>
      <c r="BO267" s="70">
        <v>70</v>
      </c>
      <c r="BP267" s="207">
        <v>5.1643192488262914E-2</v>
      </c>
      <c r="BQ267" s="78">
        <v>3.8356164383561646E-2</v>
      </c>
      <c r="BR267" s="69">
        <v>1.0629233212913785</v>
      </c>
      <c r="BS267" s="69">
        <v>0.6186478126380911</v>
      </c>
      <c r="BT267" s="208">
        <v>25</v>
      </c>
      <c r="BU267" s="81">
        <v>15</v>
      </c>
      <c r="BV267" s="12" t="s">
        <v>38</v>
      </c>
      <c r="BW267" s="12" t="s">
        <v>38</v>
      </c>
      <c r="BX267" s="12" t="s">
        <v>38</v>
      </c>
      <c r="BY267" s="82"/>
      <c r="BZ267" s="66"/>
      <c r="CA267" s="97"/>
    </row>
    <row r="268" spans="1:79" ht="12.75" customHeight="1">
      <c r="A268" s="67"/>
      <c r="B268" s="206">
        <v>8250077.1600000001</v>
      </c>
      <c r="C268" s="68">
        <v>8250077.1600000001</v>
      </c>
      <c r="D268" s="69"/>
      <c r="E268" s="69"/>
      <c r="F268" s="70"/>
      <c r="G268" s="70"/>
      <c r="H268" s="70"/>
      <c r="I268" s="71" t="s">
        <v>222</v>
      </c>
      <c r="J268" s="69">
        <v>2.4700000000000002</v>
      </c>
      <c r="K268" s="12">
        <v>2.4700000000000002</v>
      </c>
      <c r="L268" s="12">
        <v>247.00000000000003</v>
      </c>
      <c r="M268" s="70">
        <v>247.00000000000003</v>
      </c>
      <c r="N268" s="70">
        <v>6149</v>
      </c>
      <c r="O268" s="70">
        <v>6532</v>
      </c>
      <c r="P268" s="72">
        <v>6532</v>
      </c>
      <c r="Q268" s="70">
        <v>6716</v>
      </c>
      <c r="R268" s="70">
        <v>7072</v>
      </c>
      <c r="S268" s="70">
        <v>-383</v>
      </c>
      <c r="T268" s="70">
        <v>-540</v>
      </c>
      <c r="U268" s="207">
        <v>-5.8634415186772808E-2</v>
      </c>
      <c r="V268" s="73">
        <v>-7.6357466063348423E-2</v>
      </c>
      <c r="W268" s="76">
        <v>2491.9</v>
      </c>
      <c r="X268" s="74">
        <v>2647.2</v>
      </c>
      <c r="Y268" s="12">
        <v>2078</v>
      </c>
      <c r="Z268" s="12">
        <v>1</v>
      </c>
      <c r="AA268" s="70">
        <v>2076</v>
      </c>
      <c r="AB268" s="70">
        <v>2076</v>
      </c>
      <c r="AC268" s="70">
        <v>2070</v>
      </c>
      <c r="AD268" s="70">
        <v>2</v>
      </c>
      <c r="AE268" s="70">
        <v>6</v>
      </c>
      <c r="AF268" s="207">
        <v>9.6339113680154141E-4</v>
      </c>
      <c r="AG268" s="73">
        <v>2.8985507246376812E-3</v>
      </c>
      <c r="AH268" s="208">
        <v>2045</v>
      </c>
      <c r="AI268" s="208">
        <v>2058</v>
      </c>
      <c r="AJ268" s="72">
        <v>2058</v>
      </c>
      <c r="AK268" s="70">
        <v>2050</v>
      </c>
      <c r="AL268" s="70">
        <v>-13</v>
      </c>
      <c r="AM268" s="70">
        <v>8</v>
      </c>
      <c r="AN268" s="207">
        <v>-6.3168124392614187E-3</v>
      </c>
      <c r="AO268" s="75">
        <v>3.9024390243902439E-3</v>
      </c>
      <c r="AP268" s="69">
        <v>8.279352226720647</v>
      </c>
      <c r="AQ268" s="76">
        <v>8.3319838056680151</v>
      </c>
      <c r="AR268" s="208">
        <v>1480</v>
      </c>
      <c r="AS268" s="77">
        <v>2730</v>
      </c>
      <c r="AT268" s="70">
        <v>1180</v>
      </c>
      <c r="AU268" s="70">
        <v>2075</v>
      </c>
      <c r="AV268" s="70">
        <v>120</v>
      </c>
      <c r="AW268" s="70">
        <v>145</v>
      </c>
      <c r="AX268" s="70">
        <v>1300</v>
      </c>
      <c r="AY268" s="70">
        <v>2220</v>
      </c>
      <c r="AZ268" s="207">
        <v>0.8783783783783784</v>
      </c>
      <c r="BA268" s="78">
        <v>0.81318681318681318</v>
      </c>
      <c r="BB268" s="69">
        <v>1.0411607359641681</v>
      </c>
      <c r="BC268" s="69">
        <v>1.0463893233447081</v>
      </c>
      <c r="BD268" s="208">
        <v>85</v>
      </c>
      <c r="BE268" s="79">
        <v>440</v>
      </c>
      <c r="BF268" s="207">
        <v>5.7432432432432436E-2</v>
      </c>
      <c r="BG268" s="78">
        <v>0.16117216117216118</v>
      </c>
      <c r="BH268" s="69">
        <v>0.73142767453843482</v>
      </c>
      <c r="BI268" s="80">
        <v>1.1192511192511194</v>
      </c>
      <c r="BJ268" s="208">
        <v>30</v>
      </c>
      <c r="BK268" s="70">
        <v>25</v>
      </c>
      <c r="BL268" s="70">
        <v>10</v>
      </c>
      <c r="BM268" s="70">
        <v>10</v>
      </c>
      <c r="BN268" s="70">
        <v>40</v>
      </c>
      <c r="BO268" s="70">
        <v>35</v>
      </c>
      <c r="BP268" s="207">
        <v>2.7027027027027029E-2</v>
      </c>
      <c r="BQ268" s="78">
        <v>1.282051282051282E-2</v>
      </c>
      <c r="BR268" s="69">
        <v>0.55627191015986144</v>
      </c>
      <c r="BS268" s="69">
        <v>0.20678246484698096</v>
      </c>
      <c r="BT268" s="208">
        <v>50</v>
      </c>
      <c r="BU268" s="81">
        <v>25</v>
      </c>
      <c r="BV268" s="12" t="s">
        <v>38</v>
      </c>
      <c r="BW268" s="12" t="s">
        <v>38</v>
      </c>
      <c r="BX268" s="12" t="s">
        <v>38</v>
      </c>
      <c r="BY268" s="82"/>
      <c r="BZ268" s="66"/>
      <c r="CA268" s="97"/>
    </row>
    <row r="269" spans="1:79" ht="12.75" customHeight="1">
      <c r="A269" s="67"/>
      <c r="B269" s="206">
        <v>8250077.1699999999</v>
      </c>
      <c r="C269" s="68">
        <v>8250077.1699999999</v>
      </c>
      <c r="D269" s="69"/>
      <c r="E269" s="69"/>
      <c r="F269" s="70"/>
      <c r="G269" s="70"/>
      <c r="H269" s="70"/>
      <c r="I269" s="71" t="s">
        <v>223</v>
      </c>
      <c r="J269" s="69">
        <v>1.89</v>
      </c>
      <c r="K269" s="12">
        <v>1.89</v>
      </c>
      <c r="L269" s="12">
        <v>189</v>
      </c>
      <c r="M269" s="70">
        <v>189</v>
      </c>
      <c r="N269" s="70">
        <v>5002</v>
      </c>
      <c r="O269" s="70">
        <v>5134</v>
      </c>
      <c r="P269" s="72">
        <v>5134</v>
      </c>
      <c r="Q269" s="70">
        <v>5106</v>
      </c>
      <c r="R269" s="70">
        <v>5335</v>
      </c>
      <c r="S269" s="70">
        <v>-132</v>
      </c>
      <c r="T269" s="70">
        <v>-201</v>
      </c>
      <c r="U269" s="207">
        <v>-2.5710946630307752E-2</v>
      </c>
      <c r="V269" s="73">
        <v>-3.7675726335520153E-2</v>
      </c>
      <c r="W269" s="76">
        <v>2652.5</v>
      </c>
      <c r="X269" s="74">
        <v>2722.7</v>
      </c>
      <c r="Y269" s="12">
        <v>1803</v>
      </c>
      <c r="Z269" s="12">
        <v>1</v>
      </c>
      <c r="AA269" s="70">
        <v>1807</v>
      </c>
      <c r="AB269" s="70">
        <v>1807</v>
      </c>
      <c r="AC269" s="70">
        <v>1799</v>
      </c>
      <c r="AD269" s="70">
        <v>-4</v>
      </c>
      <c r="AE269" s="70">
        <v>8</v>
      </c>
      <c r="AF269" s="207">
        <v>-2.2136137244050912E-3</v>
      </c>
      <c r="AG269" s="73">
        <v>4.4469149527515284E-3</v>
      </c>
      <c r="AH269" s="208">
        <v>1756</v>
      </c>
      <c r="AI269" s="208">
        <v>1785</v>
      </c>
      <c r="AJ269" s="72">
        <v>1785</v>
      </c>
      <c r="AK269" s="70">
        <v>1763</v>
      </c>
      <c r="AL269" s="70">
        <v>-29</v>
      </c>
      <c r="AM269" s="70">
        <v>22</v>
      </c>
      <c r="AN269" s="207">
        <v>-1.6246498599439777E-2</v>
      </c>
      <c r="AO269" s="75">
        <v>1.2478729438457176E-2</v>
      </c>
      <c r="AP269" s="69">
        <v>9.2910052910052912</v>
      </c>
      <c r="AQ269" s="76">
        <v>9.4444444444444446</v>
      </c>
      <c r="AR269" s="208">
        <v>1365</v>
      </c>
      <c r="AS269" s="77">
        <v>2205</v>
      </c>
      <c r="AT269" s="70">
        <v>1090</v>
      </c>
      <c r="AU269" s="70">
        <v>1600</v>
      </c>
      <c r="AV269" s="70">
        <v>95</v>
      </c>
      <c r="AW269" s="70">
        <v>130</v>
      </c>
      <c r="AX269" s="70">
        <v>1185</v>
      </c>
      <c r="AY269" s="70">
        <v>1730</v>
      </c>
      <c r="AZ269" s="207">
        <v>0.86813186813186816</v>
      </c>
      <c r="BA269" s="78">
        <v>0.78458049886621317</v>
      </c>
      <c r="BB269" s="69">
        <v>1.0290153275480183</v>
      </c>
      <c r="BC269" s="69">
        <v>1.0095794029181677</v>
      </c>
      <c r="BD269" s="208">
        <v>130</v>
      </c>
      <c r="BE269" s="79">
        <v>375</v>
      </c>
      <c r="BF269" s="207">
        <v>9.5238095238095233E-2</v>
      </c>
      <c r="BG269" s="78">
        <v>0.17006802721088435</v>
      </c>
      <c r="BH269" s="69">
        <v>1.212899673184183</v>
      </c>
      <c r="BI269" s="80">
        <v>1.1810279667422525</v>
      </c>
      <c r="BJ269" s="208">
        <v>20</v>
      </c>
      <c r="BK269" s="70">
        <v>50</v>
      </c>
      <c r="BL269" s="70">
        <v>15</v>
      </c>
      <c r="BM269" s="70">
        <v>25</v>
      </c>
      <c r="BN269" s="70">
        <v>35</v>
      </c>
      <c r="BO269" s="70">
        <v>75</v>
      </c>
      <c r="BP269" s="207">
        <v>2.564102564102564E-2</v>
      </c>
      <c r="BQ269" s="78">
        <v>3.4013605442176874E-2</v>
      </c>
      <c r="BR269" s="69">
        <v>0.52774514553627883</v>
      </c>
      <c r="BS269" s="69">
        <v>0.54860653938994963</v>
      </c>
      <c r="BT269" s="208">
        <v>20</v>
      </c>
      <c r="BU269" s="81">
        <v>30</v>
      </c>
      <c r="BV269" s="12" t="s">
        <v>38</v>
      </c>
      <c r="BW269" s="12" t="s">
        <v>38</v>
      </c>
      <c r="BX269" s="12" t="s">
        <v>38</v>
      </c>
      <c r="BY269" s="82"/>
      <c r="BZ269" s="66"/>
      <c r="CA269" s="97"/>
    </row>
    <row r="270" spans="1:79" ht="12.75" customHeight="1">
      <c r="A270" s="67"/>
      <c r="B270" s="206">
        <v>8250077.1900000004</v>
      </c>
      <c r="C270" s="68">
        <v>8250077.1900000004</v>
      </c>
      <c r="D270" s="69"/>
      <c r="E270" s="69"/>
      <c r="F270" s="70"/>
      <c r="G270" s="70"/>
      <c r="H270" s="70"/>
      <c r="I270" s="71" t="s">
        <v>224</v>
      </c>
      <c r="J270" s="69">
        <v>12.98</v>
      </c>
      <c r="K270" s="12">
        <v>12.98</v>
      </c>
      <c r="L270" s="12">
        <v>1298</v>
      </c>
      <c r="M270" s="70">
        <v>1298</v>
      </c>
      <c r="N270" s="70">
        <v>4718</v>
      </c>
      <c r="O270" s="70">
        <v>5000</v>
      </c>
      <c r="P270" s="72">
        <v>5000</v>
      </c>
      <c r="Q270" s="70">
        <v>5219</v>
      </c>
      <c r="R270" s="70">
        <v>5370</v>
      </c>
      <c r="S270" s="70">
        <v>-282</v>
      </c>
      <c r="T270" s="70">
        <v>-370</v>
      </c>
      <c r="U270" s="207">
        <v>-5.6399999999999999E-2</v>
      </c>
      <c r="V270" s="73">
        <v>-6.8901303538175043E-2</v>
      </c>
      <c r="W270" s="76">
        <v>363.6</v>
      </c>
      <c r="X270" s="74">
        <v>385.3</v>
      </c>
      <c r="Y270" s="12">
        <v>1787</v>
      </c>
      <c r="Z270" s="12">
        <v>1</v>
      </c>
      <c r="AA270" s="70">
        <v>1786</v>
      </c>
      <c r="AB270" s="70">
        <v>1786</v>
      </c>
      <c r="AC270" s="70">
        <v>1781</v>
      </c>
      <c r="AD270" s="70">
        <v>1</v>
      </c>
      <c r="AE270" s="70">
        <v>5</v>
      </c>
      <c r="AF270" s="207">
        <v>5.5991041433370661E-4</v>
      </c>
      <c r="AG270" s="73">
        <v>2.807411566535654E-3</v>
      </c>
      <c r="AH270" s="208">
        <v>1750</v>
      </c>
      <c r="AI270" s="208">
        <v>1779</v>
      </c>
      <c r="AJ270" s="72">
        <v>1779</v>
      </c>
      <c r="AK270" s="70">
        <v>1758</v>
      </c>
      <c r="AL270" s="70">
        <v>-29</v>
      </c>
      <c r="AM270" s="70">
        <v>21</v>
      </c>
      <c r="AN270" s="207">
        <v>-1.6301292861157952E-2</v>
      </c>
      <c r="AO270" s="75">
        <v>1.1945392491467578E-2</v>
      </c>
      <c r="AP270" s="69">
        <v>1.3482280431432974</v>
      </c>
      <c r="AQ270" s="76">
        <v>1.3705701078582435</v>
      </c>
      <c r="AR270" s="208">
        <v>1515</v>
      </c>
      <c r="AS270" s="77">
        <v>2525</v>
      </c>
      <c r="AT270" s="70">
        <v>1290</v>
      </c>
      <c r="AU270" s="70">
        <v>1950</v>
      </c>
      <c r="AV270" s="70">
        <v>110</v>
      </c>
      <c r="AW270" s="70">
        <v>115</v>
      </c>
      <c r="AX270" s="70">
        <v>1400</v>
      </c>
      <c r="AY270" s="70">
        <v>2065</v>
      </c>
      <c r="AZ270" s="207">
        <v>0.92409240924092406</v>
      </c>
      <c r="BA270" s="78">
        <v>0.81782178217821777</v>
      </c>
      <c r="BB270" s="69">
        <v>1.0953465574601455</v>
      </c>
      <c r="BC270" s="69">
        <v>1.0523534904807108</v>
      </c>
      <c r="BD270" s="208">
        <v>65</v>
      </c>
      <c r="BE270" s="79">
        <v>355</v>
      </c>
      <c r="BF270" s="207">
        <v>4.2904290429042903E-2</v>
      </c>
      <c r="BG270" s="78">
        <v>0.14059405940594061</v>
      </c>
      <c r="BH270" s="69">
        <v>0.54640529831564688</v>
      </c>
      <c r="BI270" s="80">
        <v>0.97634763476347652</v>
      </c>
      <c r="BJ270" s="208">
        <v>0</v>
      </c>
      <c r="BK270" s="70">
        <v>45</v>
      </c>
      <c r="BL270" s="70">
        <v>0</v>
      </c>
      <c r="BM270" s="70">
        <v>15</v>
      </c>
      <c r="BN270" s="70">
        <v>0</v>
      </c>
      <c r="BO270" s="70">
        <v>60</v>
      </c>
      <c r="BP270" s="207">
        <v>0</v>
      </c>
      <c r="BQ270" s="78">
        <v>2.3762376237623763E-2</v>
      </c>
      <c r="BR270" s="69">
        <v>0</v>
      </c>
      <c r="BS270" s="69">
        <v>0.38326413286489941</v>
      </c>
      <c r="BT270" s="208">
        <v>45</v>
      </c>
      <c r="BU270" s="81">
        <v>35</v>
      </c>
      <c r="BV270" s="12" t="s">
        <v>38</v>
      </c>
      <c r="BW270" s="12" t="s">
        <v>38</v>
      </c>
      <c r="BX270" s="12" t="s">
        <v>38</v>
      </c>
      <c r="BY270" s="82"/>
      <c r="BZ270" s="66"/>
      <c r="CA270" s="97"/>
    </row>
    <row r="271" spans="1:79" ht="12.75" customHeight="1">
      <c r="A271" s="67"/>
      <c r="B271" s="206">
        <v>8250077.2000000002</v>
      </c>
      <c r="C271" s="68">
        <v>8250077.2000000002</v>
      </c>
      <c r="D271" s="69"/>
      <c r="E271" s="69"/>
      <c r="F271" s="70"/>
      <c r="G271" s="70"/>
      <c r="H271" s="70"/>
      <c r="I271" s="71" t="s">
        <v>225</v>
      </c>
      <c r="J271" s="69">
        <v>1.91</v>
      </c>
      <c r="K271" s="12">
        <v>1.91</v>
      </c>
      <c r="L271" s="12">
        <v>191</v>
      </c>
      <c r="M271" s="70">
        <v>191</v>
      </c>
      <c r="N271" s="70">
        <v>5162</v>
      </c>
      <c r="O271" s="70">
        <v>5432</v>
      </c>
      <c r="P271" s="72">
        <v>5432</v>
      </c>
      <c r="Q271" s="70">
        <v>5405</v>
      </c>
      <c r="R271" s="70">
        <v>5365</v>
      </c>
      <c r="S271" s="70">
        <v>-270</v>
      </c>
      <c r="T271" s="70">
        <v>67</v>
      </c>
      <c r="U271" s="207">
        <v>-4.9705449189985269E-2</v>
      </c>
      <c r="V271" s="73">
        <v>1.2488350419384902E-2</v>
      </c>
      <c r="W271" s="76">
        <v>2701.2</v>
      </c>
      <c r="X271" s="74">
        <v>2842.5</v>
      </c>
      <c r="Y271" s="12">
        <v>1725</v>
      </c>
      <c r="Z271" s="12">
        <v>1</v>
      </c>
      <c r="AA271" s="70">
        <v>1725</v>
      </c>
      <c r="AB271" s="70">
        <v>1725</v>
      </c>
      <c r="AC271" s="70">
        <v>1717</v>
      </c>
      <c r="AD271" s="70">
        <v>0</v>
      </c>
      <c r="AE271" s="70">
        <v>8</v>
      </c>
      <c r="AF271" s="207">
        <v>0</v>
      </c>
      <c r="AG271" s="73">
        <v>4.6592894583576006E-3</v>
      </c>
      <c r="AH271" s="208">
        <v>1697</v>
      </c>
      <c r="AI271" s="208">
        <v>1712</v>
      </c>
      <c r="AJ271" s="72">
        <v>1712</v>
      </c>
      <c r="AK271" s="70">
        <v>1707</v>
      </c>
      <c r="AL271" s="70">
        <v>-15</v>
      </c>
      <c r="AM271" s="70">
        <v>5</v>
      </c>
      <c r="AN271" s="207">
        <v>-8.7616822429906534E-3</v>
      </c>
      <c r="AO271" s="75">
        <v>2.9291154071470417E-3</v>
      </c>
      <c r="AP271" s="69">
        <v>8.8848167539267013</v>
      </c>
      <c r="AQ271" s="76">
        <v>8.9633507853403138</v>
      </c>
      <c r="AR271" s="208">
        <v>2015</v>
      </c>
      <c r="AS271" s="77">
        <v>2800</v>
      </c>
      <c r="AT271" s="70">
        <v>1755</v>
      </c>
      <c r="AU271" s="70">
        <v>2280</v>
      </c>
      <c r="AV271" s="70">
        <v>120</v>
      </c>
      <c r="AW271" s="70">
        <v>125</v>
      </c>
      <c r="AX271" s="70">
        <v>1875</v>
      </c>
      <c r="AY271" s="70">
        <v>2405</v>
      </c>
      <c r="AZ271" s="207">
        <v>0.9305210918114144</v>
      </c>
      <c r="BA271" s="78">
        <v>0.85892857142857137</v>
      </c>
      <c r="BB271" s="69">
        <v>1.1029666128270916</v>
      </c>
      <c r="BC271" s="69">
        <v>1.105248722782848</v>
      </c>
      <c r="BD271" s="208">
        <v>90</v>
      </c>
      <c r="BE271" s="79">
        <v>345</v>
      </c>
      <c r="BF271" s="207">
        <v>4.4665012406947889E-2</v>
      </c>
      <c r="BG271" s="78">
        <v>0.12321428571428572</v>
      </c>
      <c r="BH271" s="69">
        <v>0.56882887898712309</v>
      </c>
      <c r="BI271" s="80">
        <v>0.85565476190476197</v>
      </c>
      <c r="BJ271" s="208">
        <v>0</v>
      </c>
      <c r="BK271" s="70">
        <v>30</v>
      </c>
      <c r="BL271" s="70">
        <v>0</v>
      </c>
      <c r="BM271" s="70">
        <v>0</v>
      </c>
      <c r="BN271" s="70">
        <v>0</v>
      </c>
      <c r="BO271" s="70">
        <v>30</v>
      </c>
      <c r="BP271" s="207">
        <v>0</v>
      </c>
      <c r="BQ271" s="78">
        <v>1.0714285714285714E-2</v>
      </c>
      <c r="BR271" s="69">
        <v>0</v>
      </c>
      <c r="BS271" s="69">
        <v>0.1728110599078341</v>
      </c>
      <c r="BT271" s="208">
        <v>35</v>
      </c>
      <c r="BU271" s="81">
        <v>10</v>
      </c>
      <c r="BV271" s="12" t="s">
        <v>38</v>
      </c>
      <c r="BW271" s="12" t="s">
        <v>38</v>
      </c>
      <c r="BX271" s="12" t="s">
        <v>38</v>
      </c>
      <c r="BY271" s="82"/>
      <c r="BZ271" s="66"/>
      <c r="CA271" s="97"/>
    </row>
    <row r="272" spans="1:79" ht="12.75" customHeight="1">
      <c r="A272" s="83" t="s">
        <v>349</v>
      </c>
      <c r="B272" s="209">
        <v>8250077.21</v>
      </c>
      <c r="C272" s="84">
        <v>8250077.21</v>
      </c>
      <c r="D272" s="85"/>
      <c r="E272" s="85"/>
      <c r="F272" s="86"/>
      <c r="G272" s="86"/>
      <c r="H272" s="86"/>
      <c r="I272" s="112" t="s">
        <v>226</v>
      </c>
      <c r="J272" s="85">
        <v>2.86</v>
      </c>
      <c r="K272" s="16">
        <v>2.91</v>
      </c>
      <c r="L272" s="16">
        <v>286</v>
      </c>
      <c r="M272" s="86">
        <v>291</v>
      </c>
      <c r="N272" s="86">
        <v>5435</v>
      </c>
      <c r="O272" s="86">
        <v>5632</v>
      </c>
      <c r="P272" s="87">
        <v>5632</v>
      </c>
      <c r="Q272" s="86">
        <v>5654</v>
      </c>
      <c r="R272" s="86">
        <v>5324</v>
      </c>
      <c r="S272" s="86">
        <v>-197</v>
      </c>
      <c r="T272" s="86">
        <v>308</v>
      </c>
      <c r="U272" s="210">
        <v>-3.4978693181818184E-2</v>
      </c>
      <c r="V272" s="88">
        <v>5.7851239669421489E-2</v>
      </c>
      <c r="W272" s="91">
        <v>1899.8</v>
      </c>
      <c r="X272" s="89">
        <v>1935.5</v>
      </c>
      <c r="Y272" s="16">
        <v>2238</v>
      </c>
      <c r="Z272" s="16">
        <v>1</v>
      </c>
      <c r="AA272" s="86">
        <v>2242</v>
      </c>
      <c r="AB272" s="86">
        <v>2242</v>
      </c>
      <c r="AC272" s="86">
        <v>2233</v>
      </c>
      <c r="AD272" s="86">
        <v>-4</v>
      </c>
      <c r="AE272" s="86">
        <v>9</v>
      </c>
      <c r="AF272" s="210">
        <v>-1.7841213202497771E-3</v>
      </c>
      <c r="AG272" s="88">
        <v>4.0304523063143752E-3</v>
      </c>
      <c r="AH272" s="211">
        <v>2178</v>
      </c>
      <c r="AI272" s="211">
        <v>2199</v>
      </c>
      <c r="AJ272" s="87">
        <v>2199</v>
      </c>
      <c r="AK272" s="86">
        <v>2195</v>
      </c>
      <c r="AL272" s="86">
        <v>-21</v>
      </c>
      <c r="AM272" s="86">
        <v>4</v>
      </c>
      <c r="AN272" s="210">
        <v>-9.5497953615279671E-3</v>
      </c>
      <c r="AO272" s="90">
        <v>1.8223234624145787E-3</v>
      </c>
      <c r="AP272" s="85">
        <v>7.615384615384615</v>
      </c>
      <c r="AQ272" s="91">
        <v>7.5567010309278349</v>
      </c>
      <c r="AR272" s="211">
        <v>1730</v>
      </c>
      <c r="AS272" s="92">
        <v>2505</v>
      </c>
      <c r="AT272" s="86">
        <v>1295</v>
      </c>
      <c r="AU272" s="86">
        <v>1650</v>
      </c>
      <c r="AV272" s="86">
        <v>90</v>
      </c>
      <c r="AW272" s="86">
        <v>180</v>
      </c>
      <c r="AX272" s="86">
        <v>1385</v>
      </c>
      <c r="AY272" s="86">
        <v>1830</v>
      </c>
      <c r="AZ272" s="210">
        <v>0.80057803468208089</v>
      </c>
      <c r="BA272" s="93">
        <v>0.73053892215568861</v>
      </c>
      <c r="BB272" s="85">
        <v>0.94894231951060559</v>
      </c>
      <c r="BC272" s="85">
        <v>0.94003999577382669</v>
      </c>
      <c r="BD272" s="211">
        <v>205</v>
      </c>
      <c r="BE272" s="94">
        <v>565</v>
      </c>
      <c r="BF272" s="210">
        <v>0.11849710982658959</v>
      </c>
      <c r="BG272" s="93">
        <v>0.22554890219560877</v>
      </c>
      <c r="BH272" s="85">
        <v>1.5091136107103782</v>
      </c>
      <c r="BI272" s="95">
        <v>1.5663118208028388</v>
      </c>
      <c r="BJ272" s="211">
        <v>90</v>
      </c>
      <c r="BK272" s="86">
        <v>70</v>
      </c>
      <c r="BL272" s="86">
        <v>0</v>
      </c>
      <c r="BM272" s="86">
        <v>0</v>
      </c>
      <c r="BN272" s="86">
        <v>90</v>
      </c>
      <c r="BO272" s="86">
        <v>70</v>
      </c>
      <c r="BP272" s="210">
        <v>5.2023121387283239E-2</v>
      </c>
      <c r="BQ272" s="93">
        <v>2.7944111776447105E-2</v>
      </c>
      <c r="BR272" s="85">
        <v>1.0707430409435483</v>
      </c>
      <c r="BS272" s="85">
        <v>0.45071148026527591</v>
      </c>
      <c r="BT272" s="211">
        <v>45</v>
      </c>
      <c r="BU272" s="96">
        <v>40</v>
      </c>
      <c r="BV272" s="16" t="s">
        <v>59</v>
      </c>
      <c r="BW272" s="16" t="s">
        <v>59</v>
      </c>
      <c r="BX272" s="12" t="s">
        <v>38</v>
      </c>
      <c r="BY272" s="82" t="s">
        <v>350</v>
      </c>
      <c r="BZ272" s="66"/>
      <c r="CA272" s="97"/>
    </row>
    <row r="273" spans="1:79" ht="12.75" customHeight="1">
      <c r="A273" s="67"/>
      <c r="B273" s="206">
        <v>8250077.2199999997</v>
      </c>
      <c r="C273" s="68">
        <v>8250077.2199999997</v>
      </c>
      <c r="D273" s="69"/>
      <c r="E273" s="69"/>
      <c r="F273" s="70"/>
      <c r="G273" s="70"/>
      <c r="H273" s="70"/>
      <c r="I273" s="71" t="s">
        <v>227</v>
      </c>
      <c r="J273" s="69">
        <v>1.8</v>
      </c>
      <c r="K273" s="12">
        <v>1.81</v>
      </c>
      <c r="L273" s="12">
        <v>180</v>
      </c>
      <c r="M273" s="70">
        <v>181</v>
      </c>
      <c r="N273" s="70">
        <v>5019</v>
      </c>
      <c r="O273" s="70">
        <v>5257</v>
      </c>
      <c r="P273" s="72">
        <v>5257</v>
      </c>
      <c r="Q273" s="70">
        <v>5243</v>
      </c>
      <c r="R273" s="70">
        <v>5340</v>
      </c>
      <c r="S273" s="70">
        <v>-238</v>
      </c>
      <c r="T273" s="70">
        <v>-83</v>
      </c>
      <c r="U273" s="207">
        <v>-4.5272969374167776E-2</v>
      </c>
      <c r="V273" s="73">
        <v>-1.5543071161048689E-2</v>
      </c>
      <c r="W273" s="76">
        <v>2784.9</v>
      </c>
      <c r="X273" s="74">
        <v>2909.6</v>
      </c>
      <c r="Y273" s="12">
        <v>1685</v>
      </c>
      <c r="Z273" s="12">
        <v>1</v>
      </c>
      <c r="AA273" s="70">
        <v>1680</v>
      </c>
      <c r="AB273" s="70">
        <v>1680</v>
      </c>
      <c r="AC273" s="70">
        <v>1673</v>
      </c>
      <c r="AD273" s="70">
        <v>5</v>
      </c>
      <c r="AE273" s="70">
        <v>7</v>
      </c>
      <c r="AF273" s="207">
        <v>2.976190476190476E-3</v>
      </c>
      <c r="AG273" s="73">
        <v>4.1841004184100415E-3</v>
      </c>
      <c r="AH273" s="208">
        <v>1670</v>
      </c>
      <c r="AI273" s="208">
        <v>1667</v>
      </c>
      <c r="AJ273" s="72">
        <v>1667</v>
      </c>
      <c r="AK273" s="70">
        <v>1649</v>
      </c>
      <c r="AL273" s="70">
        <v>3</v>
      </c>
      <c r="AM273" s="70">
        <v>18</v>
      </c>
      <c r="AN273" s="207">
        <v>1.7996400719856029E-3</v>
      </c>
      <c r="AO273" s="75">
        <v>1.0915706488781079E-2</v>
      </c>
      <c r="AP273" s="69">
        <v>9.2777777777777786</v>
      </c>
      <c r="AQ273" s="76">
        <v>9.2099447513812152</v>
      </c>
      <c r="AR273" s="208">
        <v>1550</v>
      </c>
      <c r="AS273" s="77">
        <v>2395</v>
      </c>
      <c r="AT273" s="70">
        <v>1270</v>
      </c>
      <c r="AU273" s="70">
        <v>1745</v>
      </c>
      <c r="AV273" s="70">
        <v>80</v>
      </c>
      <c r="AW273" s="70">
        <v>190</v>
      </c>
      <c r="AX273" s="70">
        <v>1350</v>
      </c>
      <c r="AY273" s="70">
        <v>1935</v>
      </c>
      <c r="AZ273" s="207">
        <v>0.87096774193548387</v>
      </c>
      <c r="BA273" s="78">
        <v>0.8079331941544885</v>
      </c>
      <c r="BB273" s="69">
        <v>1.0323767496061578</v>
      </c>
      <c r="BC273" s="69">
        <v>1.0396290921466622</v>
      </c>
      <c r="BD273" s="208">
        <v>65</v>
      </c>
      <c r="BE273" s="79">
        <v>380</v>
      </c>
      <c r="BF273" s="207">
        <v>4.1935483870967745E-2</v>
      </c>
      <c r="BG273" s="78">
        <v>0.15866388308977036</v>
      </c>
      <c r="BH273" s="69">
        <v>0.53406711416013231</v>
      </c>
      <c r="BI273" s="80">
        <v>1.1018325214567388</v>
      </c>
      <c r="BJ273" s="208">
        <v>60</v>
      </c>
      <c r="BK273" s="70">
        <v>20</v>
      </c>
      <c r="BL273" s="70">
        <v>0</v>
      </c>
      <c r="BM273" s="70">
        <v>35</v>
      </c>
      <c r="BN273" s="70">
        <v>60</v>
      </c>
      <c r="BO273" s="70">
        <v>55</v>
      </c>
      <c r="BP273" s="207">
        <v>3.870967741935484E-2</v>
      </c>
      <c r="BQ273" s="78">
        <v>2.2964509394572025E-2</v>
      </c>
      <c r="BR273" s="69">
        <v>0.79672492939025319</v>
      </c>
      <c r="BS273" s="69">
        <v>0.37039531281567784</v>
      </c>
      <c r="BT273" s="208">
        <v>75</v>
      </c>
      <c r="BU273" s="81">
        <v>25</v>
      </c>
      <c r="BV273" s="12" t="s">
        <v>38</v>
      </c>
      <c r="BW273" s="12" t="s">
        <v>38</v>
      </c>
      <c r="BX273" s="12" t="s">
        <v>38</v>
      </c>
      <c r="BY273" s="82"/>
      <c r="BZ273" s="66"/>
      <c r="CA273" s="97"/>
    </row>
    <row r="274" spans="1:79" ht="12.75" customHeight="1">
      <c r="A274" s="67"/>
      <c r="B274" s="206">
        <v>8250077.2300000004</v>
      </c>
      <c r="C274" s="68">
        <v>8250077.2300000004</v>
      </c>
      <c r="D274" s="69">
        <v>8250077.1100000003</v>
      </c>
      <c r="E274" s="12">
        <v>0.55033038700000003</v>
      </c>
      <c r="F274" s="70">
        <v>10058</v>
      </c>
      <c r="G274" s="70">
        <v>3490</v>
      </c>
      <c r="H274" s="70">
        <v>3450</v>
      </c>
      <c r="I274" s="68"/>
      <c r="J274" s="69">
        <v>2.42</v>
      </c>
      <c r="K274" s="12">
        <v>2.42</v>
      </c>
      <c r="L274" s="12">
        <v>242</v>
      </c>
      <c r="M274" s="70">
        <v>242</v>
      </c>
      <c r="N274" s="70">
        <v>5668</v>
      </c>
      <c r="O274" s="70">
        <v>5719</v>
      </c>
      <c r="P274" s="72">
        <v>5719</v>
      </c>
      <c r="Q274" s="70">
        <v>5658</v>
      </c>
      <c r="R274" s="70">
        <v>5535.2230324460006</v>
      </c>
      <c r="S274" s="70">
        <v>-51</v>
      </c>
      <c r="T274" s="70">
        <v>183.77696755399938</v>
      </c>
      <c r="U274" s="207">
        <v>-8.9176429445707289E-3</v>
      </c>
      <c r="V274" s="73">
        <v>3.3201366318348483E-2</v>
      </c>
      <c r="W274" s="76">
        <v>2346.9</v>
      </c>
      <c r="X274" s="74">
        <v>2367.8000000000002</v>
      </c>
      <c r="Y274" s="12">
        <v>1975</v>
      </c>
      <c r="Z274" s="12">
        <v>1</v>
      </c>
      <c r="AA274" s="70">
        <v>1982</v>
      </c>
      <c r="AB274" s="70">
        <v>1982</v>
      </c>
      <c r="AC274" s="70">
        <v>1920.6530506300001</v>
      </c>
      <c r="AD274" s="70">
        <v>-7</v>
      </c>
      <c r="AE274" s="70">
        <v>61.346949369999948</v>
      </c>
      <c r="AF274" s="207">
        <v>-3.5317860746720484E-3</v>
      </c>
      <c r="AG274" s="73">
        <v>3.1940672132261122E-2</v>
      </c>
      <c r="AH274" s="208">
        <v>1944</v>
      </c>
      <c r="AI274" s="208">
        <v>1956</v>
      </c>
      <c r="AJ274" s="72">
        <v>1956</v>
      </c>
      <c r="AK274" s="70">
        <v>1898.6398351500002</v>
      </c>
      <c r="AL274" s="70">
        <v>-12</v>
      </c>
      <c r="AM274" s="70">
        <v>57.360164849999819</v>
      </c>
      <c r="AN274" s="207">
        <v>-6.1349693251533744E-3</v>
      </c>
      <c r="AO274" s="75">
        <v>3.0211187918886225E-2</v>
      </c>
      <c r="AP274" s="69">
        <v>8.0330578512396702</v>
      </c>
      <c r="AQ274" s="76">
        <v>8.0826446280991728</v>
      </c>
      <c r="AR274" s="208">
        <v>2070</v>
      </c>
      <c r="AS274" s="77">
        <v>3020</v>
      </c>
      <c r="AT274" s="70">
        <v>1660</v>
      </c>
      <c r="AU274" s="70">
        <v>2230</v>
      </c>
      <c r="AV274" s="70">
        <v>140</v>
      </c>
      <c r="AW274" s="70">
        <v>185</v>
      </c>
      <c r="AX274" s="70">
        <v>1800</v>
      </c>
      <c r="AY274" s="70">
        <v>2415</v>
      </c>
      <c r="AZ274" s="207">
        <v>0.86956521739130432</v>
      </c>
      <c r="BA274" s="78">
        <v>0.79966887417218546</v>
      </c>
      <c r="BB274" s="69">
        <v>1.03071430717523</v>
      </c>
      <c r="BC274" s="69">
        <v>1.0289947630430007</v>
      </c>
      <c r="BD274" s="208">
        <v>185</v>
      </c>
      <c r="BE274" s="79">
        <v>510</v>
      </c>
      <c r="BF274" s="207">
        <v>8.9371980676328497E-2</v>
      </c>
      <c r="BG274" s="78">
        <v>0.16887417218543047</v>
      </c>
      <c r="BH274" s="69">
        <v>1.1381920846184908</v>
      </c>
      <c r="BI274" s="80">
        <v>1.1727373068432672</v>
      </c>
      <c r="BJ274" s="208">
        <v>30</v>
      </c>
      <c r="BK274" s="70">
        <v>30</v>
      </c>
      <c r="BL274" s="70">
        <v>0</v>
      </c>
      <c r="BM274" s="70">
        <v>15</v>
      </c>
      <c r="BN274" s="70">
        <v>30</v>
      </c>
      <c r="BO274" s="70">
        <v>45</v>
      </c>
      <c r="BP274" s="207">
        <v>1.4492753623188406E-2</v>
      </c>
      <c r="BQ274" s="78">
        <v>1.4900662251655629E-2</v>
      </c>
      <c r="BR274" s="69">
        <v>0.29829073443354892</v>
      </c>
      <c r="BS274" s="69">
        <v>0.24033326212347789</v>
      </c>
      <c r="BT274" s="208">
        <v>65</v>
      </c>
      <c r="BU274" s="81">
        <v>45</v>
      </c>
      <c r="BV274" s="12" t="s">
        <v>38</v>
      </c>
      <c r="BW274" s="12" t="s">
        <v>38</v>
      </c>
      <c r="BX274" s="12" t="s">
        <v>38</v>
      </c>
      <c r="BY274" s="82"/>
      <c r="BZ274" s="66"/>
      <c r="CA274" s="97"/>
    </row>
    <row r="275" spans="1:79" ht="12.75" customHeight="1">
      <c r="A275" s="67"/>
      <c r="B275" s="206">
        <v>8250077.2400000002</v>
      </c>
      <c r="C275" s="68">
        <v>8250077.2400000002</v>
      </c>
      <c r="D275" s="69">
        <v>8250077.1100000003</v>
      </c>
      <c r="E275" s="12">
        <v>0.44966961300000002</v>
      </c>
      <c r="F275" s="70">
        <v>10058</v>
      </c>
      <c r="G275" s="70">
        <v>3490</v>
      </c>
      <c r="H275" s="70">
        <v>3450</v>
      </c>
      <c r="I275" s="68"/>
      <c r="J275" s="69">
        <v>1.38</v>
      </c>
      <c r="K275" s="12">
        <v>1.38</v>
      </c>
      <c r="L275" s="12">
        <v>138</v>
      </c>
      <c r="M275" s="70">
        <v>138</v>
      </c>
      <c r="N275" s="70">
        <v>4528</v>
      </c>
      <c r="O275" s="70">
        <v>4728</v>
      </c>
      <c r="P275" s="72">
        <v>4728</v>
      </c>
      <c r="Q275" s="70">
        <v>4659</v>
      </c>
      <c r="R275" s="70">
        <v>4522.7769675540003</v>
      </c>
      <c r="S275" s="70">
        <v>-200</v>
      </c>
      <c r="T275" s="70">
        <v>205.22303244599971</v>
      </c>
      <c r="U275" s="207">
        <v>-4.2301184433164128E-2</v>
      </c>
      <c r="V275" s="73">
        <v>4.5375448296091428E-2</v>
      </c>
      <c r="W275" s="76">
        <v>3275.2</v>
      </c>
      <c r="X275" s="74">
        <v>3419.6</v>
      </c>
      <c r="Y275" s="12">
        <v>1543</v>
      </c>
      <c r="Z275" s="12">
        <v>1</v>
      </c>
      <c r="AA275" s="70">
        <v>1537</v>
      </c>
      <c r="AB275" s="70">
        <v>1537</v>
      </c>
      <c r="AC275" s="70">
        <v>1569.3469493700002</v>
      </c>
      <c r="AD275" s="70">
        <v>6</v>
      </c>
      <c r="AE275" s="70">
        <v>-32.346949370000175</v>
      </c>
      <c r="AF275" s="207">
        <v>3.9037085230969422E-3</v>
      </c>
      <c r="AG275" s="73">
        <v>-2.0611726032274482E-2</v>
      </c>
      <c r="AH275" s="208">
        <v>1517</v>
      </c>
      <c r="AI275" s="208">
        <v>1530</v>
      </c>
      <c r="AJ275" s="72">
        <v>1530</v>
      </c>
      <c r="AK275" s="70">
        <v>1551.36016485</v>
      </c>
      <c r="AL275" s="70">
        <v>-13</v>
      </c>
      <c r="AM275" s="70">
        <v>-21.360164850000046</v>
      </c>
      <c r="AN275" s="207">
        <v>-8.4967320261437902E-3</v>
      </c>
      <c r="AO275" s="75">
        <v>-1.3768669154957544E-2</v>
      </c>
      <c r="AP275" s="69">
        <v>10.992753623188406</v>
      </c>
      <c r="AQ275" s="76">
        <v>11.086956521739131</v>
      </c>
      <c r="AR275" s="208">
        <v>1500</v>
      </c>
      <c r="AS275" s="77">
        <v>2325</v>
      </c>
      <c r="AT275" s="70">
        <v>1270</v>
      </c>
      <c r="AU275" s="70">
        <v>1780</v>
      </c>
      <c r="AV275" s="70">
        <v>100</v>
      </c>
      <c r="AW275" s="70">
        <v>145</v>
      </c>
      <c r="AX275" s="70">
        <v>1370</v>
      </c>
      <c r="AY275" s="70">
        <v>1925</v>
      </c>
      <c r="AZ275" s="207">
        <v>0.91333333333333333</v>
      </c>
      <c r="BA275" s="78">
        <v>0.82795698924731187</v>
      </c>
      <c r="BB275" s="69">
        <v>1.0825935939697167</v>
      </c>
      <c r="BC275" s="69">
        <v>1.065395232298223</v>
      </c>
      <c r="BD275" s="208">
        <v>85</v>
      </c>
      <c r="BE275" s="79">
        <v>345</v>
      </c>
      <c r="BF275" s="207">
        <v>5.6666666666666664E-2</v>
      </c>
      <c r="BG275" s="78">
        <v>0.14838709677419354</v>
      </c>
      <c r="BH275" s="69">
        <v>0.72167530554458892</v>
      </c>
      <c r="BI275" s="80">
        <v>1.0304659498207887</v>
      </c>
      <c r="BJ275" s="208">
        <v>10</v>
      </c>
      <c r="BK275" s="70">
        <v>15</v>
      </c>
      <c r="BL275" s="70">
        <v>0</v>
      </c>
      <c r="BM275" s="70">
        <v>10</v>
      </c>
      <c r="BN275" s="70">
        <v>10</v>
      </c>
      <c r="BO275" s="70">
        <v>25</v>
      </c>
      <c r="BP275" s="207">
        <v>6.6666666666666671E-3</v>
      </c>
      <c r="BQ275" s="78">
        <v>1.0752688172043012E-2</v>
      </c>
      <c r="BR275" s="69">
        <v>0.1372137378394325</v>
      </c>
      <c r="BS275" s="69">
        <v>0.17343045438779051</v>
      </c>
      <c r="BT275" s="208">
        <v>35</v>
      </c>
      <c r="BU275" s="81">
        <v>30</v>
      </c>
      <c r="BV275" s="12" t="s">
        <v>38</v>
      </c>
      <c r="BW275" s="12" t="s">
        <v>38</v>
      </c>
      <c r="BX275" s="12" t="s">
        <v>38</v>
      </c>
      <c r="BY275" s="82"/>
      <c r="BZ275" s="66"/>
      <c r="CA275" s="97"/>
    </row>
    <row r="276" spans="1:79" ht="12.75" customHeight="1">
      <c r="A276" s="67"/>
      <c r="B276" s="206">
        <v>8250077.25</v>
      </c>
      <c r="C276" s="68">
        <v>8250077.25</v>
      </c>
      <c r="D276" s="69">
        <v>8250077.0999999996</v>
      </c>
      <c r="E276" s="12">
        <v>0.24059382900000001</v>
      </c>
      <c r="F276" s="70">
        <v>13886</v>
      </c>
      <c r="G276" s="70">
        <v>5571</v>
      </c>
      <c r="H276" s="70">
        <v>5170</v>
      </c>
      <c r="I276" s="68"/>
      <c r="J276" s="69">
        <v>6.66</v>
      </c>
      <c r="K276" s="12">
        <v>6.67</v>
      </c>
      <c r="L276" s="12">
        <v>666</v>
      </c>
      <c r="M276" s="70">
        <v>667</v>
      </c>
      <c r="N276" s="70">
        <v>5891</v>
      </c>
      <c r="O276" s="70">
        <v>5977</v>
      </c>
      <c r="P276" s="72">
        <v>5977</v>
      </c>
      <c r="Q276" s="70">
        <v>5462</v>
      </c>
      <c r="R276" s="70">
        <v>3340.8859094940003</v>
      </c>
      <c r="S276" s="70">
        <v>-86</v>
      </c>
      <c r="T276" s="70">
        <v>2636.1140905059997</v>
      </c>
      <c r="U276" s="207">
        <v>-1.4388489208633094E-2</v>
      </c>
      <c r="V276" s="73">
        <v>0.78904642718112361</v>
      </c>
      <c r="W276" s="76">
        <v>884</v>
      </c>
      <c r="X276" s="74">
        <v>896.7</v>
      </c>
      <c r="Y276" s="12">
        <v>2218</v>
      </c>
      <c r="Z276" s="12">
        <v>1</v>
      </c>
      <c r="AA276" s="70">
        <v>2217</v>
      </c>
      <c r="AB276" s="70">
        <v>2217</v>
      </c>
      <c r="AC276" s="70">
        <v>1340.348221359</v>
      </c>
      <c r="AD276" s="70">
        <v>1</v>
      </c>
      <c r="AE276" s="70">
        <v>876.65177864099996</v>
      </c>
      <c r="AF276" s="207">
        <v>4.5105999097880018E-4</v>
      </c>
      <c r="AG276" s="73">
        <v>0.65404778002551378</v>
      </c>
      <c r="AH276" s="208">
        <v>2167</v>
      </c>
      <c r="AI276" s="208">
        <v>2157</v>
      </c>
      <c r="AJ276" s="72">
        <v>2157</v>
      </c>
      <c r="AK276" s="70">
        <v>1243.8700959299999</v>
      </c>
      <c r="AL276" s="70">
        <v>10</v>
      </c>
      <c r="AM276" s="70">
        <v>913.12990407000007</v>
      </c>
      <c r="AN276" s="207">
        <v>4.6360686138154847E-3</v>
      </c>
      <c r="AO276" s="75">
        <v>0.73410391250485318</v>
      </c>
      <c r="AP276" s="69">
        <v>3.2537537537537538</v>
      </c>
      <c r="AQ276" s="76">
        <v>3.2338830584707647</v>
      </c>
      <c r="AR276" s="208">
        <v>1915</v>
      </c>
      <c r="AS276" s="77">
        <v>2860</v>
      </c>
      <c r="AT276" s="70">
        <v>1535</v>
      </c>
      <c r="AU276" s="70">
        <v>2045</v>
      </c>
      <c r="AV276" s="70">
        <v>110</v>
      </c>
      <c r="AW276" s="70">
        <v>125</v>
      </c>
      <c r="AX276" s="70">
        <v>1645</v>
      </c>
      <c r="AY276" s="70">
        <v>2170</v>
      </c>
      <c r="AZ276" s="207">
        <v>0.85900783289817229</v>
      </c>
      <c r="BA276" s="78">
        <v>0.75874125874125875</v>
      </c>
      <c r="BB276" s="69">
        <v>1.0182004128452957</v>
      </c>
      <c r="BC276" s="69">
        <v>0.97633008732224313</v>
      </c>
      <c r="BD276" s="208">
        <v>160</v>
      </c>
      <c r="BE276" s="79">
        <v>535</v>
      </c>
      <c r="BF276" s="207">
        <v>8.3550913838120106E-2</v>
      </c>
      <c r="BG276" s="78">
        <v>0.18706293706293706</v>
      </c>
      <c r="BH276" s="69">
        <v>1.0640581989292051</v>
      </c>
      <c r="BI276" s="80">
        <v>1.2990481740481741</v>
      </c>
      <c r="BJ276" s="208">
        <v>50</v>
      </c>
      <c r="BK276" s="70">
        <v>80</v>
      </c>
      <c r="BL276" s="70">
        <v>10</v>
      </c>
      <c r="BM276" s="70">
        <v>20</v>
      </c>
      <c r="BN276" s="70">
        <v>60</v>
      </c>
      <c r="BO276" s="70">
        <v>100</v>
      </c>
      <c r="BP276" s="207">
        <v>3.1331592689295036E-2</v>
      </c>
      <c r="BQ276" s="78">
        <v>3.4965034965034968E-2</v>
      </c>
      <c r="BR276" s="69">
        <v>0.64486874180412135</v>
      </c>
      <c r="BS276" s="69">
        <v>0.56395217685540266</v>
      </c>
      <c r="BT276" s="208">
        <v>55</v>
      </c>
      <c r="BU276" s="81">
        <v>50</v>
      </c>
      <c r="BV276" s="12" t="s">
        <v>38</v>
      </c>
      <c r="BW276" s="12" t="s">
        <v>38</v>
      </c>
      <c r="BX276" s="12" t="s">
        <v>38</v>
      </c>
      <c r="BY276" s="82"/>
      <c r="BZ276" s="66"/>
      <c r="CA276" s="97"/>
    </row>
    <row r="277" spans="1:79" ht="12.75" customHeight="1">
      <c r="A277" s="83" t="s">
        <v>351</v>
      </c>
      <c r="B277" s="209">
        <v>8250077.2599999998</v>
      </c>
      <c r="C277" s="84">
        <v>8250077.2599999998</v>
      </c>
      <c r="D277" s="85">
        <v>8250077.0999999996</v>
      </c>
      <c r="E277" s="16">
        <v>0.31633270800000002</v>
      </c>
      <c r="F277" s="86">
        <v>13886</v>
      </c>
      <c r="G277" s="86">
        <v>5571</v>
      </c>
      <c r="H277" s="86">
        <v>5170</v>
      </c>
      <c r="I277" s="84"/>
      <c r="J277" s="85">
        <v>1.87</v>
      </c>
      <c r="K277" s="16">
        <v>1.87</v>
      </c>
      <c r="L277" s="16">
        <v>187</v>
      </c>
      <c r="M277" s="86">
        <v>187</v>
      </c>
      <c r="N277" s="86">
        <v>5705</v>
      </c>
      <c r="O277" s="86">
        <v>5713</v>
      </c>
      <c r="P277" s="87">
        <v>5713</v>
      </c>
      <c r="Q277" s="86">
        <v>5571</v>
      </c>
      <c r="R277" s="86">
        <v>4392.5959832879998</v>
      </c>
      <c r="S277" s="86">
        <v>-8</v>
      </c>
      <c r="T277" s="86">
        <v>1320.4040167120002</v>
      </c>
      <c r="U277" s="210">
        <v>-1.4003150708909505E-3</v>
      </c>
      <c r="V277" s="88">
        <v>0.30059764698041613</v>
      </c>
      <c r="W277" s="91">
        <v>3052.9</v>
      </c>
      <c r="X277" s="89">
        <v>3059.5</v>
      </c>
      <c r="Y277" s="16">
        <v>1885</v>
      </c>
      <c r="Z277" s="16">
        <v>1</v>
      </c>
      <c r="AA277" s="86">
        <v>1867</v>
      </c>
      <c r="AB277" s="86">
        <v>1867</v>
      </c>
      <c r="AC277" s="86">
        <v>1762.2895162680002</v>
      </c>
      <c r="AD277" s="86">
        <v>18</v>
      </c>
      <c r="AE277" s="86">
        <v>104.71048373199983</v>
      </c>
      <c r="AF277" s="210">
        <v>9.6411355115158005E-3</v>
      </c>
      <c r="AG277" s="88">
        <v>5.9417299351439815E-2</v>
      </c>
      <c r="AH277" s="211">
        <v>1854</v>
      </c>
      <c r="AI277" s="211">
        <v>1835</v>
      </c>
      <c r="AJ277" s="87">
        <v>1835</v>
      </c>
      <c r="AK277" s="86">
        <v>1635.4401003600001</v>
      </c>
      <c r="AL277" s="86">
        <v>19</v>
      </c>
      <c r="AM277" s="86">
        <v>199.55989963999991</v>
      </c>
      <c r="AN277" s="210">
        <v>1.0354223433242507E-2</v>
      </c>
      <c r="AO277" s="90">
        <v>0.12202213923706037</v>
      </c>
      <c r="AP277" s="85">
        <v>9.9144385026737964</v>
      </c>
      <c r="AQ277" s="91">
        <v>9.8128342245989302</v>
      </c>
      <c r="AR277" s="211">
        <v>1830</v>
      </c>
      <c r="AS277" s="92">
        <v>2715</v>
      </c>
      <c r="AT277" s="86">
        <v>1475</v>
      </c>
      <c r="AU277" s="86">
        <v>1840</v>
      </c>
      <c r="AV277" s="86">
        <v>85</v>
      </c>
      <c r="AW277" s="86">
        <v>165</v>
      </c>
      <c r="AX277" s="86">
        <v>1560</v>
      </c>
      <c r="AY277" s="86">
        <v>2005</v>
      </c>
      <c r="AZ277" s="210">
        <v>0.85245901639344257</v>
      </c>
      <c r="BA277" s="93">
        <v>0.73848987108655617</v>
      </c>
      <c r="BB277" s="85">
        <v>1.010437960148832</v>
      </c>
      <c r="BC277" s="85">
        <v>0.95027108651067016</v>
      </c>
      <c r="BD277" s="211">
        <v>140</v>
      </c>
      <c r="BE277" s="94">
        <v>605</v>
      </c>
      <c r="BF277" s="210">
        <v>7.650273224043716E-2</v>
      </c>
      <c r="BG277" s="93">
        <v>0.22283609576427257</v>
      </c>
      <c r="BH277" s="85">
        <v>0.97429645878729465</v>
      </c>
      <c r="BI277" s="95">
        <v>1.547472887251893</v>
      </c>
      <c r="BJ277" s="211">
        <v>30</v>
      </c>
      <c r="BK277" s="86">
        <v>25</v>
      </c>
      <c r="BL277" s="86">
        <v>10</v>
      </c>
      <c r="BM277" s="86">
        <v>10</v>
      </c>
      <c r="BN277" s="86">
        <v>40</v>
      </c>
      <c r="BO277" s="86">
        <v>35</v>
      </c>
      <c r="BP277" s="210">
        <v>2.185792349726776E-2</v>
      </c>
      <c r="BQ277" s="93">
        <v>1.289134438305709E-2</v>
      </c>
      <c r="BR277" s="85">
        <v>0.44988110767027045</v>
      </c>
      <c r="BS277" s="85">
        <v>0.20792490940414662</v>
      </c>
      <c r="BT277" s="211">
        <v>95</v>
      </c>
      <c r="BU277" s="96">
        <v>65</v>
      </c>
      <c r="BV277" s="16" t="s">
        <v>59</v>
      </c>
      <c r="BW277" s="16" t="s">
        <v>59</v>
      </c>
      <c r="BX277" s="12" t="s">
        <v>38</v>
      </c>
      <c r="BY277" s="82" t="s">
        <v>469</v>
      </c>
      <c r="BZ277" s="66"/>
      <c r="CA277" s="97"/>
    </row>
    <row r="278" spans="1:79" ht="12.75" customHeight="1">
      <c r="A278" s="67"/>
      <c r="B278" s="206">
        <v>8250077.2699999996</v>
      </c>
      <c r="C278" s="68">
        <v>8250077.2699999996</v>
      </c>
      <c r="D278" s="69">
        <v>8250077.0999999996</v>
      </c>
      <c r="E278" s="12">
        <v>0.25874288000000001</v>
      </c>
      <c r="F278" s="70">
        <v>13886</v>
      </c>
      <c r="G278" s="70">
        <v>5571</v>
      </c>
      <c r="H278" s="70">
        <v>5170</v>
      </c>
      <c r="I278" s="68"/>
      <c r="J278" s="69">
        <v>1.31</v>
      </c>
      <c r="K278" s="12">
        <v>1.31</v>
      </c>
      <c r="L278" s="12">
        <v>131</v>
      </c>
      <c r="M278" s="70">
        <v>131</v>
      </c>
      <c r="N278" s="70">
        <v>4358</v>
      </c>
      <c r="O278" s="70">
        <v>4630</v>
      </c>
      <c r="P278" s="72">
        <v>4630</v>
      </c>
      <c r="Q278" s="70">
        <v>4278</v>
      </c>
      <c r="R278" s="70">
        <v>3592.9036316800002</v>
      </c>
      <c r="S278" s="70">
        <v>-272</v>
      </c>
      <c r="T278" s="70">
        <v>1037.0963683199998</v>
      </c>
      <c r="U278" s="207">
        <v>-5.874730021598272E-2</v>
      </c>
      <c r="V278" s="73">
        <v>0.28865131788549125</v>
      </c>
      <c r="W278" s="76">
        <v>3335.1</v>
      </c>
      <c r="X278" s="74">
        <v>3543.5</v>
      </c>
      <c r="Y278" s="12">
        <v>1812</v>
      </c>
      <c r="Z278" s="12">
        <v>1</v>
      </c>
      <c r="AA278" s="70">
        <v>1915</v>
      </c>
      <c r="AB278" s="70">
        <v>1915</v>
      </c>
      <c r="AC278" s="70">
        <v>1441.4565844799999</v>
      </c>
      <c r="AD278" s="70">
        <v>-103</v>
      </c>
      <c r="AE278" s="70">
        <v>473.54341552000005</v>
      </c>
      <c r="AF278" s="207">
        <v>-5.3785900783289819E-2</v>
      </c>
      <c r="AG278" s="73">
        <v>0.32851729328416024</v>
      </c>
      <c r="AH278" s="208">
        <v>1762</v>
      </c>
      <c r="AI278" s="208">
        <v>1871</v>
      </c>
      <c r="AJ278" s="72">
        <v>1871</v>
      </c>
      <c r="AK278" s="70">
        <v>1337.7006896</v>
      </c>
      <c r="AL278" s="70">
        <v>-109</v>
      </c>
      <c r="AM278" s="70">
        <v>533.29931039999997</v>
      </c>
      <c r="AN278" s="207">
        <v>-5.8257616247995726E-2</v>
      </c>
      <c r="AO278" s="75">
        <v>0.3986686368229857</v>
      </c>
      <c r="AP278" s="69">
        <v>13.450381679389313</v>
      </c>
      <c r="AQ278" s="76">
        <v>14.282442748091603</v>
      </c>
      <c r="AR278" s="208">
        <v>1245</v>
      </c>
      <c r="AS278" s="77">
        <v>2020</v>
      </c>
      <c r="AT278" s="70">
        <v>955</v>
      </c>
      <c r="AU278" s="70">
        <v>1460</v>
      </c>
      <c r="AV278" s="70">
        <v>100</v>
      </c>
      <c r="AW278" s="70">
        <v>105</v>
      </c>
      <c r="AX278" s="70">
        <v>1055</v>
      </c>
      <c r="AY278" s="70">
        <v>1565</v>
      </c>
      <c r="AZ278" s="207">
        <v>0.84738955823293172</v>
      </c>
      <c r="BA278" s="78">
        <v>0.77475247524752477</v>
      </c>
      <c r="BB278" s="69">
        <v>1.0044290226348176</v>
      </c>
      <c r="BC278" s="69">
        <v>0.99693293741060085</v>
      </c>
      <c r="BD278" s="208">
        <v>80</v>
      </c>
      <c r="BE278" s="79">
        <v>385</v>
      </c>
      <c r="BF278" s="207">
        <v>6.4257028112449793E-2</v>
      </c>
      <c r="BG278" s="78">
        <v>0.1905940594059406</v>
      </c>
      <c r="BH278" s="69">
        <v>0.81834194817246086</v>
      </c>
      <c r="BI278" s="80">
        <v>1.3235698569856986</v>
      </c>
      <c r="BJ278" s="208">
        <v>30</v>
      </c>
      <c r="BK278" s="70">
        <v>15</v>
      </c>
      <c r="BL278" s="70">
        <v>10</v>
      </c>
      <c r="BM278" s="70">
        <v>15</v>
      </c>
      <c r="BN278" s="70">
        <v>40</v>
      </c>
      <c r="BO278" s="70">
        <v>30</v>
      </c>
      <c r="BP278" s="207">
        <v>3.2128514056224897E-2</v>
      </c>
      <c r="BQ278" s="78">
        <v>1.4851485148514851E-2</v>
      </c>
      <c r="BR278" s="69">
        <v>0.66127102573220475</v>
      </c>
      <c r="BS278" s="69">
        <v>0.23954008304056212</v>
      </c>
      <c r="BT278" s="208">
        <v>70</v>
      </c>
      <c r="BU278" s="81">
        <v>35</v>
      </c>
      <c r="BV278" s="12" t="s">
        <v>38</v>
      </c>
      <c r="BW278" s="12" t="s">
        <v>38</v>
      </c>
      <c r="BX278" s="12" t="s">
        <v>38</v>
      </c>
      <c r="BY278" s="82"/>
      <c r="BZ278" s="66"/>
      <c r="CA278" s="97"/>
    </row>
    <row r="279" spans="1:79" ht="12.75" customHeight="1">
      <c r="A279" s="67"/>
      <c r="B279" s="206">
        <v>8250077.2800000003</v>
      </c>
      <c r="C279" s="68">
        <v>8250077.2800000003</v>
      </c>
      <c r="D279" s="69">
        <v>8250077.0999999996</v>
      </c>
      <c r="E279" s="12">
        <v>0.18433058399999999</v>
      </c>
      <c r="F279" s="70">
        <v>13886</v>
      </c>
      <c r="G279" s="70">
        <v>5571</v>
      </c>
      <c r="H279" s="70">
        <v>5170</v>
      </c>
      <c r="I279" s="68"/>
      <c r="J279" s="69">
        <v>1.42</v>
      </c>
      <c r="K279" s="12">
        <v>1.42</v>
      </c>
      <c r="L279" s="12">
        <v>142</v>
      </c>
      <c r="M279" s="70">
        <v>142</v>
      </c>
      <c r="N279" s="70">
        <v>4061</v>
      </c>
      <c r="O279" s="70">
        <v>3842</v>
      </c>
      <c r="P279" s="72">
        <v>3842</v>
      </c>
      <c r="Q279" s="70">
        <v>3097</v>
      </c>
      <c r="R279" s="70">
        <v>2559.6144894240001</v>
      </c>
      <c r="S279" s="70">
        <v>219</v>
      </c>
      <c r="T279" s="70">
        <v>1282.3855105759999</v>
      </c>
      <c r="U279" s="207">
        <v>5.700156168662155E-2</v>
      </c>
      <c r="V279" s="73">
        <v>0.50100728679051199</v>
      </c>
      <c r="W279" s="76">
        <v>2868.5</v>
      </c>
      <c r="X279" s="74">
        <v>2711</v>
      </c>
      <c r="Y279" s="12">
        <v>1286</v>
      </c>
      <c r="Z279" s="12">
        <v>1</v>
      </c>
      <c r="AA279" s="70">
        <v>1192</v>
      </c>
      <c r="AB279" s="70">
        <v>1192</v>
      </c>
      <c r="AC279" s="70">
        <v>1026.905683464</v>
      </c>
      <c r="AD279" s="70">
        <v>94</v>
      </c>
      <c r="AE279" s="70">
        <v>165.09431653599995</v>
      </c>
      <c r="AF279" s="207">
        <v>7.8859060402684561E-2</v>
      </c>
      <c r="AG279" s="73">
        <v>0.16076872413355148</v>
      </c>
      <c r="AH279" s="208">
        <v>1264</v>
      </c>
      <c r="AI279" s="208">
        <v>1177</v>
      </c>
      <c r="AJ279" s="72">
        <v>1177</v>
      </c>
      <c r="AK279" s="70">
        <v>952.98911927999995</v>
      </c>
      <c r="AL279" s="70">
        <v>87</v>
      </c>
      <c r="AM279" s="70">
        <v>224.01088072000005</v>
      </c>
      <c r="AN279" s="207">
        <v>7.3916737468139343E-2</v>
      </c>
      <c r="AO279" s="75">
        <v>0.23506132041596048</v>
      </c>
      <c r="AP279" s="69">
        <v>8.9014084507042259</v>
      </c>
      <c r="AQ279" s="76">
        <v>8.2887323943661979</v>
      </c>
      <c r="AR279" s="208">
        <v>1330</v>
      </c>
      <c r="AS279" s="77">
        <v>1770</v>
      </c>
      <c r="AT279" s="70">
        <v>1115</v>
      </c>
      <c r="AU279" s="70">
        <v>1325</v>
      </c>
      <c r="AV279" s="70">
        <v>35</v>
      </c>
      <c r="AW279" s="70">
        <v>120</v>
      </c>
      <c r="AX279" s="70">
        <v>1150</v>
      </c>
      <c r="AY279" s="70">
        <v>1445</v>
      </c>
      <c r="AZ279" s="207">
        <v>0.86466165413533835</v>
      </c>
      <c r="BA279" s="78">
        <v>0.81638418079096042</v>
      </c>
      <c r="BB279" s="69">
        <v>1.0249020084505578</v>
      </c>
      <c r="BC279" s="69">
        <v>1.0505036194320689</v>
      </c>
      <c r="BD279" s="208">
        <v>75</v>
      </c>
      <c r="BE279" s="79">
        <v>240</v>
      </c>
      <c r="BF279" s="207">
        <v>5.6390977443609019E-2</v>
      </c>
      <c r="BG279" s="78">
        <v>0.13559322033898305</v>
      </c>
      <c r="BH279" s="69">
        <v>0.71816428017484524</v>
      </c>
      <c r="BI279" s="80">
        <v>0.94161958568738235</v>
      </c>
      <c r="BJ279" s="208">
        <v>30</v>
      </c>
      <c r="BK279" s="70">
        <v>40</v>
      </c>
      <c r="BL279" s="70">
        <v>0</v>
      </c>
      <c r="BM279" s="70">
        <v>10</v>
      </c>
      <c r="BN279" s="70">
        <v>30</v>
      </c>
      <c r="BO279" s="70">
        <v>50</v>
      </c>
      <c r="BP279" s="207">
        <v>2.2556390977443608E-2</v>
      </c>
      <c r="BQ279" s="78">
        <v>2.8248587570621469E-2</v>
      </c>
      <c r="BR279" s="69">
        <v>0.46425700772740314</v>
      </c>
      <c r="BS279" s="69">
        <v>0.45562238017131401</v>
      </c>
      <c r="BT279" s="208">
        <v>70</v>
      </c>
      <c r="BU279" s="81">
        <v>40</v>
      </c>
      <c r="BV279" s="12" t="s">
        <v>38</v>
      </c>
      <c r="BW279" s="12" t="s">
        <v>38</v>
      </c>
      <c r="BX279" s="12" t="s">
        <v>38</v>
      </c>
      <c r="BY279" s="82"/>
      <c r="BZ279" s="66"/>
      <c r="CA279" s="97"/>
    </row>
    <row r="280" spans="1:79" ht="12.75" customHeight="1">
      <c r="A280" s="67"/>
      <c r="B280" s="206">
        <v>8250077.2999999998</v>
      </c>
      <c r="C280" s="68">
        <v>8250077.2999999998</v>
      </c>
      <c r="D280" s="69">
        <v>8250077.1500000004</v>
      </c>
      <c r="E280" s="12">
        <v>0.17663015100000001</v>
      </c>
      <c r="F280" s="70">
        <v>11297</v>
      </c>
      <c r="G280" s="70">
        <v>3420</v>
      </c>
      <c r="H280" s="70">
        <v>3323</v>
      </c>
      <c r="I280" s="68"/>
      <c r="J280" s="69">
        <v>1.92</v>
      </c>
      <c r="K280" s="12">
        <v>1.93</v>
      </c>
      <c r="L280" s="12">
        <v>192</v>
      </c>
      <c r="M280" s="70">
        <v>193</v>
      </c>
      <c r="N280" s="70">
        <v>5695</v>
      </c>
      <c r="O280" s="70">
        <v>5550</v>
      </c>
      <c r="P280" s="72">
        <v>5550</v>
      </c>
      <c r="Q280" s="70">
        <v>4742</v>
      </c>
      <c r="R280" s="70">
        <v>1995.3908158470001</v>
      </c>
      <c r="S280" s="70">
        <v>145</v>
      </c>
      <c r="T280" s="70">
        <v>3554.6091841529997</v>
      </c>
      <c r="U280" s="207">
        <v>2.6126126126126126E-2</v>
      </c>
      <c r="V280" s="73">
        <v>1.78141001548318</v>
      </c>
      <c r="W280" s="76">
        <v>2970.2</v>
      </c>
      <c r="X280" s="74">
        <v>2880.7</v>
      </c>
      <c r="Y280" s="12">
        <v>1720</v>
      </c>
      <c r="Z280" s="12">
        <v>1</v>
      </c>
      <c r="AA280" s="70">
        <v>1708</v>
      </c>
      <c r="AB280" s="70">
        <v>1708</v>
      </c>
      <c r="AC280" s="70">
        <v>604.07511642000009</v>
      </c>
      <c r="AD280" s="70">
        <v>12</v>
      </c>
      <c r="AE280" s="70">
        <v>1103.9248835799999</v>
      </c>
      <c r="AF280" s="207">
        <v>7.0257611241217799E-3</v>
      </c>
      <c r="AG280" s="73">
        <v>1.8274629322960976</v>
      </c>
      <c r="AH280" s="208">
        <v>1685</v>
      </c>
      <c r="AI280" s="208">
        <v>1689</v>
      </c>
      <c r="AJ280" s="72">
        <v>1689</v>
      </c>
      <c r="AK280" s="70">
        <v>586.94199177300004</v>
      </c>
      <c r="AL280" s="70">
        <v>-4</v>
      </c>
      <c r="AM280" s="70">
        <v>1102.0580082269998</v>
      </c>
      <c r="AN280" s="207">
        <v>-2.368265245707519E-3</v>
      </c>
      <c r="AO280" s="75">
        <v>1.8776267905078106</v>
      </c>
      <c r="AP280" s="69">
        <v>8.7760416666666661</v>
      </c>
      <c r="AQ280" s="76">
        <v>8.7512953367875639</v>
      </c>
      <c r="AR280" s="208">
        <v>1960</v>
      </c>
      <c r="AS280" s="77">
        <v>2580</v>
      </c>
      <c r="AT280" s="70">
        <v>1645</v>
      </c>
      <c r="AU280" s="70">
        <v>2060</v>
      </c>
      <c r="AV280" s="70">
        <v>140</v>
      </c>
      <c r="AW280" s="70">
        <v>185</v>
      </c>
      <c r="AX280" s="70">
        <v>1785</v>
      </c>
      <c r="AY280" s="70">
        <v>2245</v>
      </c>
      <c r="AZ280" s="207">
        <v>0.9107142857142857</v>
      </c>
      <c r="BA280" s="78">
        <v>0.87015503875968991</v>
      </c>
      <c r="BB280" s="69">
        <v>1.0794891806397722</v>
      </c>
      <c r="BC280" s="69">
        <v>1.1196946721805319</v>
      </c>
      <c r="BD280" s="208">
        <v>60</v>
      </c>
      <c r="BE280" s="79">
        <v>235</v>
      </c>
      <c r="BF280" s="207">
        <v>3.0612244897959183E-2</v>
      </c>
      <c r="BG280" s="78">
        <v>9.1085271317829453E-2</v>
      </c>
      <c r="BH280" s="69">
        <v>0.38986060923777316</v>
      </c>
      <c r="BI280" s="80">
        <v>0.6325366063738157</v>
      </c>
      <c r="BJ280" s="208">
        <v>30</v>
      </c>
      <c r="BK280" s="70">
        <v>25</v>
      </c>
      <c r="BL280" s="70">
        <v>0</v>
      </c>
      <c r="BM280" s="70">
        <v>0</v>
      </c>
      <c r="BN280" s="70">
        <v>30</v>
      </c>
      <c r="BO280" s="70">
        <v>25</v>
      </c>
      <c r="BP280" s="207">
        <v>1.5306122448979591E-2</v>
      </c>
      <c r="BQ280" s="78">
        <v>9.6899224806201549E-3</v>
      </c>
      <c r="BR280" s="69">
        <v>0.31503154095788072</v>
      </c>
      <c r="BS280" s="69">
        <v>0.15628907226806701</v>
      </c>
      <c r="BT280" s="208">
        <v>75</v>
      </c>
      <c r="BU280" s="81">
        <v>70</v>
      </c>
      <c r="BV280" s="12" t="s">
        <v>38</v>
      </c>
      <c r="BW280" s="12" t="s">
        <v>38</v>
      </c>
      <c r="BX280" s="12" t="s">
        <v>38</v>
      </c>
      <c r="BY280" s="82"/>
      <c r="BZ280" s="66"/>
      <c r="CA280" s="97"/>
    </row>
    <row r="281" spans="1:79" ht="12.75" customHeight="1">
      <c r="A281" s="67"/>
      <c r="B281" s="206">
        <v>8250077.3099999996</v>
      </c>
      <c r="C281" s="68">
        <v>8250077.3099999996</v>
      </c>
      <c r="D281" s="69">
        <v>8250077.1500000004</v>
      </c>
      <c r="E281" s="12">
        <v>0.32563556100000002</v>
      </c>
      <c r="F281" s="70">
        <v>11297</v>
      </c>
      <c r="G281" s="70">
        <v>3420</v>
      </c>
      <c r="H281" s="70">
        <v>3323</v>
      </c>
      <c r="I281" s="68"/>
      <c r="J281" s="69">
        <v>2</v>
      </c>
      <c r="K281" s="12">
        <v>2</v>
      </c>
      <c r="L281" s="12">
        <v>200</v>
      </c>
      <c r="M281" s="70">
        <v>200</v>
      </c>
      <c r="N281" s="70">
        <v>3272</v>
      </c>
      <c r="O281" s="70">
        <v>3499</v>
      </c>
      <c r="P281" s="72">
        <v>3499</v>
      </c>
      <c r="Q281" s="70">
        <v>3543</v>
      </c>
      <c r="R281" s="70">
        <v>3678.7049326170004</v>
      </c>
      <c r="S281" s="70">
        <v>-227</v>
      </c>
      <c r="T281" s="70">
        <v>-179.7049326170004</v>
      </c>
      <c r="U281" s="207">
        <v>-6.487567876536153E-2</v>
      </c>
      <c r="V281" s="73">
        <v>-4.8850053458666443E-2</v>
      </c>
      <c r="W281" s="76">
        <v>1634</v>
      </c>
      <c r="X281" s="74">
        <v>1747.5</v>
      </c>
      <c r="Y281" s="12">
        <v>1113</v>
      </c>
      <c r="Z281" s="12">
        <v>1</v>
      </c>
      <c r="AA281" s="70">
        <v>1107</v>
      </c>
      <c r="AB281" s="70">
        <v>1107</v>
      </c>
      <c r="AC281" s="70">
        <v>1113.6736186200001</v>
      </c>
      <c r="AD281" s="70">
        <v>6</v>
      </c>
      <c r="AE281" s="70">
        <v>-6.6736186200000702</v>
      </c>
      <c r="AF281" s="207">
        <v>5.4200542005420054E-3</v>
      </c>
      <c r="AG281" s="73">
        <v>-5.9924366604550017E-3</v>
      </c>
      <c r="AH281" s="208">
        <v>1099</v>
      </c>
      <c r="AI281" s="208">
        <v>1106</v>
      </c>
      <c r="AJ281" s="72">
        <v>1106</v>
      </c>
      <c r="AK281" s="70">
        <v>1082.0869692030001</v>
      </c>
      <c r="AL281" s="70">
        <v>-7</v>
      </c>
      <c r="AM281" s="70">
        <v>23.913030796999919</v>
      </c>
      <c r="AN281" s="207">
        <v>-6.3291139240506328E-3</v>
      </c>
      <c r="AO281" s="75">
        <v>2.2098991557594316E-2</v>
      </c>
      <c r="AP281" s="69">
        <v>5.4950000000000001</v>
      </c>
      <c r="AQ281" s="76">
        <v>5.53</v>
      </c>
      <c r="AR281" s="208">
        <v>865</v>
      </c>
      <c r="AS281" s="77">
        <v>1590</v>
      </c>
      <c r="AT281" s="70">
        <v>725</v>
      </c>
      <c r="AU281" s="70">
        <v>1225</v>
      </c>
      <c r="AV281" s="70">
        <v>70</v>
      </c>
      <c r="AW281" s="70">
        <v>125</v>
      </c>
      <c r="AX281" s="70">
        <v>795</v>
      </c>
      <c r="AY281" s="70">
        <v>1350</v>
      </c>
      <c r="AZ281" s="207">
        <v>0.91907514450867056</v>
      </c>
      <c r="BA281" s="78">
        <v>0.84905660377358494</v>
      </c>
      <c r="BB281" s="69">
        <v>1.0893994859363632</v>
      </c>
      <c r="BC281" s="69">
        <v>1.0925457111414023</v>
      </c>
      <c r="BD281" s="208">
        <v>45</v>
      </c>
      <c r="BE281" s="79">
        <v>190</v>
      </c>
      <c r="BF281" s="207">
        <v>5.2023121387283239E-2</v>
      </c>
      <c r="BG281" s="78">
        <v>0.11949685534591195</v>
      </c>
      <c r="BH281" s="69">
        <v>0.66253768275089775</v>
      </c>
      <c r="BI281" s="80">
        <v>0.82983927323549977</v>
      </c>
      <c r="BJ281" s="208">
        <v>10</v>
      </c>
      <c r="BK281" s="70">
        <v>40</v>
      </c>
      <c r="BL281" s="70">
        <v>0</v>
      </c>
      <c r="BM281" s="70">
        <v>10</v>
      </c>
      <c r="BN281" s="70">
        <v>10</v>
      </c>
      <c r="BO281" s="70">
        <v>50</v>
      </c>
      <c r="BP281" s="207">
        <v>1.1560693641618497E-2</v>
      </c>
      <c r="BQ281" s="78">
        <v>3.1446540880503145E-2</v>
      </c>
      <c r="BR281" s="69">
        <v>0.23794289798745519</v>
      </c>
      <c r="BS281" s="69">
        <v>0.50720227226617975</v>
      </c>
      <c r="BT281" s="208">
        <v>20</v>
      </c>
      <c r="BU281" s="81">
        <v>15</v>
      </c>
      <c r="BV281" s="12" t="s">
        <v>38</v>
      </c>
      <c r="BW281" s="12" t="s">
        <v>38</v>
      </c>
      <c r="BX281" s="12" t="s">
        <v>38</v>
      </c>
      <c r="BY281" s="82"/>
      <c r="BZ281" s="66"/>
      <c r="CA281" s="97"/>
    </row>
    <row r="282" spans="1:79" ht="12.75" customHeight="1">
      <c r="A282" s="67"/>
      <c r="B282" s="206">
        <v>8250077.3200000003</v>
      </c>
      <c r="C282" s="68">
        <v>8250077.3200000003</v>
      </c>
      <c r="D282" s="69">
        <v>8250077.1500000004</v>
      </c>
      <c r="E282" s="12">
        <v>0.38368650399999998</v>
      </c>
      <c r="F282" s="70">
        <v>11297</v>
      </c>
      <c r="G282" s="70">
        <v>3420</v>
      </c>
      <c r="H282" s="70">
        <v>3323</v>
      </c>
      <c r="I282" s="68"/>
      <c r="J282" s="69">
        <v>1.71</v>
      </c>
      <c r="K282" s="12">
        <v>1.71</v>
      </c>
      <c r="L282" s="12">
        <v>171</v>
      </c>
      <c r="M282" s="70">
        <v>171</v>
      </c>
      <c r="N282" s="70">
        <v>4070</v>
      </c>
      <c r="O282" s="70">
        <v>4304</v>
      </c>
      <c r="P282" s="72">
        <v>4304</v>
      </c>
      <c r="Q282" s="70">
        <v>4381</v>
      </c>
      <c r="R282" s="70">
        <v>4334.5064356880002</v>
      </c>
      <c r="S282" s="70">
        <v>-234</v>
      </c>
      <c r="T282" s="70">
        <v>-30.506435688000238</v>
      </c>
      <c r="U282" s="207">
        <v>-5.4368029739776953E-2</v>
      </c>
      <c r="V282" s="73">
        <v>-7.0380413873253516E-3</v>
      </c>
      <c r="W282" s="76">
        <v>2382.6</v>
      </c>
      <c r="X282" s="74">
        <v>2519.8000000000002</v>
      </c>
      <c r="Y282" s="12">
        <v>1384</v>
      </c>
      <c r="Z282" s="12">
        <v>1</v>
      </c>
      <c r="AA282" s="70">
        <v>1373</v>
      </c>
      <c r="AB282" s="70">
        <v>1373</v>
      </c>
      <c r="AC282" s="70">
        <v>1312.20784368</v>
      </c>
      <c r="AD282" s="70">
        <v>11</v>
      </c>
      <c r="AE282" s="70">
        <v>60.792156320000004</v>
      </c>
      <c r="AF282" s="207">
        <v>8.0116533139111441E-3</v>
      </c>
      <c r="AG282" s="73">
        <v>4.6328145813785436E-2</v>
      </c>
      <c r="AH282" s="208">
        <v>1353</v>
      </c>
      <c r="AI282" s="208">
        <v>1366</v>
      </c>
      <c r="AJ282" s="72">
        <v>1366</v>
      </c>
      <c r="AK282" s="70">
        <v>1274.9902527919999</v>
      </c>
      <c r="AL282" s="70">
        <v>-13</v>
      </c>
      <c r="AM282" s="70">
        <v>91.009747208000135</v>
      </c>
      <c r="AN282" s="207">
        <v>-9.5168374816983897E-3</v>
      </c>
      <c r="AO282" s="75">
        <v>7.1380739585032216E-2</v>
      </c>
      <c r="AP282" s="69">
        <v>7.9122807017543861</v>
      </c>
      <c r="AQ282" s="76">
        <v>7.9883040935672511</v>
      </c>
      <c r="AR282" s="208">
        <v>1205</v>
      </c>
      <c r="AS282" s="77">
        <v>1805</v>
      </c>
      <c r="AT282" s="70">
        <v>970</v>
      </c>
      <c r="AU282" s="70">
        <v>1360</v>
      </c>
      <c r="AV282" s="70">
        <v>105</v>
      </c>
      <c r="AW282" s="70">
        <v>115</v>
      </c>
      <c r="AX282" s="70">
        <v>1075</v>
      </c>
      <c r="AY282" s="70">
        <v>1475</v>
      </c>
      <c r="AZ282" s="207">
        <v>0.89211618257261416</v>
      </c>
      <c r="BA282" s="78">
        <v>0.81717451523545703</v>
      </c>
      <c r="BB282" s="69">
        <v>1.0574444499961646</v>
      </c>
      <c r="BC282" s="69">
        <v>1.0515206028744737</v>
      </c>
      <c r="BD282" s="208">
        <v>40</v>
      </c>
      <c r="BE282" s="79">
        <v>255</v>
      </c>
      <c r="BF282" s="207">
        <v>3.3195020746887967E-2</v>
      </c>
      <c r="BG282" s="78">
        <v>0.14127423822714683</v>
      </c>
      <c r="BH282" s="69">
        <v>0.42275341306004727</v>
      </c>
      <c r="BI282" s="80">
        <v>0.98107109879963084</v>
      </c>
      <c r="BJ282" s="208">
        <v>40</v>
      </c>
      <c r="BK282" s="70">
        <v>35</v>
      </c>
      <c r="BL282" s="70">
        <v>0</v>
      </c>
      <c r="BM282" s="70">
        <v>0</v>
      </c>
      <c r="BN282" s="70">
        <v>40</v>
      </c>
      <c r="BO282" s="70">
        <v>35</v>
      </c>
      <c r="BP282" s="207">
        <v>3.3195020746887967E-2</v>
      </c>
      <c r="BQ282" s="78">
        <v>1.9390581717451522E-2</v>
      </c>
      <c r="BR282" s="69">
        <v>0.68322193115070118</v>
      </c>
      <c r="BS282" s="69">
        <v>0.31275131802341166</v>
      </c>
      <c r="BT282" s="208">
        <v>50</v>
      </c>
      <c r="BU282" s="81">
        <v>40</v>
      </c>
      <c r="BV282" s="12" t="s">
        <v>38</v>
      </c>
      <c r="BW282" s="12" t="s">
        <v>38</v>
      </c>
      <c r="BX282" s="12" t="s">
        <v>38</v>
      </c>
      <c r="BY282" s="82"/>
      <c r="BZ282" s="66"/>
      <c r="CA282" s="97"/>
    </row>
    <row r="283" spans="1:79" ht="12.75" customHeight="1">
      <c r="A283" s="67"/>
      <c r="B283" s="206">
        <v>8250077.3300000001</v>
      </c>
      <c r="C283" s="68">
        <v>8250077.29</v>
      </c>
      <c r="D283" s="69">
        <v>8250077.1500000004</v>
      </c>
      <c r="E283" s="12">
        <v>0.114047783</v>
      </c>
      <c r="F283" s="70">
        <v>11297</v>
      </c>
      <c r="G283" s="70">
        <v>3420</v>
      </c>
      <c r="H283" s="70">
        <v>3323</v>
      </c>
      <c r="I283" s="68"/>
      <c r="J283" s="69">
        <v>18.41</v>
      </c>
      <c r="K283" s="12">
        <v>17.23</v>
      </c>
      <c r="L283" s="12">
        <v>1841</v>
      </c>
      <c r="M283" s="70">
        <v>1723</v>
      </c>
      <c r="N283" s="70">
        <v>3497</v>
      </c>
      <c r="O283" s="70">
        <v>2875</v>
      </c>
      <c r="P283" s="72">
        <v>14758</v>
      </c>
      <c r="Q283" s="70">
        <v>4220</v>
      </c>
      <c r="R283" s="70">
        <v>1288.397804551</v>
      </c>
      <c r="S283" s="70">
        <v>622</v>
      </c>
      <c r="T283" s="70">
        <v>13469.602195449001</v>
      </c>
      <c r="U283" s="207">
        <v>0.21634782608695652</v>
      </c>
      <c r="V283" s="73">
        <v>10.454536749341239</v>
      </c>
      <c r="W283" s="76">
        <v>190</v>
      </c>
      <c r="X283" s="74">
        <v>856.6</v>
      </c>
      <c r="Y283" s="12">
        <v>941</v>
      </c>
      <c r="Z283" s="239">
        <v>0.22923145</v>
      </c>
      <c r="AA283" s="70">
        <v>1172.7480982</v>
      </c>
      <c r="AB283" s="70">
        <v>5116</v>
      </c>
      <c r="AC283" s="70">
        <v>390.04341785999998</v>
      </c>
      <c r="AD283" s="70">
        <v>-231.74809819999996</v>
      </c>
      <c r="AE283" s="70">
        <v>4725.9565821400001</v>
      </c>
      <c r="AF283" s="207">
        <v>-0.19761114817043834</v>
      </c>
      <c r="AG283" s="73">
        <v>12.1164884875363</v>
      </c>
      <c r="AH283" s="208">
        <v>921</v>
      </c>
      <c r="AI283" s="208">
        <v>1097.78941405</v>
      </c>
      <c r="AJ283" s="72">
        <v>4789</v>
      </c>
      <c r="AK283" s="70">
        <v>378.98078290900003</v>
      </c>
      <c r="AL283" s="70">
        <v>-176.78941405</v>
      </c>
      <c r="AM283" s="70">
        <v>4410.0192170909995</v>
      </c>
      <c r="AN283" s="207">
        <v>-0.16104128149476576</v>
      </c>
      <c r="AO283" s="75">
        <v>11.636524636527342</v>
      </c>
      <c r="AP283" s="69">
        <v>0.50027159152634437</v>
      </c>
      <c r="AQ283" s="76">
        <v>2.7794544399303542</v>
      </c>
      <c r="AR283" s="208">
        <v>1030</v>
      </c>
      <c r="AS283" s="77">
        <v>7500</v>
      </c>
      <c r="AT283" s="70">
        <v>790</v>
      </c>
      <c r="AU283" s="70">
        <v>5845</v>
      </c>
      <c r="AV283" s="70">
        <v>65</v>
      </c>
      <c r="AW283" s="70">
        <v>435</v>
      </c>
      <c r="AX283" s="70">
        <v>855</v>
      </c>
      <c r="AY283" s="70">
        <v>6280</v>
      </c>
      <c r="AZ283" s="207">
        <v>0.83009708737864074</v>
      </c>
      <c r="BA283" s="78">
        <v>0.83733333333333337</v>
      </c>
      <c r="BB283" s="69">
        <v>0.98393188595149994</v>
      </c>
      <c r="BC283" s="69">
        <v>1.0774604873964575</v>
      </c>
      <c r="BD283" s="208">
        <v>115</v>
      </c>
      <c r="BE283" s="79">
        <v>935</v>
      </c>
      <c r="BF283" s="207">
        <v>0.11165048543689321</v>
      </c>
      <c r="BG283" s="78">
        <v>0.12466666666666666</v>
      </c>
      <c r="BH283" s="69">
        <v>1.4219187916212634</v>
      </c>
      <c r="BI283" s="80">
        <v>0.86574074074074081</v>
      </c>
      <c r="BJ283" s="208">
        <v>20</v>
      </c>
      <c r="BK283" s="70">
        <v>110</v>
      </c>
      <c r="BL283" s="70">
        <v>0</v>
      </c>
      <c r="BM283" s="70">
        <v>20</v>
      </c>
      <c r="BN283" s="70">
        <v>20</v>
      </c>
      <c r="BO283" s="70">
        <v>130</v>
      </c>
      <c r="BP283" s="207">
        <v>1.9417475728155338E-2</v>
      </c>
      <c r="BQ283" s="78">
        <v>1.7333333333333333E-2</v>
      </c>
      <c r="BR283" s="69">
        <v>0.39965166360999749</v>
      </c>
      <c r="BS283" s="69">
        <v>0.27956989247311825</v>
      </c>
      <c r="BT283" s="208">
        <v>35</v>
      </c>
      <c r="BU283" s="81">
        <v>140</v>
      </c>
      <c r="BV283" s="12" t="s">
        <v>38</v>
      </c>
      <c r="BW283" s="12" t="s">
        <v>38</v>
      </c>
      <c r="BX283" s="12" t="s">
        <v>38</v>
      </c>
      <c r="BY283" s="82"/>
      <c r="BZ283" s="66"/>
      <c r="CA283" s="97"/>
    </row>
    <row r="284" spans="1:79" ht="12.75" customHeight="1">
      <c r="A284" s="67"/>
      <c r="B284" s="206">
        <v>8250077.3399999999</v>
      </c>
      <c r="C284" s="68"/>
      <c r="D284" s="69"/>
      <c r="E284" s="12"/>
      <c r="F284" s="70"/>
      <c r="G284" s="70"/>
      <c r="H284" s="70"/>
      <c r="I284" s="68"/>
      <c r="J284" s="69">
        <v>0.78</v>
      </c>
      <c r="K284" s="12"/>
      <c r="L284" s="12">
        <v>78</v>
      </c>
      <c r="M284" s="70"/>
      <c r="N284" s="70">
        <v>3376</v>
      </c>
      <c r="O284" s="70">
        <v>1074</v>
      </c>
      <c r="P284" s="72"/>
      <c r="Q284" s="70"/>
      <c r="R284" s="70"/>
      <c r="S284" s="70">
        <v>2302</v>
      </c>
      <c r="T284" s="70"/>
      <c r="U284" s="207">
        <v>2.1433891992551208</v>
      </c>
      <c r="V284" s="73"/>
      <c r="W284" s="76">
        <v>4356.1000000000004</v>
      </c>
      <c r="X284" s="74"/>
      <c r="Y284" s="12">
        <v>920</v>
      </c>
      <c r="Z284" s="240">
        <v>2.807875E-2</v>
      </c>
      <c r="AA284" s="70">
        <v>143.65088499999999</v>
      </c>
      <c r="AB284" s="70"/>
      <c r="AC284" s="70"/>
      <c r="AD284" s="70">
        <v>776.34911499999998</v>
      </c>
      <c r="AE284" s="70"/>
      <c r="AF284" s="207">
        <v>5.404415816860439</v>
      </c>
      <c r="AG284" s="73"/>
      <c r="AH284" s="208">
        <v>897</v>
      </c>
      <c r="AI284" s="208">
        <v>134.46913375</v>
      </c>
      <c r="AJ284" s="72"/>
      <c r="AK284" s="70"/>
      <c r="AL284" s="70">
        <v>762.53086625000003</v>
      </c>
      <c r="AM284" s="70"/>
      <c r="AN284" s="207">
        <v>5.6706758271208102</v>
      </c>
      <c r="AO284" s="75"/>
      <c r="AP284" s="69">
        <v>11.5</v>
      </c>
      <c r="AQ284" s="76"/>
      <c r="AR284" s="208">
        <v>1025</v>
      </c>
      <c r="AS284" s="77"/>
      <c r="AT284" s="70">
        <v>845</v>
      </c>
      <c r="AU284" s="70"/>
      <c r="AV284" s="70">
        <v>60</v>
      </c>
      <c r="AW284" s="70"/>
      <c r="AX284" s="70">
        <v>905</v>
      </c>
      <c r="AY284" s="70"/>
      <c r="AZ284" s="207">
        <v>0.88292682926829269</v>
      </c>
      <c r="BA284" s="78"/>
      <c r="BB284" s="69">
        <v>1.0465521123830446</v>
      </c>
      <c r="BC284" s="69"/>
      <c r="BD284" s="208">
        <v>50</v>
      </c>
      <c r="BE284" s="79"/>
      <c r="BF284" s="207">
        <v>4.878048780487805E-2</v>
      </c>
      <c r="BG284" s="78"/>
      <c r="BH284" s="69">
        <v>0.62124129602116696</v>
      </c>
      <c r="BI284" s="80"/>
      <c r="BJ284" s="208">
        <v>15</v>
      </c>
      <c r="BK284" s="70"/>
      <c r="BL284" s="70">
        <v>0</v>
      </c>
      <c r="BM284" s="70"/>
      <c r="BN284" s="70">
        <v>15</v>
      </c>
      <c r="BO284" s="70"/>
      <c r="BP284" s="207">
        <v>1.4634146341463415E-2</v>
      </c>
      <c r="BQ284" s="78"/>
      <c r="BR284" s="69">
        <v>0.30120088794021771</v>
      </c>
      <c r="BS284" s="69"/>
      <c r="BT284" s="208">
        <v>55</v>
      </c>
      <c r="BU284" s="81"/>
      <c r="BV284" s="12" t="s">
        <v>38</v>
      </c>
      <c r="BW284" s="12"/>
      <c r="BX284" s="12"/>
      <c r="BY284" s="82" t="s">
        <v>305</v>
      </c>
      <c r="BZ284" s="66"/>
      <c r="CA284" s="97"/>
    </row>
    <row r="285" spans="1:79" ht="12.75" customHeight="1">
      <c r="A285" s="67"/>
      <c r="B285" s="206">
        <v>8250077.3499999996</v>
      </c>
      <c r="C285" s="68"/>
      <c r="D285" s="69"/>
      <c r="E285" s="12"/>
      <c r="F285" s="70"/>
      <c r="G285" s="70"/>
      <c r="H285" s="70"/>
      <c r="I285" s="68"/>
      <c r="J285" s="69">
        <v>0.41</v>
      </c>
      <c r="K285" s="12"/>
      <c r="L285" s="12">
        <v>41</v>
      </c>
      <c r="M285" s="70"/>
      <c r="N285" s="70">
        <v>1834</v>
      </c>
      <c r="O285" s="70">
        <v>854</v>
      </c>
      <c r="P285" s="72"/>
      <c r="Q285" s="70"/>
      <c r="R285" s="70"/>
      <c r="S285" s="70">
        <v>980</v>
      </c>
      <c r="T285" s="70"/>
      <c r="U285" s="207">
        <v>1.1475409836065573</v>
      </c>
      <c r="V285" s="73"/>
      <c r="W285" s="76">
        <v>4453.6000000000004</v>
      </c>
      <c r="X285" s="74"/>
      <c r="Y285" s="12">
        <v>614</v>
      </c>
      <c r="Z285" s="240">
        <v>5.3424510000000001E-2</v>
      </c>
      <c r="AA285" s="70">
        <v>273.31979316000002</v>
      </c>
      <c r="AB285" s="70"/>
      <c r="AC285" s="70"/>
      <c r="AD285" s="70">
        <v>340.68020683999998</v>
      </c>
      <c r="AE285" s="70"/>
      <c r="AF285" s="207">
        <v>1.246452746437458</v>
      </c>
      <c r="AG285" s="73"/>
      <c r="AH285" s="208">
        <v>597</v>
      </c>
      <c r="AI285" s="208">
        <v>255.84997839000002</v>
      </c>
      <c r="AJ285" s="72"/>
      <c r="AK285" s="70"/>
      <c r="AL285" s="70">
        <v>341.15002160999995</v>
      </c>
      <c r="AM285" s="70"/>
      <c r="AN285" s="207">
        <v>1.3333986727564793</v>
      </c>
      <c r="AO285" s="75"/>
      <c r="AP285" s="69">
        <v>14.560975609756097</v>
      </c>
      <c r="AQ285" s="76"/>
      <c r="AR285" s="208">
        <v>630</v>
      </c>
      <c r="AS285" s="77"/>
      <c r="AT285" s="70">
        <v>515</v>
      </c>
      <c r="AU285" s="70"/>
      <c r="AV285" s="70">
        <v>30</v>
      </c>
      <c r="AW285" s="70"/>
      <c r="AX285" s="70">
        <v>545</v>
      </c>
      <c r="AY285" s="70"/>
      <c r="AZ285" s="207">
        <v>0.86507936507936511</v>
      </c>
      <c r="BA285" s="78"/>
      <c r="BB285" s="69">
        <v>1.0253971301937705</v>
      </c>
      <c r="BC285" s="69"/>
      <c r="BD285" s="208">
        <v>40</v>
      </c>
      <c r="BE285" s="79"/>
      <c r="BF285" s="207">
        <v>6.3492063492063489E-2</v>
      </c>
      <c r="BG285" s="78"/>
      <c r="BH285" s="69">
        <v>0.80859978212278871</v>
      </c>
      <c r="BI285" s="80"/>
      <c r="BJ285" s="208">
        <v>20</v>
      </c>
      <c r="BK285" s="70"/>
      <c r="BL285" s="70">
        <v>0</v>
      </c>
      <c r="BM285" s="70"/>
      <c r="BN285" s="70">
        <v>20</v>
      </c>
      <c r="BO285" s="70"/>
      <c r="BP285" s="207">
        <v>3.1746031746031744E-2</v>
      </c>
      <c r="BQ285" s="78"/>
      <c r="BR285" s="69">
        <v>0.6533987516163452</v>
      </c>
      <c r="BS285" s="69"/>
      <c r="BT285" s="208">
        <v>30</v>
      </c>
      <c r="BU285" s="81"/>
      <c r="BV285" s="12" t="s">
        <v>38</v>
      </c>
      <c r="BW285" s="12"/>
      <c r="BX285" s="12"/>
      <c r="BY285" s="82" t="s">
        <v>305</v>
      </c>
      <c r="BZ285" s="428"/>
      <c r="CA285" s="97"/>
    </row>
    <row r="286" spans="1:79" ht="12.75" customHeight="1">
      <c r="A286" s="67"/>
      <c r="B286" s="206">
        <v>8250077.3600000003</v>
      </c>
      <c r="C286" s="68"/>
      <c r="D286" s="69"/>
      <c r="E286" s="12"/>
      <c r="F286" s="70"/>
      <c r="G286" s="70"/>
      <c r="H286" s="70"/>
      <c r="I286" s="68"/>
      <c r="J286" s="69">
        <v>0.84</v>
      </c>
      <c r="K286" s="12"/>
      <c r="L286" s="12">
        <v>84</v>
      </c>
      <c r="M286" s="70"/>
      <c r="N286" s="70">
        <v>3371</v>
      </c>
      <c r="O286" s="70">
        <v>2363</v>
      </c>
      <c r="P286" s="72"/>
      <c r="Q286" s="70"/>
      <c r="R286" s="70"/>
      <c r="S286" s="70">
        <v>1008</v>
      </c>
      <c r="T286" s="70"/>
      <c r="U286" s="207">
        <v>0.42657638595006347</v>
      </c>
      <c r="V286" s="73"/>
      <c r="W286" s="76">
        <v>4018.8</v>
      </c>
      <c r="X286" s="74"/>
      <c r="Y286" s="12">
        <v>1253</v>
      </c>
      <c r="Z286" s="240">
        <v>0.11206473</v>
      </c>
      <c r="AA286" s="70">
        <v>573.32315868000001</v>
      </c>
      <c r="AB286" s="70"/>
      <c r="AC286" s="70"/>
      <c r="AD286" s="70">
        <v>679.67684131999999</v>
      </c>
      <c r="AE286" s="70"/>
      <c r="AF286" s="207">
        <v>1.1855039012986412</v>
      </c>
      <c r="AG286" s="73"/>
      <c r="AH286" s="208">
        <v>1190</v>
      </c>
      <c r="AI286" s="208">
        <v>536.67799196999999</v>
      </c>
      <c r="AJ286" s="72"/>
      <c r="AK286" s="70"/>
      <c r="AL286" s="70">
        <v>653.32200803000001</v>
      </c>
      <c r="AM286" s="70"/>
      <c r="AN286" s="207">
        <v>1.2173445116164188</v>
      </c>
      <c r="AO286" s="75"/>
      <c r="AP286" s="69">
        <v>14.166666666666666</v>
      </c>
      <c r="AQ286" s="76"/>
      <c r="AR286" s="208">
        <v>1285</v>
      </c>
      <c r="AS286" s="77"/>
      <c r="AT286" s="70">
        <v>1065</v>
      </c>
      <c r="AU286" s="70"/>
      <c r="AV286" s="70">
        <v>60</v>
      </c>
      <c r="AW286" s="70"/>
      <c r="AX286" s="70">
        <v>1125</v>
      </c>
      <c r="AY286" s="70"/>
      <c r="AZ286" s="207">
        <v>0.8754863813229572</v>
      </c>
      <c r="BA286" s="78"/>
      <c r="BB286" s="69">
        <v>1.0377327898116373</v>
      </c>
      <c r="BC286" s="69"/>
      <c r="BD286" s="208">
        <v>70</v>
      </c>
      <c r="BE286" s="79"/>
      <c r="BF286" s="207">
        <v>5.4474708171206226E-2</v>
      </c>
      <c r="BG286" s="78"/>
      <c r="BH286" s="69">
        <v>0.69375973524542778</v>
      </c>
      <c r="BI286" s="80"/>
      <c r="BJ286" s="208">
        <v>45</v>
      </c>
      <c r="BK286" s="70"/>
      <c r="BL286" s="70">
        <v>0</v>
      </c>
      <c r="BM286" s="70"/>
      <c r="BN286" s="70">
        <v>45</v>
      </c>
      <c r="BO286" s="70"/>
      <c r="BP286" s="207">
        <v>3.5019455252918288E-2</v>
      </c>
      <c r="BQ286" s="78"/>
      <c r="BR286" s="69">
        <v>0.72077255285305009</v>
      </c>
      <c r="BS286" s="69"/>
      <c r="BT286" s="208">
        <v>45</v>
      </c>
      <c r="BU286" s="81"/>
      <c r="BV286" s="12" t="s">
        <v>38</v>
      </c>
      <c r="BW286" s="12"/>
      <c r="BX286" s="12"/>
      <c r="BY286" s="82" t="s">
        <v>305</v>
      </c>
      <c r="BZ286" s="66"/>
      <c r="CA286" s="97"/>
    </row>
    <row r="287" spans="1:79" ht="12.75" customHeight="1">
      <c r="A287" s="67"/>
      <c r="B287" s="206">
        <v>8250077.3700000001</v>
      </c>
      <c r="C287" s="68"/>
      <c r="D287" s="69"/>
      <c r="E287" s="12"/>
      <c r="F287" s="70"/>
      <c r="G287" s="70"/>
      <c r="H287" s="70"/>
      <c r="I287" s="68"/>
      <c r="J287" s="69">
        <v>1.05</v>
      </c>
      <c r="K287" s="12"/>
      <c r="L287" s="12">
        <v>105</v>
      </c>
      <c r="M287" s="70"/>
      <c r="N287" s="70">
        <v>4579</v>
      </c>
      <c r="O287" s="70">
        <v>3985</v>
      </c>
      <c r="P287" s="72"/>
      <c r="Q287" s="70"/>
      <c r="R287" s="70"/>
      <c r="S287" s="70">
        <v>594</v>
      </c>
      <c r="T287" s="70"/>
      <c r="U287" s="207">
        <v>0.14905897114178168</v>
      </c>
      <c r="V287" s="73"/>
      <c r="W287" s="76">
        <v>4377.2</v>
      </c>
      <c r="X287" s="74"/>
      <c r="Y287" s="12">
        <v>1652</v>
      </c>
      <c r="Z287" s="240">
        <v>0.30740178000000001</v>
      </c>
      <c r="AA287" s="70">
        <v>1572.6675064800002</v>
      </c>
      <c r="AB287" s="70"/>
      <c r="AC287" s="70"/>
      <c r="AD287" s="70">
        <v>79.332493519999844</v>
      </c>
      <c r="AE287" s="70"/>
      <c r="AF287" s="207">
        <v>5.0444542913946649E-2</v>
      </c>
      <c r="AG287" s="73"/>
      <c r="AH287" s="208">
        <v>1606</v>
      </c>
      <c r="AI287" s="208">
        <v>1472.14712442</v>
      </c>
      <c r="AJ287" s="72"/>
      <c r="AK287" s="70"/>
      <c r="AL287" s="70">
        <v>133.85287558000005</v>
      </c>
      <c r="AM287" s="70"/>
      <c r="AN287" s="207">
        <v>9.0923572352006404E-2</v>
      </c>
      <c r="AO287" s="75"/>
      <c r="AP287" s="69">
        <v>15.295238095238096</v>
      </c>
      <c r="AQ287" s="76"/>
      <c r="AR287" s="208">
        <v>1665</v>
      </c>
      <c r="AS287" s="77"/>
      <c r="AT287" s="70">
        <v>1470</v>
      </c>
      <c r="AU287" s="70"/>
      <c r="AV287" s="70">
        <v>75</v>
      </c>
      <c r="AW287" s="70"/>
      <c r="AX287" s="70">
        <v>1545</v>
      </c>
      <c r="AY287" s="70"/>
      <c r="AZ287" s="207">
        <v>0.92792792792792789</v>
      </c>
      <c r="BA287" s="78"/>
      <c r="BB287" s="69">
        <v>1.0998928800441981</v>
      </c>
      <c r="BC287" s="69"/>
      <c r="BD287" s="208">
        <v>65</v>
      </c>
      <c r="BE287" s="79"/>
      <c r="BF287" s="207">
        <v>3.903903903903904E-2</v>
      </c>
      <c r="BG287" s="78"/>
      <c r="BH287" s="69">
        <v>0.49717959576468773</v>
      </c>
      <c r="BI287" s="80"/>
      <c r="BJ287" s="208">
        <v>10</v>
      </c>
      <c r="BK287" s="70"/>
      <c r="BL287" s="70">
        <v>0</v>
      </c>
      <c r="BM287" s="70"/>
      <c r="BN287" s="70">
        <v>10</v>
      </c>
      <c r="BO287" s="70"/>
      <c r="BP287" s="207">
        <v>6.006006006006006E-3</v>
      </c>
      <c r="BQ287" s="78"/>
      <c r="BR287" s="69">
        <v>0.12361598003552476</v>
      </c>
      <c r="BS287" s="69"/>
      <c r="BT287" s="208">
        <v>35</v>
      </c>
      <c r="BU287" s="81"/>
      <c r="BV287" s="12" t="s">
        <v>38</v>
      </c>
      <c r="BW287" s="12"/>
      <c r="BX287" s="12"/>
      <c r="BY287" s="82" t="s">
        <v>305</v>
      </c>
      <c r="BZ287" s="66"/>
      <c r="CA287" s="97"/>
    </row>
    <row r="288" spans="1:79" ht="12.75" customHeight="1">
      <c r="A288" s="67" t="s">
        <v>487</v>
      </c>
      <c r="B288" s="206">
        <v>8250077.3799999999</v>
      </c>
      <c r="C288" s="68"/>
      <c r="D288" s="69"/>
      <c r="E288" s="12"/>
      <c r="F288" s="70"/>
      <c r="G288" s="70"/>
      <c r="H288" s="70"/>
      <c r="I288" s="68"/>
      <c r="J288" s="69">
        <v>1.53</v>
      </c>
      <c r="K288" s="12"/>
      <c r="L288" s="12">
        <v>153</v>
      </c>
      <c r="M288" s="70"/>
      <c r="N288" s="70">
        <v>3395</v>
      </c>
      <c r="O288" s="70">
        <v>926</v>
      </c>
      <c r="P288" s="72"/>
      <c r="Q288" s="70"/>
      <c r="R288" s="70"/>
      <c r="S288" s="70">
        <v>2469</v>
      </c>
      <c r="T288" s="70"/>
      <c r="U288" s="207">
        <v>2.6663066954643631</v>
      </c>
      <c r="V288" s="73"/>
      <c r="W288" s="76">
        <v>2216.1</v>
      </c>
      <c r="X288" s="74"/>
      <c r="Y288" s="12">
        <v>1408</v>
      </c>
      <c r="Z288" s="240">
        <v>9.9592E-2</v>
      </c>
      <c r="AA288" s="70">
        <v>509.51267200000001</v>
      </c>
      <c r="AB288" s="70"/>
      <c r="AC288" s="70"/>
      <c r="AD288" s="70">
        <v>898.48732799999993</v>
      </c>
      <c r="AE288" s="70"/>
      <c r="AF288" s="207">
        <v>1.7634248908337258</v>
      </c>
      <c r="AG288" s="73"/>
      <c r="AH288" s="208">
        <v>1347</v>
      </c>
      <c r="AI288" s="208">
        <v>476.94608799999997</v>
      </c>
      <c r="AJ288" s="72"/>
      <c r="AK288" s="70"/>
      <c r="AL288" s="70">
        <v>870.05391200000008</v>
      </c>
      <c r="AM288" s="70"/>
      <c r="AN288" s="207">
        <v>1.8242185728966502</v>
      </c>
      <c r="AO288" s="75"/>
      <c r="AP288" s="69">
        <v>8.8039215686274517</v>
      </c>
      <c r="AQ288" s="76"/>
      <c r="AR288" s="208">
        <v>1335</v>
      </c>
      <c r="AS288" s="77"/>
      <c r="AT288" s="70">
        <v>1135</v>
      </c>
      <c r="AU288" s="70"/>
      <c r="AV288" s="70">
        <v>55</v>
      </c>
      <c r="AW288" s="70"/>
      <c r="AX288" s="70">
        <v>1190</v>
      </c>
      <c r="AY288" s="70"/>
      <c r="AZ288" s="207">
        <v>0.89138576779026213</v>
      </c>
      <c r="BA288" s="78"/>
      <c r="BB288" s="69">
        <v>1.0565786736848706</v>
      </c>
      <c r="BC288" s="69"/>
      <c r="BD288" s="208">
        <v>85</v>
      </c>
      <c r="BE288" s="79"/>
      <c r="BF288" s="207">
        <v>6.3670411985018729E-2</v>
      </c>
      <c r="BG288" s="78"/>
      <c r="BH288" s="69">
        <v>0.8108711298253809</v>
      </c>
      <c r="BI288" s="80"/>
      <c r="BJ288" s="208">
        <v>25</v>
      </c>
      <c r="BK288" s="70"/>
      <c r="BL288" s="70">
        <v>0</v>
      </c>
      <c r="BM288" s="70"/>
      <c r="BN288" s="70">
        <v>25</v>
      </c>
      <c r="BO288" s="70"/>
      <c r="BP288" s="207">
        <v>1.8726591760299626E-2</v>
      </c>
      <c r="BQ288" s="78"/>
      <c r="BR288" s="69">
        <v>0.38543184786357443</v>
      </c>
      <c r="BS288" s="69"/>
      <c r="BT288" s="208">
        <v>30</v>
      </c>
      <c r="BU288" s="81"/>
      <c r="BV288" s="12" t="s">
        <v>38</v>
      </c>
      <c r="BW288" s="12"/>
      <c r="BX288" s="12"/>
      <c r="BY288" s="82" t="s">
        <v>305</v>
      </c>
      <c r="BZ288" s="66"/>
      <c r="CA288" s="97"/>
    </row>
    <row r="289" spans="1:79" ht="12.75" customHeight="1">
      <c r="A289" s="67" t="s">
        <v>488</v>
      </c>
      <c r="B289" s="206">
        <v>8250077.3899999997</v>
      </c>
      <c r="C289" s="68"/>
      <c r="D289" s="69"/>
      <c r="E289" s="12"/>
      <c r="F289" s="70"/>
      <c r="G289" s="70"/>
      <c r="H289" s="70"/>
      <c r="I289" s="68"/>
      <c r="J289" s="69">
        <v>1.28</v>
      </c>
      <c r="K289" s="12"/>
      <c r="L289" s="12">
        <v>128</v>
      </c>
      <c r="M289" s="70"/>
      <c r="N289" s="70">
        <v>5397</v>
      </c>
      <c r="O289" s="70">
        <v>2691</v>
      </c>
      <c r="P289" s="72"/>
      <c r="Q289" s="70"/>
      <c r="R289" s="70"/>
      <c r="S289" s="70">
        <v>2706</v>
      </c>
      <c r="T289" s="70"/>
      <c r="U289" s="207">
        <v>1.0055741360089185</v>
      </c>
      <c r="V289" s="73"/>
      <c r="W289" s="76">
        <v>4210.2</v>
      </c>
      <c r="X289" s="74"/>
      <c r="Y289" s="12">
        <v>2013</v>
      </c>
      <c r="Z289" s="242">
        <v>0.17020678</v>
      </c>
      <c r="AA289" s="70">
        <v>870.77788648000001</v>
      </c>
      <c r="AB289" s="70"/>
      <c r="AC289" s="70"/>
      <c r="AD289" s="70">
        <v>1142.22211352</v>
      </c>
      <c r="AE289" s="70"/>
      <c r="AF289" s="207">
        <v>1.3117261373474653</v>
      </c>
      <c r="AG289" s="73"/>
      <c r="AH289" s="208">
        <v>1917</v>
      </c>
      <c r="AI289" s="208">
        <v>815.12026942</v>
      </c>
      <c r="AJ289" s="72"/>
      <c r="AK289" s="70"/>
      <c r="AL289" s="70">
        <v>1101.8797305799999</v>
      </c>
      <c r="AM289" s="70"/>
      <c r="AN289" s="207">
        <v>1.3518001844857128</v>
      </c>
      <c r="AO289" s="75"/>
      <c r="AP289" s="69">
        <v>14.9765625</v>
      </c>
      <c r="AQ289" s="76"/>
      <c r="AR289" s="208">
        <v>1885</v>
      </c>
      <c r="AS289" s="77"/>
      <c r="AT289" s="70">
        <v>1545</v>
      </c>
      <c r="AU289" s="70"/>
      <c r="AV289" s="70">
        <v>105</v>
      </c>
      <c r="AW289" s="70"/>
      <c r="AX289" s="70">
        <v>1650</v>
      </c>
      <c r="AY289" s="70"/>
      <c r="AZ289" s="207">
        <v>0.87533156498673736</v>
      </c>
      <c r="BA289" s="78"/>
      <c r="BB289" s="69">
        <v>1.0375492826870021</v>
      </c>
      <c r="BC289" s="69"/>
      <c r="BD289" s="208">
        <v>120</v>
      </c>
      <c r="BE289" s="79"/>
      <c r="BF289" s="207">
        <v>6.3660477453580902E-2</v>
      </c>
      <c r="BG289" s="78"/>
      <c r="BH289" s="69">
        <v>0.81074460913107205</v>
      </c>
      <c r="BI289" s="80"/>
      <c r="BJ289" s="208">
        <v>40</v>
      </c>
      <c r="BK289" s="70"/>
      <c r="BL289" s="70">
        <v>0</v>
      </c>
      <c r="BM289" s="70"/>
      <c r="BN289" s="70">
        <v>40</v>
      </c>
      <c r="BO289" s="70"/>
      <c r="BP289" s="207">
        <v>2.1220159151193633E-2</v>
      </c>
      <c r="BQ289" s="78"/>
      <c r="BR289" s="69">
        <v>0.43675460320243764</v>
      </c>
      <c r="BS289" s="69"/>
      <c r="BT289" s="208">
        <v>70</v>
      </c>
      <c r="BU289" s="81"/>
      <c r="BV289" s="12" t="s">
        <v>38</v>
      </c>
      <c r="BW289" s="12"/>
      <c r="BX289" s="12"/>
      <c r="BY289" s="82" t="s">
        <v>305</v>
      </c>
      <c r="BZ289" s="66"/>
      <c r="CA289" s="97"/>
    </row>
    <row r="290" spans="1:79" ht="12.75" customHeight="1">
      <c r="A290" s="67"/>
      <c r="B290" s="206">
        <v>8250077.4000000004</v>
      </c>
      <c r="C290" s="68">
        <v>8250077.0499999998</v>
      </c>
      <c r="D290" s="69"/>
      <c r="E290" s="69"/>
      <c r="F290" s="70"/>
      <c r="G290" s="70"/>
      <c r="H290" s="70"/>
      <c r="I290" s="71" t="s">
        <v>215</v>
      </c>
      <c r="J290" s="69">
        <v>0.91</v>
      </c>
      <c r="K290" s="12">
        <v>1.77</v>
      </c>
      <c r="L290" s="12">
        <v>91</v>
      </c>
      <c r="M290" s="70">
        <v>177</v>
      </c>
      <c r="N290" s="70">
        <v>2144</v>
      </c>
      <c r="O290" s="70">
        <v>2244</v>
      </c>
      <c r="P290" s="72">
        <v>4632</v>
      </c>
      <c r="Q290" s="70">
        <v>4749</v>
      </c>
      <c r="R290" s="70">
        <v>4962</v>
      </c>
      <c r="S290" s="70">
        <v>-100</v>
      </c>
      <c r="T290" s="70">
        <v>-330</v>
      </c>
      <c r="U290" s="207">
        <v>-4.4563279857397504E-2</v>
      </c>
      <c r="V290" s="73">
        <v>-6.6505441354292621E-2</v>
      </c>
      <c r="W290" s="76">
        <v>2358.6</v>
      </c>
      <c r="X290" s="74">
        <v>2611.5</v>
      </c>
      <c r="Y290" s="12">
        <v>864</v>
      </c>
      <c r="Z290" s="239">
        <v>0.49798974000000001</v>
      </c>
      <c r="AA290" s="70">
        <v>867.00013734000004</v>
      </c>
      <c r="AB290" s="70">
        <v>1741</v>
      </c>
      <c r="AC290" s="70">
        <v>1732</v>
      </c>
      <c r="AD290" s="70">
        <v>-3.0001373400000375</v>
      </c>
      <c r="AE290" s="70">
        <v>9</v>
      </c>
      <c r="AF290" s="207">
        <v>-3.4603654726106615E-3</v>
      </c>
      <c r="AG290" s="73">
        <v>5.1963048498845262E-3</v>
      </c>
      <c r="AH290" s="208">
        <v>850</v>
      </c>
      <c r="AI290" s="208">
        <v>858.53431176000004</v>
      </c>
      <c r="AJ290" s="72">
        <v>1724</v>
      </c>
      <c r="AK290" s="70">
        <v>1705</v>
      </c>
      <c r="AL290" s="70">
        <v>-8.5343117600000369</v>
      </c>
      <c r="AM290" s="70">
        <v>19</v>
      </c>
      <c r="AN290" s="207">
        <v>-9.9405599090205861E-3</v>
      </c>
      <c r="AO290" s="75">
        <v>1.1143695014662757E-2</v>
      </c>
      <c r="AP290" s="69">
        <v>9.3406593406593412</v>
      </c>
      <c r="AQ290" s="76">
        <v>9.740112994350282</v>
      </c>
      <c r="AR290" s="208">
        <v>495</v>
      </c>
      <c r="AS290" s="77">
        <v>1940</v>
      </c>
      <c r="AT290" s="70">
        <v>375</v>
      </c>
      <c r="AU290" s="70">
        <v>1480</v>
      </c>
      <c r="AV290" s="70">
        <v>35</v>
      </c>
      <c r="AW290" s="70">
        <v>95</v>
      </c>
      <c r="AX290" s="70">
        <v>410</v>
      </c>
      <c r="AY290" s="70">
        <v>1575</v>
      </c>
      <c r="AZ290" s="207">
        <v>0.82828282828282829</v>
      </c>
      <c r="BA290" s="78">
        <v>0.81185567010309279</v>
      </c>
      <c r="BB290" s="69">
        <v>0.98178140572347672</v>
      </c>
      <c r="BC290" s="69">
        <v>1.0446764402924233</v>
      </c>
      <c r="BD290" s="208">
        <v>25</v>
      </c>
      <c r="BE290" s="79">
        <v>275</v>
      </c>
      <c r="BF290" s="207">
        <v>5.0505050505050504E-2</v>
      </c>
      <c r="BG290" s="78">
        <v>0.14175257731958762</v>
      </c>
      <c r="BH290" s="69">
        <v>0.64320437214312742</v>
      </c>
      <c r="BI290" s="80">
        <v>0.98439289805269192</v>
      </c>
      <c r="BJ290" s="208">
        <v>15</v>
      </c>
      <c r="BK290" s="70">
        <v>45</v>
      </c>
      <c r="BL290" s="70">
        <v>0</v>
      </c>
      <c r="BM290" s="70">
        <v>25</v>
      </c>
      <c r="BN290" s="70">
        <v>15</v>
      </c>
      <c r="BO290" s="70">
        <v>70</v>
      </c>
      <c r="BP290" s="207">
        <v>3.0303030303030304E-2</v>
      </c>
      <c r="BQ290" s="78">
        <v>3.608247422680412E-2</v>
      </c>
      <c r="BR290" s="69">
        <v>0.62369880836105684</v>
      </c>
      <c r="BS290" s="69">
        <v>0.58197539075490512</v>
      </c>
      <c r="BT290" s="208">
        <v>45</v>
      </c>
      <c r="BU290" s="81">
        <v>25</v>
      </c>
      <c r="BV290" s="12" t="s">
        <v>38</v>
      </c>
      <c r="BW290" s="12" t="s">
        <v>38</v>
      </c>
      <c r="BX290" s="12" t="s">
        <v>38</v>
      </c>
      <c r="BY290" s="82"/>
      <c r="BZ290" s="66"/>
      <c r="CA290" s="97"/>
    </row>
    <row r="291" spans="1:79" ht="12.75" customHeight="1">
      <c r="A291" s="67"/>
      <c r="B291" s="206">
        <v>8250077.4100000001</v>
      </c>
      <c r="C291" s="68"/>
      <c r="D291" s="69"/>
      <c r="E291" s="12"/>
      <c r="F291" s="70"/>
      <c r="G291" s="70"/>
      <c r="H291" s="70"/>
      <c r="I291" s="68"/>
      <c r="J291" s="69">
        <v>0.87</v>
      </c>
      <c r="K291" s="12"/>
      <c r="L291" s="12">
        <v>87</v>
      </c>
      <c r="M291" s="70"/>
      <c r="N291" s="70">
        <v>2289</v>
      </c>
      <c r="O291" s="70">
        <v>2388</v>
      </c>
      <c r="P291" s="72"/>
      <c r="Q291" s="70"/>
      <c r="R291" s="70"/>
      <c r="S291" s="70">
        <v>-99</v>
      </c>
      <c r="T291" s="70"/>
      <c r="U291" s="207">
        <v>-4.1457286432160803E-2</v>
      </c>
      <c r="V291" s="73"/>
      <c r="W291" s="76">
        <v>2646.2</v>
      </c>
      <c r="X291" s="74"/>
      <c r="Y291" s="12">
        <v>874</v>
      </c>
      <c r="Z291" s="242">
        <v>0.50201026000000004</v>
      </c>
      <c r="AA291" s="70">
        <v>873.99986266000008</v>
      </c>
      <c r="AB291" s="70"/>
      <c r="AC291" s="70"/>
      <c r="AD291" s="70">
        <v>1.3733999992382451E-4</v>
      </c>
      <c r="AE291" s="70"/>
      <c r="AF291" s="207">
        <v>1.5713961270638319E-7</v>
      </c>
      <c r="AG291" s="73"/>
      <c r="AH291" s="208">
        <v>860</v>
      </c>
      <c r="AI291" s="208">
        <v>865.46568824000008</v>
      </c>
      <c r="AJ291" s="72"/>
      <c r="AK291" s="70"/>
      <c r="AL291" s="70">
        <v>-5.4656882400000768</v>
      </c>
      <c r="AM291" s="70"/>
      <c r="AN291" s="207">
        <v>-6.3153147655281754E-3</v>
      </c>
      <c r="AO291" s="75"/>
      <c r="AP291" s="69">
        <v>9.8850574712643677</v>
      </c>
      <c r="AQ291" s="76"/>
      <c r="AR291" s="208">
        <v>795</v>
      </c>
      <c r="AS291" s="77"/>
      <c r="AT291" s="70">
        <v>630</v>
      </c>
      <c r="AU291" s="70"/>
      <c r="AV291" s="70">
        <v>40</v>
      </c>
      <c r="AW291" s="70"/>
      <c r="AX291" s="70">
        <v>670</v>
      </c>
      <c r="AY291" s="70"/>
      <c r="AZ291" s="207">
        <v>0.84276729559748431</v>
      </c>
      <c r="BA291" s="78"/>
      <c r="BB291" s="69">
        <v>0.99895015557045885</v>
      </c>
      <c r="BC291" s="69"/>
      <c r="BD291" s="208">
        <v>70</v>
      </c>
      <c r="BE291" s="79"/>
      <c r="BF291" s="207">
        <v>8.8050314465408799E-2</v>
      </c>
      <c r="BG291" s="78"/>
      <c r="BH291" s="69">
        <v>1.1213600752080184</v>
      </c>
      <c r="BI291" s="80"/>
      <c r="BJ291" s="208">
        <v>25</v>
      </c>
      <c r="BK291" s="70"/>
      <c r="BL291" s="70">
        <v>0</v>
      </c>
      <c r="BM291" s="70"/>
      <c r="BN291" s="70">
        <v>25</v>
      </c>
      <c r="BO291" s="70"/>
      <c r="BP291" s="207">
        <v>3.1446540880503145E-2</v>
      </c>
      <c r="BQ291" s="78"/>
      <c r="BR291" s="69">
        <v>0.64723461245015323</v>
      </c>
      <c r="BS291" s="69"/>
      <c r="BT291" s="208">
        <v>20</v>
      </c>
      <c r="BU291" s="81"/>
      <c r="BV291" s="12" t="s">
        <v>38</v>
      </c>
      <c r="BW291" s="12"/>
      <c r="BX291" s="12"/>
      <c r="BY291" s="82" t="s">
        <v>305</v>
      </c>
      <c r="BZ291" s="66"/>
      <c r="CA291" s="97"/>
    </row>
    <row r="292" spans="1:79" ht="12.75" customHeight="1">
      <c r="A292" s="128" t="s">
        <v>489</v>
      </c>
      <c r="B292" s="244">
        <v>8250200.0199999996</v>
      </c>
      <c r="C292" s="129">
        <v>8250200.0199999996</v>
      </c>
      <c r="D292" s="130"/>
      <c r="E292" s="130"/>
      <c r="F292" s="131"/>
      <c r="G292" s="131"/>
      <c r="H292" s="131"/>
      <c r="I292" s="132" t="s">
        <v>228</v>
      </c>
      <c r="J292" s="130">
        <v>282.44</v>
      </c>
      <c r="K292" s="27">
        <v>282.92</v>
      </c>
      <c r="L292" s="27">
        <v>28244</v>
      </c>
      <c r="M292" s="131">
        <v>28292</v>
      </c>
      <c r="N292" s="131">
        <v>0</v>
      </c>
      <c r="O292" s="131">
        <v>1643</v>
      </c>
      <c r="P292" s="133">
        <v>1643</v>
      </c>
      <c r="Q292" s="131">
        <v>1777</v>
      </c>
      <c r="R292" s="131">
        <v>0</v>
      </c>
      <c r="S292" s="131">
        <v>-1643</v>
      </c>
      <c r="T292" s="131">
        <v>1643</v>
      </c>
      <c r="U292" s="263">
        <v>-1</v>
      </c>
      <c r="V292" s="134"/>
      <c r="W292" s="137" t="s">
        <v>437</v>
      </c>
      <c r="X292" s="135">
        <v>5.8</v>
      </c>
      <c r="Y292" s="27">
        <v>0</v>
      </c>
      <c r="Z292" s="27">
        <v>1</v>
      </c>
      <c r="AA292" s="131">
        <v>742</v>
      </c>
      <c r="AB292" s="131">
        <v>742</v>
      </c>
      <c r="AC292" s="131">
        <v>0</v>
      </c>
      <c r="AD292" s="131">
        <v>-742</v>
      </c>
      <c r="AE292" s="131">
        <v>742</v>
      </c>
      <c r="AF292" s="263">
        <v>-1</v>
      </c>
      <c r="AG292" s="134"/>
      <c r="AH292" s="264" t="s">
        <v>437</v>
      </c>
      <c r="AI292" s="264">
        <v>491</v>
      </c>
      <c r="AJ292" s="133">
        <v>491</v>
      </c>
      <c r="AK292" s="131">
        <v>0</v>
      </c>
      <c r="AL292" s="131" t="e">
        <v>#VALUE!</v>
      </c>
      <c r="AM292" s="131">
        <v>491</v>
      </c>
      <c r="AN292" s="263" t="e">
        <v>#VALUE!</v>
      </c>
      <c r="AO292" s="136"/>
      <c r="AP292" s="130" t="e">
        <v>#VALUE!</v>
      </c>
      <c r="AQ292" s="137">
        <v>1.7354729252085394E-2</v>
      </c>
      <c r="AR292" s="264" t="s">
        <v>436</v>
      </c>
      <c r="AS292" s="138">
        <v>645</v>
      </c>
      <c r="AT292" s="131" t="s">
        <v>436</v>
      </c>
      <c r="AU292" s="131">
        <v>555</v>
      </c>
      <c r="AV292" s="131" t="s">
        <v>436</v>
      </c>
      <c r="AW292" s="131">
        <v>40</v>
      </c>
      <c r="AX292" s="131" t="e">
        <v>#VALUE!</v>
      </c>
      <c r="AY292" s="131">
        <v>595</v>
      </c>
      <c r="AZ292" s="263" t="e">
        <v>#VALUE!</v>
      </c>
      <c r="BA292" s="139">
        <v>0.92248062015503873</v>
      </c>
      <c r="BB292" s="130" t="e">
        <v>#VALUE!</v>
      </c>
      <c r="BC292" s="130">
        <v>1.1870259776345951</v>
      </c>
      <c r="BD292" s="264" t="s">
        <v>436</v>
      </c>
      <c r="BE292" s="140">
        <v>0</v>
      </c>
      <c r="BF292" s="263" t="e">
        <v>#VALUE!</v>
      </c>
      <c r="BG292" s="139">
        <v>0</v>
      </c>
      <c r="BH292" s="130" t="e">
        <v>#VALUE!</v>
      </c>
      <c r="BI292" s="141">
        <v>0</v>
      </c>
      <c r="BJ292" s="264" t="s">
        <v>436</v>
      </c>
      <c r="BK292" s="131">
        <v>15</v>
      </c>
      <c r="BL292" s="131" t="s">
        <v>436</v>
      </c>
      <c r="BM292" s="131">
        <v>10</v>
      </c>
      <c r="BN292" s="131" t="e">
        <v>#VALUE!</v>
      </c>
      <c r="BO292" s="131">
        <v>25</v>
      </c>
      <c r="BP292" s="263" t="e">
        <v>#VALUE!</v>
      </c>
      <c r="BQ292" s="139">
        <v>3.875968992248062E-2</v>
      </c>
      <c r="BR292" s="130" t="e">
        <v>#VALUE!</v>
      </c>
      <c r="BS292" s="130">
        <v>0.62515628907226806</v>
      </c>
      <c r="BT292" s="264" t="s">
        <v>436</v>
      </c>
      <c r="BU292" s="142">
        <v>15</v>
      </c>
      <c r="BV292" s="131" t="s">
        <v>181</v>
      </c>
      <c r="BW292" s="27" t="s">
        <v>64</v>
      </c>
      <c r="BX292" s="27" t="s">
        <v>181</v>
      </c>
      <c r="BY292" s="296" t="s">
        <v>490</v>
      </c>
      <c r="BZ292" s="128"/>
      <c r="CA292" s="97"/>
    </row>
    <row r="293" spans="1:79" ht="12.75" customHeight="1">
      <c r="A293" s="428"/>
      <c r="B293" s="429">
        <v>8250200.0300000003</v>
      </c>
      <c r="C293" s="98">
        <v>8250200.0300000003</v>
      </c>
      <c r="D293" s="430"/>
      <c r="E293" s="430"/>
      <c r="F293" s="431"/>
      <c r="G293" s="431"/>
      <c r="H293" s="431"/>
      <c r="I293" s="101" t="s">
        <v>229</v>
      </c>
      <c r="J293" s="430">
        <v>424.32</v>
      </c>
      <c r="K293" s="427">
        <v>425.72</v>
      </c>
      <c r="L293" s="427">
        <v>42432</v>
      </c>
      <c r="M293" s="431">
        <v>42572</v>
      </c>
      <c r="N293" s="431">
        <v>2428</v>
      </c>
      <c r="O293" s="431">
        <v>2550</v>
      </c>
      <c r="P293" s="102">
        <v>2550</v>
      </c>
      <c r="Q293" s="431">
        <v>2448</v>
      </c>
      <c r="R293" s="431">
        <v>2385</v>
      </c>
      <c r="S293" s="431">
        <v>-122</v>
      </c>
      <c r="T293" s="431">
        <v>165</v>
      </c>
      <c r="U293" s="432">
        <v>-4.7843137254901962E-2</v>
      </c>
      <c r="V293" s="433">
        <v>6.9182389937106917E-2</v>
      </c>
      <c r="W293" s="434">
        <v>5.7</v>
      </c>
      <c r="X293" s="104">
        <v>6</v>
      </c>
      <c r="Y293" s="427">
        <v>1036</v>
      </c>
      <c r="Z293" s="427">
        <v>1</v>
      </c>
      <c r="AA293" s="435">
        <v>1021</v>
      </c>
      <c r="AB293" s="431">
        <v>1021</v>
      </c>
      <c r="AC293" s="431">
        <v>917</v>
      </c>
      <c r="AD293" s="431">
        <v>15</v>
      </c>
      <c r="AE293" s="431">
        <v>104</v>
      </c>
      <c r="AF293" s="432">
        <v>1.4691478942213516E-2</v>
      </c>
      <c r="AG293" s="433">
        <v>0.11341330425299891</v>
      </c>
      <c r="AH293" s="436">
        <v>935</v>
      </c>
      <c r="AI293" s="437">
        <v>923</v>
      </c>
      <c r="AJ293" s="102">
        <v>923</v>
      </c>
      <c r="AK293" s="431">
        <v>855</v>
      </c>
      <c r="AL293" s="431">
        <v>12</v>
      </c>
      <c r="AM293" s="431">
        <v>68</v>
      </c>
      <c r="AN293" s="432">
        <v>1.3001083423618635E-2</v>
      </c>
      <c r="AO293" s="105">
        <v>7.9532163742690065E-2</v>
      </c>
      <c r="AP293" s="430">
        <v>2.2035256410256412E-2</v>
      </c>
      <c r="AQ293" s="434">
        <v>2.1680917034670677E-2</v>
      </c>
      <c r="AR293" s="436">
        <v>715</v>
      </c>
      <c r="AS293" s="107">
        <v>1085</v>
      </c>
      <c r="AT293" s="431">
        <v>655</v>
      </c>
      <c r="AU293" s="431">
        <v>980</v>
      </c>
      <c r="AV293" s="431">
        <v>15</v>
      </c>
      <c r="AW293" s="431">
        <v>45</v>
      </c>
      <c r="AX293" s="431">
        <v>670</v>
      </c>
      <c r="AY293" s="431">
        <v>1025</v>
      </c>
      <c r="AZ293" s="432">
        <v>0.93706293706293708</v>
      </c>
      <c r="BA293" s="438">
        <v>0.9447004608294931</v>
      </c>
      <c r="BB293" s="430">
        <v>1.1107208023475732</v>
      </c>
      <c r="BC293" s="430">
        <v>1.2156179366668036</v>
      </c>
      <c r="BD293" s="436">
        <v>0</v>
      </c>
      <c r="BE293" s="109">
        <v>10</v>
      </c>
      <c r="BF293" s="432">
        <v>0</v>
      </c>
      <c r="BG293" s="438">
        <v>9.2165898617511521E-3</v>
      </c>
      <c r="BH293" s="430">
        <v>0</v>
      </c>
      <c r="BI293" s="110">
        <v>6.400409626216079E-2</v>
      </c>
      <c r="BJ293" s="436">
        <v>20</v>
      </c>
      <c r="BK293" s="431">
        <v>35</v>
      </c>
      <c r="BL293" s="431">
        <v>0</v>
      </c>
      <c r="BM293" s="431">
        <v>0</v>
      </c>
      <c r="BN293" s="431">
        <v>20</v>
      </c>
      <c r="BO293" s="431">
        <v>35</v>
      </c>
      <c r="BP293" s="432">
        <v>2.7972027972027972E-2</v>
      </c>
      <c r="BQ293" s="438">
        <v>3.2258064516129031E-2</v>
      </c>
      <c r="BR293" s="430">
        <v>0.57572197694866778</v>
      </c>
      <c r="BS293" s="430">
        <v>0.52029136316337143</v>
      </c>
      <c r="BT293" s="436">
        <v>15</v>
      </c>
      <c r="BU293" s="111">
        <v>10</v>
      </c>
      <c r="BV293" s="431" t="s">
        <v>64</v>
      </c>
      <c r="BW293" s="427" t="s">
        <v>64</v>
      </c>
      <c r="BX293" s="427" t="s">
        <v>64</v>
      </c>
      <c r="BY293" s="82"/>
      <c r="BZ293" s="66"/>
      <c r="CA293" s="97"/>
    </row>
    <row r="294" spans="1:79" ht="12.75" customHeight="1">
      <c r="A294" s="428"/>
      <c r="B294" s="429">
        <v>8250200.0499999998</v>
      </c>
      <c r="C294" s="98">
        <v>8250200.0499999998</v>
      </c>
      <c r="D294" s="430">
        <v>8250200.04</v>
      </c>
      <c r="E294" s="427">
        <v>0.48424116</v>
      </c>
      <c r="F294" s="431">
        <v>8215</v>
      </c>
      <c r="G294" s="431">
        <v>2622</v>
      </c>
      <c r="H294" s="431">
        <v>2517</v>
      </c>
      <c r="I294" s="98"/>
      <c r="J294" s="430">
        <v>107.74</v>
      </c>
      <c r="K294" s="427">
        <v>111.13</v>
      </c>
      <c r="L294" s="427">
        <v>10774</v>
      </c>
      <c r="M294" s="431">
        <v>11113</v>
      </c>
      <c r="N294" s="431">
        <v>5030</v>
      </c>
      <c r="O294" s="431">
        <v>4330</v>
      </c>
      <c r="P294" s="102">
        <v>4441</v>
      </c>
      <c r="Q294" s="431">
        <v>4127</v>
      </c>
      <c r="R294" s="431">
        <v>3978.0411294</v>
      </c>
      <c r="S294" s="431">
        <v>700</v>
      </c>
      <c r="T294" s="431">
        <v>462.95887059999995</v>
      </c>
      <c r="U294" s="432">
        <v>0.16166281755196305</v>
      </c>
      <c r="V294" s="433">
        <v>0.1163786033227432</v>
      </c>
      <c r="W294" s="434">
        <v>46.7</v>
      </c>
      <c r="X294" s="104">
        <v>40</v>
      </c>
      <c r="Y294" s="427">
        <v>1705</v>
      </c>
      <c r="Z294" s="427">
        <v>1</v>
      </c>
      <c r="AA294" s="435">
        <v>1415</v>
      </c>
      <c r="AB294" s="431">
        <v>1415</v>
      </c>
      <c r="AC294" s="431">
        <v>1269.68032152</v>
      </c>
      <c r="AD294" s="431">
        <v>290</v>
      </c>
      <c r="AE294" s="431">
        <v>145.31967847999999</v>
      </c>
      <c r="AF294" s="432">
        <v>0.20494699646643111</v>
      </c>
      <c r="AG294" s="433">
        <v>0.11445375345034117</v>
      </c>
      <c r="AH294" s="436">
        <v>1630</v>
      </c>
      <c r="AI294" s="437">
        <v>1395</v>
      </c>
      <c r="AJ294" s="102">
        <v>1395</v>
      </c>
      <c r="AK294" s="431">
        <v>1218.83499972</v>
      </c>
      <c r="AL294" s="431">
        <v>235</v>
      </c>
      <c r="AM294" s="431">
        <v>176.16500027999996</v>
      </c>
      <c r="AN294" s="432">
        <v>0.16845878136200718</v>
      </c>
      <c r="AO294" s="105">
        <v>0.14453556085973074</v>
      </c>
      <c r="AP294" s="430">
        <v>0.15129014293669946</v>
      </c>
      <c r="AQ294" s="434">
        <v>0.12552866012777827</v>
      </c>
      <c r="AR294" s="436">
        <v>1295</v>
      </c>
      <c r="AS294" s="107">
        <v>1820</v>
      </c>
      <c r="AT294" s="431">
        <v>1155</v>
      </c>
      <c r="AU294" s="431">
        <v>1590</v>
      </c>
      <c r="AV294" s="431">
        <v>30</v>
      </c>
      <c r="AW294" s="431">
        <v>75</v>
      </c>
      <c r="AX294" s="431">
        <v>1185</v>
      </c>
      <c r="AY294" s="431">
        <v>1665</v>
      </c>
      <c r="AZ294" s="432">
        <v>0.91505791505791501</v>
      </c>
      <c r="BA294" s="438">
        <v>0.9148351648351648</v>
      </c>
      <c r="BB294" s="430">
        <v>1.0846377776857488</v>
      </c>
      <c r="BC294" s="430">
        <v>1.1771879887627967</v>
      </c>
      <c r="BD294" s="436">
        <v>30</v>
      </c>
      <c r="BE294" s="109">
        <v>105</v>
      </c>
      <c r="BF294" s="432">
        <v>2.3166023166023165E-2</v>
      </c>
      <c r="BG294" s="438">
        <v>5.7692307692307696E-2</v>
      </c>
      <c r="BH294" s="430">
        <v>0.29502965023399047</v>
      </c>
      <c r="BI294" s="110">
        <v>0.40064102564102572</v>
      </c>
      <c r="BJ294" s="436">
        <v>25</v>
      </c>
      <c r="BK294" s="431">
        <v>20</v>
      </c>
      <c r="BL294" s="431">
        <v>10</v>
      </c>
      <c r="BM294" s="431">
        <v>10</v>
      </c>
      <c r="BN294" s="431">
        <v>35</v>
      </c>
      <c r="BO294" s="431">
        <v>30</v>
      </c>
      <c r="BP294" s="432">
        <v>2.7027027027027029E-2</v>
      </c>
      <c r="BQ294" s="438">
        <v>1.6483516483516484E-2</v>
      </c>
      <c r="BR294" s="430">
        <v>0.55627191015986144</v>
      </c>
      <c r="BS294" s="430">
        <v>0.26586316908897556</v>
      </c>
      <c r="BT294" s="436">
        <v>55</v>
      </c>
      <c r="BU294" s="111">
        <v>15</v>
      </c>
      <c r="BV294" s="431" t="s">
        <v>64</v>
      </c>
      <c r="BW294" s="427" t="s">
        <v>64</v>
      </c>
      <c r="BX294" s="427" t="s">
        <v>64</v>
      </c>
      <c r="BY294" s="82"/>
      <c r="BZ294" s="66"/>
      <c r="CA294" s="97"/>
    </row>
    <row r="295" spans="1:79" ht="12.75" customHeight="1">
      <c r="A295" s="428"/>
      <c r="B295" s="429">
        <v>8250200.0599999996</v>
      </c>
      <c r="C295" s="98">
        <v>8250200.0599999996</v>
      </c>
      <c r="D295" s="430">
        <v>8250200.04</v>
      </c>
      <c r="E295" s="427">
        <v>0.51575884000000005</v>
      </c>
      <c r="F295" s="431">
        <v>8215</v>
      </c>
      <c r="G295" s="431">
        <v>2622</v>
      </c>
      <c r="H295" s="431">
        <v>2517</v>
      </c>
      <c r="I295" s="98"/>
      <c r="J295" s="430">
        <v>62.77</v>
      </c>
      <c r="K295" s="427">
        <v>62.96</v>
      </c>
      <c r="L295" s="427">
        <v>6277</v>
      </c>
      <c r="M295" s="431">
        <v>6296</v>
      </c>
      <c r="N295" s="431">
        <v>5088</v>
      </c>
      <c r="O295" s="431">
        <v>5064</v>
      </c>
      <c r="P295" s="102">
        <v>5064</v>
      </c>
      <c r="Q295" s="431">
        <v>4840</v>
      </c>
      <c r="R295" s="431">
        <v>4236.9588706000004</v>
      </c>
      <c r="S295" s="431">
        <v>24</v>
      </c>
      <c r="T295" s="431">
        <v>827.04112939999959</v>
      </c>
      <c r="U295" s="432">
        <v>4.7393364928909956E-3</v>
      </c>
      <c r="V295" s="433">
        <v>0.19519687461183247</v>
      </c>
      <c r="W295" s="434">
        <v>81.099999999999994</v>
      </c>
      <c r="X295" s="104">
        <v>80.400000000000006</v>
      </c>
      <c r="Y295" s="427">
        <v>1801</v>
      </c>
      <c r="Z295" s="427">
        <v>1</v>
      </c>
      <c r="AA295" s="435">
        <v>1685</v>
      </c>
      <c r="AB295" s="431">
        <v>1685</v>
      </c>
      <c r="AC295" s="431">
        <v>1352.3196784800002</v>
      </c>
      <c r="AD295" s="431">
        <v>116</v>
      </c>
      <c r="AE295" s="431">
        <v>332.68032151999978</v>
      </c>
      <c r="AF295" s="432">
        <v>6.8842729970326408E-2</v>
      </c>
      <c r="AG295" s="433">
        <v>0.24600715852477323</v>
      </c>
      <c r="AH295" s="436">
        <v>1733</v>
      </c>
      <c r="AI295" s="437">
        <v>1644</v>
      </c>
      <c r="AJ295" s="102">
        <v>1644</v>
      </c>
      <c r="AK295" s="431">
        <v>1298.1650002800002</v>
      </c>
      <c r="AL295" s="431">
        <v>89</v>
      </c>
      <c r="AM295" s="431">
        <v>345.83499971999981</v>
      </c>
      <c r="AN295" s="432">
        <v>5.4136253041362534E-2</v>
      </c>
      <c r="AO295" s="105">
        <v>0.26640296082963794</v>
      </c>
      <c r="AP295" s="430">
        <v>0.27608730285168076</v>
      </c>
      <c r="AQ295" s="434">
        <v>0.26111817026683609</v>
      </c>
      <c r="AR295" s="436">
        <v>1210</v>
      </c>
      <c r="AS295" s="107">
        <v>1850</v>
      </c>
      <c r="AT295" s="431">
        <v>1055</v>
      </c>
      <c r="AU295" s="431">
        <v>1650</v>
      </c>
      <c r="AV295" s="431">
        <v>65</v>
      </c>
      <c r="AW295" s="431">
        <v>35</v>
      </c>
      <c r="AX295" s="431">
        <v>1120</v>
      </c>
      <c r="AY295" s="431">
        <v>1685</v>
      </c>
      <c r="AZ295" s="432">
        <v>0.92561983471074383</v>
      </c>
      <c r="BA295" s="438">
        <v>0.91081081081081083</v>
      </c>
      <c r="BB295" s="430">
        <v>1.0971570476377657</v>
      </c>
      <c r="BC295" s="430">
        <v>1.1720095463481435</v>
      </c>
      <c r="BD295" s="436">
        <v>10</v>
      </c>
      <c r="BE295" s="109">
        <v>120</v>
      </c>
      <c r="BF295" s="432">
        <v>8.2644628099173556E-3</v>
      </c>
      <c r="BG295" s="438">
        <v>6.4864864864864868E-2</v>
      </c>
      <c r="BH295" s="430">
        <v>0.10525162453251176</v>
      </c>
      <c r="BI295" s="110">
        <v>0.45045045045045051</v>
      </c>
      <c r="BJ295" s="436">
        <v>30</v>
      </c>
      <c r="BK295" s="431">
        <v>30</v>
      </c>
      <c r="BL295" s="431">
        <v>0</v>
      </c>
      <c r="BM295" s="431">
        <v>0</v>
      </c>
      <c r="BN295" s="431">
        <v>30</v>
      </c>
      <c r="BO295" s="431">
        <v>30</v>
      </c>
      <c r="BP295" s="432">
        <v>2.4793388429752067E-2</v>
      </c>
      <c r="BQ295" s="438">
        <v>1.6216216216216217E-2</v>
      </c>
      <c r="BR295" s="430">
        <v>0.51029902502268287</v>
      </c>
      <c r="BS295" s="430">
        <v>0.26155187445510025</v>
      </c>
      <c r="BT295" s="436">
        <v>35</v>
      </c>
      <c r="BU295" s="111">
        <v>15</v>
      </c>
      <c r="BV295" s="431" t="s">
        <v>64</v>
      </c>
      <c r="BW295" s="427" t="s">
        <v>64</v>
      </c>
      <c r="BX295" s="427" t="s">
        <v>64</v>
      </c>
      <c r="BY295" s="82"/>
      <c r="BZ295" s="428"/>
      <c r="CA295" s="97"/>
    </row>
    <row r="296" spans="1:79" ht="12.75" customHeight="1">
      <c r="A296" s="66"/>
      <c r="B296" s="265">
        <v>8250201.0099999998</v>
      </c>
      <c r="C296" s="98">
        <v>8250201.0099999998</v>
      </c>
      <c r="D296" s="99"/>
      <c r="E296" s="99"/>
      <c r="F296" s="100"/>
      <c r="G296" s="100"/>
      <c r="H296" s="100"/>
      <c r="I296" s="101" t="s">
        <v>231</v>
      </c>
      <c r="J296" s="99">
        <v>246.3</v>
      </c>
      <c r="K296" s="18">
        <v>258.58</v>
      </c>
      <c r="L296" s="18">
        <v>24630</v>
      </c>
      <c r="M296" s="100">
        <v>25858</v>
      </c>
      <c r="N296" s="100">
        <v>7440</v>
      </c>
      <c r="O296" s="100">
        <v>6837</v>
      </c>
      <c r="P296" s="102">
        <v>6852</v>
      </c>
      <c r="Q296" s="100">
        <v>6002</v>
      </c>
      <c r="R296" s="100">
        <v>5835</v>
      </c>
      <c r="S296" s="100">
        <v>603</v>
      </c>
      <c r="T296" s="100">
        <v>1017</v>
      </c>
      <c r="U296" s="270">
        <v>8.8196577446248356E-2</v>
      </c>
      <c r="V296" s="103">
        <v>0.17429305912596402</v>
      </c>
      <c r="W296" s="106">
        <v>30.2</v>
      </c>
      <c r="X296" s="104">
        <v>26.5</v>
      </c>
      <c r="Y296" s="18">
        <v>2610</v>
      </c>
      <c r="Z296" s="18">
        <v>1</v>
      </c>
      <c r="AA296" s="275">
        <v>2339</v>
      </c>
      <c r="AB296" s="100">
        <v>2339</v>
      </c>
      <c r="AC296" s="100">
        <v>1932</v>
      </c>
      <c r="AD296" s="100">
        <v>271</v>
      </c>
      <c r="AE296" s="100">
        <v>407</v>
      </c>
      <c r="AF296" s="270">
        <v>0.11586147926464301</v>
      </c>
      <c r="AG296" s="103">
        <v>0.21066252587991718</v>
      </c>
      <c r="AH296" s="271">
        <v>2504</v>
      </c>
      <c r="AI296" s="274">
        <v>2271</v>
      </c>
      <c r="AJ296" s="102">
        <v>2271</v>
      </c>
      <c r="AK296" s="100">
        <v>1881</v>
      </c>
      <c r="AL296" s="100">
        <v>233</v>
      </c>
      <c r="AM296" s="100">
        <v>390</v>
      </c>
      <c r="AN296" s="270">
        <v>0.10259797446059005</v>
      </c>
      <c r="AO296" s="105">
        <v>0.20733652312599682</v>
      </c>
      <c r="AP296" s="99">
        <v>0.10166463662200569</v>
      </c>
      <c r="AQ296" s="106">
        <v>8.7825817928687447E-2</v>
      </c>
      <c r="AR296" s="271">
        <v>2040</v>
      </c>
      <c r="AS296" s="107">
        <v>2875</v>
      </c>
      <c r="AT296" s="100">
        <v>1785</v>
      </c>
      <c r="AU296" s="100">
        <v>2560</v>
      </c>
      <c r="AV296" s="100">
        <v>90</v>
      </c>
      <c r="AW296" s="100">
        <v>75</v>
      </c>
      <c r="AX296" s="100">
        <v>1875</v>
      </c>
      <c r="AY296" s="100">
        <v>2635</v>
      </c>
      <c r="AZ296" s="270">
        <v>0.91911764705882348</v>
      </c>
      <c r="BA296" s="108">
        <v>0.91652173913043478</v>
      </c>
      <c r="BB296" s="99">
        <v>1.0894498651208773</v>
      </c>
      <c r="BC296" s="99">
        <v>1.1793582321890053</v>
      </c>
      <c r="BD296" s="271">
        <v>45</v>
      </c>
      <c r="BE296" s="109">
        <v>150</v>
      </c>
      <c r="BF296" s="270">
        <v>2.2058823529411766E-2</v>
      </c>
      <c r="BG296" s="108">
        <v>5.2173913043478258E-2</v>
      </c>
      <c r="BH296" s="99">
        <v>0.28092896842133658</v>
      </c>
      <c r="BI296" s="110">
        <v>0.36231884057971014</v>
      </c>
      <c r="BJ296" s="271">
        <v>50</v>
      </c>
      <c r="BK296" s="100">
        <v>30</v>
      </c>
      <c r="BL296" s="100">
        <v>10</v>
      </c>
      <c r="BM296" s="100">
        <v>30</v>
      </c>
      <c r="BN296" s="100">
        <v>60</v>
      </c>
      <c r="BO296" s="100">
        <v>60</v>
      </c>
      <c r="BP296" s="270">
        <v>2.9411764705882353E-2</v>
      </c>
      <c r="BQ296" s="108">
        <v>2.0869565217391306E-2</v>
      </c>
      <c r="BR296" s="99">
        <v>0.60535472576220217</v>
      </c>
      <c r="BS296" s="99">
        <v>0.3366058906030856</v>
      </c>
      <c r="BT296" s="271">
        <v>60</v>
      </c>
      <c r="BU296" s="111">
        <v>35</v>
      </c>
      <c r="BV296" s="100" t="s">
        <v>64</v>
      </c>
      <c r="BW296" s="18" t="s">
        <v>64</v>
      </c>
      <c r="BX296" s="18" t="s">
        <v>64</v>
      </c>
      <c r="BY296" s="82"/>
      <c r="BZ296" s="66"/>
      <c r="CA296" s="97"/>
    </row>
    <row r="297" spans="1:79" ht="12.75" customHeight="1">
      <c r="A297" s="66"/>
      <c r="B297" s="265">
        <v>8250201.0199999996</v>
      </c>
      <c r="C297" s="98">
        <v>8250201.0199999996</v>
      </c>
      <c r="D297" s="99"/>
      <c r="E297" s="99"/>
      <c r="F297" s="100"/>
      <c r="G297" s="100"/>
      <c r="H297" s="100"/>
      <c r="I297" s="101" t="s">
        <v>232</v>
      </c>
      <c r="J297" s="99">
        <v>844.49</v>
      </c>
      <c r="K297" s="18">
        <v>847.31</v>
      </c>
      <c r="L297" s="18">
        <v>84449</v>
      </c>
      <c r="M297" s="100">
        <v>84731</v>
      </c>
      <c r="N297" s="100">
        <v>4225</v>
      </c>
      <c r="O297" s="100">
        <v>4116</v>
      </c>
      <c r="P297" s="102">
        <v>4116</v>
      </c>
      <c r="Q297" s="100">
        <v>3593</v>
      </c>
      <c r="R297" s="100">
        <v>3296</v>
      </c>
      <c r="S297" s="100">
        <v>109</v>
      </c>
      <c r="T297" s="100">
        <v>820</v>
      </c>
      <c r="U297" s="270">
        <v>2.6482021379980562E-2</v>
      </c>
      <c r="V297" s="103">
        <v>0.24878640776699029</v>
      </c>
      <c r="W297" s="106">
        <v>5</v>
      </c>
      <c r="X297" s="104">
        <v>4.9000000000000004</v>
      </c>
      <c r="Y297" s="18">
        <v>1803</v>
      </c>
      <c r="Z297" s="18">
        <v>1</v>
      </c>
      <c r="AA297" s="275">
        <v>1666</v>
      </c>
      <c r="AB297" s="100">
        <v>1666</v>
      </c>
      <c r="AC297" s="100">
        <v>1253</v>
      </c>
      <c r="AD297" s="100">
        <v>137</v>
      </c>
      <c r="AE297" s="100">
        <v>413</v>
      </c>
      <c r="AF297" s="270">
        <v>8.2232893157262898E-2</v>
      </c>
      <c r="AG297" s="103">
        <v>0.32960893854748602</v>
      </c>
      <c r="AH297" s="271">
        <v>1579</v>
      </c>
      <c r="AI297" s="274">
        <v>1508</v>
      </c>
      <c r="AJ297" s="102">
        <v>1508</v>
      </c>
      <c r="AK297" s="100">
        <v>1190</v>
      </c>
      <c r="AL297" s="100">
        <v>71</v>
      </c>
      <c r="AM297" s="100">
        <v>318</v>
      </c>
      <c r="AN297" s="270">
        <v>4.7082228116710874E-2</v>
      </c>
      <c r="AO297" s="105">
        <v>0.26722689075630252</v>
      </c>
      <c r="AP297" s="99">
        <v>1.8697675520136414E-2</v>
      </c>
      <c r="AQ297" s="106">
        <v>1.7797500324556539E-2</v>
      </c>
      <c r="AR297" s="271">
        <v>1395</v>
      </c>
      <c r="AS297" s="107">
        <v>1760</v>
      </c>
      <c r="AT297" s="100">
        <v>1245</v>
      </c>
      <c r="AU297" s="100">
        <v>1605</v>
      </c>
      <c r="AV297" s="100">
        <v>35</v>
      </c>
      <c r="AW297" s="100">
        <v>80</v>
      </c>
      <c r="AX297" s="100">
        <v>1280</v>
      </c>
      <c r="AY297" s="100">
        <v>1685</v>
      </c>
      <c r="AZ297" s="270">
        <v>0.91756272401433692</v>
      </c>
      <c r="BA297" s="108">
        <v>0.95738636363636365</v>
      </c>
      <c r="BB297" s="99">
        <v>1.0876067814780923</v>
      </c>
      <c r="BC297" s="99">
        <v>1.2319418526954917</v>
      </c>
      <c r="BD297" s="271">
        <v>0</v>
      </c>
      <c r="BE297" s="109">
        <v>20</v>
      </c>
      <c r="BF297" s="270">
        <v>0</v>
      </c>
      <c r="BG297" s="108">
        <v>1.1363636363636364E-2</v>
      </c>
      <c r="BH297" s="99">
        <v>0</v>
      </c>
      <c r="BI297" s="110">
        <v>7.8914141414141423E-2</v>
      </c>
      <c r="BJ297" s="271">
        <v>45</v>
      </c>
      <c r="BK297" s="100">
        <v>25</v>
      </c>
      <c r="BL297" s="100">
        <v>0</v>
      </c>
      <c r="BM297" s="100">
        <v>0</v>
      </c>
      <c r="BN297" s="100">
        <v>45</v>
      </c>
      <c r="BO297" s="100">
        <v>25</v>
      </c>
      <c r="BP297" s="270">
        <v>3.2258064516129031E-2</v>
      </c>
      <c r="BQ297" s="108">
        <v>1.4204545454545454E-2</v>
      </c>
      <c r="BR297" s="99">
        <v>0.66393744115854425</v>
      </c>
      <c r="BS297" s="99">
        <v>0.22910557184750732</v>
      </c>
      <c r="BT297" s="271">
        <v>65</v>
      </c>
      <c r="BU297" s="111">
        <v>30</v>
      </c>
      <c r="BV297" s="100" t="s">
        <v>64</v>
      </c>
      <c r="BW297" s="18" t="s">
        <v>64</v>
      </c>
      <c r="BX297" s="18" t="s">
        <v>64</v>
      </c>
      <c r="BY297" s="82"/>
      <c r="BZ297" s="66"/>
      <c r="CA297" s="97"/>
    </row>
    <row r="298" spans="1:79" ht="12.75" customHeight="1">
      <c r="A298" s="66" t="s">
        <v>491</v>
      </c>
      <c r="B298" s="279">
        <v>8250202.0099999998</v>
      </c>
      <c r="C298" s="266">
        <v>8250202</v>
      </c>
      <c r="D298" s="99"/>
      <c r="E298" s="99"/>
      <c r="F298" s="100"/>
      <c r="G298" s="100"/>
      <c r="H298" s="100"/>
      <c r="I298" s="101" t="s">
        <v>233</v>
      </c>
      <c r="J298" s="99">
        <v>30.4</v>
      </c>
      <c r="K298" s="18">
        <v>559.73</v>
      </c>
      <c r="L298" s="18">
        <v>3040</v>
      </c>
      <c r="M298" s="100">
        <v>55973</v>
      </c>
      <c r="N298" s="100">
        <v>3914</v>
      </c>
      <c r="O298" s="100">
        <v>71</v>
      </c>
      <c r="P298" s="102">
        <v>6579</v>
      </c>
      <c r="Q298" s="100">
        <v>6339</v>
      </c>
      <c r="R298" s="100">
        <v>6106</v>
      </c>
      <c r="S298" s="100">
        <v>3843</v>
      </c>
      <c r="T298" s="100">
        <v>473</v>
      </c>
      <c r="U298" s="270">
        <v>54.12676056338028</v>
      </c>
      <c r="V298" s="103">
        <v>7.746478873239436E-2</v>
      </c>
      <c r="W298" s="106">
        <v>128.80000000000001</v>
      </c>
      <c r="X298" s="104">
        <v>11.8</v>
      </c>
      <c r="Y298" s="18">
        <v>1366</v>
      </c>
      <c r="Z298" s="267">
        <v>1.183972E-2</v>
      </c>
      <c r="AA298" s="275">
        <v>29.007314000000001</v>
      </c>
      <c r="AB298" s="100">
        <v>2450</v>
      </c>
      <c r="AC298" s="100">
        <v>2135</v>
      </c>
      <c r="AD298" s="100">
        <v>1336.992686</v>
      </c>
      <c r="AE298" s="100">
        <v>315</v>
      </c>
      <c r="AF298" s="270">
        <v>46.091571456771213</v>
      </c>
      <c r="AG298" s="103">
        <v>0.14754098360655737</v>
      </c>
      <c r="AH298" s="271">
        <v>1300</v>
      </c>
      <c r="AI298" s="274">
        <v>27.63390648</v>
      </c>
      <c r="AJ298" s="102">
        <v>2334</v>
      </c>
      <c r="AK298" s="100">
        <v>2085</v>
      </c>
      <c r="AL298" s="100">
        <v>1272.36609352</v>
      </c>
      <c r="AM298" s="100">
        <v>249</v>
      </c>
      <c r="AN298" s="270">
        <v>46.043656348076347</v>
      </c>
      <c r="AO298" s="105">
        <v>0.11942446043165468</v>
      </c>
      <c r="AP298" s="99">
        <v>0.42763157894736842</v>
      </c>
      <c r="AQ298" s="106">
        <v>4.1698676147428226E-2</v>
      </c>
      <c r="AR298" s="271">
        <v>1460</v>
      </c>
      <c r="AS298" s="107">
        <v>2950</v>
      </c>
      <c r="AT298" s="100">
        <v>1275</v>
      </c>
      <c r="AU298" s="100">
        <v>2605</v>
      </c>
      <c r="AV298" s="100">
        <v>75</v>
      </c>
      <c r="AW298" s="100">
        <v>130</v>
      </c>
      <c r="AX298" s="100">
        <v>1350</v>
      </c>
      <c r="AY298" s="100">
        <v>2735</v>
      </c>
      <c r="AZ298" s="270">
        <v>0.92465753424657537</v>
      </c>
      <c r="BA298" s="108">
        <v>0.92711864406779665</v>
      </c>
      <c r="BB298" s="99">
        <v>1.0960164122531129</v>
      </c>
      <c r="BC298" s="99">
        <v>1.1929940757702597</v>
      </c>
      <c r="BD298" s="271">
        <v>65</v>
      </c>
      <c r="BE298" s="109">
        <v>50</v>
      </c>
      <c r="BF298" s="270">
        <v>4.4520547945205477E-2</v>
      </c>
      <c r="BG298" s="108">
        <v>1.6949152542372881E-2</v>
      </c>
      <c r="BH298" s="99">
        <v>0.56698905955356504</v>
      </c>
      <c r="BI298" s="110">
        <v>0.11770244821092279</v>
      </c>
      <c r="BJ298" s="271">
        <v>0</v>
      </c>
      <c r="BK298" s="100">
        <v>120</v>
      </c>
      <c r="BL298" s="100">
        <v>0</v>
      </c>
      <c r="BM298" s="100">
        <v>10</v>
      </c>
      <c r="BN298" s="100">
        <v>0</v>
      </c>
      <c r="BO298" s="100">
        <v>130</v>
      </c>
      <c r="BP298" s="270">
        <v>0</v>
      </c>
      <c r="BQ298" s="108">
        <v>4.4067796610169491E-2</v>
      </c>
      <c r="BR298" s="99">
        <v>0</v>
      </c>
      <c r="BS298" s="99">
        <v>0.71077091306724982</v>
      </c>
      <c r="BT298" s="271">
        <v>35</v>
      </c>
      <c r="BU298" s="111">
        <v>35</v>
      </c>
      <c r="BV298" s="100" t="s">
        <v>64</v>
      </c>
      <c r="BW298" s="18" t="s">
        <v>64</v>
      </c>
      <c r="BX298" s="18" t="s">
        <v>64</v>
      </c>
      <c r="BY298" s="82"/>
      <c r="BZ298" s="66"/>
      <c r="CA298" s="97"/>
    </row>
    <row r="299" spans="1:79" ht="12.75" customHeight="1">
      <c r="A299" s="66"/>
      <c r="B299" s="265">
        <v>8250202.0199999996</v>
      </c>
      <c r="C299" s="98"/>
      <c r="D299" s="99"/>
      <c r="E299" s="99"/>
      <c r="F299" s="100"/>
      <c r="G299" s="100"/>
      <c r="H299" s="100"/>
      <c r="I299" s="98"/>
      <c r="J299" s="99">
        <v>51.3</v>
      </c>
      <c r="K299" s="18"/>
      <c r="L299" s="18">
        <v>5130</v>
      </c>
      <c r="M299" s="100"/>
      <c r="N299" s="100">
        <v>780</v>
      </c>
      <c r="O299" s="100">
        <v>770</v>
      </c>
      <c r="P299" s="102"/>
      <c r="Q299" s="100"/>
      <c r="R299" s="100"/>
      <c r="S299" s="100">
        <v>10</v>
      </c>
      <c r="T299" s="100"/>
      <c r="U299" s="270">
        <v>1.2987012987012988E-2</v>
      </c>
      <c r="V299" s="103"/>
      <c r="W299" s="106">
        <v>15.2</v>
      </c>
      <c r="X299" s="104"/>
      <c r="Y299" s="18">
        <v>265</v>
      </c>
      <c r="Z299" s="268">
        <v>0.10428312000000001</v>
      </c>
      <c r="AA299" s="275">
        <v>255.49364400000002</v>
      </c>
      <c r="AB299" s="100"/>
      <c r="AC299" s="100"/>
      <c r="AD299" s="100">
        <v>9.5063559999999825</v>
      </c>
      <c r="AE299" s="100"/>
      <c r="AF299" s="270">
        <v>3.7207798406131705E-2</v>
      </c>
      <c r="AG299" s="103"/>
      <c r="AH299" s="271">
        <v>253</v>
      </c>
      <c r="AI299" s="274">
        <v>243.39680208000001</v>
      </c>
      <c r="AJ299" s="102"/>
      <c r="AK299" s="100"/>
      <c r="AL299" s="100">
        <v>9.6031979199999853</v>
      </c>
      <c r="AM299" s="100"/>
      <c r="AN299" s="270">
        <v>3.9454905890027231E-2</v>
      </c>
      <c r="AO299" s="105"/>
      <c r="AP299" s="99">
        <v>4.9317738791423003E-2</v>
      </c>
      <c r="AQ299" s="106"/>
      <c r="AR299" s="271">
        <v>265</v>
      </c>
      <c r="AS299" s="107"/>
      <c r="AT299" s="100">
        <v>255</v>
      </c>
      <c r="AU299" s="100"/>
      <c r="AV299" s="100">
        <v>0</v>
      </c>
      <c r="AW299" s="100"/>
      <c r="AX299" s="100">
        <v>255</v>
      </c>
      <c r="AY299" s="100"/>
      <c r="AZ299" s="270">
        <v>0.96226415094339623</v>
      </c>
      <c r="BA299" s="108"/>
      <c r="BB299" s="99">
        <v>1.1405923418080612</v>
      </c>
      <c r="BC299" s="99"/>
      <c r="BD299" s="271">
        <v>0</v>
      </c>
      <c r="BE299" s="109"/>
      <c r="BF299" s="270">
        <v>0</v>
      </c>
      <c r="BG299" s="108"/>
      <c r="BH299" s="99">
        <v>0</v>
      </c>
      <c r="BI299" s="110"/>
      <c r="BJ299" s="271">
        <v>0</v>
      </c>
      <c r="BK299" s="100"/>
      <c r="BL299" s="100">
        <v>0</v>
      </c>
      <c r="BM299" s="100"/>
      <c r="BN299" s="100">
        <v>0</v>
      </c>
      <c r="BO299" s="100"/>
      <c r="BP299" s="270">
        <v>0</v>
      </c>
      <c r="BQ299" s="108"/>
      <c r="BR299" s="99">
        <v>0</v>
      </c>
      <c r="BS299" s="99"/>
      <c r="BT299" s="271">
        <v>15</v>
      </c>
      <c r="BU299" s="111"/>
      <c r="BV299" s="100" t="s">
        <v>64</v>
      </c>
      <c r="BW299" s="18"/>
      <c r="BX299" s="18"/>
      <c r="BY299" s="82" t="s">
        <v>305</v>
      </c>
      <c r="BZ299" s="66"/>
      <c r="CA299" s="97"/>
    </row>
    <row r="300" spans="1:79" ht="12.75" customHeight="1">
      <c r="A300" s="67"/>
      <c r="B300" s="206">
        <v>8250202.0300000003</v>
      </c>
      <c r="C300" s="68"/>
      <c r="D300" s="69"/>
      <c r="E300" s="69"/>
      <c r="F300" s="70"/>
      <c r="G300" s="70"/>
      <c r="H300" s="70"/>
      <c r="I300" s="68"/>
      <c r="J300" s="69">
        <v>11.89</v>
      </c>
      <c r="K300" s="12"/>
      <c r="L300" s="12">
        <v>1189</v>
      </c>
      <c r="M300" s="70"/>
      <c r="N300" s="70">
        <v>3599</v>
      </c>
      <c r="O300" s="70">
        <v>2983</v>
      </c>
      <c r="P300" s="72"/>
      <c r="Q300" s="70"/>
      <c r="R300" s="70"/>
      <c r="S300" s="70">
        <v>616</v>
      </c>
      <c r="T300" s="70"/>
      <c r="U300" s="207">
        <v>0.20650351994636273</v>
      </c>
      <c r="V300" s="73"/>
      <c r="W300" s="76">
        <v>302.7</v>
      </c>
      <c r="X300" s="74"/>
      <c r="Y300" s="12">
        <v>1381</v>
      </c>
      <c r="Z300" s="240">
        <v>0.47684463999999999</v>
      </c>
      <c r="AA300" s="70">
        <v>1168.269368</v>
      </c>
      <c r="AB300" s="70"/>
      <c r="AC300" s="70"/>
      <c r="AD300" s="70">
        <v>212.73063200000001</v>
      </c>
      <c r="AE300" s="70"/>
      <c r="AF300" s="207">
        <v>0.18209039612515118</v>
      </c>
      <c r="AG300" s="73"/>
      <c r="AH300" s="208">
        <v>1326</v>
      </c>
      <c r="AI300" s="208">
        <v>1112.9553897599999</v>
      </c>
      <c r="AJ300" s="72"/>
      <c r="AK300" s="70"/>
      <c r="AL300" s="70">
        <v>213.04461024000011</v>
      </c>
      <c r="AM300" s="70"/>
      <c r="AN300" s="207">
        <v>0.19142241656778491</v>
      </c>
      <c r="AO300" s="75"/>
      <c r="AP300" s="69">
        <v>1.1152228763666947</v>
      </c>
      <c r="AQ300" s="76"/>
      <c r="AR300" s="208">
        <v>1495</v>
      </c>
      <c r="AS300" s="77"/>
      <c r="AT300" s="70">
        <v>1350</v>
      </c>
      <c r="AU300" s="70"/>
      <c r="AV300" s="70">
        <v>35</v>
      </c>
      <c r="AW300" s="70"/>
      <c r="AX300" s="70">
        <v>1385</v>
      </c>
      <c r="AY300" s="70"/>
      <c r="AZ300" s="207">
        <v>0.9264214046822743</v>
      </c>
      <c r="BA300" s="78"/>
      <c r="BB300" s="69">
        <v>1.0981071657213028</v>
      </c>
      <c r="BC300" s="69"/>
      <c r="BD300" s="208">
        <v>10</v>
      </c>
      <c r="BE300" s="79"/>
      <c r="BF300" s="207">
        <v>6.688963210702341E-3</v>
      </c>
      <c r="BG300" s="78"/>
      <c r="BH300" s="69">
        <v>8.5186933568119891E-2</v>
      </c>
      <c r="BI300" s="80"/>
      <c r="BJ300" s="208">
        <v>20</v>
      </c>
      <c r="BK300" s="70"/>
      <c r="BL300" s="70">
        <v>0</v>
      </c>
      <c r="BM300" s="70"/>
      <c r="BN300" s="70">
        <v>20</v>
      </c>
      <c r="BO300" s="70"/>
      <c r="BP300" s="207">
        <v>1.3377926421404682E-2</v>
      </c>
      <c r="BQ300" s="78"/>
      <c r="BR300" s="69">
        <v>0.2753452933232759</v>
      </c>
      <c r="BS300" s="69"/>
      <c r="BT300" s="208">
        <v>75</v>
      </c>
      <c r="BU300" s="81"/>
      <c r="BV300" s="70" t="s">
        <v>38</v>
      </c>
      <c r="BW300" s="12"/>
      <c r="BX300" s="12"/>
      <c r="BY300" s="82" t="s">
        <v>305</v>
      </c>
      <c r="BZ300" s="67"/>
      <c r="CA300" s="220"/>
    </row>
    <row r="301" spans="1:79" ht="12.75" customHeight="1">
      <c r="A301" s="66"/>
      <c r="B301" s="265">
        <v>8250202.04</v>
      </c>
      <c r="C301" s="98"/>
      <c r="D301" s="99"/>
      <c r="E301" s="99"/>
      <c r="F301" s="100"/>
      <c r="G301" s="100"/>
      <c r="H301" s="100"/>
      <c r="I301" s="98"/>
      <c r="J301" s="99">
        <v>465.34</v>
      </c>
      <c r="K301" s="18"/>
      <c r="L301" s="18">
        <v>46534</v>
      </c>
      <c r="M301" s="100"/>
      <c r="N301" s="100">
        <v>2807</v>
      </c>
      <c r="O301" s="100">
        <v>2755</v>
      </c>
      <c r="P301" s="102"/>
      <c r="Q301" s="100"/>
      <c r="R301" s="100"/>
      <c r="S301" s="100">
        <v>52</v>
      </c>
      <c r="T301" s="100"/>
      <c r="U301" s="270">
        <v>1.8874773139745917E-2</v>
      </c>
      <c r="V301" s="103"/>
      <c r="W301" s="106">
        <v>6</v>
      </c>
      <c r="X301" s="104"/>
      <c r="Y301" s="18">
        <v>1033</v>
      </c>
      <c r="Z301" s="289">
        <v>0.40703250000000002</v>
      </c>
      <c r="AA301" s="275">
        <v>997.22962500000006</v>
      </c>
      <c r="AB301" s="100"/>
      <c r="AC301" s="100"/>
      <c r="AD301" s="100">
        <v>35.770374999999945</v>
      </c>
      <c r="AE301" s="100"/>
      <c r="AF301" s="270">
        <v>3.5869747652151771E-2</v>
      </c>
      <c r="AG301" s="103"/>
      <c r="AH301" s="271">
        <v>984</v>
      </c>
      <c r="AI301" s="274">
        <v>950.01385500000004</v>
      </c>
      <c r="AJ301" s="102"/>
      <c r="AK301" s="100"/>
      <c r="AL301" s="100">
        <v>33.986144999999965</v>
      </c>
      <c r="AM301" s="100"/>
      <c r="AN301" s="270">
        <v>3.5774367732773711E-2</v>
      </c>
      <c r="AO301" s="105"/>
      <c r="AP301" s="99">
        <v>2.1145828856320111E-2</v>
      </c>
      <c r="AQ301" s="106"/>
      <c r="AR301" s="271">
        <v>980</v>
      </c>
      <c r="AS301" s="107"/>
      <c r="AT301" s="100">
        <v>900</v>
      </c>
      <c r="AU301" s="100"/>
      <c r="AV301" s="100">
        <v>40</v>
      </c>
      <c r="AW301" s="100"/>
      <c r="AX301" s="100">
        <v>940</v>
      </c>
      <c r="AY301" s="100"/>
      <c r="AZ301" s="270">
        <v>0.95918367346938771</v>
      </c>
      <c r="BA301" s="108"/>
      <c r="BB301" s="99">
        <v>1.1369409857718609</v>
      </c>
      <c r="BC301" s="99"/>
      <c r="BD301" s="271">
        <v>0</v>
      </c>
      <c r="BE301" s="109"/>
      <c r="BF301" s="270">
        <v>0</v>
      </c>
      <c r="BG301" s="108"/>
      <c r="BH301" s="99">
        <v>0</v>
      </c>
      <c r="BI301" s="110"/>
      <c r="BJ301" s="271">
        <v>30</v>
      </c>
      <c r="BK301" s="100"/>
      <c r="BL301" s="100">
        <v>0</v>
      </c>
      <c r="BM301" s="100"/>
      <c r="BN301" s="100">
        <v>30</v>
      </c>
      <c r="BO301" s="100"/>
      <c r="BP301" s="270">
        <v>3.0612244897959183E-2</v>
      </c>
      <c r="BQ301" s="108"/>
      <c r="BR301" s="99">
        <v>0.63006308191576144</v>
      </c>
      <c r="BS301" s="99"/>
      <c r="BT301" s="271">
        <v>15</v>
      </c>
      <c r="BU301" s="111"/>
      <c r="BV301" s="100" t="s">
        <v>64</v>
      </c>
      <c r="BW301" s="18"/>
      <c r="BX301" s="18"/>
      <c r="BY301" s="82" t="s">
        <v>305</v>
      </c>
      <c r="BZ301" s="66"/>
      <c r="CA301" s="97"/>
    </row>
    <row r="302" spans="1:79" ht="12.75" customHeight="1">
      <c r="A302" s="66"/>
      <c r="B302" s="429">
        <v>8250203</v>
      </c>
      <c r="C302" s="98">
        <v>8250203</v>
      </c>
      <c r="D302" s="99"/>
      <c r="E302" s="99"/>
      <c r="F302" s="100"/>
      <c r="G302" s="100"/>
      <c r="H302" s="100"/>
      <c r="I302" s="101" t="s">
        <v>234</v>
      </c>
      <c r="J302" s="99">
        <v>960.24</v>
      </c>
      <c r="K302" s="18">
        <v>961.06</v>
      </c>
      <c r="L302" s="18">
        <v>96024</v>
      </c>
      <c r="M302" s="100">
        <v>96106</v>
      </c>
      <c r="N302" s="100">
        <v>4012</v>
      </c>
      <c r="O302" s="100">
        <v>4209</v>
      </c>
      <c r="P302" s="102">
        <v>4209</v>
      </c>
      <c r="Q302" s="100">
        <v>3959</v>
      </c>
      <c r="R302" s="100">
        <v>3868</v>
      </c>
      <c r="S302" s="100">
        <v>-197</v>
      </c>
      <c r="T302" s="100">
        <v>341</v>
      </c>
      <c r="U302" s="270">
        <v>-4.6804466619149443E-2</v>
      </c>
      <c r="V302" s="103">
        <v>8.8159255429162364E-2</v>
      </c>
      <c r="W302" s="106">
        <v>4.2</v>
      </c>
      <c r="X302" s="104">
        <v>4.4000000000000004</v>
      </c>
      <c r="Y302" s="18">
        <v>1566</v>
      </c>
      <c r="Z302" s="427">
        <v>1</v>
      </c>
      <c r="AA302" s="275">
        <v>1554</v>
      </c>
      <c r="AB302" s="100">
        <v>1554</v>
      </c>
      <c r="AC302" s="100">
        <v>1410</v>
      </c>
      <c r="AD302" s="100">
        <v>12</v>
      </c>
      <c r="AE302" s="100">
        <v>144</v>
      </c>
      <c r="AF302" s="270">
        <v>7.7220077220077222E-3</v>
      </c>
      <c r="AG302" s="103">
        <v>0.10212765957446808</v>
      </c>
      <c r="AH302" s="271">
        <v>1500</v>
      </c>
      <c r="AI302" s="274">
        <v>1501</v>
      </c>
      <c r="AJ302" s="102">
        <v>1501</v>
      </c>
      <c r="AK302" s="100">
        <v>1372</v>
      </c>
      <c r="AL302" s="100">
        <v>-1</v>
      </c>
      <c r="AM302" s="100">
        <v>129</v>
      </c>
      <c r="AN302" s="270">
        <v>-6.6622251832111927E-4</v>
      </c>
      <c r="AO302" s="105">
        <v>9.4023323615160345E-2</v>
      </c>
      <c r="AP302" s="99">
        <v>1.5621094726318421E-2</v>
      </c>
      <c r="AQ302" s="106">
        <v>1.561817160218925E-2</v>
      </c>
      <c r="AR302" s="271">
        <v>1480</v>
      </c>
      <c r="AS302" s="107">
        <v>1765</v>
      </c>
      <c r="AT302" s="100">
        <v>1325</v>
      </c>
      <c r="AU302" s="100">
        <v>1560</v>
      </c>
      <c r="AV302" s="100">
        <v>70</v>
      </c>
      <c r="AW302" s="100">
        <v>105</v>
      </c>
      <c r="AX302" s="100">
        <v>1395</v>
      </c>
      <c r="AY302" s="100">
        <v>1665</v>
      </c>
      <c r="AZ302" s="270">
        <v>0.94256756756756754</v>
      </c>
      <c r="BA302" s="108">
        <v>0.943342776203966</v>
      </c>
      <c r="BB302" s="99">
        <v>1.1172455589769343</v>
      </c>
      <c r="BC302" s="99">
        <v>1.2138709005939321</v>
      </c>
      <c r="BD302" s="271">
        <v>0</v>
      </c>
      <c r="BE302" s="109">
        <v>15</v>
      </c>
      <c r="BF302" s="270">
        <v>0</v>
      </c>
      <c r="BG302" s="108">
        <v>8.4985835694051E-3</v>
      </c>
      <c r="BH302" s="99">
        <v>0</v>
      </c>
      <c r="BI302" s="110">
        <v>5.901794145420209E-2</v>
      </c>
      <c r="BJ302" s="271">
        <v>55</v>
      </c>
      <c r="BK302" s="100">
        <v>60</v>
      </c>
      <c r="BL302" s="100">
        <v>0</v>
      </c>
      <c r="BM302" s="100">
        <v>0</v>
      </c>
      <c r="BN302" s="100">
        <v>55</v>
      </c>
      <c r="BO302" s="100">
        <v>60</v>
      </c>
      <c r="BP302" s="270">
        <v>3.7162162162162164E-2</v>
      </c>
      <c r="BQ302" s="108">
        <v>3.39943342776204E-2</v>
      </c>
      <c r="BR302" s="99">
        <v>0.76487387646980953</v>
      </c>
      <c r="BS302" s="99">
        <v>0.54829571415516776</v>
      </c>
      <c r="BT302" s="271">
        <v>40</v>
      </c>
      <c r="BU302" s="111">
        <v>20</v>
      </c>
      <c r="BV302" s="100" t="s">
        <v>64</v>
      </c>
      <c r="BW302" s="18" t="s">
        <v>64</v>
      </c>
      <c r="BX302" s="18" t="s">
        <v>64</v>
      </c>
      <c r="BY302" s="82"/>
      <c r="BZ302" s="66"/>
      <c r="CA302" s="97"/>
    </row>
    <row r="303" spans="1:79" ht="12.75" customHeight="1">
      <c r="A303" s="66" t="s">
        <v>356</v>
      </c>
      <c r="B303" s="265">
        <v>8250204.0099999998</v>
      </c>
      <c r="C303" s="98">
        <v>8250204.0099999998</v>
      </c>
      <c r="D303" s="99"/>
      <c r="E303" s="99"/>
      <c r="F303" s="100"/>
      <c r="G303" s="100"/>
      <c r="H303" s="100"/>
      <c r="I303" s="101" t="s">
        <v>235</v>
      </c>
      <c r="J303" s="99">
        <v>304.85000000000002</v>
      </c>
      <c r="K303" s="18">
        <v>342.55</v>
      </c>
      <c r="L303" s="18">
        <v>30485.000000000004</v>
      </c>
      <c r="M303" s="100">
        <v>34255</v>
      </c>
      <c r="N303" s="100">
        <v>6722</v>
      </c>
      <c r="O303" s="100">
        <v>6596</v>
      </c>
      <c r="P303" s="102">
        <v>6903</v>
      </c>
      <c r="Q303" s="100">
        <v>5871</v>
      </c>
      <c r="R303" s="100">
        <v>4189</v>
      </c>
      <c r="S303" s="100">
        <v>126</v>
      </c>
      <c r="T303" s="100">
        <v>2714</v>
      </c>
      <c r="U303" s="270">
        <v>1.9102486355366891E-2</v>
      </c>
      <c r="V303" s="103">
        <v>0.647887323943662</v>
      </c>
      <c r="W303" s="106">
        <v>22.1</v>
      </c>
      <c r="X303" s="104">
        <v>20.2</v>
      </c>
      <c r="Y303" s="18">
        <v>2264</v>
      </c>
      <c r="Z303" s="427">
        <v>0.94449302999999996</v>
      </c>
      <c r="AA303" s="275">
        <v>2138</v>
      </c>
      <c r="AB303" s="100">
        <v>2264</v>
      </c>
      <c r="AC303" s="100">
        <v>1390</v>
      </c>
      <c r="AD303" s="100">
        <v>126</v>
      </c>
      <c r="AE303" s="100">
        <v>874</v>
      </c>
      <c r="AF303" s="270">
        <v>5.8933582787652011E-2</v>
      </c>
      <c r="AG303" s="103">
        <v>0.62877697841726621</v>
      </c>
      <c r="AH303" s="271">
        <v>2206</v>
      </c>
      <c r="AI303" s="274">
        <v>2103.38597781</v>
      </c>
      <c r="AJ303" s="102">
        <v>2227</v>
      </c>
      <c r="AK303" s="100">
        <v>1359</v>
      </c>
      <c r="AL303" s="100">
        <v>102.61402219000001</v>
      </c>
      <c r="AM303" s="100">
        <v>868</v>
      </c>
      <c r="AN303" s="270">
        <v>4.8785160342677339E-2</v>
      </c>
      <c r="AO303" s="105">
        <v>0.63870493009565854</v>
      </c>
      <c r="AP303" s="99">
        <v>7.2363457438084297E-2</v>
      </c>
      <c r="AQ303" s="106">
        <v>6.5012406947890816E-2</v>
      </c>
      <c r="AR303" s="271">
        <v>2770</v>
      </c>
      <c r="AS303" s="107">
        <v>3315</v>
      </c>
      <c r="AT303" s="100">
        <v>2545</v>
      </c>
      <c r="AU303" s="100">
        <v>2995</v>
      </c>
      <c r="AV303" s="100">
        <v>70</v>
      </c>
      <c r="AW303" s="100">
        <v>120</v>
      </c>
      <c r="AX303" s="100">
        <v>2615</v>
      </c>
      <c r="AY303" s="100">
        <v>3115</v>
      </c>
      <c r="AZ303" s="270">
        <v>0.94404332129963897</v>
      </c>
      <c r="BA303" s="108">
        <v>0.9396681749622926</v>
      </c>
      <c r="BB303" s="99">
        <v>1.1189948015352746</v>
      </c>
      <c r="BC303" s="99">
        <v>1.2091425116868766</v>
      </c>
      <c r="BD303" s="271">
        <v>20</v>
      </c>
      <c r="BE303" s="109">
        <v>30</v>
      </c>
      <c r="BF303" s="270">
        <v>7.2202166064981952E-3</v>
      </c>
      <c r="BG303" s="108">
        <v>9.0497737556561094E-3</v>
      </c>
      <c r="BH303" s="99">
        <v>9.1952682804577066E-2</v>
      </c>
      <c r="BI303" s="110">
        <v>6.2845651080945211E-2</v>
      </c>
      <c r="BJ303" s="271">
        <v>80</v>
      </c>
      <c r="BK303" s="100">
        <v>80</v>
      </c>
      <c r="BL303" s="100">
        <v>0</v>
      </c>
      <c r="BM303" s="100">
        <v>0</v>
      </c>
      <c r="BN303" s="100">
        <v>80</v>
      </c>
      <c r="BO303" s="100">
        <v>80</v>
      </c>
      <c r="BP303" s="270">
        <v>2.8880866425992781E-2</v>
      </c>
      <c r="BQ303" s="108">
        <v>2.4132730015082957E-2</v>
      </c>
      <c r="BR303" s="99">
        <v>0.59442774515277619</v>
      </c>
      <c r="BS303" s="99">
        <v>0.3892375808884348</v>
      </c>
      <c r="BT303" s="271">
        <v>60</v>
      </c>
      <c r="BU303" s="111">
        <v>85</v>
      </c>
      <c r="BV303" s="100" t="s">
        <v>64</v>
      </c>
      <c r="BW303" s="18" t="s">
        <v>64</v>
      </c>
      <c r="BX303" s="18" t="s">
        <v>64</v>
      </c>
      <c r="BY303" s="82"/>
      <c r="BZ303" s="66"/>
      <c r="CA303" s="97"/>
    </row>
    <row r="304" spans="1:79" ht="12.75" customHeight="1">
      <c r="A304" s="428"/>
      <c r="B304" s="429">
        <v>8250204.0300000003</v>
      </c>
      <c r="C304" s="98">
        <v>8250204.0300000003</v>
      </c>
      <c r="D304" s="430"/>
      <c r="E304" s="430"/>
      <c r="F304" s="431"/>
      <c r="G304" s="431"/>
      <c r="H304" s="431"/>
      <c r="I304" s="101" t="s">
        <v>237</v>
      </c>
      <c r="J304" s="430">
        <v>418.88</v>
      </c>
      <c r="K304" s="427">
        <v>386.14</v>
      </c>
      <c r="L304" s="427">
        <v>41888</v>
      </c>
      <c r="M304" s="431">
        <v>38614</v>
      </c>
      <c r="N304" s="431">
        <v>5209</v>
      </c>
      <c r="O304" s="431">
        <v>4985</v>
      </c>
      <c r="P304" s="102">
        <v>3931</v>
      </c>
      <c r="Q304" s="431">
        <v>3448</v>
      </c>
      <c r="R304" s="431">
        <v>3332</v>
      </c>
      <c r="S304" s="431">
        <v>224</v>
      </c>
      <c r="T304" s="431">
        <v>599</v>
      </c>
      <c r="U304" s="432">
        <v>4.4934804413239722E-2</v>
      </c>
      <c r="V304" s="433">
        <v>0.17977190876350541</v>
      </c>
      <c r="W304" s="434">
        <v>12.4</v>
      </c>
      <c r="X304" s="104">
        <v>10.199999999999999</v>
      </c>
      <c r="Y304" s="427">
        <v>1712</v>
      </c>
      <c r="Z304" s="427"/>
      <c r="AA304" s="435">
        <v>1700</v>
      </c>
      <c r="AB304" s="431">
        <v>1271</v>
      </c>
      <c r="AC304" s="431">
        <v>1086</v>
      </c>
      <c r="AD304" s="431">
        <v>12</v>
      </c>
      <c r="AE304" s="431">
        <v>185</v>
      </c>
      <c r="AF304" s="432">
        <v>7.058823529411765E-3</v>
      </c>
      <c r="AG304" s="433">
        <v>0.1703499079189687</v>
      </c>
      <c r="AH304" s="436">
        <v>1615</v>
      </c>
      <c r="AI304" s="437">
        <v>1608.3090481899999</v>
      </c>
      <c r="AJ304" s="102">
        <v>1192</v>
      </c>
      <c r="AK304" s="431">
        <v>1058</v>
      </c>
      <c r="AL304" s="431">
        <v>6.6909518100001151</v>
      </c>
      <c r="AM304" s="431">
        <v>134</v>
      </c>
      <c r="AN304" s="432">
        <v>4.1602401090326206E-3</v>
      </c>
      <c r="AO304" s="105">
        <v>0.12665406427221171</v>
      </c>
      <c r="AP304" s="430">
        <v>3.8555194805194808E-2</v>
      </c>
      <c r="AQ304" s="434">
        <v>3.0869632775677214E-2</v>
      </c>
      <c r="AR304" s="436">
        <v>1810</v>
      </c>
      <c r="AS304" s="107">
        <v>1840</v>
      </c>
      <c r="AT304" s="431">
        <v>1625</v>
      </c>
      <c r="AU304" s="431">
        <v>1635</v>
      </c>
      <c r="AV304" s="431">
        <v>90</v>
      </c>
      <c r="AW304" s="431">
        <v>110</v>
      </c>
      <c r="AX304" s="431">
        <v>1715</v>
      </c>
      <c r="AY304" s="431">
        <v>1745</v>
      </c>
      <c r="AZ304" s="432">
        <v>0.9475138121546961</v>
      </c>
      <c r="BA304" s="438">
        <v>0.94836956521739135</v>
      </c>
      <c r="BB304" s="430">
        <v>1.123108448799087</v>
      </c>
      <c r="BC304" s="430">
        <v>1.2203392523540169</v>
      </c>
      <c r="BD304" s="436">
        <v>25</v>
      </c>
      <c r="BE304" s="109">
        <v>35</v>
      </c>
      <c r="BF304" s="432">
        <v>1.3812154696132596E-2</v>
      </c>
      <c r="BG304" s="438">
        <v>1.9021739130434784E-2</v>
      </c>
      <c r="BH304" s="430">
        <v>0.17590395812754037</v>
      </c>
      <c r="BI304" s="110">
        <v>0.13209541062801936</v>
      </c>
      <c r="BJ304" s="436">
        <v>20</v>
      </c>
      <c r="BK304" s="431">
        <v>15</v>
      </c>
      <c r="BL304" s="431">
        <v>0</v>
      </c>
      <c r="BM304" s="431">
        <v>0</v>
      </c>
      <c r="BN304" s="431">
        <v>20</v>
      </c>
      <c r="BO304" s="431">
        <v>15</v>
      </c>
      <c r="BP304" s="432">
        <v>1.1049723756906077E-2</v>
      </c>
      <c r="BQ304" s="438">
        <v>8.152173913043478E-3</v>
      </c>
      <c r="BR304" s="430">
        <v>0.22742608481673893</v>
      </c>
      <c r="BS304" s="430">
        <v>0.13148667601683028</v>
      </c>
      <c r="BT304" s="436">
        <v>50</v>
      </c>
      <c r="BU304" s="111">
        <v>45</v>
      </c>
      <c r="BV304" s="431" t="s">
        <v>64</v>
      </c>
      <c r="BW304" s="427" t="s">
        <v>64</v>
      </c>
      <c r="BX304" s="427" t="s">
        <v>64</v>
      </c>
      <c r="BY304" s="82"/>
      <c r="BZ304" s="428"/>
      <c r="CA304" s="439"/>
    </row>
    <row r="305" spans="1:79" ht="12.75" customHeight="1">
      <c r="A305" s="67"/>
      <c r="B305" s="206">
        <v>8250204.0599999996</v>
      </c>
      <c r="C305" s="68">
        <v>8250204.04</v>
      </c>
      <c r="D305" s="69">
        <v>8250204.0199999996</v>
      </c>
      <c r="E305" s="12">
        <v>0.62445050300000005</v>
      </c>
      <c r="F305" s="70">
        <v>11204</v>
      </c>
      <c r="G305" s="70">
        <v>3745</v>
      </c>
      <c r="H305" s="70">
        <v>3628</v>
      </c>
      <c r="I305" s="68"/>
      <c r="J305" s="69">
        <v>8.7799999999999994</v>
      </c>
      <c r="K305" s="12">
        <v>78.37</v>
      </c>
      <c r="L305" s="12">
        <v>877.99999999999989</v>
      </c>
      <c r="M305" s="70">
        <v>7837</v>
      </c>
      <c r="N305" s="70">
        <v>3271</v>
      </c>
      <c r="O305" s="70">
        <v>2029</v>
      </c>
      <c r="P305" s="72">
        <v>12041</v>
      </c>
      <c r="Q305" s="70">
        <v>9397</v>
      </c>
      <c r="R305" s="70">
        <v>6996.3434356120006</v>
      </c>
      <c r="S305" s="70">
        <v>1242</v>
      </c>
      <c r="T305" s="70">
        <v>5044.6565643879994</v>
      </c>
      <c r="U305" s="207">
        <v>0.61212419911286353</v>
      </c>
      <c r="V305" s="73">
        <v>0.72104187148821997</v>
      </c>
      <c r="W305" s="76">
        <v>372.6</v>
      </c>
      <c r="X305" s="74">
        <v>153.6</v>
      </c>
      <c r="Y305" s="12">
        <v>875</v>
      </c>
      <c r="Z305" s="293">
        <v>0.18372521999999999</v>
      </c>
      <c r="AA305" s="70">
        <v>720.01913718000003</v>
      </c>
      <c r="AB305" s="70">
        <v>3919</v>
      </c>
      <c r="AC305" s="70">
        <v>2338.567133735</v>
      </c>
      <c r="AD305" s="70">
        <v>154.98086281999997</v>
      </c>
      <c r="AE305" s="70">
        <v>1580.432866265</v>
      </c>
      <c r="AF305" s="207">
        <v>0.21524547726188531</v>
      </c>
      <c r="AG305" s="73">
        <v>0.67581248511811609</v>
      </c>
      <c r="AH305" s="208">
        <v>846</v>
      </c>
      <c r="AI305" s="208">
        <v>698.33956121999995</v>
      </c>
      <c r="AJ305" s="72">
        <v>3801</v>
      </c>
      <c r="AK305" s="70">
        <v>2265.5064248840004</v>
      </c>
      <c r="AL305" s="70">
        <v>147.66043878000005</v>
      </c>
      <c r="AM305" s="70">
        <v>1535.4935751159996</v>
      </c>
      <c r="AN305" s="207">
        <v>0.2114450433282587</v>
      </c>
      <c r="AO305" s="75">
        <v>0.67777056743267494</v>
      </c>
      <c r="AP305" s="69">
        <v>0.96355353075170858</v>
      </c>
      <c r="AQ305" s="76">
        <v>0.48500701799157842</v>
      </c>
      <c r="AR305" s="208">
        <v>1160</v>
      </c>
      <c r="AS305" s="77">
        <v>5570</v>
      </c>
      <c r="AT305" s="70">
        <v>1035</v>
      </c>
      <c r="AU305" s="70">
        <v>5050</v>
      </c>
      <c r="AV305" s="70">
        <v>30</v>
      </c>
      <c r="AW305" s="70">
        <v>265</v>
      </c>
      <c r="AX305" s="70">
        <v>1065</v>
      </c>
      <c r="AY305" s="70">
        <v>5315</v>
      </c>
      <c r="AZ305" s="207">
        <v>0.9181034482758621</v>
      </c>
      <c r="BA305" s="78">
        <v>0.95421903052064627</v>
      </c>
      <c r="BB305" s="69">
        <v>1.0882477135455717</v>
      </c>
      <c r="BC305" s="69">
        <v>1.2278662042688104</v>
      </c>
      <c r="BD305" s="208">
        <v>0</v>
      </c>
      <c r="BE305" s="79">
        <v>130</v>
      </c>
      <c r="BF305" s="207">
        <v>0</v>
      </c>
      <c r="BG305" s="78">
        <v>2.333931777378815E-2</v>
      </c>
      <c r="BH305" s="69">
        <v>0</v>
      </c>
      <c r="BI305" s="80">
        <v>0.16207859565130661</v>
      </c>
      <c r="BJ305" s="208">
        <v>35</v>
      </c>
      <c r="BK305" s="70">
        <v>60</v>
      </c>
      <c r="BL305" s="70">
        <v>0</v>
      </c>
      <c r="BM305" s="70">
        <v>20</v>
      </c>
      <c r="BN305" s="70">
        <v>35</v>
      </c>
      <c r="BO305" s="70">
        <v>80</v>
      </c>
      <c r="BP305" s="207">
        <v>3.017241379310345E-2</v>
      </c>
      <c r="BQ305" s="78">
        <v>1.4362657091561939E-2</v>
      </c>
      <c r="BR305" s="69">
        <v>0.621010451428466</v>
      </c>
      <c r="BS305" s="69">
        <v>0.23165575954132162</v>
      </c>
      <c r="BT305" s="208">
        <v>45</v>
      </c>
      <c r="BU305" s="81">
        <v>35</v>
      </c>
      <c r="BV305" s="12" t="s">
        <v>38</v>
      </c>
      <c r="BW305" s="12" t="s">
        <v>38</v>
      </c>
      <c r="BX305" s="427" t="s">
        <v>64</v>
      </c>
      <c r="BY305" s="82"/>
      <c r="BZ305" s="66"/>
      <c r="CA305" s="97"/>
    </row>
    <row r="306" spans="1:79" ht="12.75" customHeight="1">
      <c r="A306" s="67"/>
      <c r="B306" s="206">
        <v>8250204.0700000003</v>
      </c>
      <c r="C306" s="68">
        <v>8250204.0499999998</v>
      </c>
      <c r="D306" s="69">
        <v>8250204.0199999996</v>
      </c>
      <c r="E306" s="12">
        <v>0.37546055099999998</v>
      </c>
      <c r="F306" s="70">
        <v>11204</v>
      </c>
      <c r="G306" s="70">
        <v>3745</v>
      </c>
      <c r="H306" s="70">
        <v>3628</v>
      </c>
      <c r="I306" s="68"/>
      <c r="J306" s="69">
        <v>4.9000000000000004</v>
      </c>
      <c r="K306" s="12">
        <v>3.55</v>
      </c>
      <c r="L306" s="12">
        <v>490.00000000000006</v>
      </c>
      <c r="M306" s="70">
        <v>355</v>
      </c>
      <c r="N306" s="70">
        <v>1593</v>
      </c>
      <c r="O306" s="70">
        <v>1723</v>
      </c>
      <c r="P306" s="72">
        <v>9075</v>
      </c>
      <c r="Q306" s="70">
        <v>6710</v>
      </c>
      <c r="R306" s="70">
        <v>4206.660013404</v>
      </c>
      <c r="S306" s="70">
        <v>-130</v>
      </c>
      <c r="T306" s="70">
        <v>4868.339986596</v>
      </c>
      <c r="U306" s="207">
        <v>-7.544979686593152E-2</v>
      </c>
      <c r="V306" s="73">
        <v>1.1572934278224623</v>
      </c>
      <c r="W306" s="76">
        <v>324.89999999999998</v>
      </c>
      <c r="X306" s="74">
        <v>2556.6</v>
      </c>
      <c r="Y306" s="12">
        <v>526</v>
      </c>
      <c r="Z306" s="12">
        <v>0.12008568</v>
      </c>
      <c r="AA306" s="70">
        <v>333.83819039999997</v>
      </c>
      <c r="AB306" s="70">
        <v>2780</v>
      </c>
      <c r="AC306" s="70">
        <v>1406.0997634949999</v>
      </c>
      <c r="AD306" s="70">
        <v>192.16180960000003</v>
      </c>
      <c r="AE306" s="70">
        <v>1373.9002365050001</v>
      </c>
      <c r="AF306" s="207">
        <v>0.57561362098732505</v>
      </c>
      <c r="AG306" s="73">
        <v>0.97710011207884373</v>
      </c>
      <c r="AH306" s="208">
        <v>504</v>
      </c>
      <c r="AI306" s="208">
        <v>329.87536296000002</v>
      </c>
      <c r="AJ306" s="72">
        <v>2747</v>
      </c>
      <c r="AK306" s="70">
        <v>1362.1708790279999</v>
      </c>
      <c r="AL306" s="70">
        <v>174.12463703999998</v>
      </c>
      <c r="AM306" s="70">
        <v>1384.8291209720001</v>
      </c>
      <c r="AN306" s="207">
        <v>0.52784977779960474</v>
      </c>
      <c r="AO306" s="75">
        <v>1.0166339203787473</v>
      </c>
      <c r="AP306" s="69">
        <v>1.0285714285714285</v>
      </c>
      <c r="AQ306" s="76">
        <v>7.7380281690140844</v>
      </c>
      <c r="AR306" s="208">
        <v>510</v>
      </c>
      <c r="AS306" s="77">
        <v>4465</v>
      </c>
      <c r="AT306" s="70">
        <v>475</v>
      </c>
      <c r="AU306" s="70">
        <v>3935</v>
      </c>
      <c r="AV306" s="70">
        <v>25</v>
      </c>
      <c r="AW306" s="70">
        <v>190</v>
      </c>
      <c r="AX306" s="70">
        <v>500</v>
      </c>
      <c r="AY306" s="70">
        <v>4125</v>
      </c>
      <c r="AZ306" s="207">
        <v>0.98039215686274506</v>
      </c>
      <c r="BA306" s="78">
        <v>0.92385218365061594</v>
      </c>
      <c r="BB306" s="69">
        <v>1.1620798561289358</v>
      </c>
      <c r="BC306" s="69">
        <v>1.1887908727051839</v>
      </c>
      <c r="BD306" s="208">
        <v>0</v>
      </c>
      <c r="BE306" s="79">
        <v>100</v>
      </c>
      <c r="BF306" s="207">
        <v>0</v>
      </c>
      <c r="BG306" s="78">
        <v>2.2396416573348264E-2</v>
      </c>
      <c r="BH306" s="69">
        <v>0</v>
      </c>
      <c r="BI306" s="80">
        <v>0.15553067064825185</v>
      </c>
      <c r="BJ306" s="208">
        <v>0</v>
      </c>
      <c r="BK306" s="70">
        <v>145</v>
      </c>
      <c r="BL306" s="70">
        <v>0</v>
      </c>
      <c r="BM306" s="70">
        <v>20</v>
      </c>
      <c r="BN306" s="70">
        <v>0</v>
      </c>
      <c r="BO306" s="70">
        <v>165</v>
      </c>
      <c r="BP306" s="207">
        <v>0</v>
      </c>
      <c r="BQ306" s="78">
        <v>3.6954087346024636E-2</v>
      </c>
      <c r="BR306" s="69">
        <v>0</v>
      </c>
      <c r="BS306" s="69">
        <v>0.59603366687136505</v>
      </c>
      <c r="BT306" s="208">
        <v>0</v>
      </c>
      <c r="BU306" s="81">
        <v>80</v>
      </c>
      <c r="BV306" s="12" t="s">
        <v>38</v>
      </c>
      <c r="BW306" s="12" t="s">
        <v>38</v>
      </c>
      <c r="BX306" s="427" t="s">
        <v>64</v>
      </c>
      <c r="BY306" s="82"/>
      <c r="BZ306" s="66"/>
      <c r="CA306" s="97"/>
    </row>
    <row r="307" spans="1:79" ht="12.75" customHeight="1">
      <c r="A307" s="67"/>
      <c r="B307" s="206">
        <v>8250204.0800000001</v>
      </c>
      <c r="C307" s="68">
        <v>8250204.04</v>
      </c>
      <c r="D307" s="69">
        <v>8250204.0199999996</v>
      </c>
      <c r="E307" s="12">
        <v>0.62445050300000005</v>
      </c>
      <c r="F307" s="70">
        <v>11204</v>
      </c>
      <c r="G307" s="70">
        <v>3745</v>
      </c>
      <c r="H307" s="70">
        <v>3628</v>
      </c>
      <c r="I307" s="68"/>
      <c r="J307" s="69">
        <v>2.29</v>
      </c>
      <c r="K307" s="12">
        <v>78.37</v>
      </c>
      <c r="L307" s="12">
        <v>229</v>
      </c>
      <c r="M307" s="70">
        <v>7837</v>
      </c>
      <c r="N307" s="70">
        <v>1554</v>
      </c>
      <c r="O307" s="70">
        <v>1273</v>
      </c>
      <c r="P307" s="72"/>
      <c r="Q307" s="70">
        <v>9397</v>
      </c>
      <c r="R307" s="70">
        <v>6996.3434356120006</v>
      </c>
      <c r="S307" s="70">
        <v>281</v>
      </c>
      <c r="T307" s="70">
        <v>-6996.3434356120006</v>
      </c>
      <c r="U307" s="207">
        <v>0.22073841319717202</v>
      </c>
      <c r="V307" s="73">
        <v>-1</v>
      </c>
      <c r="W307" s="76">
        <v>679.3</v>
      </c>
      <c r="X307" s="74">
        <v>153.6</v>
      </c>
      <c r="Y307" s="12">
        <v>510</v>
      </c>
      <c r="Z307" s="239">
        <v>0.11040401</v>
      </c>
      <c r="AA307" s="70">
        <v>432.67331518999998</v>
      </c>
      <c r="AB307" s="70"/>
      <c r="AC307" s="70">
        <v>2338.567133735</v>
      </c>
      <c r="AD307" s="70">
        <v>77.326684810000017</v>
      </c>
      <c r="AE307" s="70">
        <v>-2338.567133735</v>
      </c>
      <c r="AF307" s="207">
        <v>0.17871840507668824</v>
      </c>
      <c r="AG307" s="73">
        <v>-1</v>
      </c>
      <c r="AH307" s="208">
        <v>496</v>
      </c>
      <c r="AI307" s="208">
        <v>419.64564200999996</v>
      </c>
      <c r="AJ307" s="72"/>
      <c r="AK307" s="70">
        <v>2265.5064248840004</v>
      </c>
      <c r="AL307" s="70">
        <v>76.35435799000004</v>
      </c>
      <c r="AM307" s="70">
        <v>-2265.5064248840004</v>
      </c>
      <c r="AN307" s="207">
        <v>0.18194960306100486</v>
      </c>
      <c r="AO307" s="75">
        <v>-1</v>
      </c>
      <c r="AP307" s="69">
        <v>2.1659388646288211</v>
      </c>
      <c r="AQ307" s="76">
        <v>0</v>
      </c>
      <c r="AR307" s="208">
        <v>580</v>
      </c>
      <c r="AS307" s="77">
        <v>5570</v>
      </c>
      <c r="AT307" s="70">
        <v>555</v>
      </c>
      <c r="AU307" s="70">
        <v>5050</v>
      </c>
      <c r="AV307" s="70">
        <v>20</v>
      </c>
      <c r="AW307" s="70">
        <v>265</v>
      </c>
      <c r="AX307" s="70">
        <v>575</v>
      </c>
      <c r="AY307" s="70">
        <v>5315</v>
      </c>
      <c r="AZ307" s="207">
        <v>0.99137931034482762</v>
      </c>
      <c r="BA307" s="78">
        <v>0.95421903052064627</v>
      </c>
      <c r="BB307" s="69">
        <v>1.1751031648614154</v>
      </c>
      <c r="BC307" s="69">
        <v>1.2278662042688104</v>
      </c>
      <c r="BD307" s="208">
        <v>0</v>
      </c>
      <c r="BE307" s="79">
        <v>130</v>
      </c>
      <c r="BF307" s="207">
        <v>0</v>
      </c>
      <c r="BG307" s="78">
        <v>2.333931777378815E-2</v>
      </c>
      <c r="BH307" s="69">
        <v>0</v>
      </c>
      <c r="BI307" s="80">
        <v>0.16207859565130661</v>
      </c>
      <c r="BJ307" s="208">
        <v>0</v>
      </c>
      <c r="BK307" s="70">
        <v>60</v>
      </c>
      <c r="BL307" s="70">
        <v>0</v>
      </c>
      <c r="BM307" s="70">
        <v>20</v>
      </c>
      <c r="BN307" s="70">
        <v>0</v>
      </c>
      <c r="BO307" s="70">
        <v>80</v>
      </c>
      <c r="BP307" s="207">
        <v>0</v>
      </c>
      <c r="BQ307" s="78">
        <v>1.4362657091561939E-2</v>
      </c>
      <c r="BR307" s="69">
        <v>0</v>
      </c>
      <c r="BS307" s="69">
        <v>0.23165575954132162</v>
      </c>
      <c r="BT307" s="208">
        <v>0</v>
      </c>
      <c r="BU307" s="81">
        <v>35</v>
      </c>
      <c r="BV307" s="12" t="s">
        <v>38</v>
      </c>
      <c r="BW307" s="12" t="s">
        <v>38</v>
      </c>
      <c r="BX307" s="427" t="s">
        <v>64</v>
      </c>
      <c r="BY307" s="82"/>
      <c r="BZ307" s="66"/>
      <c r="CA307" s="97"/>
    </row>
    <row r="308" spans="1:79" ht="12.75" customHeight="1">
      <c r="A308" s="67"/>
      <c r="B308" s="206">
        <v>8250204.0899999999</v>
      </c>
      <c r="C308" s="68"/>
      <c r="D308" s="69"/>
      <c r="E308" s="12"/>
      <c r="F308" s="70"/>
      <c r="G308" s="70"/>
      <c r="H308" s="70"/>
      <c r="I308" s="68"/>
      <c r="J308" s="69">
        <v>1.99</v>
      </c>
      <c r="K308" s="12"/>
      <c r="L308" s="12">
        <v>199</v>
      </c>
      <c r="M308" s="70"/>
      <c r="N308" s="70">
        <v>6246</v>
      </c>
      <c r="O308" s="70">
        <v>6409</v>
      </c>
      <c r="P308" s="72"/>
      <c r="Q308" s="70"/>
      <c r="R308" s="70"/>
      <c r="S308" s="70">
        <v>-163</v>
      </c>
      <c r="T308" s="70"/>
      <c r="U308" s="207">
        <v>-2.5432984865033547E-2</v>
      </c>
      <c r="V308" s="73"/>
      <c r="W308" s="76">
        <v>3145.5</v>
      </c>
      <c r="X308" s="74"/>
      <c r="Y308" s="12">
        <v>2061</v>
      </c>
      <c r="Z308" s="240">
        <v>0.59012858999999995</v>
      </c>
      <c r="AA308" s="70">
        <v>2312.7139442099997</v>
      </c>
      <c r="AB308" s="70"/>
      <c r="AC308" s="70"/>
      <c r="AD308" s="70">
        <v>-251.71394420999968</v>
      </c>
      <c r="AE308" s="70"/>
      <c r="AF308" s="207">
        <v>-0.10883920375893383</v>
      </c>
      <c r="AG308" s="73"/>
      <c r="AH308" s="208">
        <v>1996</v>
      </c>
      <c r="AI308" s="208">
        <v>2243.0787705899997</v>
      </c>
      <c r="AJ308" s="72"/>
      <c r="AK308" s="70"/>
      <c r="AL308" s="70">
        <v>-247.07877058999975</v>
      </c>
      <c r="AM308" s="70"/>
      <c r="AN308" s="207">
        <v>-0.11015162455708602</v>
      </c>
      <c r="AO308" s="75"/>
      <c r="AP308" s="69">
        <v>10.030150753768844</v>
      </c>
      <c r="AQ308" s="76"/>
      <c r="AR308" s="208">
        <v>2300</v>
      </c>
      <c r="AS308" s="77"/>
      <c r="AT308" s="70">
        <v>2095</v>
      </c>
      <c r="AU308" s="70"/>
      <c r="AV308" s="70">
        <v>95</v>
      </c>
      <c r="AW308" s="70"/>
      <c r="AX308" s="70">
        <v>2190</v>
      </c>
      <c r="AY308" s="70"/>
      <c r="AZ308" s="207">
        <v>0.95217391304347831</v>
      </c>
      <c r="BA308" s="78"/>
      <c r="BB308" s="69">
        <v>1.128632166356877</v>
      </c>
      <c r="BC308" s="69"/>
      <c r="BD308" s="208">
        <v>35</v>
      </c>
      <c r="BE308" s="79"/>
      <c r="BF308" s="207">
        <v>1.5217391304347827E-2</v>
      </c>
      <c r="BG308" s="78"/>
      <c r="BH308" s="69">
        <v>0.19380027386747276</v>
      </c>
      <c r="BI308" s="80"/>
      <c r="BJ308" s="208">
        <v>25</v>
      </c>
      <c r="BK308" s="70"/>
      <c r="BL308" s="70">
        <v>10</v>
      </c>
      <c r="BM308" s="70"/>
      <c r="BN308" s="70">
        <v>35</v>
      </c>
      <c r="BO308" s="70"/>
      <c r="BP308" s="207">
        <v>1.5217391304347827E-2</v>
      </c>
      <c r="BQ308" s="78"/>
      <c r="BR308" s="69">
        <v>0.31320527115522634</v>
      </c>
      <c r="BS308" s="69"/>
      <c r="BT308" s="208">
        <v>35</v>
      </c>
      <c r="BU308" s="81"/>
      <c r="BV308" s="12" t="s">
        <v>38</v>
      </c>
      <c r="BW308" s="12"/>
      <c r="BX308" s="427"/>
      <c r="BY308" s="82" t="s">
        <v>305</v>
      </c>
      <c r="BZ308" s="66"/>
      <c r="CA308" s="97"/>
    </row>
    <row r="309" spans="1:79" ht="12.75" customHeight="1">
      <c r="A309" s="246"/>
      <c r="B309" s="221">
        <v>8250204.0999999996</v>
      </c>
      <c r="C309" s="269"/>
      <c r="D309" s="247"/>
      <c r="E309" s="250"/>
      <c r="F309" s="248"/>
      <c r="G309" s="248"/>
      <c r="H309" s="248"/>
      <c r="I309" s="269"/>
      <c r="J309" s="247">
        <v>5.1100000000000003</v>
      </c>
      <c r="K309" s="250"/>
      <c r="L309" s="250">
        <v>511.00000000000006</v>
      </c>
      <c r="M309" s="248"/>
      <c r="N309" s="248">
        <v>387</v>
      </c>
      <c r="O309" s="248">
        <v>72</v>
      </c>
      <c r="P309" s="251"/>
      <c r="Q309" s="248"/>
      <c r="R309" s="248"/>
      <c r="S309" s="248">
        <v>315</v>
      </c>
      <c r="T309" s="248"/>
      <c r="U309" s="252">
        <v>4.375</v>
      </c>
      <c r="V309" s="253"/>
      <c r="W309" s="254">
        <v>75.7</v>
      </c>
      <c r="X309" s="255"/>
      <c r="Y309" s="250">
        <v>146</v>
      </c>
      <c r="Z309" s="288">
        <v>5.9328799999999998E-3</v>
      </c>
      <c r="AA309" s="306">
        <v>23</v>
      </c>
      <c r="AB309" s="248"/>
      <c r="AC309" s="248"/>
      <c r="AD309" s="248">
        <v>123</v>
      </c>
      <c r="AE309" s="248"/>
      <c r="AF309" s="252">
        <v>5.3478260869565215</v>
      </c>
      <c r="AG309" s="253"/>
      <c r="AH309" s="256">
        <v>130</v>
      </c>
      <c r="AI309" s="273">
        <v>22.550876880000001</v>
      </c>
      <c r="AJ309" s="251"/>
      <c r="AK309" s="248"/>
      <c r="AL309" s="248">
        <v>107.44912312</v>
      </c>
      <c r="AM309" s="248"/>
      <c r="AN309" s="252">
        <v>4.7647425726178678</v>
      </c>
      <c r="AO309" s="257"/>
      <c r="AP309" s="247">
        <v>0.25440313111545987</v>
      </c>
      <c r="AQ309" s="254"/>
      <c r="AR309" s="256">
        <v>205</v>
      </c>
      <c r="AS309" s="258"/>
      <c r="AT309" s="248">
        <v>180</v>
      </c>
      <c r="AU309" s="248"/>
      <c r="AV309" s="248">
        <v>15</v>
      </c>
      <c r="AW309" s="248"/>
      <c r="AX309" s="248">
        <v>195</v>
      </c>
      <c r="AY309" s="248"/>
      <c r="AZ309" s="252">
        <v>0.95121951219512191</v>
      </c>
      <c r="BA309" s="259"/>
      <c r="BB309" s="247">
        <v>1.1275008945563187</v>
      </c>
      <c r="BC309" s="247"/>
      <c r="BD309" s="256">
        <v>0</v>
      </c>
      <c r="BE309" s="260"/>
      <c r="BF309" s="252">
        <v>0</v>
      </c>
      <c r="BG309" s="259"/>
      <c r="BH309" s="247">
        <v>0</v>
      </c>
      <c r="BI309" s="261"/>
      <c r="BJ309" s="256">
        <v>0</v>
      </c>
      <c r="BK309" s="248"/>
      <c r="BL309" s="248">
        <v>0</v>
      </c>
      <c r="BM309" s="248"/>
      <c r="BN309" s="248">
        <v>0</v>
      </c>
      <c r="BO309" s="248"/>
      <c r="BP309" s="252">
        <v>0</v>
      </c>
      <c r="BQ309" s="259"/>
      <c r="BR309" s="247">
        <v>0</v>
      </c>
      <c r="BS309" s="247"/>
      <c r="BT309" s="256">
        <v>0</v>
      </c>
      <c r="BU309" s="262"/>
      <c r="BV309" s="248" t="s">
        <v>64</v>
      </c>
      <c r="BW309" s="250"/>
      <c r="BX309" s="250"/>
      <c r="BY309" s="82" t="s">
        <v>305</v>
      </c>
      <c r="BZ309" s="246"/>
      <c r="CA309" s="298"/>
    </row>
    <row r="310" spans="1:79" ht="12.75" customHeight="1">
      <c r="A310" s="128" t="s">
        <v>358</v>
      </c>
      <c r="B310" s="244">
        <v>8250204.1100000003</v>
      </c>
      <c r="C310" s="129"/>
      <c r="D310" s="130"/>
      <c r="E310" s="27"/>
      <c r="F310" s="131"/>
      <c r="G310" s="131"/>
      <c r="H310" s="131"/>
      <c r="I310" s="129"/>
      <c r="J310" s="130">
        <v>4.93</v>
      </c>
      <c r="K310" s="27"/>
      <c r="L310" s="27">
        <v>493</v>
      </c>
      <c r="M310" s="131"/>
      <c r="N310" s="131">
        <v>0</v>
      </c>
      <c r="O310" s="131">
        <v>0</v>
      </c>
      <c r="P310" s="133"/>
      <c r="Q310" s="131"/>
      <c r="R310" s="131"/>
      <c r="S310" s="131">
        <v>0</v>
      </c>
      <c r="T310" s="131"/>
      <c r="U310" s="263" t="e">
        <v>#DIV/0!</v>
      </c>
      <c r="V310" s="134"/>
      <c r="W310" s="137">
        <v>0</v>
      </c>
      <c r="X310" s="135"/>
      <c r="Y310" s="27">
        <v>1</v>
      </c>
      <c r="Z310" s="291">
        <v>2.8310999999999999E-4</v>
      </c>
      <c r="AA310" s="131">
        <v>1</v>
      </c>
      <c r="AB310" s="131"/>
      <c r="AC310" s="131"/>
      <c r="AD310" s="131">
        <v>0</v>
      </c>
      <c r="AE310" s="131"/>
      <c r="AF310" s="263">
        <v>0</v>
      </c>
      <c r="AG310" s="134"/>
      <c r="AH310" s="264">
        <v>1</v>
      </c>
      <c r="AI310" s="264">
        <v>1.07610111</v>
      </c>
      <c r="AJ310" s="133"/>
      <c r="AK310" s="131"/>
      <c r="AL310" s="131">
        <v>-7.6101109999999972E-2</v>
      </c>
      <c r="AM310" s="131"/>
      <c r="AN310" s="263">
        <v>-7.0719293282765938E-2</v>
      </c>
      <c r="AO310" s="136"/>
      <c r="AP310" s="130">
        <v>2.0283975659229209E-3</v>
      </c>
      <c r="AQ310" s="137"/>
      <c r="AR310" s="264" t="s">
        <v>436</v>
      </c>
      <c r="AS310" s="138"/>
      <c r="AT310" s="131" t="s">
        <v>436</v>
      </c>
      <c r="AU310" s="131"/>
      <c r="AV310" s="131" t="s">
        <v>436</v>
      </c>
      <c r="AW310" s="131"/>
      <c r="AX310" s="131" t="e">
        <v>#VALUE!</v>
      </c>
      <c r="AY310" s="131"/>
      <c r="AZ310" s="263" t="e">
        <v>#VALUE!</v>
      </c>
      <c r="BA310" s="139"/>
      <c r="BB310" s="130" t="e">
        <v>#VALUE!</v>
      </c>
      <c r="BC310" s="130"/>
      <c r="BD310" s="264" t="s">
        <v>436</v>
      </c>
      <c r="BE310" s="140"/>
      <c r="BF310" s="263" t="e">
        <v>#VALUE!</v>
      </c>
      <c r="BG310" s="139"/>
      <c r="BH310" s="130" t="e">
        <v>#VALUE!</v>
      </c>
      <c r="BI310" s="141"/>
      <c r="BJ310" s="264" t="s">
        <v>436</v>
      </c>
      <c r="BK310" s="131"/>
      <c r="BL310" s="131" t="s">
        <v>436</v>
      </c>
      <c r="BM310" s="131"/>
      <c r="BN310" s="131" t="e">
        <v>#VALUE!</v>
      </c>
      <c r="BO310" s="131"/>
      <c r="BP310" s="263" t="e">
        <v>#VALUE!</v>
      </c>
      <c r="BQ310" s="139"/>
      <c r="BR310" s="130" t="e">
        <v>#VALUE!</v>
      </c>
      <c r="BS310" s="130"/>
      <c r="BT310" s="264" t="s">
        <v>436</v>
      </c>
      <c r="BU310" s="142"/>
      <c r="BV310" s="131" t="s">
        <v>181</v>
      </c>
      <c r="BW310" s="27"/>
      <c r="BX310" s="27"/>
      <c r="BY310" s="296" t="s">
        <v>516</v>
      </c>
      <c r="BZ310" s="128"/>
      <c r="CA310" s="97"/>
    </row>
    <row r="311" spans="1:79" ht="12.75" customHeight="1">
      <c r="A311" s="67"/>
      <c r="B311" s="206">
        <v>8250204.1200000001</v>
      </c>
      <c r="C311" s="68">
        <v>8250204.0499999998</v>
      </c>
      <c r="D311" s="69">
        <v>8250204.0199999996</v>
      </c>
      <c r="E311" s="12">
        <v>0.37546055099999998</v>
      </c>
      <c r="F311" s="70">
        <v>11204</v>
      </c>
      <c r="G311" s="70">
        <v>3745</v>
      </c>
      <c r="H311" s="70">
        <v>3628</v>
      </c>
      <c r="I311" s="68"/>
      <c r="J311" s="69">
        <v>2.4700000000000002</v>
      </c>
      <c r="K311" s="12">
        <v>3.55</v>
      </c>
      <c r="L311" s="12">
        <v>247.00000000000003</v>
      </c>
      <c r="M311" s="70">
        <v>355</v>
      </c>
      <c r="N311" s="70">
        <v>5290</v>
      </c>
      <c r="O311" s="70">
        <v>5311</v>
      </c>
      <c r="P311" s="72"/>
      <c r="Q311" s="70">
        <v>6710</v>
      </c>
      <c r="R311" s="70">
        <v>4206.660013404</v>
      </c>
      <c r="S311" s="70">
        <v>-21</v>
      </c>
      <c r="T311" s="70">
        <v>-4206.660013404</v>
      </c>
      <c r="U311" s="207">
        <v>-3.9540576162681229E-3</v>
      </c>
      <c r="V311" s="73">
        <v>-1</v>
      </c>
      <c r="W311" s="76">
        <v>2139.6</v>
      </c>
      <c r="X311" s="74">
        <v>2556.6</v>
      </c>
      <c r="Y311" s="12">
        <v>1676</v>
      </c>
      <c r="Z311" s="239">
        <v>0.57422105000000001</v>
      </c>
      <c r="AA311" s="70">
        <v>1596</v>
      </c>
      <c r="AB311" s="70">
        <v>0</v>
      </c>
      <c r="AC311" s="70">
        <v>1406.0997634949999</v>
      </c>
      <c r="AD311" s="70">
        <v>80</v>
      </c>
      <c r="AE311" s="70">
        <v>-1406.0997634949999</v>
      </c>
      <c r="AF311" s="207">
        <v>5.0125313283208017E-2</v>
      </c>
      <c r="AG311" s="73">
        <v>-1</v>
      </c>
      <c r="AH311" s="208">
        <v>1647</v>
      </c>
      <c r="AI311" s="208">
        <v>1577</v>
      </c>
      <c r="AJ311" s="72"/>
      <c r="AK311" s="70">
        <v>1362.1708790279999</v>
      </c>
      <c r="AL311" s="70">
        <v>70</v>
      </c>
      <c r="AM311" s="70">
        <v>-1362.1708790279999</v>
      </c>
      <c r="AN311" s="207">
        <v>4.4388078630310718E-2</v>
      </c>
      <c r="AO311" s="75">
        <v>-1</v>
      </c>
      <c r="AP311" s="69">
        <v>6.6680161943319831</v>
      </c>
      <c r="AQ311" s="76">
        <v>0</v>
      </c>
      <c r="AR311" s="208">
        <v>2015</v>
      </c>
      <c r="AS311" s="77">
        <v>4465</v>
      </c>
      <c r="AT311" s="70">
        <v>1790</v>
      </c>
      <c r="AU311" s="70">
        <v>3935</v>
      </c>
      <c r="AV311" s="70">
        <v>75</v>
      </c>
      <c r="AW311" s="70">
        <v>190</v>
      </c>
      <c r="AX311" s="70">
        <v>1865</v>
      </c>
      <c r="AY311" s="70">
        <v>4125</v>
      </c>
      <c r="AZ311" s="207">
        <v>0.92555831265508681</v>
      </c>
      <c r="BA311" s="78">
        <v>0.92385218365061594</v>
      </c>
      <c r="BB311" s="69">
        <v>1.0970841242253473</v>
      </c>
      <c r="BC311" s="69">
        <v>1.1887908727051839</v>
      </c>
      <c r="BD311" s="208">
        <v>25</v>
      </c>
      <c r="BE311" s="79">
        <v>100</v>
      </c>
      <c r="BF311" s="207">
        <v>1.2406947890818859E-2</v>
      </c>
      <c r="BG311" s="78">
        <v>2.2396416573348264E-2</v>
      </c>
      <c r="BH311" s="69">
        <v>0.15800802194086755</v>
      </c>
      <c r="BI311" s="80">
        <v>0.15553067064825185</v>
      </c>
      <c r="BJ311" s="208">
        <v>55</v>
      </c>
      <c r="BK311" s="70">
        <v>145</v>
      </c>
      <c r="BL311" s="70">
        <v>15</v>
      </c>
      <c r="BM311" s="70">
        <v>20</v>
      </c>
      <c r="BN311" s="70">
        <v>70</v>
      </c>
      <c r="BO311" s="70">
        <v>165</v>
      </c>
      <c r="BP311" s="207">
        <v>3.4739454094292806E-2</v>
      </c>
      <c r="BQ311" s="78">
        <v>3.6954087346024636E-2</v>
      </c>
      <c r="BR311" s="69">
        <v>0.71500955201689387</v>
      </c>
      <c r="BS311" s="69">
        <v>0.59603366687136505</v>
      </c>
      <c r="BT311" s="208">
        <v>55</v>
      </c>
      <c r="BU311" s="81">
        <v>80</v>
      </c>
      <c r="BV311" s="12" t="s">
        <v>38</v>
      </c>
      <c r="BW311" s="12" t="s">
        <v>38</v>
      </c>
      <c r="BX311" s="427" t="s">
        <v>64</v>
      </c>
      <c r="BY311" s="82"/>
      <c r="BZ311" s="66"/>
      <c r="CA311" s="97"/>
    </row>
    <row r="312" spans="1:79" ht="12.75" customHeight="1">
      <c r="A312" s="67"/>
      <c r="B312" s="206">
        <v>8250204.1299999999</v>
      </c>
      <c r="C312" s="68"/>
      <c r="D312" s="69"/>
      <c r="E312" s="12"/>
      <c r="F312" s="70"/>
      <c r="G312" s="70"/>
      <c r="H312" s="70"/>
      <c r="I312" s="68"/>
      <c r="J312" s="69">
        <v>2.36</v>
      </c>
      <c r="K312" s="12"/>
      <c r="L312" s="12">
        <v>236</v>
      </c>
      <c r="M312" s="70"/>
      <c r="N312" s="70">
        <v>3822</v>
      </c>
      <c r="O312" s="70">
        <v>3070</v>
      </c>
      <c r="P312" s="72"/>
      <c r="Q312" s="70"/>
      <c r="R312" s="70"/>
      <c r="S312" s="70">
        <v>752</v>
      </c>
      <c r="T312" s="70"/>
      <c r="U312" s="207">
        <v>0.24495114006514657</v>
      </c>
      <c r="V312" s="73"/>
      <c r="W312" s="76">
        <v>1619.2</v>
      </c>
      <c r="X312" s="74"/>
      <c r="Y312" s="12">
        <v>1130</v>
      </c>
      <c r="Z312" s="242">
        <v>0.30569327000000002</v>
      </c>
      <c r="AA312" s="70">
        <v>850</v>
      </c>
      <c r="AB312" s="70"/>
      <c r="AC312" s="70"/>
      <c r="AD312" s="70">
        <v>280</v>
      </c>
      <c r="AE312" s="70"/>
      <c r="AF312" s="207">
        <v>0.32941176470588235</v>
      </c>
      <c r="AG312" s="73"/>
      <c r="AH312" s="208">
        <v>1113</v>
      </c>
      <c r="AI312" s="208">
        <v>840</v>
      </c>
      <c r="AJ312" s="72"/>
      <c r="AK312" s="70"/>
      <c r="AL312" s="70">
        <v>273</v>
      </c>
      <c r="AM312" s="70"/>
      <c r="AN312" s="207">
        <v>0.32500000000000001</v>
      </c>
      <c r="AO312" s="75"/>
      <c r="AP312" s="69">
        <v>4.7161016949152543</v>
      </c>
      <c r="AQ312" s="76"/>
      <c r="AR312" s="208">
        <v>1360</v>
      </c>
      <c r="AS312" s="77"/>
      <c r="AT312" s="70">
        <v>1185</v>
      </c>
      <c r="AU312" s="70"/>
      <c r="AV312" s="70">
        <v>85</v>
      </c>
      <c r="AW312" s="70"/>
      <c r="AX312" s="70">
        <v>1270</v>
      </c>
      <c r="AY312" s="70"/>
      <c r="AZ312" s="207">
        <v>0.93382352941176472</v>
      </c>
      <c r="BA312" s="78"/>
      <c r="BB312" s="69">
        <v>1.1068810629628114</v>
      </c>
      <c r="BC312" s="69"/>
      <c r="BD312" s="208">
        <v>15</v>
      </c>
      <c r="BE312" s="79"/>
      <c r="BF312" s="207">
        <v>1.1029411764705883E-2</v>
      </c>
      <c r="BG312" s="78"/>
      <c r="BH312" s="69">
        <v>0.14046448421066829</v>
      </c>
      <c r="BI312" s="80"/>
      <c r="BJ312" s="208">
        <v>20</v>
      </c>
      <c r="BK312" s="70"/>
      <c r="BL312" s="70">
        <v>0</v>
      </c>
      <c r="BM312" s="70"/>
      <c r="BN312" s="70">
        <v>20</v>
      </c>
      <c r="BO312" s="70"/>
      <c r="BP312" s="207">
        <v>1.4705882352941176E-2</v>
      </c>
      <c r="BQ312" s="78"/>
      <c r="BR312" s="69">
        <v>0.30267736288110109</v>
      </c>
      <c r="BS312" s="69"/>
      <c r="BT312" s="208">
        <v>55</v>
      </c>
      <c r="BU312" s="81"/>
      <c r="BV312" s="12" t="s">
        <v>38</v>
      </c>
      <c r="BW312" s="12"/>
      <c r="BX312" s="427"/>
      <c r="BY312" s="82" t="s">
        <v>305</v>
      </c>
      <c r="BZ312" s="66"/>
      <c r="CA312" s="97"/>
    </row>
    <row r="313" spans="1:79" ht="12.75" customHeight="1">
      <c r="A313" s="113" t="s">
        <v>359</v>
      </c>
      <c r="B313" s="227">
        <v>8250205.0199999996</v>
      </c>
      <c r="C313" s="114">
        <v>8250205.0199999996</v>
      </c>
      <c r="D313" s="115"/>
      <c r="E313" s="24"/>
      <c r="F313" s="116"/>
      <c r="G313" s="116"/>
      <c r="H313" s="116"/>
      <c r="I313" s="117" t="s">
        <v>239</v>
      </c>
      <c r="J313" s="115">
        <v>2.62</v>
      </c>
      <c r="K313" s="24">
        <v>2.5299999999999998</v>
      </c>
      <c r="L313" s="24">
        <v>262</v>
      </c>
      <c r="M313" s="116">
        <v>252.99999999999997</v>
      </c>
      <c r="N313" s="116">
        <v>3320</v>
      </c>
      <c r="O313" s="116">
        <v>3431</v>
      </c>
      <c r="P313" s="118">
        <v>3431</v>
      </c>
      <c r="Q313" s="116">
        <v>3102</v>
      </c>
      <c r="R313" s="116">
        <v>2965</v>
      </c>
      <c r="S313" s="116">
        <v>-111</v>
      </c>
      <c r="T313" s="116">
        <v>466</v>
      </c>
      <c r="U313" s="232">
        <v>-3.2352083940542113E-2</v>
      </c>
      <c r="V313" s="119">
        <v>0.15716694772344014</v>
      </c>
      <c r="W313" s="122">
        <v>1264.8</v>
      </c>
      <c r="X313" s="120">
        <v>1355.9</v>
      </c>
      <c r="Y313" s="24">
        <v>1502</v>
      </c>
      <c r="Z313" s="24">
        <v>1</v>
      </c>
      <c r="AA313" s="116">
        <v>1465</v>
      </c>
      <c r="AB313" s="116">
        <v>1465</v>
      </c>
      <c r="AC313" s="116">
        <v>1079</v>
      </c>
      <c r="AD313" s="116">
        <v>37</v>
      </c>
      <c r="AE313" s="116">
        <v>386</v>
      </c>
      <c r="AF313" s="232">
        <v>2.5255972696245733E-2</v>
      </c>
      <c r="AG313" s="119">
        <v>0.3577386468952734</v>
      </c>
      <c r="AH313" s="233">
        <v>1449</v>
      </c>
      <c r="AI313" s="233">
        <v>1429</v>
      </c>
      <c r="AJ313" s="118">
        <v>1429</v>
      </c>
      <c r="AK313" s="116">
        <v>1059</v>
      </c>
      <c r="AL313" s="116">
        <v>20</v>
      </c>
      <c r="AM313" s="116">
        <v>370</v>
      </c>
      <c r="AN313" s="232">
        <v>1.3995801259622114E-2</v>
      </c>
      <c r="AO313" s="121">
        <v>0.34938621340887632</v>
      </c>
      <c r="AP313" s="115">
        <v>5.5305343511450378</v>
      </c>
      <c r="AQ313" s="122">
        <v>5.6482213438735185</v>
      </c>
      <c r="AR313" s="233">
        <v>1330</v>
      </c>
      <c r="AS313" s="123">
        <v>1785</v>
      </c>
      <c r="AT313" s="116">
        <v>1075</v>
      </c>
      <c r="AU313" s="116">
        <v>1475</v>
      </c>
      <c r="AV313" s="116">
        <v>50</v>
      </c>
      <c r="AW313" s="116">
        <v>85</v>
      </c>
      <c r="AX313" s="116">
        <v>1125</v>
      </c>
      <c r="AY313" s="116">
        <v>1560</v>
      </c>
      <c r="AZ313" s="232">
        <v>0.84586466165413532</v>
      </c>
      <c r="BA313" s="124">
        <v>0.87394957983193278</v>
      </c>
      <c r="BB313" s="115">
        <v>1.0026215300059804</v>
      </c>
      <c r="BC313" s="115">
        <v>1.1245773967901793</v>
      </c>
      <c r="BD313" s="233">
        <v>15</v>
      </c>
      <c r="BE313" s="125">
        <v>35</v>
      </c>
      <c r="BF313" s="232">
        <v>1.1278195488721804E-2</v>
      </c>
      <c r="BG313" s="124">
        <v>1.9607843137254902E-2</v>
      </c>
      <c r="BH313" s="115">
        <v>0.14363285603496906</v>
      </c>
      <c r="BI313" s="126">
        <v>0.13616557734204793</v>
      </c>
      <c r="BJ313" s="233">
        <v>125</v>
      </c>
      <c r="BK313" s="116">
        <v>120</v>
      </c>
      <c r="BL313" s="116">
        <v>15</v>
      </c>
      <c r="BM313" s="116">
        <v>25</v>
      </c>
      <c r="BN313" s="116">
        <v>140</v>
      </c>
      <c r="BO313" s="116">
        <v>145</v>
      </c>
      <c r="BP313" s="232">
        <v>0.10526315789473684</v>
      </c>
      <c r="BQ313" s="124">
        <v>8.1232492997198882E-2</v>
      </c>
      <c r="BR313" s="115">
        <v>2.1665327027278813</v>
      </c>
      <c r="BS313" s="115">
        <v>1.3102014999548206</v>
      </c>
      <c r="BT313" s="233">
        <v>40</v>
      </c>
      <c r="BU313" s="127">
        <v>45</v>
      </c>
      <c r="BV313" s="24" t="s">
        <v>85</v>
      </c>
      <c r="BW313" s="24" t="s">
        <v>38</v>
      </c>
      <c r="BX313" s="24" t="s">
        <v>38</v>
      </c>
      <c r="BY313" s="297"/>
      <c r="BZ313" s="113"/>
      <c r="CA313" s="439"/>
    </row>
    <row r="314" spans="1:79" ht="12.75" customHeight="1">
      <c r="A314" s="67"/>
      <c r="B314" s="206">
        <v>8250205.04</v>
      </c>
      <c r="C314" s="68">
        <v>8250205.0099999998</v>
      </c>
      <c r="D314" s="69"/>
      <c r="E314" s="12"/>
      <c r="F314" s="70"/>
      <c r="G314" s="70"/>
      <c r="H314" s="70"/>
      <c r="I314" s="71" t="s">
        <v>238</v>
      </c>
      <c r="J314" s="69">
        <v>5.28</v>
      </c>
      <c r="K314" s="12">
        <v>6.96</v>
      </c>
      <c r="L314" s="12">
        <v>528</v>
      </c>
      <c r="M314" s="70">
        <v>696</v>
      </c>
      <c r="N314" s="70">
        <v>4005</v>
      </c>
      <c r="O314" s="70">
        <v>2203</v>
      </c>
      <c r="P314" s="72">
        <v>8766</v>
      </c>
      <c r="Q314" s="70">
        <v>6699</v>
      </c>
      <c r="R314" s="70">
        <v>5851</v>
      </c>
      <c r="S314" s="70">
        <v>1802</v>
      </c>
      <c r="T314" s="70">
        <v>2915</v>
      </c>
      <c r="U314" s="207">
        <v>0.81797548797094866</v>
      </c>
      <c r="V314" s="73">
        <v>0.49820543496838149</v>
      </c>
      <c r="W314" s="76">
        <v>758.1</v>
      </c>
      <c r="X314" s="74">
        <v>1260.2</v>
      </c>
      <c r="Y314" s="12">
        <v>1509</v>
      </c>
      <c r="Z314" s="239">
        <v>0.27316288999999999</v>
      </c>
      <c r="AA314" s="70">
        <v>882.58929759</v>
      </c>
      <c r="AB314" s="70">
        <v>3231</v>
      </c>
      <c r="AC314" s="70">
        <v>1950</v>
      </c>
      <c r="AD314" s="70">
        <v>626.41070241</v>
      </c>
      <c r="AE314" s="70">
        <v>1281</v>
      </c>
      <c r="AF314" s="207">
        <v>0.70974201037841522</v>
      </c>
      <c r="AG314" s="73">
        <v>0.65692307692307694</v>
      </c>
      <c r="AH314" s="208">
        <v>1445</v>
      </c>
      <c r="AI314" s="208">
        <v>863.46789529</v>
      </c>
      <c r="AJ314" s="72">
        <v>3161</v>
      </c>
      <c r="AK314" s="70">
        <v>1904</v>
      </c>
      <c r="AL314" s="70">
        <v>581.53210471</v>
      </c>
      <c r="AM314" s="70">
        <v>1257</v>
      </c>
      <c r="AN314" s="207">
        <v>0.67348433900335058</v>
      </c>
      <c r="AO314" s="75">
        <v>0.66018907563025209</v>
      </c>
      <c r="AP314" s="69">
        <v>2.7367424242424243</v>
      </c>
      <c r="AQ314" s="76">
        <v>4.541666666666667</v>
      </c>
      <c r="AR314" s="208">
        <v>1515</v>
      </c>
      <c r="AS314" s="77">
        <v>4390</v>
      </c>
      <c r="AT314" s="70">
        <v>1320</v>
      </c>
      <c r="AU314" s="70">
        <v>3745</v>
      </c>
      <c r="AV314" s="70">
        <v>95</v>
      </c>
      <c r="AW314" s="70">
        <v>205</v>
      </c>
      <c r="AX314" s="70">
        <v>1415</v>
      </c>
      <c r="AY314" s="70">
        <v>3950</v>
      </c>
      <c r="AZ314" s="207">
        <v>0.93399339933993397</v>
      </c>
      <c r="BA314" s="78">
        <v>0.89977220956719817</v>
      </c>
      <c r="BB314" s="69">
        <v>1.1070824134329327</v>
      </c>
      <c r="BC314" s="69">
        <v>1.1578053385343081</v>
      </c>
      <c r="BD314" s="208">
        <v>0</v>
      </c>
      <c r="BE314" s="79">
        <v>120</v>
      </c>
      <c r="BF314" s="207">
        <v>0</v>
      </c>
      <c r="BG314" s="78">
        <v>2.7334851936218679E-2</v>
      </c>
      <c r="BH314" s="69">
        <v>0</v>
      </c>
      <c r="BI314" s="80">
        <v>0.18982536066818528</v>
      </c>
      <c r="BJ314" s="208">
        <v>15</v>
      </c>
      <c r="BK314" s="70">
        <v>100</v>
      </c>
      <c r="BL314" s="70">
        <v>0</v>
      </c>
      <c r="BM314" s="70">
        <v>70</v>
      </c>
      <c r="BN314" s="70">
        <v>15</v>
      </c>
      <c r="BO314" s="70">
        <v>170</v>
      </c>
      <c r="BP314" s="207">
        <v>9.9009900990099011E-3</v>
      </c>
      <c r="BQ314" s="78">
        <v>3.8724373576309798E-2</v>
      </c>
      <c r="BR314" s="69">
        <v>0.20378277896945421</v>
      </c>
      <c r="BS314" s="69">
        <v>0.62458667058564188</v>
      </c>
      <c r="BT314" s="208">
        <v>75</v>
      </c>
      <c r="BU314" s="81">
        <v>150</v>
      </c>
      <c r="BV314" s="12" t="s">
        <v>38</v>
      </c>
      <c r="BW314" s="12" t="s">
        <v>38</v>
      </c>
      <c r="BX314" s="12" t="s">
        <v>38</v>
      </c>
      <c r="BY314" s="82"/>
      <c r="BZ314" s="66"/>
      <c r="CA314" s="97"/>
    </row>
    <row r="315" spans="1:79" ht="12.75" customHeight="1">
      <c r="A315" s="67"/>
      <c r="B315" s="206">
        <v>8250205.0499999998</v>
      </c>
      <c r="C315" s="68"/>
      <c r="D315" s="69"/>
      <c r="E315" s="69"/>
      <c r="F315" s="70"/>
      <c r="G315" s="70"/>
      <c r="H315" s="70"/>
      <c r="I315" s="68"/>
      <c r="J315" s="69">
        <v>1.84</v>
      </c>
      <c r="K315" s="12"/>
      <c r="L315" s="12">
        <v>184</v>
      </c>
      <c r="M315" s="70"/>
      <c r="N315" s="70">
        <v>3776</v>
      </c>
      <c r="O315" s="70">
        <v>3605</v>
      </c>
      <c r="P315" s="72"/>
      <c r="Q315" s="70"/>
      <c r="R315" s="70"/>
      <c r="S315" s="70">
        <v>171</v>
      </c>
      <c r="T315" s="70"/>
      <c r="U315" s="207">
        <v>4.7434119278779475E-2</v>
      </c>
      <c r="V315" s="73"/>
      <c r="W315" s="76">
        <v>2057.1</v>
      </c>
      <c r="X315" s="74"/>
      <c r="Y315" s="12">
        <v>1304</v>
      </c>
      <c r="Z315" s="240">
        <v>0.39271113000000002</v>
      </c>
      <c r="AA315" s="70">
        <v>1268.8496610300001</v>
      </c>
      <c r="AB315" s="70"/>
      <c r="AC315" s="70"/>
      <c r="AD315" s="70">
        <v>35.150338969999893</v>
      </c>
      <c r="AE315" s="70"/>
      <c r="AF315" s="207">
        <v>2.7702524617034843E-2</v>
      </c>
      <c r="AG315" s="73"/>
      <c r="AH315" s="208">
        <v>1264</v>
      </c>
      <c r="AI315" s="208">
        <v>1241.35988193</v>
      </c>
      <c r="AJ315" s="72"/>
      <c r="AK315" s="70"/>
      <c r="AL315" s="70">
        <v>22.640118069999971</v>
      </c>
      <c r="AM315" s="70"/>
      <c r="AN315" s="207">
        <v>1.8238158329074019E-2</v>
      </c>
      <c r="AO315" s="75"/>
      <c r="AP315" s="69">
        <v>6.8695652173913047</v>
      </c>
      <c r="AQ315" s="76"/>
      <c r="AR315" s="208">
        <v>1285</v>
      </c>
      <c r="AS315" s="77"/>
      <c r="AT315" s="70">
        <v>1125</v>
      </c>
      <c r="AU315" s="70"/>
      <c r="AV315" s="70">
        <v>45</v>
      </c>
      <c r="AW315" s="70"/>
      <c r="AX315" s="70">
        <v>1170</v>
      </c>
      <c r="AY315" s="70"/>
      <c r="AZ315" s="207">
        <v>0.91050583657587547</v>
      </c>
      <c r="BA315" s="78"/>
      <c r="BB315" s="69">
        <v>1.0792421014041027</v>
      </c>
      <c r="BC315" s="69"/>
      <c r="BD315" s="208">
        <v>10</v>
      </c>
      <c r="BE315" s="79"/>
      <c r="BF315" s="207">
        <v>7.7821011673151752E-3</v>
      </c>
      <c r="BG315" s="78"/>
      <c r="BH315" s="69">
        <v>9.9108533606489677E-2</v>
      </c>
      <c r="BI315" s="80"/>
      <c r="BJ315" s="208">
        <v>35</v>
      </c>
      <c r="BK315" s="70"/>
      <c r="BL315" s="70">
        <v>10</v>
      </c>
      <c r="BM315" s="70"/>
      <c r="BN315" s="70">
        <v>45</v>
      </c>
      <c r="BO315" s="70"/>
      <c r="BP315" s="207">
        <v>3.5019455252918288E-2</v>
      </c>
      <c r="BQ315" s="78"/>
      <c r="BR315" s="69">
        <v>0.72077255285305009</v>
      </c>
      <c r="BS315" s="69"/>
      <c r="BT315" s="208">
        <v>65</v>
      </c>
      <c r="BU315" s="81"/>
      <c r="BV315" s="12" t="s">
        <v>38</v>
      </c>
      <c r="BW315" s="12"/>
      <c r="BX315" s="12"/>
      <c r="BY315" s="82" t="s">
        <v>305</v>
      </c>
      <c r="BZ315" s="66"/>
      <c r="CA315" s="97"/>
    </row>
    <row r="316" spans="1:79" ht="12.75" customHeight="1">
      <c r="A316" s="67"/>
      <c r="B316" s="206">
        <v>8250205.0599999996</v>
      </c>
      <c r="C316" s="68"/>
      <c r="D316" s="69"/>
      <c r="E316" s="69"/>
      <c r="F316" s="70"/>
      <c r="G316" s="70"/>
      <c r="H316" s="70"/>
      <c r="I316" s="68"/>
      <c r="J316" s="69">
        <v>1.31</v>
      </c>
      <c r="K316" s="12"/>
      <c r="L316" s="12">
        <v>131</v>
      </c>
      <c r="M316" s="70"/>
      <c r="N316" s="70">
        <v>3054</v>
      </c>
      <c r="O316" s="70">
        <v>2958</v>
      </c>
      <c r="P316" s="72"/>
      <c r="Q316" s="70"/>
      <c r="R316" s="70"/>
      <c r="S316" s="70">
        <v>96</v>
      </c>
      <c r="T316" s="70"/>
      <c r="U316" s="207">
        <v>3.2454361054766734E-2</v>
      </c>
      <c r="V316" s="73"/>
      <c r="W316" s="76">
        <v>2340.1</v>
      </c>
      <c r="X316" s="74"/>
      <c r="Y316" s="12">
        <v>1172</v>
      </c>
      <c r="Z316" s="242">
        <v>0.33412597999999999</v>
      </c>
      <c r="AA316" s="70">
        <v>1079.56104138</v>
      </c>
      <c r="AB316" s="70"/>
      <c r="AC316" s="70"/>
      <c r="AD316" s="70">
        <v>92.438958619999994</v>
      </c>
      <c r="AE316" s="70"/>
      <c r="AF316" s="207">
        <v>8.5626430629467246E-2</v>
      </c>
      <c r="AG316" s="73"/>
      <c r="AH316" s="208">
        <v>1134</v>
      </c>
      <c r="AI316" s="208">
        <v>1056.1722227799999</v>
      </c>
      <c r="AJ316" s="72"/>
      <c r="AK316" s="70"/>
      <c r="AL316" s="70">
        <v>77.827777220000144</v>
      </c>
      <c r="AM316" s="70"/>
      <c r="AN316" s="207">
        <v>7.3688528765835218E-2</v>
      </c>
      <c r="AO316" s="75"/>
      <c r="AP316" s="69">
        <v>8.6564885496183201</v>
      </c>
      <c r="AQ316" s="76"/>
      <c r="AR316" s="208">
        <v>1100</v>
      </c>
      <c r="AS316" s="77"/>
      <c r="AT316" s="70">
        <v>1015</v>
      </c>
      <c r="AU316" s="70"/>
      <c r="AV316" s="70">
        <v>35</v>
      </c>
      <c r="AW316" s="70"/>
      <c r="AX316" s="70">
        <v>1050</v>
      </c>
      <c r="AY316" s="70"/>
      <c r="AZ316" s="207">
        <v>0.95454545454545459</v>
      </c>
      <c r="BA316" s="78"/>
      <c r="BB316" s="69">
        <v>1.1314432053764458</v>
      </c>
      <c r="BC316" s="69"/>
      <c r="BD316" s="208">
        <v>0</v>
      </c>
      <c r="BE316" s="79"/>
      <c r="BF316" s="207">
        <v>0</v>
      </c>
      <c r="BG316" s="78"/>
      <c r="BH316" s="69">
        <v>0</v>
      </c>
      <c r="BI316" s="80"/>
      <c r="BJ316" s="208">
        <v>15</v>
      </c>
      <c r="BK316" s="70"/>
      <c r="BL316" s="70">
        <v>0</v>
      </c>
      <c r="BM316" s="70"/>
      <c r="BN316" s="70">
        <v>15</v>
      </c>
      <c r="BO316" s="70"/>
      <c r="BP316" s="207">
        <v>1.3636363636363636E-2</v>
      </c>
      <c r="BQ316" s="78"/>
      <c r="BR316" s="69">
        <v>0.28066446376247556</v>
      </c>
      <c r="BS316" s="69"/>
      <c r="BT316" s="208">
        <v>30</v>
      </c>
      <c r="BU316" s="81"/>
      <c r="BV316" s="12" t="s">
        <v>38</v>
      </c>
      <c r="BW316" s="12"/>
      <c r="BX316" s="12"/>
      <c r="BY316" s="82" t="s">
        <v>305</v>
      </c>
      <c r="BZ316" s="66"/>
      <c r="CA316" s="97"/>
    </row>
    <row r="317" spans="1:79" ht="12.75" customHeight="1">
      <c r="A317" s="67"/>
      <c r="B317" s="206">
        <v>8250205.0700000003</v>
      </c>
      <c r="C317" s="68">
        <v>8250205.0300000003</v>
      </c>
      <c r="D317" s="69"/>
      <c r="E317" s="69"/>
      <c r="F317" s="70"/>
      <c r="G317" s="70"/>
      <c r="H317" s="70"/>
      <c r="I317" s="71" t="s">
        <v>240</v>
      </c>
      <c r="J317" s="69">
        <v>2.86</v>
      </c>
      <c r="K317" s="12">
        <v>20.34</v>
      </c>
      <c r="L317" s="12">
        <v>286</v>
      </c>
      <c r="M317" s="70">
        <v>2034</v>
      </c>
      <c r="N317" s="70">
        <v>6052</v>
      </c>
      <c r="O317" s="70">
        <v>4482</v>
      </c>
      <c r="P317" s="72">
        <v>13656</v>
      </c>
      <c r="Q317" s="70">
        <v>7779</v>
      </c>
      <c r="R317" s="70">
        <v>4944</v>
      </c>
      <c r="S317" s="70">
        <v>1570</v>
      </c>
      <c r="T317" s="70">
        <v>8712</v>
      </c>
      <c r="U317" s="207">
        <v>0.35029004908522982</v>
      </c>
      <c r="V317" s="73">
        <v>1.7621359223300972</v>
      </c>
      <c r="W317" s="76">
        <v>2115.6999999999998</v>
      </c>
      <c r="X317" s="74">
        <v>671.3</v>
      </c>
      <c r="Y317" s="12">
        <v>2366</v>
      </c>
      <c r="Z317" s="239">
        <v>0.32558110000000001</v>
      </c>
      <c r="AA317" s="70">
        <v>1800.1379019000001</v>
      </c>
      <c r="AB317" s="70">
        <v>5529</v>
      </c>
      <c r="AC317" s="70">
        <v>1940</v>
      </c>
      <c r="AD317" s="70">
        <v>565.86209809999991</v>
      </c>
      <c r="AE317" s="70">
        <v>3589</v>
      </c>
      <c r="AF317" s="207">
        <v>0.31434374972203338</v>
      </c>
      <c r="AG317" s="73">
        <v>1.85</v>
      </c>
      <c r="AH317" s="208">
        <v>2278</v>
      </c>
      <c r="AI317" s="208">
        <v>1682.2775437</v>
      </c>
      <c r="AJ317" s="72">
        <v>5167</v>
      </c>
      <c r="AK317" s="70">
        <v>1877</v>
      </c>
      <c r="AL317" s="70">
        <v>595.72245629999998</v>
      </c>
      <c r="AM317" s="70">
        <v>3290</v>
      </c>
      <c r="AN317" s="207">
        <v>0.35411663107014341</v>
      </c>
      <c r="AO317" s="75">
        <v>1.7527970165157165</v>
      </c>
      <c r="AP317" s="69">
        <v>7.965034965034965</v>
      </c>
      <c r="AQ317" s="76">
        <v>2.5403146509341199</v>
      </c>
      <c r="AR317" s="208">
        <v>2105</v>
      </c>
      <c r="AS317" s="77">
        <v>6605</v>
      </c>
      <c r="AT317" s="70">
        <v>1820</v>
      </c>
      <c r="AU317" s="70">
        <v>5805</v>
      </c>
      <c r="AV317" s="70">
        <v>95</v>
      </c>
      <c r="AW317" s="70">
        <v>255</v>
      </c>
      <c r="AX317" s="70">
        <v>1915</v>
      </c>
      <c r="AY317" s="70">
        <v>6060</v>
      </c>
      <c r="AZ317" s="207">
        <v>0.90973871733966749</v>
      </c>
      <c r="BA317" s="78">
        <v>0.91748675246025735</v>
      </c>
      <c r="BB317" s="69">
        <v>1.0783328185162235</v>
      </c>
      <c r="BC317" s="69">
        <v>1.180599988239198</v>
      </c>
      <c r="BD317" s="208">
        <v>35</v>
      </c>
      <c r="BE317" s="79">
        <v>200</v>
      </c>
      <c r="BF317" s="207">
        <v>1.66270783847981E-2</v>
      </c>
      <c r="BG317" s="78">
        <v>3.0280090840272521E-2</v>
      </c>
      <c r="BH317" s="69">
        <v>0.21175326835875882</v>
      </c>
      <c r="BI317" s="80">
        <v>0.21027840861300362</v>
      </c>
      <c r="BJ317" s="208">
        <v>65</v>
      </c>
      <c r="BK317" s="70">
        <v>180</v>
      </c>
      <c r="BL317" s="70">
        <v>15</v>
      </c>
      <c r="BM317" s="70">
        <v>25</v>
      </c>
      <c r="BN317" s="70">
        <v>80</v>
      </c>
      <c r="BO317" s="70">
        <v>205</v>
      </c>
      <c r="BP317" s="207">
        <v>3.800475059382423E-2</v>
      </c>
      <c r="BQ317" s="78">
        <v>3.1037093111279335E-2</v>
      </c>
      <c r="BR317" s="69">
        <v>0.78221608269510212</v>
      </c>
      <c r="BS317" s="69">
        <v>0.50059827598837636</v>
      </c>
      <c r="BT317" s="208">
        <v>85</v>
      </c>
      <c r="BU317" s="81">
        <v>135</v>
      </c>
      <c r="BV317" s="12" t="s">
        <v>38</v>
      </c>
      <c r="BW317" s="12" t="s">
        <v>38</v>
      </c>
      <c r="BX317" s="12" t="s">
        <v>38</v>
      </c>
      <c r="BY317" s="82"/>
      <c r="BZ317" s="66"/>
      <c r="CA317" s="97"/>
    </row>
    <row r="318" spans="1:79" ht="12.75" customHeight="1">
      <c r="A318" s="67"/>
      <c r="B318" s="206">
        <v>8250205.0800000001</v>
      </c>
      <c r="C318" s="68"/>
      <c r="D318" s="69"/>
      <c r="E318" s="69"/>
      <c r="F318" s="70"/>
      <c r="G318" s="70"/>
      <c r="H318" s="70"/>
      <c r="I318" s="68"/>
      <c r="J318" s="69">
        <v>7.54</v>
      </c>
      <c r="K318" s="12"/>
      <c r="L318" s="12">
        <v>754</v>
      </c>
      <c r="M318" s="70"/>
      <c r="N318" s="70">
        <v>4885</v>
      </c>
      <c r="O318" s="70">
        <v>4871</v>
      </c>
      <c r="P318" s="72"/>
      <c r="Q318" s="70"/>
      <c r="R318" s="70"/>
      <c r="S318" s="70">
        <v>14</v>
      </c>
      <c r="T318" s="70"/>
      <c r="U318" s="207">
        <v>2.8741531513036336E-3</v>
      </c>
      <c r="V318" s="73"/>
      <c r="W318" s="76">
        <v>647.70000000000005</v>
      </c>
      <c r="X318" s="74"/>
      <c r="Y318" s="12">
        <v>2080</v>
      </c>
      <c r="Z318" s="240">
        <v>0.44734655000000001</v>
      </c>
      <c r="AA318" s="70">
        <v>2473.3790749499999</v>
      </c>
      <c r="AB318" s="70"/>
      <c r="AC318" s="70"/>
      <c r="AD318" s="70">
        <v>-393.3790749499999</v>
      </c>
      <c r="AE318" s="70"/>
      <c r="AF318" s="207">
        <v>-0.15904520214231704</v>
      </c>
      <c r="AG318" s="73"/>
      <c r="AH318" s="208">
        <v>2006</v>
      </c>
      <c r="AI318" s="208">
        <v>2311.4396238499999</v>
      </c>
      <c r="AJ318" s="72"/>
      <c r="AK318" s="70"/>
      <c r="AL318" s="70">
        <v>-305.43962384999986</v>
      </c>
      <c r="AM318" s="70"/>
      <c r="AN318" s="207">
        <v>-0.13214259230412037</v>
      </c>
      <c r="AO318" s="75"/>
      <c r="AP318" s="69">
        <v>2.6604774535809019</v>
      </c>
      <c r="AQ318" s="76"/>
      <c r="AR318" s="208">
        <v>1610</v>
      </c>
      <c r="AS318" s="77"/>
      <c r="AT318" s="70">
        <v>1345</v>
      </c>
      <c r="AU318" s="70"/>
      <c r="AV318" s="70">
        <v>80</v>
      </c>
      <c r="AW318" s="70"/>
      <c r="AX318" s="70">
        <v>1425</v>
      </c>
      <c r="AY318" s="70"/>
      <c r="AZ318" s="207">
        <v>0.8850931677018633</v>
      </c>
      <c r="BA318" s="78"/>
      <c r="BB318" s="69">
        <v>1.0491199198033592</v>
      </c>
      <c r="BC318" s="69"/>
      <c r="BD318" s="208">
        <v>10</v>
      </c>
      <c r="BE318" s="79"/>
      <c r="BF318" s="207">
        <v>6.2111801242236021E-3</v>
      </c>
      <c r="BG318" s="78"/>
      <c r="BH318" s="69">
        <v>7.9102152598968467E-2</v>
      </c>
      <c r="BI318" s="80"/>
      <c r="BJ318" s="208">
        <v>95</v>
      </c>
      <c r="BK318" s="70"/>
      <c r="BL318" s="70">
        <v>10</v>
      </c>
      <c r="BM318" s="70"/>
      <c r="BN318" s="70">
        <v>105</v>
      </c>
      <c r="BO318" s="70"/>
      <c r="BP318" s="207">
        <v>6.5217391304347824E-2</v>
      </c>
      <c r="BQ318" s="78"/>
      <c r="BR318" s="69">
        <v>1.3423083049509701</v>
      </c>
      <c r="BS318" s="69"/>
      <c r="BT318" s="208">
        <v>70</v>
      </c>
      <c r="BU318" s="81"/>
      <c r="BV318" s="12" t="s">
        <v>38</v>
      </c>
      <c r="BW318" s="12"/>
      <c r="BX318" s="12"/>
      <c r="BY318" s="82" t="s">
        <v>305</v>
      </c>
      <c r="BZ318" s="66"/>
      <c r="CA318" s="97"/>
    </row>
    <row r="319" spans="1:79" ht="12.75" customHeight="1">
      <c r="A319" s="67" t="s">
        <v>492</v>
      </c>
      <c r="B319" s="206">
        <v>8250205.0899999999</v>
      </c>
      <c r="C319" s="68"/>
      <c r="D319" s="69"/>
      <c r="E319" s="69"/>
      <c r="F319" s="70"/>
      <c r="G319" s="70"/>
      <c r="H319" s="70"/>
      <c r="I319" s="68"/>
      <c r="J319" s="69">
        <v>10.130000000000001</v>
      </c>
      <c r="K319" s="12"/>
      <c r="L319" s="12">
        <v>1013.0000000000001</v>
      </c>
      <c r="M319" s="70"/>
      <c r="N319" s="70">
        <v>7107</v>
      </c>
      <c r="O319" s="70">
        <v>4303</v>
      </c>
      <c r="P319" s="72"/>
      <c r="Q319" s="70"/>
      <c r="R319" s="70"/>
      <c r="S319" s="70">
        <v>2804</v>
      </c>
      <c r="T319" s="70"/>
      <c r="U319" s="207">
        <v>0.65163839181966066</v>
      </c>
      <c r="V319" s="73"/>
      <c r="W319" s="76">
        <v>701.5</v>
      </c>
      <c r="X319" s="74"/>
      <c r="Y319" s="12">
        <v>2645</v>
      </c>
      <c r="Z319" s="242">
        <v>0.22707235000000001</v>
      </c>
      <c r="AA319" s="70">
        <v>1255.48302315</v>
      </c>
      <c r="AB319" s="70"/>
      <c r="AC319" s="70"/>
      <c r="AD319" s="70">
        <v>1389.51697685</v>
      </c>
      <c r="AE319" s="70"/>
      <c r="AF319" s="207">
        <v>1.1067588738585326</v>
      </c>
      <c r="AG319" s="73"/>
      <c r="AH319" s="208">
        <v>2520</v>
      </c>
      <c r="AI319" s="208">
        <v>1173.2828324500001</v>
      </c>
      <c r="AJ319" s="72"/>
      <c r="AK319" s="70"/>
      <c r="AL319" s="70">
        <v>1346.7171675499999</v>
      </c>
      <c r="AM319" s="70"/>
      <c r="AN319" s="207">
        <v>1.1478197160166757</v>
      </c>
      <c r="AO319" s="75"/>
      <c r="AP319" s="69">
        <v>2.4876604146100689</v>
      </c>
      <c r="AQ319" s="76"/>
      <c r="AR319" s="208">
        <v>2530</v>
      </c>
      <c r="AS319" s="77"/>
      <c r="AT319" s="70">
        <v>2205</v>
      </c>
      <c r="AU319" s="70"/>
      <c r="AV319" s="70">
        <v>85</v>
      </c>
      <c r="AW319" s="70"/>
      <c r="AX319" s="70">
        <v>2290</v>
      </c>
      <c r="AY319" s="70"/>
      <c r="AZ319" s="207">
        <v>0.90513833992094861</v>
      </c>
      <c r="BA319" s="78"/>
      <c r="BB319" s="69">
        <v>1.0728798924687621</v>
      </c>
      <c r="BC319" s="69"/>
      <c r="BD319" s="208">
        <v>50</v>
      </c>
      <c r="BE319" s="79"/>
      <c r="BF319" s="207">
        <v>1.9762845849802372E-2</v>
      </c>
      <c r="BG319" s="78"/>
      <c r="BH319" s="69">
        <v>0.25168866736035422</v>
      </c>
      <c r="BI319" s="80"/>
      <c r="BJ319" s="208">
        <v>85</v>
      </c>
      <c r="BK319" s="70"/>
      <c r="BL319" s="70">
        <v>15</v>
      </c>
      <c r="BM319" s="70"/>
      <c r="BN319" s="70">
        <v>100</v>
      </c>
      <c r="BO319" s="70"/>
      <c r="BP319" s="207">
        <v>3.9525691699604744E-2</v>
      </c>
      <c r="BQ319" s="78"/>
      <c r="BR319" s="69">
        <v>0.81352018481876975</v>
      </c>
      <c r="BS319" s="69"/>
      <c r="BT319" s="208">
        <v>85</v>
      </c>
      <c r="BU319" s="81"/>
      <c r="BV319" s="12" t="s">
        <v>38</v>
      </c>
      <c r="BW319" s="12"/>
      <c r="BX319" s="12"/>
      <c r="BY319" s="82" t="s">
        <v>305</v>
      </c>
      <c r="BZ319" s="66"/>
      <c r="CA319" s="97"/>
    </row>
    <row r="320" spans="1:79" ht="12.75" customHeight="1">
      <c r="A320" s="67"/>
      <c r="B320" s="206">
        <v>8250206.0199999996</v>
      </c>
      <c r="C320" s="68">
        <v>8250206.0199999996</v>
      </c>
      <c r="D320" s="69"/>
      <c r="E320" s="69"/>
      <c r="F320" s="70"/>
      <c r="G320" s="70"/>
      <c r="H320" s="70"/>
      <c r="I320" s="71" t="s">
        <v>242</v>
      </c>
      <c r="J320" s="69">
        <v>1.33</v>
      </c>
      <c r="K320" s="12">
        <v>1.34</v>
      </c>
      <c r="L320" s="12">
        <v>133</v>
      </c>
      <c r="M320" s="70">
        <v>134</v>
      </c>
      <c r="N320" s="70">
        <v>3128</v>
      </c>
      <c r="O320" s="70">
        <v>3299</v>
      </c>
      <c r="P320" s="72">
        <v>3299</v>
      </c>
      <c r="Q320" s="70">
        <v>3277</v>
      </c>
      <c r="R320" s="70">
        <v>3496</v>
      </c>
      <c r="S320" s="70">
        <v>-171</v>
      </c>
      <c r="T320" s="70">
        <v>-197</v>
      </c>
      <c r="U320" s="207">
        <v>-5.183388905729009E-2</v>
      </c>
      <c r="V320" s="73">
        <v>-5.6350114416475972E-2</v>
      </c>
      <c r="W320" s="76">
        <v>2348.9</v>
      </c>
      <c r="X320" s="74">
        <v>2467.5</v>
      </c>
      <c r="Y320" s="12">
        <v>1285</v>
      </c>
      <c r="Z320" s="12">
        <v>1</v>
      </c>
      <c r="AA320" s="70">
        <v>1294</v>
      </c>
      <c r="AB320" s="70">
        <v>1294</v>
      </c>
      <c r="AC320" s="70">
        <v>1271</v>
      </c>
      <c r="AD320" s="70">
        <v>-9</v>
      </c>
      <c r="AE320" s="70">
        <v>23</v>
      </c>
      <c r="AF320" s="207">
        <v>-6.955177743431221E-3</v>
      </c>
      <c r="AG320" s="73">
        <v>1.8095987411487019E-2</v>
      </c>
      <c r="AH320" s="208">
        <v>1241</v>
      </c>
      <c r="AI320" s="208">
        <v>1273</v>
      </c>
      <c r="AJ320" s="72">
        <v>1273</v>
      </c>
      <c r="AK320" s="70">
        <v>1246</v>
      </c>
      <c r="AL320" s="70">
        <v>-32</v>
      </c>
      <c r="AM320" s="70">
        <v>27</v>
      </c>
      <c r="AN320" s="207">
        <v>-2.513747054202671E-2</v>
      </c>
      <c r="AO320" s="75">
        <v>2.1669341894060994E-2</v>
      </c>
      <c r="AP320" s="69">
        <v>9.3308270676691727</v>
      </c>
      <c r="AQ320" s="76">
        <v>9.5</v>
      </c>
      <c r="AR320" s="208">
        <v>1310</v>
      </c>
      <c r="AS320" s="77">
        <v>1710</v>
      </c>
      <c r="AT320" s="70">
        <v>1145</v>
      </c>
      <c r="AU320" s="70">
        <v>1430</v>
      </c>
      <c r="AV320" s="70">
        <v>70</v>
      </c>
      <c r="AW320" s="70">
        <v>110</v>
      </c>
      <c r="AX320" s="70">
        <v>1215</v>
      </c>
      <c r="AY320" s="70">
        <v>1540</v>
      </c>
      <c r="AZ320" s="207">
        <v>0.9274809160305344</v>
      </c>
      <c r="BA320" s="78">
        <v>0.90058479532163738</v>
      </c>
      <c r="BB320" s="69">
        <v>1.0993630272523589</v>
      </c>
      <c r="BC320" s="69">
        <v>1.1588509544296459</v>
      </c>
      <c r="BD320" s="208">
        <v>15</v>
      </c>
      <c r="BE320" s="79">
        <v>50</v>
      </c>
      <c r="BF320" s="207">
        <v>1.1450381679389313E-2</v>
      </c>
      <c r="BG320" s="78">
        <v>2.9239766081871343E-2</v>
      </c>
      <c r="BH320" s="69">
        <v>0.14582572406603728</v>
      </c>
      <c r="BI320" s="80">
        <v>0.20305393112410658</v>
      </c>
      <c r="BJ320" s="208">
        <v>45</v>
      </c>
      <c r="BK320" s="70">
        <v>80</v>
      </c>
      <c r="BL320" s="70">
        <v>0</v>
      </c>
      <c r="BM320" s="70">
        <v>15</v>
      </c>
      <c r="BN320" s="70">
        <v>45</v>
      </c>
      <c r="BO320" s="70">
        <v>95</v>
      </c>
      <c r="BP320" s="207">
        <v>3.4351145038167941E-2</v>
      </c>
      <c r="BQ320" s="78">
        <v>5.5555555555555552E-2</v>
      </c>
      <c r="BR320" s="69">
        <v>0.70701735146272471</v>
      </c>
      <c r="BS320" s="69">
        <v>0.8960573476702508</v>
      </c>
      <c r="BT320" s="208">
        <v>35</v>
      </c>
      <c r="BU320" s="81">
        <v>25</v>
      </c>
      <c r="BV320" s="12" t="s">
        <v>38</v>
      </c>
      <c r="BW320" s="12" t="s">
        <v>38</v>
      </c>
      <c r="BX320" s="12" t="s">
        <v>38</v>
      </c>
      <c r="BY320" s="82"/>
      <c r="BZ320" s="66"/>
      <c r="CA320" s="97"/>
    </row>
    <row r="321" spans="1:79" ht="12.75" customHeight="1">
      <c r="A321" s="67"/>
      <c r="B321" s="206">
        <v>8250206.0499999998</v>
      </c>
      <c r="C321" s="68">
        <v>8250206.0499999998</v>
      </c>
      <c r="D321" s="69">
        <v>8250206.0099999998</v>
      </c>
      <c r="E321" s="12">
        <v>0.49251372900000001</v>
      </c>
      <c r="F321" s="70">
        <v>11900</v>
      </c>
      <c r="G321" s="70">
        <v>4702</v>
      </c>
      <c r="H321" s="70">
        <v>4325</v>
      </c>
      <c r="I321" s="68"/>
      <c r="J321" s="69">
        <v>2.75</v>
      </c>
      <c r="K321" s="12">
        <v>2.78</v>
      </c>
      <c r="L321" s="12">
        <v>275</v>
      </c>
      <c r="M321" s="70">
        <v>278</v>
      </c>
      <c r="N321" s="70">
        <v>7690</v>
      </c>
      <c r="O321" s="70">
        <v>7229</v>
      </c>
      <c r="P321" s="72">
        <v>7229</v>
      </c>
      <c r="Q321" s="70">
        <v>5724</v>
      </c>
      <c r="R321" s="70">
        <v>5860.9133750999999</v>
      </c>
      <c r="S321" s="70">
        <v>461</v>
      </c>
      <c r="T321" s="70">
        <v>1368.0866249000001</v>
      </c>
      <c r="U321" s="207">
        <v>6.3770922672568814E-2</v>
      </c>
      <c r="V321" s="73">
        <v>0.23342549826999576</v>
      </c>
      <c r="W321" s="76">
        <v>2797.8</v>
      </c>
      <c r="X321" s="74">
        <v>2599.1</v>
      </c>
      <c r="Y321" s="12">
        <v>3577</v>
      </c>
      <c r="Z321" s="12">
        <v>1</v>
      </c>
      <c r="AA321" s="70">
        <v>3266</v>
      </c>
      <c r="AB321" s="70">
        <v>3266</v>
      </c>
      <c r="AC321" s="70">
        <v>2315.799553758</v>
      </c>
      <c r="AD321" s="70">
        <v>311</v>
      </c>
      <c r="AE321" s="70">
        <v>950.200446242</v>
      </c>
      <c r="AF321" s="207">
        <v>9.5223515003061851E-2</v>
      </c>
      <c r="AG321" s="73">
        <v>0.41031204306955121</v>
      </c>
      <c r="AH321" s="208">
        <v>3436</v>
      </c>
      <c r="AI321" s="208">
        <v>3022</v>
      </c>
      <c r="AJ321" s="72">
        <v>3022</v>
      </c>
      <c r="AK321" s="70">
        <v>2130.1218779250003</v>
      </c>
      <c r="AL321" s="70">
        <v>414</v>
      </c>
      <c r="AM321" s="70">
        <v>891.87812207499974</v>
      </c>
      <c r="AN321" s="207">
        <v>0.13699536730641959</v>
      </c>
      <c r="AO321" s="75">
        <v>0.41869816526357556</v>
      </c>
      <c r="AP321" s="69">
        <v>12.494545454545454</v>
      </c>
      <c r="AQ321" s="76">
        <v>10.870503597122303</v>
      </c>
      <c r="AR321" s="208">
        <v>3435</v>
      </c>
      <c r="AS321" s="77">
        <v>3790</v>
      </c>
      <c r="AT321" s="70">
        <v>2805</v>
      </c>
      <c r="AU321" s="70">
        <v>3280</v>
      </c>
      <c r="AV321" s="70">
        <v>215</v>
      </c>
      <c r="AW321" s="70">
        <v>215</v>
      </c>
      <c r="AX321" s="70">
        <v>3020</v>
      </c>
      <c r="AY321" s="70">
        <v>3495</v>
      </c>
      <c r="AZ321" s="207">
        <v>0.87918486171761279</v>
      </c>
      <c r="BA321" s="78">
        <v>0.92216358839050128</v>
      </c>
      <c r="BB321" s="69">
        <v>1.0421166779678526</v>
      </c>
      <c r="BC321" s="69">
        <v>1.1866180287497956</v>
      </c>
      <c r="BD321" s="208">
        <v>75</v>
      </c>
      <c r="BE321" s="79">
        <v>95</v>
      </c>
      <c r="BF321" s="207">
        <v>2.1834061135371178E-2</v>
      </c>
      <c r="BG321" s="78">
        <v>2.5065963060686015E-2</v>
      </c>
      <c r="BH321" s="69">
        <v>0.27806651896143936</v>
      </c>
      <c r="BI321" s="80">
        <v>0.17406918792143067</v>
      </c>
      <c r="BJ321" s="208">
        <v>170</v>
      </c>
      <c r="BK321" s="70">
        <v>95</v>
      </c>
      <c r="BL321" s="70">
        <v>25</v>
      </c>
      <c r="BM321" s="70">
        <v>15</v>
      </c>
      <c r="BN321" s="70">
        <v>195</v>
      </c>
      <c r="BO321" s="70">
        <v>110</v>
      </c>
      <c r="BP321" s="207">
        <v>5.6768558951965066E-2</v>
      </c>
      <c r="BQ321" s="78">
        <v>2.9023746701846966E-2</v>
      </c>
      <c r="BR321" s="69">
        <v>1.1684139248335954</v>
      </c>
      <c r="BS321" s="69">
        <v>0.46812494680398331</v>
      </c>
      <c r="BT321" s="208">
        <v>145</v>
      </c>
      <c r="BU321" s="81">
        <v>90</v>
      </c>
      <c r="BV321" s="12" t="s">
        <v>38</v>
      </c>
      <c r="BW321" s="12" t="s">
        <v>38</v>
      </c>
      <c r="BX321" s="12" t="s">
        <v>38</v>
      </c>
      <c r="BY321" s="82"/>
      <c r="BZ321" s="66"/>
      <c r="CA321" s="97"/>
    </row>
    <row r="322" spans="1:79" ht="12.75" customHeight="1">
      <c r="A322" s="67" t="s">
        <v>361</v>
      </c>
      <c r="B322" s="206">
        <v>8250206.0599999996</v>
      </c>
      <c r="C322" s="68">
        <v>8250206.0599999996</v>
      </c>
      <c r="D322" s="69">
        <v>8250206.0300000003</v>
      </c>
      <c r="E322" s="12">
        <v>0.10310593799999999</v>
      </c>
      <c r="F322" s="70">
        <v>5530</v>
      </c>
      <c r="G322" s="70">
        <v>2134</v>
      </c>
      <c r="H322" s="70">
        <v>1904</v>
      </c>
      <c r="I322" s="68"/>
      <c r="J322" s="69">
        <v>2.56</v>
      </c>
      <c r="K322" s="12">
        <v>2.6</v>
      </c>
      <c r="L322" s="12">
        <v>256</v>
      </c>
      <c r="M322" s="70">
        <v>260</v>
      </c>
      <c r="N322" s="70">
        <v>7078</v>
      </c>
      <c r="O322" s="70">
        <v>4060</v>
      </c>
      <c r="P322" s="72">
        <v>4060</v>
      </c>
      <c r="Q322" s="70">
        <v>2063</v>
      </c>
      <c r="R322" s="70">
        <v>570.17583714</v>
      </c>
      <c r="S322" s="70">
        <v>3018</v>
      </c>
      <c r="T322" s="70">
        <v>3489.8241628599999</v>
      </c>
      <c r="U322" s="207">
        <v>0.74334975369458123</v>
      </c>
      <c r="V322" s="73">
        <v>6.1206104074226397</v>
      </c>
      <c r="W322" s="76">
        <v>2764.1</v>
      </c>
      <c r="X322" s="74">
        <v>1561.4</v>
      </c>
      <c r="Y322" s="12">
        <v>2274</v>
      </c>
      <c r="Z322" s="12">
        <v>1</v>
      </c>
      <c r="AA322" s="70">
        <v>1361</v>
      </c>
      <c r="AB322" s="70">
        <v>1361</v>
      </c>
      <c r="AC322" s="70">
        <v>220.028071692</v>
      </c>
      <c r="AD322" s="70">
        <v>913</v>
      </c>
      <c r="AE322" s="70">
        <v>1140.9719283080001</v>
      </c>
      <c r="AF322" s="207">
        <v>0.6708302718589273</v>
      </c>
      <c r="AG322" s="73">
        <v>5.1855743657343734</v>
      </c>
      <c r="AH322" s="208">
        <v>2224</v>
      </c>
      <c r="AI322" s="208">
        <v>1271</v>
      </c>
      <c r="AJ322" s="72">
        <v>1271</v>
      </c>
      <c r="AK322" s="70">
        <v>196.31370595199999</v>
      </c>
      <c r="AL322" s="70">
        <v>953</v>
      </c>
      <c r="AM322" s="70">
        <v>1074.686294048</v>
      </c>
      <c r="AN322" s="207">
        <v>0.74980330448465771</v>
      </c>
      <c r="AO322" s="75">
        <v>5.4743314473965867</v>
      </c>
      <c r="AP322" s="69">
        <v>8.6875</v>
      </c>
      <c r="AQ322" s="76">
        <v>4.8884615384615389</v>
      </c>
      <c r="AR322" s="208">
        <v>2540</v>
      </c>
      <c r="AS322" s="77">
        <v>1990</v>
      </c>
      <c r="AT322" s="70">
        <v>2280</v>
      </c>
      <c r="AU322" s="70">
        <v>1700</v>
      </c>
      <c r="AV322" s="70">
        <v>95</v>
      </c>
      <c r="AW322" s="70">
        <v>105</v>
      </c>
      <c r="AX322" s="70">
        <v>2375</v>
      </c>
      <c r="AY322" s="70">
        <v>1805</v>
      </c>
      <c r="AZ322" s="207">
        <v>0.93503937007874016</v>
      </c>
      <c r="BA322" s="78">
        <v>0.90703517587939697</v>
      </c>
      <c r="BB322" s="69">
        <v>1.1083222249891129</v>
      </c>
      <c r="BC322" s="69">
        <v>1.1671511497078979</v>
      </c>
      <c r="BD322" s="208">
        <v>45</v>
      </c>
      <c r="BE322" s="79">
        <v>90</v>
      </c>
      <c r="BF322" s="207">
        <v>1.7716535433070866E-2</v>
      </c>
      <c r="BG322" s="78">
        <v>4.5226130653266333E-2</v>
      </c>
      <c r="BH322" s="69">
        <v>0.22562799038564038</v>
      </c>
      <c r="BI322" s="80">
        <v>0.314070351758794</v>
      </c>
      <c r="BJ322" s="208">
        <v>25</v>
      </c>
      <c r="BK322" s="70">
        <v>25</v>
      </c>
      <c r="BL322" s="70">
        <v>10</v>
      </c>
      <c r="BM322" s="70">
        <v>20</v>
      </c>
      <c r="BN322" s="70">
        <v>35</v>
      </c>
      <c r="BO322" s="70">
        <v>45</v>
      </c>
      <c r="BP322" s="207">
        <v>1.3779527559055118E-2</v>
      </c>
      <c r="BQ322" s="78">
        <v>2.2613065326633167E-2</v>
      </c>
      <c r="BR322" s="69">
        <v>0.28361107230591359</v>
      </c>
      <c r="BS322" s="69">
        <v>0.36472686010698657</v>
      </c>
      <c r="BT322" s="208">
        <v>80</v>
      </c>
      <c r="BU322" s="81">
        <v>45</v>
      </c>
      <c r="BV322" s="12" t="s">
        <v>38</v>
      </c>
      <c r="BW322" s="12" t="s">
        <v>38</v>
      </c>
      <c r="BX322" s="12" t="s">
        <v>38</v>
      </c>
      <c r="BY322" s="82"/>
      <c r="BZ322" s="66"/>
      <c r="CA322" s="97"/>
    </row>
    <row r="323" spans="1:79" ht="15.75" customHeight="1">
      <c r="A323" s="67" t="s">
        <v>362</v>
      </c>
      <c r="B323" s="206">
        <v>8250206.0700000003</v>
      </c>
      <c r="C323" s="68">
        <v>8250206.0700000003</v>
      </c>
      <c r="D323" s="69">
        <v>8250206.0300000003</v>
      </c>
      <c r="E323" s="12">
        <v>0.70593569099999998</v>
      </c>
      <c r="F323" s="70">
        <v>5530</v>
      </c>
      <c r="G323" s="70">
        <v>2134</v>
      </c>
      <c r="H323" s="70">
        <v>1904</v>
      </c>
      <c r="I323" s="68"/>
      <c r="J323" s="69">
        <v>2.48</v>
      </c>
      <c r="K323" s="12">
        <v>2.5</v>
      </c>
      <c r="L323" s="12">
        <v>248</v>
      </c>
      <c r="M323" s="70">
        <v>250</v>
      </c>
      <c r="N323" s="70">
        <v>7132</v>
      </c>
      <c r="O323" s="70">
        <v>6503</v>
      </c>
      <c r="P323" s="72">
        <v>6503</v>
      </c>
      <c r="Q323" s="70">
        <v>6447</v>
      </c>
      <c r="R323" s="70">
        <v>3903.82437123</v>
      </c>
      <c r="S323" s="70">
        <v>629</v>
      </c>
      <c r="T323" s="70">
        <v>2599.17562877</v>
      </c>
      <c r="U323" s="207">
        <v>9.6724588651391663E-2</v>
      </c>
      <c r="V323" s="73">
        <v>0.66580239826492582</v>
      </c>
      <c r="W323" s="76">
        <v>2877.7</v>
      </c>
      <c r="X323" s="74">
        <v>2598</v>
      </c>
      <c r="Y323" s="12">
        <v>2577</v>
      </c>
      <c r="Z323" s="12">
        <v>1</v>
      </c>
      <c r="AA323" s="70">
        <v>2272</v>
      </c>
      <c r="AB323" s="70">
        <v>2272</v>
      </c>
      <c r="AC323" s="70">
        <v>1506.4667645939999</v>
      </c>
      <c r="AD323" s="70">
        <v>305</v>
      </c>
      <c r="AE323" s="70">
        <v>765.53323540600013</v>
      </c>
      <c r="AF323" s="207">
        <v>0.13424295774647887</v>
      </c>
      <c r="AG323" s="73">
        <v>0.50816470259953928</v>
      </c>
      <c r="AH323" s="208">
        <v>2514</v>
      </c>
      <c r="AI323" s="208">
        <v>2213</v>
      </c>
      <c r="AJ323" s="72">
        <v>2213</v>
      </c>
      <c r="AK323" s="70">
        <v>1344.101555664</v>
      </c>
      <c r="AL323" s="70">
        <v>301</v>
      </c>
      <c r="AM323" s="70">
        <v>868.89844433600001</v>
      </c>
      <c r="AN323" s="207">
        <v>0.1360144600090375</v>
      </c>
      <c r="AO323" s="75">
        <v>0.64645297126135326</v>
      </c>
      <c r="AP323" s="69">
        <v>10.137096774193548</v>
      </c>
      <c r="AQ323" s="76">
        <v>8.8520000000000003</v>
      </c>
      <c r="AR323" s="208">
        <v>2835</v>
      </c>
      <c r="AS323" s="77">
        <v>3145</v>
      </c>
      <c r="AT323" s="70">
        <v>2355</v>
      </c>
      <c r="AU323" s="70">
        <v>2660</v>
      </c>
      <c r="AV323" s="70">
        <v>180</v>
      </c>
      <c r="AW323" s="70">
        <v>215</v>
      </c>
      <c r="AX323" s="70">
        <v>2535</v>
      </c>
      <c r="AY323" s="70">
        <v>2875</v>
      </c>
      <c r="AZ323" s="207">
        <v>0.89417989417989419</v>
      </c>
      <c r="BA323" s="78">
        <v>0.91414944356120831</v>
      </c>
      <c r="BB323" s="69">
        <v>1.0598906116375977</v>
      </c>
      <c r="BC323" s="69">
        <v>1.1763056190437815</v>
      </c>
      <c r="BD323" s="208">
        <v>60</v>
      </c>
      <c r="BE323" s="79">
        <v>75</v>
      </c>
      <c r="BF323" s="207">
        <v>2.1164021164021163E-2</v>
      </c>
      <c r="BG323" s="78">
        <v>2.3847376788553261E-2</v>
      </c>
      <c r="BH323" s="69">
        <v>0.26953326070759626</v>
      </c>
      <c r="BI323" s="80">
        <v>0.16560678325384209</v>
      </c>
      <c r="BJ323" s="208">
        <v>130</v>
      </c>
      <c r="BK323" s="70">
        <v>110</v>
      </c>
      <c r="BL323" s="70">
        <v>10</v>
      </c>
      <c r="BM323" s="70">
        <v>15</v>
      </c>
      <c r="BN323" s="70">
        <v>140</v>
      </c>
      <c r="BO323" s="70">
        <v>125</v>
      </c>
      <c r="BP323" s="207">
        <v>4.9382716049382713E-2</v>
      </c>
      <c r="BQ323" s="78">
        <v>3.9745627980922099E-2</v>
      </c>
      <c r="BR323" s="69">
        <v>1.0163980580698702</v>
      </c>
      <c r="BS323" s="69">
        <v>0.64105851582132423</v>
      </c>
      <c r="BT323" s="208">
        <v>105</v>
      </c>
      <c r="BU323" s="81">
        <v>75</v>
      </c>
      <c r="BV323" s="12" t="s">
        <v>38</v>
      </c>
      <c r="BW323" s="12" t="s">
        <v>38</v>
      </c>
      <c r="BX323" s="12" t="s">
        <v>38</v>
      </c>
      <c r="BY323" s="82"/>
      <c r="BZ323" s="66"/>
      <c r="CA323" s="97"/>
    </row>
    <row r="324" spans="1:79" ht="12.75" customHeight="1">
      <c r="A324" s="67" t="s">
        <v>362</v>
      </c>
      <c r="B324" s="206">
        <v>8250206.0800000001</v>
      </c>
      <c r="C324" s="68">
        <v>8250206.0800000001</v>
      </c>
      <c r="D324" s="69">
        <v>8250206.0300000003</v>
      </c>
      <c r="E324" s="12">
        <v>0.18617774100000001</v>
      </c>
      <c r="F324" s="70">
        <v>5530</v>
      </c>
      <c r="G324" s="70">
        <v>2134</v>
      </c>
      <c r="H324" s="70">
        <v>1904</v>
      </c>
      <c r="I324" s="68"/>
      <c r="J324" s="69">
        <v>5.2</v>
      </c>
      <c r="K324" s="12">
        <v>5.23</v>
      </c>
      <c r="L324" s="12">
        <v>520</v>
      </c>
      <c r="M324" s="70">
        <v>523</v>
      </c>
      <c r="N324" s="70">
        <v>9299</v>
      </c>
      <c r="O324" s="70">
        <v>6315</v>
      </c>
      <c r="P324" s="72">
        <v>6315</v>
      </c>
      <c r="Q324" s="70">
        <v>3607</v>
      </c>
      <c r="R324" s="70">
        <v>1029.56290773</v>
      </c>
      <c r="S324" s="70">
        <v>2984</v>
      </c>
      <c r="T324" s="70">
        <v>5285.43709227</v>
      </c>
      <c r="U324" s="207">
        <v>0.47252573238321455</v>
      </c>
      <c r="V324" s="73">
        <v>5.1336708544827365</v>
      </c>
      <c r="W324" s="76">
        <v>1786.8</v>
      </c>
      <c r="X324" s="74">
        <v>1206.4000000000001</v>
      </c>
      <c r="Y324" s="12">
        <v>2950</v>
      </c>
      <c r="Z324" s="12">
        <v>1</v>
      </c>
      <c r="AA324" s="70">
        <v>1959</v>
      </c>
      <c r="AB324" s="70">
        <v>1959</v>
      </c>
      <c r="AC324" s="70">
        <v>397.303299294</v>
      </c>
      <c r="AD324" s="70">
        <v>991</v>
      </c>
      <c r="AE324" s="70">
        <v>1561.696700706</v>
      </c>
      <c r="AF324" s="207">
        <v>0.50587034201123027</v>
      </c>
      <c r="AG324" s="73">
        <v>3.9307418374856282</v>
      </c>
      <c r="AH324" s="208">
        <v>2892</v>
      </c>
      <c r="AI324" s="208">
        <v>1921</v>
      </c>
      <c r="AJ324" s="72">
        <v>1921</v>
      </c>
      <c r="AK324" s="70">
        <v>354.48241886400001</v>
      </c>
      <c r="AL324" s="70">
        <v>971</v>
      </c>
      <c r="AM324" s="70">
        <v>1566.517581136</v>
      </c>
      <c r="AN324" s="207">
        <v>0.5054659031754295</v>
      </c>
      <c r="AO324" s="75">
        <v>4.4191686181677934</v>
      </c>
      <c r="AP324" s="69">
        <v>5.5615384615384613</v>
      </c>
      <c r="AQ324" s="76">
        <v>3.6730401529636709</v>
      </c>
      <c r="AR324" s="208">
        <v>3570</v>
      </c>
      <c r="AS324" s="77">
        <v>3065</v>
      </c>
      <c r="AT324" s="70">
        <v>3120</v>
      </c>
      <c r="AU324" s="70">
        <v>2705</v>
      </c>
      <c r="AV324" s="70">
        <v>130</v>
      </c>
      <c r="AW324" s="70">
        <v>125</v>
      </c>
      <c r="AX324" s="70">
        <v>3250</v>
      </c>
      <c r="AY324" s="70">
        <v>2830</v>
      </c>
      <c r="AZ324" s="207">
        <v>0.91036414565826329</v>
      </c>
      <c r="BA324" s="78">
        <v>0.92332789559543227</v>
      </c>
      <c r="BB324" s="69">
        <v>1.079074152119726</v>
      </c>
      <c r="BC324" s="69">
        <v>1.1881162313873403</v>
      </c>
      <c r="BD324" s="208">
        <v>25</v>
      </c>
      <c r="BE324" s="79">
        <v>85</v>
      </c>
      <c r="BF324" s="207">
        <v>7.0028011204481795E-3</v>
      </c>
      <c r="BG324" s="78">
        <v>2.7732463295269169E-2</v>
      </c>
      <c r="BH324" s="69">
        <v>8.9183799498836994E-2</v>
      </c>
      <c r="BI324" s="80">
        <v>0.19258655066159147</v>
      </c>
      <c r="BJ324" s="208">
        <v>100</v>
      </c>
      <c r="BK324" s="70">
        <v>40</v>
      </c>
      <c r="BL324" s="70">
        <v>0</v>
      </c>
      <c r="BM324" s="70">
        <v>20</v>
      </c>
      <c r="BN324" s="70">
        <v>100</v>
      </c>
      <c r="BO324" s="70">
        <v>60</v>
      </c>
      <c r="BP324" s="207">
        <v>2.8011204481792718E-2</v>
      </c>
      <c r="BQ324" s="78">
        <v>1.9575856443719411E-2</v>
      </c>
      <c r="BR324" s="69">
        <v>0.5765283102497164</v>
      </c>
      <c r="BS324" s="69">
        <v>0.31573962005999051</v>
      </c>
      <c r="BT324" s="208">
        <v>185</v>
      </c>
      <c r="BU324" s="81">
        <v>95</v>
      </c>
      <c r="BV324" s="12" t="s">
        <v>38</v>
      </c>
      <c r="BW324" s="12" t="s">
        <v>38</v>
      </c>
      <c r="BX324" s="12" t="s">
        <v>38</v>
      </c>
      <c r="BY324" s="82"/>
      <c r="BZ324" s="66"/>
      <c r="CA324" s="97"/>
    </row>
    <row r="325" spans="1:79" ht="14.25" customHeight="1">
      <c r="A325" s="67" t="s">
        <v>363</v>
      </c>
      <c r="B325" s="206">
        <v>8250206.0899999999</v>
      </c>
      <c r="C325" s="68">
        <v>8250206.0899999999</v>
      </c>
      <c r="D325" s="69">
        <v>8250206.0300000003</v>
      </c>
      <c r="E325" s="12">
        <v>4.7806300000000001E-3</v>
      </c>
      <c r="F325" s="70">
        <v>5530</v>
      </c>
      <c r="G325" s="70">
        <v>2134</v>
      </c>
      <c r="H325" s="70">
        <v>1904</v>
      </c>
      <c r="I325" s="68"/>
      <c r="J325" s="69">
        <v>3.95</v>
      </c>
      <c r="K325" s="12">
        <v>3.96</v>
      </c>
      <c r="L325" s="12">
        <v>395</v>
      </c>
      <c r="M325" s="70">
        <v>396</v>
      </c>
      <c r="N325" s="70">
        <v>8421</v>
      </c>
      <c r="O325" s="70">
        <v>5686</v>
      </c>
      <c r="P325" s="72">
        <v>5686</v>
      </c>
      <c r="Q325" s="70">
        <v>1586</v>
      </c>
      <c r="R325" s="70">
        <v>26.436883900000002</v>
      </c>
      <c r="S325" s="70">
        <v>2735</v>
      </c>
      <c r="T325" s="70">
        <v>5659.5631161000001</v>
      </c>
      <c r="U325" s="207">
        <v>0.48100597959901514</v>
      </c>
      <c r="V325" s="73">
        <v>214.07829824073931</v>
      </c>
      <c r="W325" s="76">
        <v>2129.6999999999998</v>
      </c>
      <c r="X325" s="74">
        <v>1435.7</v>
      </c>
      <c r="Y325" s="12">
        <v>3014</v>
      </c>
      <c r="Z325" s="12">
        <v>1</v>
      </c>
      <c r="AA325" s="70">
        <v>2152</v>
      </c>
      <c r="AB325" s="70">
        <v>2152</v>
      </c>
      <c r="AC325" s="70">
        <v>10.20186442</v>
      </c>
      <c r="AD325" s="70">
        <v>862</v>
      </c>
      <c r="AE325" s="70">
        <v>2141.7981355799998</v>
      </c>
      <c r="AF325" s="207">
        <v>0.40055762081784385</v>
      </c>
      <c r="AG325" s="73">
        <v>209.94183488472589</v>
      </c>
      <c r="AH325" s="208">
        <v>2950</v>
      </c>
      <c r="AI325" s="208">
        <v>2073</v>
      </c>
      <c r="AJ325" s="72">
        <v>2073</v>
      </c>
      <c r="AK325" s="70">
        <v>9.10231952</v>
      </c>
      <c r="AL325" s="70">
        <v>877</v>
      </c>
      <c r="AM325" s="70">
        <v>2063.89768048</v>
      </c>
      <c r="AN325" s="207">
        <v>0.42305836951278342</v>
      </c>
      <c r="AO325" s="75">
        <v>226.74414757086004</v>
      </c>
      <c r="AP325" s="69">
        <v>7.4683544303797467</v>
      </c>
      <c r="AQ325" s="76">
        <v>5.2348484848484844</v>
      </c>
      <c r="AR325" s="208">
        <v>3280</v>
      </c>
      <c r="AS325" s="77">
        <v>2910</v>
      </c>
      <c r="AT325" s="70">
        <v>2910</v>
      </c>
      <c r="AU325" s="70">
        <v>2510</v>
      </c>
      <c r="AV325" s="70">
        <v>155</v>
      </c>
      <c r="AW325" s="70">
        <v>140</v>
      </c>
      <c r="AX325" s="70">
        <v>3065</v>
      </c>
      <c r="AY325" s="70">
        <v>2650</v>
      </c>
      <c r="AZ325" s="207">
        <v>0.93445121951219512</v>
      </c>
      <c r="BA325" s="78">
        <v>0.9106529209621993</v>
      </c>
      <c r="BB325" s="69">
        <v>1.1076250775048451</v>
      </c>
      <c r="BC325" s="69">
        <v>1.1718063774708665</v>
      </c>
      <c r="BD325" s="208">
        <v>55</v>
      </c>
      <c r="BE325" s="79">
        <v>120</v>
      </c>
      <c r="BF325" s="207">
        <v>1.676829268292683E-2</v>
      </c>
      <c r="BG325" s="78">
        <v>4.1237113402061855E-2</v>
      </c>
      <c r="BH325" s="69">
        <v>0.21355169550727615</v>
      </c>
      <c r="BI325" s="80">
        <v>0.28636884306987404</v>
      </c>
      <c r="BJ325" s="208">
        <v>60</v>
      </c>
      <c r="BK325" s="70">
        <v>70</v>
      </c>
      <c r="BL325" s="70">
        <v>0</v>
      </c>
      <c r="BM325" s="70">
        <v>0</v>
      </c>
      <c r="BN325" s="70">
        <v>60</v>
      </c>
      <c r="BO325" s="70">
        <v>70</v>
      </c>
      <c r="BP325" s="207">
        <v>1.8292682926829267E-2</v>
      </c>
      <c r="BQ325" s="78">
        <v>2.4054982817869417E-2</v>
      </c>
      <c r="BR325" s="69">
        <v>0.37650110992527208</v>
      </c>
      <c r="BS325" s="69">
        <v>0.38798359383660352</v>
      </c>
      <c r="BT325" s="208">
        <v>95</v>
      </c>
      <c r="BU325" s="81">
        <v>70</v>
      </c>
      <c r="BV325" s="12" t="s">
        <v>38</v>
      </c>
      <c r="BW325" s="12" t="s">
        <v>38</v>
      </c>
      <c r="BX325" s="12" t="s">
        <v>38</v>
      </c>
      <c r="BY325" s="82"/>
      <c r="BZ325" s="66"/>
      <c r="CA325" s="97"/>
    </row>
    <row r="326" spans="1:79" ht="12.75" customHeight="1">
      <c r="A326" s="67" t="s">
        <v>362</v>
      </c>
      <c r="B326" s="206">
        <v>8250206.0999999996</v>
      </c>
      <c r="C326" s="68">
        <v>8250206.0999999996</v>
      </c>
      <c r="D326" s="69">
        <v>8250206.0099999998</v>
      </c>
      <c r="E326" s="12">
        <v>0.20451174499999999</v>
      </c>
      <c r="F326" s="70">
        <v>11900</v>
      </c>
      <c r="G326" s="70">
        <v>4702</v>
      </c>
      <c r="H326" s="70">
        <v>4325</v>
      </c>
      <c r="I326" s="68"/>
      <c r="J326" s="69">
        <v>2.09</v>
      </c>
      <c r="K326" s="12">
        <v>2.0499999999999998</v>
      </c>
      <c r="L326" s="12">
        <v>209</v>
      </c>
      <c r="M326" s="70">
        <v>204.99999999999997</v>
      </c>
      <c r="N326" s="70">
        <v>7230</v>
      </c>
      <c r="O326" s="70">
        <v>6714</v>
      </c>
      <c r="P326" s="72">
        <v>6714</v>
      </c>
      <c r="Q326" s="70">
        <v>3493</v>
      </c>
      <c r="R326" s="70">
        <v>2433.6897654999998</v>
      </c>
      <c r="S326" s="70">
        <v>516</v>
      </c>
      <c r="T326" s="70">
        <v>4280.3102345000007</v>
      </c>
      <c r="U326" s="207">
        <v>7.6854334226988383E-2</v>
      </c>
      <c r="V326" s="73">
        <v>1.7587739798135751</v>
      </c>
      <c r="W326" s="76">
        <v>3464.5</v>
      </c>
      <c r="X326" s="74">
        <v>3267.3</v>
      </c>
      <c r="Y326" s="12">
        <v>2510</v>
      </c>
      <c r="Z326" s="12">
        <v>1</v>
      </c>
      <c r="AA326" s="70">
        <v>2345</v>
      </c>
      <c r="AB326" s="70">
        <v>2345</v>
      </c>
      <c r="AC326" s="70">
        <v>961.61422499000003</v>
      </c>
      <c r="AD326" s="70">
        <v>165</v>
      </c>
      <c r="AE326" s="70">
        <v>1383.3857750100001</v>
      </c>
      <c r="AF326" s="207">
        <v>7.0362473347547971E-2</v>
      </c>
      <c r="AG326" s="73">
        <v>1.4386078523582428</v>
      </c>
      <c r="AH326" s="208">
        <v>2470</v>
      </c>
      <c r="AI326" s="208">
        <v>2307</v>
      </c>
      <c r="AJ326" s="72">
        <v>2307</v>
      </c>
      <c r="AK326" s="70">
        <v>884.51329712500001</v>
      </c>
      <c r="AL326" s="70">
        <v>163</v>
      </c>
      <c r="AM326" s="70">
        <v>1422.486702875</v>
      </c>
      <c r="AN326" s="207">
        <v>7.0654529692241008E-2</v>
      </c>
      <c r="AO326" s="75">
        <v>1.6082140398551557</v>
      </c>
      <c r="AP326" s="69">
        <v>11.818181818181818</v>
      </c>
      <c r="AQ326" s="76">
        <v>11.253658536585368</v>
      </c>
      <c r="AR326" s="208">
        <v>2560</v>
      </c>
      <c r="AS326" s="77">
        <v>3260</v>
      </c>
      <c r="AT326" s="70">
        <v>2335</v>
      </c>
      <c r="AU326" s="70">
        <v>2950</v>
      </c>
      <c r="AV326" s="70">
        <v>65</v>
      </c>
      <c r="AW326" s="70">
        <v>155</v>
      </c>
      <c r="AX326" s="70">
        <v>2400</v>
      </c>
      <c r="AY326" s="70">
        <v>3105</v>
      </c>
      <c r="AZ326" s="207">
        <v>0.9375</v>
      </c>
      <c r="BA326" s="78">
        <v>0.9524539877300614</v>
      </c>
      <c r="BB326" s="69">
        <v>1.1112388624232949</v>
      </c>
      <c r="BC326" s="69">
        <v>1.2255949894613829</v>
      </c>
      <c r="BD326" s="208">
        <v>25</v>
      </c>
      <c r="BE326" s="79">
        <v>45</v>
      </c>
      <c r="BF326" s="207">
        <v>9.765625E-3</v>
      </c>
      <c r="BG326" s="78">
        <v>1.3803680981595092E-2</v>
      </c>
      <c r="BH326" s="69">
        <v>0.12436959539486253</v>
      </c>
      <c r="BI326" s="80">
        <v>9.5858895705521474E-2</v>
      </c>
      <c r="BJ326" s="208">
        <v>45</v>
      </c>
      <c r="BK326" s="70">
        <v>25</v>
      </c>
      <c r="BL326" s="70">
        <v>10</v>
      </c>
      <c r="BM326" s="70">
        <v>15</v>
      </c>
      <c r="BN326" s="70">
        <v>55</v>
      </c>
      <c r="BO326" s="70">
        <v>40</v>
      </c>
      <c r="BP326" s="207">
        <v>2.1484375E-2</v>
      </c>
      <c r="BQ326" s="78">
        <v>1.2269938650306749E-2</v>
      </c>
      <c r="BR326" s="69">
        <v>0.44219270983410863</v>
      </c>
      <c r="BS326" s="69">
        <v>0.19790223629527015</v>
      </c>
      <c r="BT326" s="208">
        <v>85</v>
      </c>
      <c r="BU326" s="81">
        <v>70</v>
      </c>
      <c r="BV326" s="12" t="s">
        <v>38</v>
      </c>
      <c r="BW326" s="12" t="s">
        <v>38</v>
      </c>
      <c r="BX326" s="12" t="s">
        <v>38</v>
      </c>
      <c r="BY326" s="82"/>
      <c r="BZ326" s="66"/>
      <c r="CA326" s="97"/>
    </row>
    <row r="327" spans="1:79" ht="12.75" customHeight="1">
      <c r="A327" s="67" t="s">
        <v>362</v>
      </c>
      <c r="B327" s="206">
        <v>8250206.1100000003</v>
      </c>
      <c r="C327" s="68">
        <v>8250206.1100000003</v>
      </c>
      <c r="D327" s="69">
        <v>8250206.0099999998</v>
      </c>
      <c r="E327" s="12">
        <v>0.30297452600000002</v>
      </c>
      <c r="F327" s="70">
        <v>11900</v>
      </c>
      <c r="G327" s="70">
        <v>4702</v>
      </c>
      <c r="H327" s="70">
        <v>4325</v>
      </c>
      <c r="I327" s="68"/>
      <c r="J327" s="69">
        <v>1.92</v>
      </c>
      <c r="K327" s="12">
        <v>1.92</v>
      </c>
      <c r="L327" s="12">
        <v>192</v>
      </c>
      <c r="M327" s="70">
        <v>192</v>
      </c>
      <c r="N327" s="70">
        <v>6403</v>
      </c>
      <c r="O327" s="70">
        <v>6437</v>
      </c>
      <c r="P327" s="72">
        <v>6437</v>
      </c>
      <c r="Q327" s="70">
        <v>5734</v>
      </c>
      <c r="R327" s="70">
        <v>3605.3968594000003</v>
      </c>
      <c r="S327" s="70">
        <v>-34</v>
      </c>
      <c r="T327" s="70">
        <v>2831.6031405999997</v>
      </c>
      <c r="U327" s="207">
        <v>-5.2819636476619542E-3</v>
      </c>
      <c r="V327" s="73">
        <v>0.78537904453359597</v>
      </c>
      <c r="W327" s="76">
        <v>3338.7</v>
      </c>
      <c r="X327" s="74">
        <v>3347.7</v>
      </c>
      <c r="Y327" s="12">
        <v>2210</v>
      </c>
      <c r="Z327" s="12">
        <v>1</v>
      </c>
      <c r="AA327" s="70">
        <v>2120</v>
      </c>
      <c r="AB327" s="70">
        <v>2120</v>
      </c>
      <c r="AC327" s="70">
        <v>1424.5862212520001</v>
      </c>
      <c r="AD327" s="70">
        <v>90</v>
      </c>
      <c r="AE327" s="70">
        <v>695.41377874799991</v>
      </c>
      <c r="AF327" s="207">
        <v>4.2452830188679243E-2</v>
      </c>
      <c r="AG327" s="73">
        <v>0.48815141433618126</v>
      </c>
      <c r="AH327" s="208">
        <v>2152</v>
      </c>
      <c r="AI327" s="208">
        <v>2101</v>
      </c>
      <c r="AJ327" s="72">
        <v>2101</v>
      </c>
      <c r="AK327" s="70">
        <v>1310.3648249500002</v>
      </c>
      <c r="AL327" s="70">
        <v>51</v>
      </c>
      <c r="AM327" s="70">
        <v>790.63517504999982</v>
      </c>
      <c r="AN327" s="207">
        <v>2.4274155164207521E-2</v>
      </c>
      <c r="AO327" s="75">
        <v>0.60337026757427514</v>
      </c>
      <c r="AP327" s="69">
        <v>11.208333333333334</v>
      </c>
      <c r="AQ327" s="76">
        <v>10.942708333333334</v>
      </c>
      <c r="AR327" s="208">
        <v>2385</v>
      </c>
      <c r="AS327" s="77">
        <v>2935</v>
      </c>
      <c r="AT327" s="70">
        <v>2150</v>
      </c>
      <c r="AU327" s="70">
        <v>2565</v>
      </c>
      <c r="AV327" s="70">
        <v>90</v>
      </c>
      <c r="AW327" s="70">
        <v>115</v>
      </c>
      <c r="AX327" s="70">
        <v>2240</v>
      </c>
      <c r="AY327" s="70">
        <v>2680</v>
      </c>
      <c r="AZ327" s="207">
        <v>0.93920335429769397</v>
      </c>
      <c r="BA327" s="78">
        <v>0.91311754684838164</v>
      </c>
      <c r="BB327" s="69">
        <v>1.1132578848148398</v>
      </c>
      <c r="BC327" s="69">
        <v>1.1749777990575416</v>
      </c>
      <c r="BD327" s="208">
        <v>20</v>
      </c>
      <c r="BE327" s="79">
        <v>80</v>
      </c>
      <c r="BF327" s="207">
        <v>8.385744234800839E-3</v>
      </c>
      <c r="BG327" s="78">
        <v>2.7257240204429302E-2</v>
      </c>
      <c r="BH327" s="69">
        <v>0.10679619763885891</v>
      </c>
      <c r="BI327" s="80">
        <v>0.18928639030853683</v>
      </c>
      <c r="BJ327" s="208">
        <v>50</v>
      </c>
      <c r="BK327" s="70">
        <v>75</v>
      </c>
      <c r="BL327" s="70">
        <v>15</v>
      </c>
      <c r="BM327" s="70">
        <v>0</v>
      </c>
      <c r="BN327" s="70">
        <v>65</v>
      </c>
      <c r="BO327" s="70">
        <v>75</v>
      </c>
      <c r="BP327" s="207">
        <v>2.7253668763102725E-2</v>
      </c>
      <c r="BQ327" s="78">
        <v>2.5553662691652469E-2</v>
      </c>
      <c r="BR327" s="69">
        <v>0.56093666412346621</v>
      </c>
      <c r="BS327" s="69">
        <v>0.41215584986536241</v>
      </c>
      <c r="BT327" s="208">
        <v>65</v>
      </c>
      <c r="BU327" s="81">
        <v>90</v>
      </c>
      <c r="BV327" s="12" t="s">
        <v>38</v>
      </c>
      <c r="BW327" s="12" t="s">
        <v>38</v>
      </c>
      <c r="BX327" s="12" t="s">
        <v>38</v>
      </c>
      <c r="BY327" s="82"/>
      <c r="BZ327" s="66"/>
      <c r="CA327" s="97"/>
    </row>
    <row r="328" spans="1:79" ht="12.75" customHeight="1">
      <c r="A328" s="67" t="s">
        <v>362</v>
      </c>
      <c r="B328" s="206">
        <v>8250207.0099999998</v>
      </c>
      <c r="C328" s="68">
        <v>8250207.0099999998</v>
      </c>
      <c r="D328" s="69">
        <v>8250207</v>
      </c>
      <c r="E328" s="12">
        <v>0.58067922599999999</v>
      </c>
      <c r="F328" s="70">
        <v>8001</v>
      </c>
      <c r="G328" s="70">
        <v>2661</v>
      </c>
      <c r="H328" s="70">
        <v>2625</v>
      </c>
      <c r="I328" s="68"/>
      <c r="J328" s="69">
        <v>3.5</v>
      </c>
      <c r="K328" s="12">
        <v>3.49</v>
      </c>
      <c r="L328" s="12">
        <v>350</v>
      </c>
      <c r="M328" s="70">
        <v>349</v>
      </c>
      <c r="N328" s="70">
        <v>4540</v>
      </c>
      <c r="O328" s="70">
        <v>4888</v>
      </c>
      <c r="P328" s="72">
        <v>4888</v>
      </c>
      <c r="Q328" s="70">
        <v>4877</v>
      </c>
      <c r="R328" s="70">
        <v>4646.0144872259998</v>
      </c>
      <c r="S328" s="70">
        <v>-348</v>
      </c>
      <c r="T328" s="70">
        <v>241.9855127740002</v>
      </c>
      <c r="U328" s="207">
        <v>-7.1194762684124391E-2</v>
      </c>
      <c r="V328" s="73">
        <v>5.2084536851817423E-2</v>
      </c>
      <c r="W328" s="76">
        <v>1296.4000000000001</v>
      </c>
      <c r="X328" s="74">
        <v>1401.9</v>
      </c>
      <c r="Y328" s="12">
        <v>1722</v>
      </c>
      <c r="Z328" s="12">
        <v>1</v>
      </c>
      <c r="AA328" s="70">
        <v>1720</v>
      </c>
      <c r="AB328" s="70">
        <v>1720</v>
      </c>
      <c r="AC328" s="70">
        <v>1545.187420386</v>
      </c>
      <c r="AD328" s="70">
        <v>2</v>
      </c>
      <c r="AE328" s="70">
        <v>174.81257961400001</v>
      </c>
      <c r="AF328" s="207">
        <v>1.1627906976744186E-3</v>
      </c>
      <c r="AG328" s="73">
        <v>0.11313357674781643</v>
      </c>
      <c r="AH328" s="208">
        <v>1688</v>
      </c>
      <c r="AI328" s="208">
        <v>1714</v>
      </c>
      <c r="AJ328" s="72">
        <v>1714</v>
      </c>
      <c r="AK328" s="70">
        <v>1524.2829682500001</v>
      </c>
      <c r="AL328" s="70">
        <v>-26</v>
      </c>
      <c r="AM328" s="70">
        <v>189.71703174999993</v>
      </c>
      <c r="AN328" s="207">
        <v>-1.5169194865810968E-2</v>
      </c>
      <c r="AO328" s="75">
        <v>0.12446313165055593</v>
      </c>
      <c r="AP328" s="69">
        <v>4.822857142857143</v>
      </c>
      <c r="AQ328" s="76">
        <v>4.9111747851002869</v>
      </c>
      <c r="AR328" s="208">
        <v>1900</v>
      </c>
      <c r="AS328" s="77">
        <v>2640</v>
      </c>
      <c r="AT328" s="70">
        <v>1675</v>
      </c>
      <c r="AU328" s="70">
        <v>2370</v>
      </c>
      <c r="AV328" s="70">
        <v>65</v>
      </c>
      <c r="AW328" s="70">
        <v>95</v>
      </c>
      <c r="AX328" s="70">
        <v>1740</v>
      </c>
      <c r="AY328" s="70">
        <v>2465</v>
      </c>
      <c r="AZ328" s="207">
        <v>0.91578947368421049</v>
      </c>
      <c r="BA328" s="78">
        <v>0.93371212121212122</v>
      </c>
      <c r="BB328" s="69">
        <v>1.085504909819808</v>
      </c>
      <c r="BC328" s="69">
        <v>1.201478404310341</v>
      </c>
      <c r="BD328" s="208">
        <v>0</v>
      </c>
      <c r="BE328" s="79">
        <v>50</v>
      </c>
      <c r="BF328" s="207">
        <v>0</v>
      </c>
      <c r="BG328" s="78">
        <v>1.893939393939394E-2</v>
      </c>
      <c r="BH328" s="69">
        <v>0</v>
      </c>
      <c r="BI328" s="80">
        <v>0.13152356902356904</v>
      </c>
      <c r="BJ328" s="208">
        <v>75</v>
      </c>
      <c r="BK328" s="70">
        <v>65</v>
      </c>
      <c r="BL328" s="70">
        <v>10</v>
      </c>
      <c r="BM328" s="70">
        <v>20</v>
      </c>
      <c r="BN328" s="70">
        <v>85</v>
      </c>
      <c r="BO328" s="70">
        <v>85</v>
      </c>
      <c r="BP328" s="207">
        <v>4.4736842105263158E-2</v>
      </c>
      <c r="BQ328" s="78">
        <v>3.2196969696969696E-2</v>
      </c>
      <c r="BR328" s="69">
        <v>0.92077639865934957</v>
      </c>
      <c r="BS328" s="69">
        <v>0.51930596285434993</v>
      </c>
      <c r="BT328" s="208">
        <v>70</v>
      </c>
      <c r="BU328" s="81">
        <v>45</v>
      </c>
      <c r="BV328" s="12" t="s">
        <v>38</v>
      </c>
      <c r="BW328" s="12" t="s">
        <v>38</v>
      </c>
      <c r="BX328" s="12" t="s">
        <v>38</v>
      </c>
      <c r="BY328" s="82"/>
      <c r="BZ328" s="66"/>
      <c r="CA328" s="97"/>
    </row>
    <row r="329" spans="1:79" ht="12.75" customHeight="1">
      <c r="A329" s="67" t="s">
        <v>362</v>
      </c>
      <c r="B329" s="206">
        <v>8250207.0300000003</v>
      </c>
      <c r="C329" s="68">
        <v>8250207.0300000003</v>
      </c>
      <c r="D329" s="69">
        <v>8250207</v>
      </c>
      <c r="E329" s="12">
        <v>0.417071413</v>
      </c>
      <c r="F329" s="70">
        <v>8001</v>
      </c>
      <c r="G329" s="70">
        <v>2661</v>
      </c>
      <c r="H329" s="70">
        <v>2625</v>
      </c>
      <c r="I329" s="68"/>
      <c r="J329" s="69">
        <v>5.4</v>
      </c>
      <c r="K329" s="12">
        <v>5.4</v>
      </c>
      <c r="L329" s="12">
        <v>540</v>
      </c>
      <c r="M329" s="70">
        <v>540</v>
      </c>
      <c r="N329" s="70">
        <v>6583</v>
      </c>
      <c r="O329" s="70">
        <v>6399</v>
      </c>
      <c r="P329" s="72">
        <v>6399</v>
      </c>
      <c r="Q329" s="70">
        <v>4640</v>
      </c>
      <c r="R329" s="70">
        <v>3336.9883754130001</v>
      </c>
      <c r="S329" s="70">
        <v>184</v>
      </c>
      <c r="T329" s="70">
        <v>3062.0116245869999</v>
      </c>
      <c r="U329" s="207">
        <v>2.8754492889513986E-2</v>
      </c>
      <c r="V329" s="73">
        <v>0.91759733031974744</v>
      </c>
      <c r="W329" s="76">
        <v>1218.7</v>
      </c>
      <c r="X329" s="74">
        <v>1184</v>
      </c>
      <c r="Y329" s="12">
        <v>2741</v>
      </c>
      <c r="Z329" s="12">
        <v>1</v>
      </c>
      <c r="AA329" s="70">
        <v>2536</v>
      </c>
      <c r="AB329" s="70">
        <v>2536</v>
      </c>
      <c r="AC329" s="70">
        <v>1109.827029993</v>
      </c>
      <c r="AD329" s="70">
        <v>205</v>
      </c>
      <c r="AE329" s="70">
        <v>1426.172970007</v>
      </c>
      <c r="AF329" s="207">
        <v>8.0835962145110407E-2</v>
      </c>
      <c r="AG329" s="73">
        <v>1.2850407599245401</v>
      </c>
      <c r="AH329" s="208">
        <v>2615</v>
      </c>
      <c r="AI329" s="208">
        <v>2442</v>
      </c>
      <c r="AJ329" s="72">
        <v>2442</v>
      </c>
      <c r="AK329" s="70">
        <v>1094.812459125</v>
      </c>
      <c r="AL329" s="70">
        <v>173</v>
      </c>
      <c r="AM329" s="70">
        <v>1347.187540875</v>
      </c>
      <c r="AN329" s="207">
        <v>7.0843570843570847E-2</v>
      </c>
      <c r="AO329" s="75">
        <v>1.2305190077501529</v>
      </c>
      <c r="AP329" s="69">
        <v>4.8425925925925926</v>
      </c>
      <c r="AQ329" s="76">
        <v>4.5222222222222221</v>
      </c>
      <c r="AR329" s="208">
        <v>2725</v>
      </c>
      <c r="AS329" s="77">
        <v>3425</v>
      </c>
      <c r="AT329" s="70">
        <v>2310</v>
      </c>
      <c r="AU329" s="70">
        <v>2940</v>
      </c>
      <c r="AV329" s="70">
        <v>220</v>
      </c>
      <c r="AW329" s="70">
        <v>170</v>
      </c>
      <c r="AX329" s="70">
        <v>2530</v>
      </c>
      <c r="AY329" s="70">
        <v>3110</v>
      </c>
      <c r="AZ329" s="207">
        <v>0.92844036697247712</v>
      </c>
      <c r="BA329" s="78">
        <v>0.90802919708029195</v>
      </c>
      <c r="BB329" s="69">
        <v>1.1005002850371861</v>
      </c>
      <c r="BC329" s="69">
        <v>1.1684302323921321</v>
      </c>
      <c r="BD329" s="208">
        <v>45</v>
      </c>
      <c r="BE329" s="79">
        <v>95</v>
      </c>
      <c r="BF329" s="207">
        <v>1.6513761467889909E-2</v>
      </c>
      <c r="BG329" s="78">
        <v>2.7737226277372264E-2</v>
      </c>
      <c r="BH329" s="69">
        <v>0.2103101268181749</v>
      </c>
      <c r="BI329" s="80">
        <v>0.1926196269261963</v>
      </c>
      <c r="BJ329" s="208">
        <v>85</v>
      </c>
      <c r="BK329" s="70">
        <v>125</v>
      </c>
      <c r="BL329" s="70">
        <v>20</v>
      </c>
      <c r="BM329" s="70">
        <v>40</v>
      </c>
      <c r="BN329" s="70">
        <v>105</v>
      </c>
      <c r="BO329" s="70">
        <v>165</v>
      </c>
      <c r="BP329" s="207">
        <v>3.8532110091743121E-2</v>
      </c>
      <c r="BQ329" s="78">
        <v>4.8175182481751823E-2</v>
      </c>
      <c r="BR329" s="69">
        <v>0.79307022787928871</v>
      </c>
      <c r="BS329" s="69">
        <v>0.77701907228631972</v>
      </c>
      <c r="BT329" s="208">
        <v>50</v>
      </c>
      <c r="BU329" s="81">
        <v>60</v>
      </c>
      <c r="BV329" s="12" t="s">
        <v>38</v>
      </c>
      <c r="BW329" s="12" t="s">
        <v>38</v>
      </c>
      <c r="BX329" s="12" t="s">
        <v>38</v>
      </c>
      <c r="BY329" s="82"/>
      <c r="BZ329" s="66"/>
      <c r="CA329" s="97"/>
    </row>
    <row r="330" spans="1:79" ht="12.75" customHeight="1">
      <c r="A330" s="67" t="s">
        <v>364</v>
      </c>
      <c r="B330" s="281">
        <v>8250207.04</v>
      </c>
      <c r="C330" s="68">
        <v>8250207.04</v>
      </c>
      <c r="D330" s="69">
        <v>8250207</v>
      </c>
      <c r="E330" s="12">
        <v>1.9229699999999999E-4</v>
      </c>
      <c r="F330" s="70">
        <v>8001</v>
      </c>
      <c r="G330" s="70">
        <v>2661</v>
      </c>
      <c r="H330" s="70">
        <v>2625</v>
      </c>
      <c r="I330" s="68"/>
      <c r="J330" s="69">
        <v>1.9</v>
      </c>
      <c r="K330" s="12">
        <v>1.93</v>
      </c>
      <c r="L330" s="12">
        <v>190</v>
      </c>
      <c r="M330" s="70">
        <v>193</v>
      </c>
      <c r="N330" s="70">
        <v>5816</v>
      </c>
      <c r="O330" s="70">
        <v>3281</v>
      </c>
      <c r="P330" s="72">
        <v>3281</v>
      </c>
      <c r="Q330" s="70">
        <v>1116</v>
      </c>
      <c r="R330" s="70">
        <v>1.5385682969999999</v>
      </c>
      <c r="S330" s="70">
        <v>2535</v>
      </c>
      <c r="T330" s="70">
        <v>3279.461431703</v>
      </c>
      <c r="U330" s="207">
        <v>0.77263029564157271</v>
      </c>
      <c r="V330" s="73">
        <v>2131.502019180758</v>
      </c>
      <c r="W330" s="76">
        <v>3057</v>
      </c>
      <c r="X330" s="74">
        <v>1698.2</v>
      </c>
      <c r="Y330" s="12">
        <v>1912</v>
      </c>
      <c r="Z330" s="12">
        <v>1</v>
      </c>
      <c r="AA330" s="70">
        <v>1117</v>
      </c>
      <c r="AB330" s="70">
        <v>1117</v>
      </c>
      <c r="AC330" s="70">
        <v>0.51170231700000002</v>
      </c>
      <c r="AD330" s="70">
        <v>795</v>
      </c>
      <c r="AE330" s="70">
        <v>1116.4882976829999</v>
      </c>
      <c r="AF330" s="207">
        <v>0.71172784243509402</v>
      </c>
      <c r="AG330" s="73">
        <v>2181.9097951885956</v>
      </c>
      <c r="AH330" s="208">
        <v>1863</v>
      </c>
      <c r="AI330" s="208">
        <v>1074</v>
      </c>
      <c r="AJ330" s="72">
        <v>1074</v>
      </c>
      <c r="AK330" s="70">
        <v>0.50477962499999995</v>
      </c>
      <c r="AL330" s="70">
        <v>789</v>
      </c>
      <c r="AM330" s="70">
        <v>1073.4952203749999</v>
      </c>
      <c r="AN330" s="207">
        <v>0.73463687150837986</v>
      </c>
      <c r="AO330" s="75">
        <v>2126.661155103081</v>
      </c>
      <c r="AP330" s="69">
        <v>9.8052631578947373</v>
      </c>
      <c r="AQ330" s="76">
        <v>5.5647668393782386</v>
      </c>
      <c r="AR330" s="208">
        <v>2175</v>
      </c>
      <c r="AS330" s="77">
        <v>1650</v>
      </c>
      <c r="AT330" s="70">
        <v>1950</v>
      </c>
      <c r="AU330" s="70">
        <v>1460</v>
      </c>
      <c r="AV330" s="70">
        <v>75</v>
      </c>
      <c r="AW330" s="70">
        <v>85</v>
      </c>
      <c r="AX330" s="70">
        <v>2025</v>
      </c>
      <c r="AY330" s="70">
        <v>1545</v>
      </c>
      <c r="AZ330" s="207">
        <v>0.93103448275862066</v>
      </c>
      <c r="BA330" s="78">
        <v>0.9363636363636364</v>
      </c>
      <c r="BB330" s="69">
        <v>1.1035751461307204</v>
      </c>
      <c r="BC330" s="69">
        <v>1.2048903105294779</v>
      </c>
      <c r="BD330" s="208">
        <v>15</v>
      </c>
      <c r="BE330" s="79">
        <v>35</v>
      </c>
      <c r="BF330" s="207">
        <v>6.8965517241379309E-3</v>
      </c>
      <c r="BG330" s="78">
        <v>2.1212121212121213E-2</v>
      </c>
      <c r="BH330" s="69">
        <v>8.7830665989199475E-2</v>
      </c>
      <c r="BI330" s="80">
        <v>0.14730639730639733</v>
      </c>
      <c r="BJ330" s="208">
        <v>25</v>
      </c>
      <c r="BK330" s="70">
        <v>15</v>
      </c>
      <c r="BL330" s="70">
        <v>10</v>
      </c>
      <c r="BM330" s="70">
        <v>15</v>
      </c>
      <c r="BN330" s="70">
        <v>35</v>
      </c>
      <c r="BO330" s="70">
        <v>30</v>
      </c>
      <c r="BP330" s="207">
        <v>1.6091954022988506E-2</v>
      </c>
      <c r="BQ330" s="78">
        <v>1.8181818181818181E-2</v>
      </c>
      <c r="BR330" s="69">
        <v>0.33120557409518186</v>
      </c>
      <c r="BS330" s="69">
        <v>0.29325513196480935</v>
      </c>
      <c r="BT330" s="208">
        <v>95</v>
      </c>
      <c r="BU330" s="81">
        <v>40</v>
      </c>
      <c r="BV330" s="12" t="s">
        <v>38</v>
      </c>
      <c r="BW330" s="12" t="s">
        <v>38</v>
      </c>
      <c r="BX330" s="12" t="s">
        <v>38</v>
      </c>
      <c r="BY330" s="82"/>
      <c r="BZ330" s="66"/>
      <c r="CA330" s="97"/>
    </row>
  </sheetData>
  <autoFilter ref="A1:CA330" xr:uid="{00000000-0001-0000-0700-000000000000}">
    <sortState xmlns:xlrd2="http://schemas.microsoft.com/office/spreadsheetml/2017/richdata2" ref="A2:CA330">
      <sortCondition ref="B1:B330"/>
    </sortState>
  </autoFilter>
  <sortState xmlns:xlrd2="http://schemas.microsoft.com/office/spreadsheetml/2017/richdata2" ref="A2:CA330">
    <sortCondition ref="B2:B330"/>
  </sortState>
  <pageMargins left="0.51181102362204722" right="0.51181102362204722" top="0.23622047244094491" bottom="0.31496062992125984" header="0" footer="0"/>
  <pageSetup paperSize="3" orientation="landscape"/>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000"/>
  <sheetViews>
    <sheetView workbookViewId="0"/>
  </sheetViews>
  <sheetFormatPr defaultColWidth="14.42578125" defaultRowHeight="15" customHeight="1"/>
  <cols>
    <col min="1" max="1" width="37.42578125" customWidth="1"/>
    <col min="2" max="2" width="20.28515625" customWidth="1"/>
    <col min="3" max="3" width="10.28515625" customWidth="1"/>
    <col min="4" max="4" width="12.85546875" customWidth="1"/>
    <col min="5" max="5" width="11.42578125" customWidth="1"/>
    <col min="6" max="6" width="14" customWidth="1"/>
    <col min="7" max="7" width="16.42578125" customWidth="1"/>
    <col min="8" max="26" width="8.85546875" customWidth="1"/>
  </cols>
  <sheetData>
    <row r="1" spans="1:8" ht="15.75">
      <c r="A1" s="150">
        <v>2016</v>
      </c>
      <c r="B1" s="151" t="s">
        <v>64</v>
      </c>
      <c r="C1" s="408" t="s">
        <v>365</v>
      </c>
      <c r="D1" s="409"/>
      <c r="E1" s="410" t="s">
        <v>366</v>
      </c>
      <c r="F1" s="411"/>
    </row>
    <row r="2" spans="1:8" ht="30">
      <c r="A2" s="152"/>
      <c r="B2" s="153" t="s">
        <v>367</v>
      </c>
      <c r="C2" s="154" t="s">
        <v>368</v>
      </c>
      <c r="D2" s="155" t="s">
        <v>369</v>
      </c>
      <c r="E2" s="156" t="s">
        <v>368</v>
      </c>
      <c r="F2" s="157" t="s">
        <v>369</v>
      </c>
      <c r="H2" s="158"/>
    </row>
    <row r="3" spans="1:8">
      <c r="A3" s="159" t="s">
        <v>370</v>
      </c>
      <c r="B3" s="160"/>
      <c r="C3" s="161">
        <v>6.1800000000000001E-2</v>
      </c>
      <c r="D3" s="162">
        <v>6.8900000000000003E-2</v>
      </c>
      <c r="E3" s="163">
        <v>0.14399999999999999</v>
      </c>
      <c r="F3" s="164">
        <v>0.16250000000000001</v>
      </c>
      <c r="H3" s="165"/>
    </row>
    <row r="4" spans="1:8" ht="17.25">
      <c r="A4" s="166" t="s">
        <v>371</v>
      </c>
      <c r="B4" s="167" t="s">
        <v>372</v>
      </c>
      <c r="C4" s="168"/>
      <c r="D4" s="169"/>
      <c r="E4" s="170"/>
      <c r="F4" s="171"/>
      <c r="H4" s="165"/>
    </row>
    <row r="5" spans="1:8" ht="15.75">
      <c r="A5" s="166" t="s">
        <v>373</v>
      </c>
      <c r="B5" s="172"/>
      <c r="C5" s="173">
        <f t="shared" ref="C5:D5" si="0">C3*1.5</f>
        <v>9.2700000000000005E-2</v>
      </c>
      <c r="D5" s="174">
        <f t="shared" si="0"/>
        <v>0.10335</v>
      </c>
      <c r="E5" s="175"/>
      <c r="F5" s="176"/>
      <c r="H5" s="177"/>
    </row>
    <row r="6" spans="1:8" ht="15.75">
      <c r="A6" s="178" t="s">
        <v>374</v>
      </c>
      <c r="B6" s="179"/>
      <c r="C6" s="180"/>
      <c r="D6" s="181"/>
      <c r="E6" s="182">
        <f>E3*1.5</f>
        <v>0.21599999999999997</v>
      </c>
      <c r="F6" s="183">
        <f>F3*0.5</f>
        <v>8.1250000000000003E-2</v>
      </c>
      <c r="H6" s="177"/>
    </row>
    <row r="7" spans="1:8">
      <c r="C7" s="165"/>
      <c r="D7" s="165"/>
      <c r="E7" s="165"/>
      <c r="F7" s="165"/>
      <c r="H7" s="165"/>
    </row>
    <row r="8" spans="1:8">
      <c r="A8" s="184" t="s">
        <v>375</v>
      </c>
    </row>
    <row r="10" spans="1:8">
      <c r="A10" s="1" t="s">
        <v>376</v>
      </c>
    </row>
    <row r="11" spans="1:8">
      <c r="A11" s="185" t="s">
        <v>377</v>
      </c>
    </row>
    <row r="12" spans="1:8">
      <c r="A12" s="185" t="s">
        <v>378</v>
      </c>
    </row>
    <row r="13" spans="1:8">
      <c r="A13" s="186" t="s">
        <v>379</v>
      </c>
    </row>
    <row r="14" spans="1:8">
      <c r="A14" s="185" t="s">
        <v>380</v>
      </c>
    </row>
    <row r="16" spans="1:8" ht="15.75">
      <c r="A16" s="150">
        <v>2021</v>
      </c>
      <c r="B16" s="151" t="s">
        <v>64</v>
      </c>
      <c r="C16" s="408" t="s">
        <v>365</v>
      </c>
      <c r="D16" s="409"/>
      <c r="E16" s="410" t="s">
        <v>366</v>
      </c>
      <c r="F16" s="411"/>
    </row>
    <row r="17" spans="1:6" ht="30">
      <c r="A17" s="152"/>
      <c r="B17" s="153" t="s">
        <v>367</v>
      </c>
      <c r="C17" s="154" t="s">
        <v>368</v>
      </c>
      <c r="D17" s="155" t="s">
        <v>369</v>
      </c>
      <c r="E17" s="156" t="s">
        <v>368</v>
      </c>
      <c r="F17" s="157" t="s">
        <v>369</v>
      </c>
    </row>
    <row r="18" spans="1:6">
      <c r="A18" s="159" t="s">
        <v>370</v>
      </c>
      <c r="B18" s="160"/>
      <c r="C18" s="161">
        <v>4.8585999999999997E-2</v>
      </c>
      <c r="D18" s="162">
        <v>6.1699999999999998E-2</v>
      </c>
      <c r="E18" s="163">
        <v>7.8520000000000006E-2</v>
      </c>
      <c r="F18" s="164">
        <v>0.10199999999999999</v>
      </c>
    </row>
    <row r="19" spans="1:6" ht="17.25">
      <c r="A19" s="166" t="s">
        <v>371</v>
      </c>
      <c r="B19" s="167" t="s">
        <v>381</v>
      </c>
      <c r="C19" s="168"/>
      <c r="D19" s="169"/>
      <c r="E19" s="170"/>
      <c r="F19" s="171"/>
    </row>
    <row r="20" spans="1:6" ht="15.75">
      <c r="A20" s="166" t="s">
        <v>373</v>
      </c>
      <c r="B20" s="172"/>
      <c r="C20" s="173">
        <f t="shared" ref="C20:D20" si="1">C18*1.5</f>
        <v>7.2878999999999999E-2</v>
      </c>
      <c r="D20" s="174">
        <f t="shared" si="1"/>
        <v>9.2549999999999993E-2</v>
      </c>
      <c r="E20" s="175"/>
      <c r="F20" s="176"/>
    </row>
    <row r="21" spans="1:6" ht="15.75" customHeight="1">
      <c r="A21" s="178" t="s">
        <v>374</v>
      </c>
      <c r="B21" s="179"/>
      <c r="C21" s="180"/>
      <c r="D21" s="181"/>
      <c r="E21" s="182">
        <f>E18*1.5</f>
        <v>0.11778000000000001</v>
      </c>
      <c r="F21" s="183">
        <f>F18*0.5</f>
        <v>5.0999999999999997E-2</v>
      </c>
    </row>
    <row r="22" spans="1:6" ht="15.75" customHeight="1"/>
    <row r="23" spans="1:6" ht="15.75" customHeight="1"/>
    <row r="24" spans="1:6" ht="15.75" customHeight="1"/>
    <row r="25" spans="1:6" ht="15.75" customHeight="1"/>
    <row r="26" spans="1:6" ht="15.75" customHeight="1"/>
    <row r="27" spans="1:6" ht="15.75" customHeight="1"/>
    <row r="28" spans="1:6" ht="15.75" customHeight="1"/>
    <row r="29" spans="1:6" ht="15.75" customHeight="1"/>
    <row r="30" spans="1:6" ht="15.75" customHeight="1"/>
    <row r="31" spans="1:6" ht="15.75" customHeight="1"/>
    <row r="32" spans="1: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C1:D1"/>
    <mergeCell ref="E1:F1"/>
    <mergeCell ref="C16:D16"/>
    <mergeCell ref="E16:F16"/>
  </mergeCells>
  <hyperlinks>
    <hyperlink ref="A13" r:id="rId1" xr:uid="{00000000-0004-0000-0400-000000000000}"/>
  </hyperlinks>
  <pageMargins left="0.7" right="0.7" top="0.75" bottom="0.75" header="0" footer="0"/>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AC0F-6C78-4097-A0DC-91859FCBCF12}">
  <dimension ref="A1:X1000"/>
  <sheetViews>
    <sheetView workbookViewId="0">
      <selection activeCell="R14" sqref="R14"/>
    </sheetView>
  </sheetViews>
  <sheetFormatPr defaultColWidth="14.42578125" defaultRowHeight="15" customHeight="1"/>
  <cols>
    <col min="1" max="15" width="10.7109375" style="316" customWidth="1"/>
    <col min="16" max="16" width="11" style="316" customWidth="1"/>
    <col min="17" max="26" width="8.7109375" style="316" customWidth="1"/>
    <col min="27" max="16384" width="14.42578125" style="316"/>
  </cols>
  <sheetData>
    <row r="1" spans="1:24" ht="67.5" customHeight="1" thickBot="1">
      <c r="B1" s="412" t="s">
        <v>382</v>
      </c>
      <c r="C1" s="413"/>
      <c r="D1" s="414" t="s">
        <v>383</v>
      </c>
      <c r="E1" s="415"/>
      <c r="F1" s="425" t="s">
        <v>493</v>
      </c>
      <c r="G1" s="426"/>
      <c r="H1" s="426" t="s">
        <v>494</v>
      </c>
      <c r="I1" s="426"/>
      <c r="J1" s="401"/>
      <c r="K1" s="400"/>
      <c r="L1" s="399"/>
      <c r="M1" s="398"/>
      <c r="N1" s="398"/>
      <c r="O1" s="398"/>
      <c r="Q1" s="416" t="s">
        <v>384</v>
      </c>
      <c r="R1" s="417"/>
      <c r="S1" s="417"/>
      <c r="T1" s="417"/>
      <c r="U1" s="417"/>
      <c r="V1" s="417"/>
      <c r="W1" s="417"/>
      <c r="X1" s="418"/>
    </row>
    <row r="2" spans="1:24" ht="51.75" thickBot="1">
      <c r="A2" s="381" t="s">
        <v>37</v>
      </c>
      <c r="B2" s="380" t="s">
        <v>271</v>
      </c>
      <c r="C2" s="373" t="s">
        <v>385</v>
      </c>
      <c r="D2" s="380" t="s">
        <v>269</v>
      </c>
      <c r="E2" s="373" t="s">
        <v>386</v>
      </c>
      <c r="F2" s="378" t="s">
        <v>387</v>
      </c>
      <c r="G2" s="379" t="s">
        <v>388</v>
      </c>
      <c r="H2" s="378" t="s">
        <v>389</v>
      </c>
      <c r="I2" s="377" t="s">
        <v>390</v>
      </c>
      <c r="J2" s="376" t="s">
        <v>391</v>
      </c>
      <c r="K2" s="375" t="s">
        <v>392</v>
      </c>
      <c r="L2" s="375" t="s">
        <v>393</v>
      </c>
      <c r="M2" s="380" t="s">
        <v>394</v>
      </c>
      <c r="N2" s="373" t="s">
        <v>395</v>
      </c>
      <c r="O2" s="372" t="s">
        <v>396</v>
      </c>
      <c r="Q2" s="419"/>
      <c r="R2" s="420"/>
      <c r="S2" s="420"/>
      <c r="T2" s="420"/>
      <c r="U2" s="420"/>
      <c r="V2" s="420"/>
      <c r="W2" s="420"/>
      <c r="X2" s="421"/>
    </row>
    <row r="3" spans="1:24">
      <c r="A3" s="371" t="s">
        <v>85</v>
      </c>
      <c r="B3" s="367">
        <v>151753</v>
      </c>
      <c r="C3" s="366">
        <f>B3/B8</f>
        <v>0.13946736530763962</v>
      </c>
      <c r="D3" s="367">
        <v>169209</v>
      </c>
      <c r="E3" s="366">
        <f>D3/D8</f>
        <v>0.12150503120402066</v>
      </c>
      <c r="F3" s="369">
        <v>171506</v>
      </c>
      <c r="G3" s="370">
        <f>F3/$F$8</f>
        <v>0.12315445326003206</v>
      </c>
      <c r="H3" s="369">
        <v>183174</v>
      </c>
      <c r="I3" s="370">
        <f>H3/$H$8</f>
        <v>0.12361537205275185</v>
      </c>
      <c r="J3" s="369">
        <f>H3-F3</f>
        <v>11668</v>
      </c>
      <c r="K3" s="368">
        <f t="shared" ref="K3:K8" si="0">J3/F3</f>
        <v>6.8032605273284905E-2</v>
      </c>
      <c r="L3" s="368">
        <f>J3/$J$8</f>
        <v>0.13081157438030427</v>
      </c>
      <c r="M3" s="367">
        <f t="shared" ref="M3:M8" si="1">D3-B3</f>
        <v>17456</v>
      </c>
      <c r="N3" s="366">
        <f t="shared" ref="N3:N8" si="2">M3/B3</f>
        <v>0.11502902743273609</v>
      </c>
      <c r="O3" s="365">
        <f>M3/M8</f>
        <v>5.7323126936594936E-2</v>
      </c>
      <c r="Q3" s="422"/>
      <c r="R3" s="423"/>
      <c r="S3" s="423"/>
      <c r="T3" s="423"/>
      <c r="U3" s="423"/>
      <c r="V3" s="423"/>
      <c r="W3" s="423"/>
      <c r="X3" s="424"/>
    </row>
    <row r="4" spans="1:24">
      <c r="A4" s="364" t="s">
        <v>59</v>
      </c>
      <c r="B4" s="360">
        <v>94921.340820825004</v>
      </c>
      <c r="C4" s="359">
        <f>B4/B8</f>
        <v>8.7236689329034459E-2</v>
      </c>
      <c r="D4" s="360">
        <v>119437</v>
      </c>
      <c r="E4" s="359">
        <f>D4/D8</f>
        <v>8.5764920376071099E-2</v>
      </c>
      <c r="F4" s="362">
        <v>118948</v>
      </c>
      <c r="G4" s="363">
        <f>F4/$F$8</f>
        <v>8.5413780896145292E-2</v>
      </c>
      <c r="H4" s="362">
        <v>116021</v>
      </c>
      <c r="I4" s="363">
        <f>H4/$H$8</f>
        <v>7.8297024036884724E-2</v>
      </c>
      <c r="J4" s="397">
        <f>H4-F4</f>
        <v>-2927</v>
      </c>
      <c r="K4" s="361">
        <f t="shared" si="0"/>
        <v>-2.4607391465178062E-2</v>
      </c>
      <c r="L4" s="361">
        <f>J4/$J$8</f>
        <v>-3.2815004988957029E-2</v>
      </c>
      <c r="M4" s="360">
        <f t="shared" si="1"/>
        <v>24515.659179174996</v>
      </c>
      <c r="N4" s="359">
        <f t="shared" si="2"/>
        <v>0.25827341846604479</v>
      </c>
      <c r="O4" s="358">
        <f>M4/M8</f>
        <v>8.0506086334907606E-2</v>
      </c>
    </row>
    <row r="5" spans="1:24">
      <c r="A5" s="357" t="s">
        <v>38</v>
      </c>
      <c r="B5" s="353">
        <v>800464.33281185967</v>
      </c>
      <c r="C5" s="352">
        <f>B5/B8</f>
        <v>0.7356602605550312</v>
      </c>
      <c r="D5" s="353">
        <v>1053139</v>
      </c>
      <c r="E5" s="352">
        <f>D5/D8</f>
        <v>0.75623452096029831</v>
      </c>
      <c r="F5" s="355">
        <v>1052250</v>
      </c>
      <c r="G5" s="356">
        <f>F5/$F$8</f>
        <v>0.75559615082194642</v>
      </c>
      <c r="H5" s="355">
        <v>1130141</v>
      </c>
      <c r="I5" s="356">
        <f>H5/$H$8</f>
        <v>0.76267811035992561</v>
      </c>
      <c r="J5" s="355">
        <f>H5-F5</f>
        <v>77891</v>
      </c>
      <c r="K5" s="354">
        <f t="shared" si="0"/>
        <v>7.4023283440247084E-2</v>
      </c>
      <c r="L5" s="354">
        <f>J5/$J$8</f>
        <v>0.87324685807818647</v>
      </c>
      <c r="M5" s="353">
        <f t="shared" si="1"/>
        <v>252674.66718814033</v>
      </c>
      <c r="N5" s="352">
        <f t="shared" si="2"/>
        <v>0.31566011979640413</v>
      </c>
      <c r="O5" s="351">
        <f>M5/M8</f>
        <v>0.82974919918008982</v>
      </c>
      <c r="Q5" s="342"/>
      <c r="R5" s="342"/>
    </row>
    <row r="6" spans="1:24">
      <c r="A6" s="350" t="s">
        <v>64</v>
      </c>
      <c r="B6" s="345">
        <v>37534</v>
      </c>
      <c r="C6" s="344">
        <f>B6/B8</f>
        <v>3.4495318639215997E-2</v>
      </c>
      <c r="D6" s="345">
        <v>47484</v>
      </c>
      <c r="E6" s="344">
        <f>D6/D8</f>
        <v>3.4097151461752725E-2</v>
      </c>
      <c r="F6" s="347">
        <v>43863</v>
      </c>
      <c r="G6" s="348">
        <f>F6/$F$8</f>
        <v>3.149699592635119E-2</v>
      </c>
      <c r="H6" s="347">
        <v>48860</v>
      </c>
      <c r="I6" s="348">
        <f>H6/$H$8</f>
        <v>3.2973277203628547E-2</v>
      </c>
      <c r="J6" s="347">
        <f>H6-F6</f>
        <v>4997</v>
      </c>
      <c r="K6" s="346">
        <f t="shared" si="0"/>
        <v>0.11392289629072339</v>
      </c>
      <c r="L6" s="346">
        <f>J6/$J$8</f>
        <v>5.6022063522315771E-2</v>
      </c>
      <c r="M6" s="345">
        <f t="shared" si="1"/>
        <v>9950</v>
      </c>
      <c r="N6" s="344">
        <f t="shared" si="2"/>
        <v>0.26509298236265788</v>
      </c>
      <c r="O6" s="343">
        <f>M6/M8</f>
        <v>3.267444506296515E-2</v>
      </c>
      <c r="Q6" s="342"/>
      <c r="R6" s="342"/>
    </row>
    <row r="7" spans="1:24" ht="15.75" thickBot="1">
      <c r="A7" s="341" t="s">
        <v>181</v>
      </c>
      <c r="B7" s="336">
        <v>3417</v>
      </c>
      <c r="C7" s="335">
        <f>B7/B8</f>
        <v>3.1403661690787305E-3</v>
      </c>
      <c r="D7" s="336">
        <v>3340</v>
      </c>
      <c r="E7" s="335">
        <f>D7/D8</f>
        <v>2.3983759978572594E-3</v>
      </c>
      <c r="F7" s="340">
        <v>6042</v>
      </c>
      <c r="G7" s="339">
        <f>F7/$F$8</f>
        <v>4.3386190955250177E-3</v>
      </c>
      <c r="H7" s="340">
        <v>3610</v>
      </c>
      <c r="I7" s="339">
        <f>H7/$H$8</f>
        <v>2.4362163468092312E-3</v>
      </c>
      <c r="J7" s="338">
        <f>H7-F7</f>
        <v>-2432</v>
      </c>
      <c r="K7" s="337">
        <f t="shared" si="0"/>
        <v>-0.40251572327044027</v>
      </c>
      <c r="L7" s="337">
        <f>J7/$J$8</f>
        <v>-2.7265490991849502E-2</v>
      </c>
      <c r="M7" s="336">
        <f t="shared" si="1"/>
        <v>-77</v>
      </c>
      <c r="N7" s="335">
        <f t="shared" si="2"/>
        <v>-2.253438688908399E-2</v>
      </c>
      <c r="O7" s="334">
        <f>M7/M8</f>
        <v>-2.5285751455761971E-4</v>
      </c>
    </row>
    <row r="8" spans="1:24" ht="14.25" customHeight="1" thickBot="1">
      <c r="A8" s="332" t="s">
        <v>397</v>
      </c>
      <c r="B8" s="324">
        <f>SUM(B3:B7)</f>
        <v>1088089.6736326846</v>
      </c>
      <c r="C8" s="331"/>
      <c r="D8" s="324">
        <f>SUM(D3:D7)</f>
        <v>1392609</v>
      </c>
      <c r="E8" s="330"/>
      <c r="F8" s="327">
        <f>SUM(F3:F7)</f>
        <v>1392609</v>
      </c>
      <c r="G8" s="328"/>
      <c r="H8" s="327">
        <f>SUM(H3:H7)</f>
        <v>1481806</v>
      </c>
      <c r="I8" s="328"/>
      <c r="J8" s="327">
        <f>SUM(J3:J7)</f>
        <v>89197</v>
      </c>
      <c r="K8" s="326">
        <f t="shared" si="0"/>
        <v>6.4050282599064062E-2</v>
      </c>
      <c r="L8" s="325"/>
      <c r="M8" s="324">
        <f t="shared" si="1"/>
        <v>304519.32636731537</v>
      </c>
      <c r="N8" s="323">
        <f t="shared" si="2"/>
        <v>0.27986602000426158</v>
      </c>
      <c r="O8" s="322"/>
      <c r="P8" s="319"/>
    </row>
    <row r="9" spans="1:24" ht="15.75" thickBot="1">
      <c r="A9" s="392"/>
      <c r="B9" s="385"/>
      <c r="C9" s="391"/>
      <c r="D9" s="385"/>
      <c r="E9" s="390"/>
      <c r="F9" s="389"/>
      <c r="G9" s="388"/>
      <c r="H9" s="389"/>
      <c r="I9" s="388"/>
      <c r="J9" s="389"/>
      <c r="K9" s="386"/>
      <c r="L9" s="386"/>
      <c r="M9" s="385"/>
      <c r="N9" s="384"/>
      <c r="O9" s="383"/>
    </row>
    <row r="10" spans="1:24" ht="51.75" thickBot="1">
      <c r="A10" s="381" t="s">
        <v>37</v>
      </c>
      <c r="B10" s="380" t="s">
        <v>276</v>
      </c>
      <c r="C10" s="373" t="s">
        <v>398</v>
      </c>
      <c r="D10" s="380" t="s">
        <v>275</v>
      </c>
      <c r="E10" s="373" t="s">
        <v>399</v>
      </c>
      <c r="F10" s="396" t="s">
        <v>400</v>
      </c>
      <c r="G10" s="380" t="s">
        <v>401</v>
      </c>
      <c r="H10" s="378" t="s">
        <v>402</v>
      </c>
      <c r="I10" s="377" t="s">
        <v>403</v>
      </c>
      <c r="J10" s="378" t="s">
        <v>404</v>
      </c>
      <c r="K10" s="375" t="s">
        <v>405</v>
      </c>
      <c r="L10" s="375" t="s">
        <v>406</v>
      </c>
      <c r="M10" s="374" t="s">
        <v>407</v>
      </c>
      <c r="N10" s="373" t="s">
        <v>408</v>
      </c>
      <c r="O10" s="372" t="s">
        <v>409</v>
      </c>
      <c r="U10" s="395"/>
    </row>
    <row r="11" spans="1:24">
      <c r="A11" s="371" t="s">
        <v>85</v>
      </c>
      <c r="B11" s="367">
        <v>83848</v>
      </c>
      <c r="C11" s="366">
        <f>B11/B16</f>
        <v>0.19179949073410593</v>
      </c>
      <c r="D11" s="367">
        <v>95549</v>
      </c>
      <c r="E11" s="366">
        <f>D11/D16</f>
        <v>0.17536109530713748</v>
      </c>
      <c r="F11" s="369">
        <v>97014</v>
      </c>
      <c r="G11" s="370">
        <f>F11/$F$16</f>
        <v>0.17804992992713359</v>
      </c>
      <c r="H11" s="369">
        <v>106595</v>
      </c>
      <c r="I11" s="370">
        <f>H11/$H$16</f>
        <v>0.1792980136683302</v>
      </c>
      <c r="J11" s="369">
        <f>H11-F11</f>
        <v>9581</v>
      </c>
      <c r="K11" s="368">
        <f>J11/F11</f>
        <v>9.8758942008369932E-2</v>
      </c>
      <c r="L11" s="368">
        <f>J11/$J$16</f>
        <v>0.19299657952329302</v>
      </c>
      <c r="M11" s="367">
        <f t="shared" ref="M11:M16" si="3">D11-B11</f>
        <v>11701</v>
      </c>
      <c r="N11" s="366">
        <f t="shared" ref="N11:N16" si="4">M11/B11</f>
        <v>0.13955013834557772</v>
      </c>
      <c r="O11" s="365">
        <f>M11/M16</f>
        <v>0.10863921079014782</v>
      </c>
      <c r="Q11" s="342"/>
      <c r="R11" s="342"/>
      <c r="V11" s="333"/>
    </row>
    <row r="12" spans="1:24">
      <c r="A12" s="364" t="s">
        <v>59</v>
      </c>
      <c r="B12" s="360">
        <v>39160.644997557007</v>
      </c>
      <c r="C12" s="359">
        <f>B12/B16</f>
        <v>8.9578663383152207E-2</v>
      </c>
      <c r="D12" s="360">
        <v>46769</v>
      </c>
      <c r="E12" s="359">
        <f>D12/D16</f>
        <v>8.5835153339328646E-2</v>
      </c>
      <c r="F12" s="362">
        <v>45972.633139999998</v>
      </c>
      <c r="G12" s="363">
        <f>F12/$F$16</f>
        <v>8.4373637919710753E-2</v>
      </c>
      <c r="H12" s="362">
        <v>46346</v>
      </c>
      <c r="I12" s="363">
        <f>H12/$H$16</f>
        <v>7.795624317718873E-2</v>
      </c>
      <c r="J12" s="362">
        <f>H12-F12</f>
        <v>373.36686000000191</v>
      </c>
      <c r="K12" s="361">
        <f>J12/F12</f>
        <v>8.1215026092369257E-3</v>
      </c>
      <c r="L12" s="361">
        <f>J12/$J$16</f>
        <v>7.5209818272990898E-3</v>
      </c>
      <c r="M12" s="360">
        <f t="shared" si="3"/>
        <v>7608.3550024429933</v>
      </c>
      <c r="N12" s="359">
        <f t="shared" si="4"/>
        <v>0.19428574281444119</v>
      </c>
      <c r="O12" s="358">
        <f>M12/M16</f>
        <v>7.0640601903827024E-2</v>
      </c>
      <c r="V12" s="333"/>
    </row>
    <row r="13" spans="1:24">
      <c r="A13" s="357" t="s">
        <v>38</v>
      </c>
      <c r="B13" s="353">
        <v>299907.22795948101</v>
      </c>
      <c r="C13" s="352">
        <f>B13/B16</f>
        <v>0.68602773578506193</v>
      </c>
      <c r="D13" s="353">
        <v>384318</v>
      </c>
      <c r="E13" s="352">
        <f>D13/D16</f>
        <v>0.70533888817516099</v>
      </c>
      <c r="F13" s="355">
        <v>384362</v>
      </c>
      <c r="G13" s="356">
        <f>F13/$F$16</f>
        <v>0.70542011634045521</v>
      </c>
      <c r="H13" s="355">
        <v>422649</v>
      </c>
      <c r="I13" s="356">
        <f>H13/$H$16</f>
        <v>0.71091632983635344</v>
      </c>
      <c r="J13" s="355">
        <f>H13-F13</f>
        <v>38287</v>
      </c>
      <c r="K13" s="354">
        <f>J13/F13</f>
        <v>9.9611824269828966E-2</v>
      </c>
      <c r="L13" s="354">
        <f>J13/$J$16</f>
        <v>0.77124100200483459</v>
      </c>
      <c r="M13" s="353">
        <f t="shared" si="3"/>
        <v>84410.77204051899</v>
      </c>
      <c r="N13" s="352">
        <f t="shared" si="4"/>
        <v>0.28145627771239751</v>
      </c>
      <c r="O13" s="351">
        <f>M13/M16</f>
        <v>0.78372102014093314</v>
      </c>
      <c r="Q13" s="342"/>
      <c r="R13" s="342"/>
      <c r="V13" s="333"/>
    </row>
    <row r="14" spans="1:24" ht="14.25" customHeight="1">
      <c r="A14" s="350" t="s">
        <v>64</v>
      </c>
      <c r="B14" s="345">
        <v>12918</v>
      </c>
      <c r="C14" s="344">
        <f>B14/B16</f>
        <v>2.9549492191861228E-2</v>
      </c>
      <c r="D14" s="345">
        <v>16876</v>
      </c>
      <c r="E14" s="344">
        <f>D14/D16</f>
        <v>3.0972525556554775E-2</v>
      </c>
      <c r="F14" s="394">
        <v>15420</v>
      </c>
      <c r="G14" s="393">
        <f>F14/$F$16</f>
        <v>2.8300347573302822E-2</v>
      </c>
      <c r="H14" s="347">
        <v>17680</v>
      </c>
      <c r="I14" s="348">
        <f>H14/$H$16</f>
        <v>2.9738626405141688E-2</v>
      </c>
      <c r="J14" s="347">
        <f>H14-F14</f>
        <v>2260</v>
      </c>
      <c r="K14" s="346">
        <f>J14/F14</f>
        <v>0.14656290531776914</v>
      </c>
      <c r="L14" s="346">
        <f>J14/$J$16</f>
        <v>4.5524712422778647E-2</v>
      </c>
      <c r="M14" s="345">
        <f t="shared" si="3"/>
        <v>3958</v>
      </c>
      <c r="N14" s="344">
        <f t="shared" si="4"/>
        <v>0.30639417866542806</v>
      </c>
      <c r="O14" s="343">
        <f>M14/M16</f>
        <v>3.6748482720058546E-2</v>
      </c>
      <c r="Q14" s="342"/>
      <c r="R14" s="342"/>
      <c r="V14" s="333"/>
    </row>
    <row r="15" spans="1:24" ht="15.75" thickBot="1">
      <c r="A15" s="341" t="s">
        <v>181</v>
      </c>
      <c r="B15" s="336">
        <v>1331</v>
      </c>
      <c r="C15" s="335">
        <f>B15/B16</f>
        <v>3.0446179058188027E-3</v>
      </c>
      <c r="D15" s="336">
        <v>1358</v>
      </c>
      <c r="E15" s="335">
        <f>D15/D16</f>
        <v>2.4923376218180483E-3</v>
      </c>
      <c r="F15" s="340">
        <v>2101</v>
      </c>
      <c r="G15" s="339">
        <f>F15/$F$16</f>
        <v>3.8559682393974858E-3</v>
      </c>
      <c r="H15" s="340">
        <v>1243</v>
      </c>
      <c r="I15" s="339">
        <f>H15/$H$16</f>
        <v>2.0907869129859228E-3</v>
      </c>
      <c r="J15" s="340">
        <f>H15-F15</f>
        <v>-858</v>
      </c>
      <c r="K15" s="337"/>
      <c r="L15" s="337"/>
      <c r="M15" s="336">
        <f t="shared" si="3"/>
        <v>27</v>
      </c>
      <c r="N15" s="335">
        <f t="shared" si="4"/>
        <v>2.02854996243426E-2</v>
      </c>
      <c r="O15" s="334">
        <f>M15/M16</f>
        <v>2.5068444503324429E-4</v>
      </c>
      <c r="P15" s="319"/>
      <c r="Q15" s="342"/>
      <c r="V15" s="333"/>
    </row>
    <row r="16" spans="1:24" ht="15.75" thickBot="1">
      <c r="A16" s="332" t="s">
        <v>397</v>
      </c>
      <c r="B16" s="324">
        <f>SUM(B11:B15)</f>
        <v>437164.87295703799</v>
      </c>
      <c r="C16" s="331"/>
      <c r="D16" s="324">
        <f>SUM(D11:D15)</f>
        <v>544870</v>
      </c>
      <c r="E16" s="330"/>
      <c r="F16" s="329">
        <f>SUM(F11:F15)</f>
        <v>544869.63314000005</v>
      </c>
      <c r="G16" s="328"/>
      <c r="H16" s="327">
        <f>SUM(H11:H15)</f>
        <v>594513</v>
      </c>
      <c r="I16" s="328"/>
      <c r="J16" s="327">
        <f>SUM(J11:J15)</f>
        <v>49643.366860000002</v>
      </c>
      <c r="K16" s="326">
        <f>J16/F16</f>
        <v>9.1110540651555313E-2</v>
      </c>
      <c r="L16" s="325"/>
      <c r="M16" s="324">
        <f t="shared" si="3"/>
        <v>107705.12704296201</v>
      </c>
      <c r="N16" s="323">
        <f t="shared" si="4"/>
        <v>0.24637186952929457</v>
      </c>
      <c r="O16" s="322"/>
      <c r="Q16" s="321"/>
      <c r="V16" s="320"/>
    </row>
    <row r="17" spans="1:22" ht="15.75" thickBot="1">
      <c r="A17" s="392"/>
      <c r="B17" s="385"/>
      <c r="C17" s="391"/>
      <c r="D17" s="385"/>
      <c r="E17" s="390"/>
      <c r="F17" s="389"/>
      <c r="G17" s="388"/>
      <c r="H17" s="389"/>
      <c r="I17" s="388"/>
      <c r="J17" s="387"/>
      <c r="K17" s="386"/>
      <c r="L17" s="386"/>
      <c r="M17" s="385"/>
      <c r="N17" s="384"/>
      <c r="O17" s="383"/>
      <c r="V17" s="382"/>
    </row>
    <row r="18" spans="1:22" ht="64.5" thickBot="1">
      <c r="A18" s="381" t="s">
        <v>37</v>
      </c>
      <c r="B18" s="380" t="s">
        <v>410</v>
      </c>
      <c r="C18" s="373" t="s">
        <v>411</v>
      </c>
      <c r="D18" s="380" t="s">
        <v>279</v>
      </c>
      <c r="E18" s="373" t="s">
        <v>412</v>
      </c>
      <c r="F18" s="378" t="s">
        <v>413</v>
      </c>
      <c r="G18" s="379" t="s">
        <v>414</v>
      </c>
      <c r="H18" s="378" t="s">
        <v>415</v>
      </c>
      <c r="I18" s="377" t="s">
        <v>416</v>
      </c>
      <c r="J18" s="376" t="s">
        <v>417</v>
      </c>
      <c r="K18" s="375" t="s">
        <v>418</v>
      </c>
      <c r="L18" s="375" t="s">
        <v>419</v>
      </c>
      <c r="M18" s="374" t="s">
        <v>420</v>
      </c>
      <c r="N18" s="373" t="s">
        <v>421</v>
      </c>
      <c r="O18" s="372" t="s">
        <v>422</v>
      </c>
    </row>
    <row r="19" spans="1:22">
      <c r="A19" s="371" t="s">
        <v>85</v>
      </c>
      <c r="B19" s="367">
        <v>78217</v>
      </c>
      <c r="C19" s="366">
        <f>B19/B24</f>
        <v>0.18660717974254928</v>
      </c>
      <c r="D19" s="367">
        <v>85299</v>
      </c>
      <c r="E19" s="366">
        <f>D19/D24</f>
        <v>0.16413344031957328</v>
      </c>
      <c r="F19" s="369">
        <v>86728</v>
      </c>
      <c r="G19" s="370">
        <f>F19/$F$24</f>
        <v>0.16688314062340651</v>
      </c>
      <c r="H19" s="369">
        <v>95227</v>
      </c>
      <c r="I19" s="370">
        <f>H19/$H$24</f>
        <v>0.16901000993894646</v>
      </c>
      <c r="J19" s="369">
        <f>H19-F19</f>
        <v>8499</v>
      </c>
      <c r="K19" s="368">
        <f t="shared" ref="K19:K24" si="5">J19/F19</f>
        <v>9.7996033576238359E-2</v>
      </c>
      <c r="L19" s="368">
        <f>J19/$J$24</f>
        <v>0.19427617893798432</v>
      </c>
      <c r="M19" s="367">
        <f t="shared" ref="M19:M24" si="6">D19-B19</f>
        <v>7082</v>
      </c>
      <c r="N19" s="366">
        <f t="shared" ref="N19:N24" si="7">M19/B19</f>
        <v>9.0542976590766711E-2</v>
      </c>
      <c r="O19" s="365">
        <f>M19/M24</f>
        <v>7.0439779162711907E-2</v>
      </c>
      <c r="Q19" s="342"/>
      <c r="R19" s="342"/>
      <c r="V19" s="333"/>
    </row>
    <row r="20" spans="1:22">
      <c r="A20" s="364" t="s">
        <v>59</v>
      </c>
      <c r="B20" s="360">
        <v>37536.003358364003</v>
      </c>
      <c r="C20" s="359">
        <f>B20/B24</f>
        <v>8.9551986467279049E-2</v>
      </c>
      <c r="D20" s="360">
        <v>44377</v>
      </c>
      <c r="E20" s="359">
        <f>D20/D24</f>
        <v>8.5390798028836257E-2</v>
      </c>
      <c r="F20" s="362">
        <v>43551</v>
      </c>
      <c r="G20" s="363">
        <f>F20/$F$24</f>
        <v>8.3801398133128591E-2</v>
      </c>
      <c r="H20" s="362">
        <v>43619</v>
      </c>
      <c r="I20" s="363">
        <f>H20/$H$24</f>
        <v>7.741551895499077E-2</v>
      </c>
      <c r="J20" s="362">
        <f>H20-F20</f>
        <v>68</v>
      </c>
      <c r="K20" s="361">
        <f t="shared" si="5"/>
        <v>1.5613877982135886E-3</v>
      </c>
      <c r="L20" s="361">
        <f>J20/$J$24</f>
        <v>1.554392301186367E-3</v>
      </c>
      <c r="M20" s="360">
        <f t="shared" si="6"/>
        <v>6840.9966416359966</v>
      </c>
      <c r="N20" s="359">
        <f t="shared" si="7"/>
        <v>0.18225159925321788</v>
      </c>
      <c r="O20" s="358">
        <f>M20/M24</f>
        <v>6.8042684649773144E-2</v>
      </c>
      <c r="V20" s="333"/>
    </row>
    <row r="21" spans="1:22" ht="15.75" customHeight="1">
      <c r="A21" s="357" t="s">
        <v>38</v>
      </c>
      <c r="B21" s="353">
        <v>289624.21522578318</v>
      </c>
      <c r="C21" s="352">
        <f>B21/B24</f>
        <v>0.69097457059760026</v>
      </c>
      <c r="D21" s="353">
        <v>372780</v>
      </c>
      <c r="E21" s="352">
        <f>D21/D24</f>
        <v>0.71730810305314874</v>
      </c>
      <c r="F21" s="355">
        <v>372847</v>
      </c>
      <c r="G21" s="356">
        <f>F21/$F$24</f>
        <v>0.71743702532071818</v>
      </c>
      <c r="H21" s="355">
        <v>406732</v>
      </c>
      <c r="I21" s="356">
        <f>H21/$H$24</f>
        <v>0.72187278148516254</v>
      </c>
      <c r="J21" s="355">
        <f>H21-F21</f>
        <v>33885</v>
      </c>
      <c r="K21" s="354">
        <f t="shared" si="5"/>
        <v>9.0881782607879366E-2</v>
      </c>
      <c r="L21" s="354">
        <f>J21/$J$24</f>
        <v>0.7745673989073536</v>
      </c>
      <c r="M21" s="353">
        <f t="shared" si="6"/>
        <v>83155.784774216823</v>
      </c>
      <c r="N21" s="352">
        <f t="shared" si="7"/>
        <v>0.28711613326044172</v>
      </c>
      <c r="O21" s="351">
        <f>M21/M24</f>
        <v>0.82709335153880736</v>
      </c>
      <c r="Q21" s="342"/>
      <c r="R21" s="342"/>
      <c r="V21" s="333"/>
    </row>
    <row r="22" spans="1:22" ht="15.75" customHeight="1">
      <c r="A22" s="350" t="s">
        <v>64</v>
      </c>
      <c r="B22" s="345">
        <v>12483</v>
      </c>
      <c r="C22" s="344">
        <f>B22/B24</f>
        <v>2.9781472374627544E-2</v>
      </c>
      <c r="D22" s="345">
        <v>15952</v>
      </c>
      <c r="E22" s="344">
        <f>D22/D24</f>
        <v>3.069504495923555E-2</v>
      </c>
      <c r="F22" s="349">
        <v>14790</v>
      </c>
      <c r="G22" s="348">
        <f>F22/$F$24</f>
        <v>2.8459109512731555E-2</v>
      </c>
      <c r="H22" s="347">
        <v>16688</v>
      </c>
      <c r="I22" s="348">
        <f>H22/$H$24</f>
        <v>2.9618060485588529E-2</v>
      </c>
      <c r="J22" s="347">
        <f>H22-F22</f>
        <v>1898</v>
      </c>
      <c r="K22" s="346">
        <f t="shared" si="5"/>
        <v>0.12832995267072347</v>
      </c>
      <c r="L22" s="346">
        <f>J22/$J$24</f>
        <v>4.3385832171348893E-2</v>
      </c>
      <c r="M22" s="345">
        <f t="shared" si="6"/>
        <v>3469</v>
      </c>
      <c r="N22" s="344">
        <f t="shared" si="7"/>
        <v>0.27789794120003203</v>
      </c>
      <c r="O22" s="343">
        <f>M22/M24</f>
        <v>3.4503755141972264E-2</v>
      </c>
      <c r="Q22" s="342"/>
      <c r="R22" s="342"/>
      <c r="V22" s="333"/>
    </row>
    <row r="23" spans="1:22" ht="15.75" customHeight="1" thickBot="1">
      <c r="A23" s="341" t="s">
        <v>181</v>
      </c>
      <c r="B23" s="336">
        <v>1293</v>
      </c>
      <c r="C23" s="335">
        <f>B23/B24</f>
        <v>3.0847908179438771E-3</v>
      </c>
      <c r="D23" s="336">
        <v>1285</v>
      </c>
      <c r="E23" s="335">
        <f>D23/D24</f>
        <v>2.4726136392062238E-3</v>
      </c>
      <c r="F23" s="340">
        <v>1777</v>
      </c>
      <c r="G23" s="339">
        <f>F23/$F$24</f>
        <v>3.4193264100151437E-3</v>
      </c>
      <c r="H23" s="340">
        <v>1174</v>
      </c>
      <c r="I23" s="339">
        <f>H23/$H$24</f>
        <v>2.0836291353116569E-3</v>
      </c>
      <c r="J23" s="338">
        <f>H23-F23</f>
        <v>-603</v>
      </c>
      <c r="K23" s="337">
        <f t="shared" si="5"/>
        <v>-0.33933595948227352</v>
      </c>
      <c r="L23" s="337">
        <f>J23/$J$24</f>
        <v>-1.3783802317873226E-2</v>
      </c>
      <c r="M23" s="336">
        <f t="shared" si="6"/>
        <v>-8</v>
      </c>
      <c r="N23" s="335">
        <f t="shared" si="7"/>
        <v>-6.1871616395978348E-3</v>
      </c>
      <c r="O23" s="334">
        <f>M23/M24</f>
        <v>-7.9570493264853888E-5</v>
      </c>
      <c r="V23" s="333"/>
    </row>
    <row r="24" spans="1:22" ht="15.75" customHeight="1" thickBot="1">
      <c r="A24" s="332" t="s">
        <v>397</v>
      </c>
      <c r="B24" s="324">
        <f>SUM(B19:B23)</f>
        <v>419153.21858414717</v>
      </c>
      <c r="C24" s="331"/>
      <c r="D24" s="324">
        <f>SUM(D19:D23)</f>
        <v>519693</v>
      </c>
      <c r="E24" s="330"/>
      <c r="F24" s="329">
        <f>SUM(F19:F23)</f>
        <v>519693</v>
      </c>
      <c r="G24" s="328"/>
      <c r="H24" s="327">
        <f>SUM(H19:H23)</f>
        <v>563440</v>
      </c>
      <c r="I24" s="328"/>
      <c r="J24" s="327">
        <f>SUM(J19:J23)</f>
        <v>43747</v>
      </c>
      <c r="K24" s="326">
        <f t="shared" si="5"/>
        <v>8.4178543871093123E-2</v>
      </c>
      <c r="L24" s="325"/>
      <c r="M24" s="324">
        <f t="shared" si="6"/>
        <v>100539.78141585283</v>
      </c>
      <c r="N24" s="323">
        <f t="shared" si="7"/>
        <v>0.23986403290773958</v>
      </c>
      <c r="O24" s="322"/>
      <c r="Q24" s="321"/>
      <c r="V24" s="320"/>
    </row>
    <row r="25" spans="1:22" ht="15.75" customHeight="1">
      <c r="B25" s="319"/>
      <c r="F25" s="317"/>
      <c r="G25" s="318"/>
      <c r="H25" s="317"/>
      <c r="J25" s="317"/>
    </row>
    <row r="26" spans="1:22" ht="15.75" customHeight="1">
      <c r="F26" s="317"/>
      <c r="G26" s="318"/>
      <c r="H26" s="317"/>
      <c r="J26" s="317"/>
    </row>
    <row r="27" spans="1:22" ht="15.75" customHeight="1">
      <c r="F27" s="317"/>
      <c r="G27" s="318"/>
      <c r="H27" s="317"/>
      <c r="J27" s="317"/>
    </row>
    <row r="28" spans="1:22" ht="15.75" customHeight="1">
      <c r="F28" s="317"/>
      <c r="G28" s="318"/>
      <c r="H28" s="317"/>
      <c r="J28" s="317"/>
    </row>
    <row r="29" spans="1:22" ht="15.75" customHeight="1">
      <c r="F29" s="317"/>
      <c r="G29" s="318"/>
      <c r="H29" s="317"/>
      <c r="J29" s="317"/>
    </row>
    <row r="30" spans="1:22" ht="15.75" customHeight="1">
      <c r="F30" s="317"/>
      <c r="G30" s="318"/>
      <c r="H30" s="317"/>
      <c r="J30" s="317"/>
    </row>
    <row r="31" spans="1:22" ht="15.75" customHeight="1">
      <c r="F31" s="317"/>
      <c r="G31" s="318"/>
      <c r="H31" s="317"/>
      <c r="J31" s="317"/>
    </row>
    <row r="32" spans="1:22" ht="15.75" customHeight="1">
      <c r="F32" s="317"/>
      <c r="G32" s="318"/>
      <c r="H32" s="317"/>
      <c r="J32" s="317"/>
    </row>
    <row r="33" spans="6:10" ht="15.75" customHeight="1">
      <c r="F33" s="317"/>
      <c r="G33" s="318"/>
      <c r="H33" s="317"/>
      <c r="J33" s="317"/>
    </row>
    <row r="34" spans="6:10" ht="15.75" customHeight="1">
      <c r="F34" s="317"/>
      <c r="G34" s="318"/>
      <c r="H34" s="317"/>
      <c r="J34" s="317"/>
    </row>
    <row r="35" spans="6:10" ht="15.75" customHeight="1">
      <c r="F35" s="317"/>
      <c r="G35" s="318"/>
      <c r="H35" s="317"/>
      <c r="J35" s="317"/>
    </row>
    <row r="36" spans="6:10" ht="15.75" customHeight="1">
      <c r="F36" s="317"/>
      <c r="G36" s="318"/>
      <c r="H36" s="317"/>
      <c r="J36" s="317"/>
    </row>
    <row r="37" spans="6:10" ht="15.75" customHeight="1">
      <c r="F37" s="317"/>
      <c r="G37" s="318"/>
      <c r="H37" s="317"/>
      <c r="J37" s="317"/>
    </row>
    <row r="38" spans="6:10" ht="15.75" customHeight="1">
      <c r="F38" s="317"/>
      <c r="G38" s="318"/>
      <c r="H38" s="317"/>
      <c r="J38" s="317"/>
    </row>
    <row r="39" spans="6:10" ht="15.75" customHeight="1">
      <c r="F39" s="317"/>
      <c r="G39" s="318"/>
      <c r="H39" s="317"/>
      <c r="J39" s="317"/>
    </row>
    <row r="40" spans="6:10" ht="15.75" customHeight="1">
      <c r="F40" s="317"/>
      <c r="G40" s="318"/>
      <c r="H40" s="317"/>
      <c r="J40" s="317"/>
    </row>
    <row r="41" spans="6:10" ht="15.75" customHeight="1">
      <c r="F41" s="317"/>
      <c r="G41" s="318"/>
      <c r="H41" s="317"/>
      <c r="J41" s="317"/>
    </row>
    <row r="42" spans="6:10" ht="15.75" customHeight="1">
      <c r="F42" s="317"/>
      <c r="G42" s="318"/>
      <c r="H42" s="317"/>
      <c r="J42" s="317"/>
    </row>
    <row r="43" spans="6:10" ht="15.75" customHeight="1">
      <c r="F43" s="317"/>
      <c r="G43" s="318"/>
      <c r="H43" s="317"/>
      <c r="J43" s="317"/>
    </row>
    <row r="44" spans="6:10" ht="15.75" customHeight="1">
      <c r="F44" s="317"/>
      <c r="G44" s="318"/>
      <c r="H44" s="317"/>
      <c r="J44" s="317"/>
    </row>
    <row r="45" spans="6:10" ht="15.75" customHeight="1">
      <c r="F45" s="317"/>
      <c r="G45" s="318"/>
      <c r="H45" s="317"/>
      <c r="J45" s="317"/>
    </row>
    <row r="46" spans="6:10" ht="15.75" customHeight="1">
      <c r="F46" s="317"/>
      <c r="G46" s="318"/>
      <c r="H46" s="317"/>
      <c r="J46" s="317"/>
    </row>
    <row r="47" spans="6:10" ht="15.75" customHeight="1">
      <c r="F47" s="317"/>
      <c r="G47" s="318"/>
      <c r="H47" s="317"/>
      <c r="J47" s="317"/>
    </row>
    <row r="48" spans="6:10" ht="15.75" customHeight="1">
      <c r="F48" s="317"/>
      <c r="G48" s="318"/>
      <c r="H48" s="317"/>
      <c r="J48" s="317"/>
    </row>
    <row r="49" spans="6:10" ht="15.75" customHeight="1">
      <c r="F49" s="317"/>
      <c r="G49" s="318"/>
      <c r="H49" s="317"/>
      <c r="J49" s="317"/>
    </row>
    <row r="50" spans="6:10" ht="15.75" customHeight="1">
      <c r="F50" s="317"/>
      <c r="G50" s="318"/>
      <c r="H50" s="317"/>
      <c r="J50" s="317"/>
    </row>
    <row r="51" spans="6:10" ht="15.75" customHeight="1">
      <c r="F51" s="317"/>
      <c r="G51" s="318"/>
      <c r="H51" s="317"/>
      <c r="J51" s="317"/>
    </row>
    <row r="52" spans="6:10" ht="15.75" customHeight="1">
      <c r="F52" s="317"/>
      <c r="G52" s="318"/>
      <c r="H52" s="317"/>
      <c r="J52" s="317"/>
    </row>
    <row r="53" spans="6:10" ht="15.75" customHeight="1">
      <c r="F53" s="317"/>
      <c r="G53" s="318"/>
      <c r="H53" s="317"/>
      <c r="J53" s="317"/>
    </row>
    <row r="54" spans="6:10" ht="15.75" customHeight="1">
      <c r="F54" s="317"/>
      <c r="G54" s="318"/>
      <c r="H54" s="317"/>
      <c r="J54" s="317"/>
    </row>
    <row r="55" spans="6:10" ht="15.75" customHeight="1">
      <c r="F55" s="317"/>
      <c r="G55" s="318"/>
      <c r="H55" s="317"/>
      <c r="J55" s="317"/>
    </row>
    <row r="56" spans="6:10" ht="15.75" customHeight="1">
      <c r="F56" s="317"/>
      <c r="G56" s="318"/>
      <c r="H56" s="317"/>
      <c r="J56" s="317"/>
    </row>
    <row r="57" spans="6:10" ht="15.75" customHeight="1">
      <c r="F57" s="317"/>
      <c r="G57" s="318"/>
      <c r="H57" s="317"/>
      <c r="J57" s="317"/>
    </row>
    <row r="58" spans="6:10" ht="15.75" customHeight="1">
      <c r="F58" s="317"/>
      <c r="G58" s="318"/>
      <c r="H58" s="317"/>
      <c r="J58" s="317"/>
    </row>
    <row r="59" spans="6:10" ht="15.75" customHeight="1">
      <c r="F59" s="317"/>
      <c r="G59" s="318"/>
      <c r="H59" s="317"/>
      <c r="J59" s="317"/>
    </row>
    <row r="60" spans="6:10" ht="15.75" customHeight="1">
      <c r="F60" s="317"/>
      <c r="G60" s="318"/>
      <c r="H60" s="317"/>
      <c r="J60" s="317"/>
    </row>
    <row r="61" spans="6:10" ht="15.75" customHeight="1">
      <c r="F61" s="317"/>
      <c r="G61" s="318"/>
      <c r="H61" s="317"/>
      <c r="J61" s="317"/>
    </row>
    <row r="62" spans="6:10" ht="15.75" customHeight="1">
      <c r="F62" s="317"/>
      <c r="G62" s="318"/>
      <c r="H62" s="317"/>
      <c r="J62" s="317"/>
    </row>
    <row r="63" spans="6:10" ht="15.75" customHeight="1">
      <c r="F63" s="317"/>
      <c r="G63" s="318"/>
      <c r="H63" s="317"/>
      <c r="J63" s="317"/>
    </row>
    <row r="64" spans="6:10" ht="15.75" customHeight="1">
      <c r="F64" s="317"/>
      <c r="G64" s="318"/>
      <c r="H64" s="317"/>
      <c r="J64" s="317"/>
    </row>
    <row r="65" spans="6:10" ht="15.75" customHeight="1">
      <c r="F65" s="317"/>
      <c r="G65" s="318"/>
      <c r="H65" s="317"/>
      <c r="J65" s="317"/>
    </row>
    <row r="66" spans="6:10" ht="15.75" customHeight="1">
      <c r="F66" s="317"/>
      <c r="G66" s="318"/>
      <c r="H66" s="317"/>
      <c r="J66" s="317"/>
    </row>
    <row r="67" spans="6:10" ht="15.75" customHeight="1">
      <c r="F67" s="317"/>
      <c r="G67" s="318"/>
      <c r="H67" s="317"/>
      <c r="J67" s="317"/>
    </row>
    <row r="68" spans="6:10" ht="15.75" customHeight="1">
      <c r="F68" s="317"/>
      <c r="G68" s="318"/>
      <c r="H68" s="317"/>
      <c r="J68" s="317"/>
    </row>
    <row r="69" spans="6:10" ht="15.75" customHeight="1">
      <c r="F69" s="317"/>
      <c r="G69" s="318"/>
      <c r="H69" s="317"/>
      <c r="J69" s="317"/>
    </row>
    <row r="70" spans="6:10" ht="15.75" customHeight="1">
      <c r="F70" s="317"/>
      <c r="G70" s="318"/>
      <c r="H70" s="317"/>
      <c r="J70" s="317"/>
    </row>
    <row r="71" spans="6:10" ht="15.75" customHeight="1">
      <c r="F71" s="317"/>
      <c r="G71" s="318"/>
      <c r="H71" s="317"/>
      <c r="J71" s="317"/>
    </row>
    <row r="72" spans="6:10" ht="15.75" customHeight="1">
      <c r="F72" s="317"/>
      <c r="G72" s="318"/>
      <c r="H72" s="317"/>
      <c r="J72" s="317"/>
    </row>
    <row r="73" spans="6:10" ht="15.75" customHeight="1">
      <c r="F73" s="317"/>
      <c r="G73" s="318"/>
      <c r="H73" s="317"/>
      <c r="J73" s="317"/>
    </row>
    <row r="74" spans="6:10" ht="15.75" customHeight="1">
      <c r="F74" s="317"/>
      <c r="G74" s="318"/>
      <c r="H74" s="317"/>
      <c r="J74" s="317"/>
    </row>
    <row r="75" spans="6:10" ht="15.75" customHeight="1">
      <c r="F75" s="317"/>
      <c r="G75" s="318"/>
      <c r="H75" s="317"/>
      <c r="J75" s="317"/>
    </row>
    <row r="76" spans="6:10" ht="15.75" customHeight="1">
      <c r="F76" s="317"/>
      <c r="G76" s="318"/>
      <c r="H76" s="317"/>
      <c r="J76" s="317"/>
    </row>
    <row r="77" spans="6:10" ht="15.75" customHeight="1">
      <c r="F77" s="317"/>
      <c r="G77" s="318"/>
      <c r="H77" s="317"/>
      <c r="J77" s="317"/>
    </row>
    <row r="78" spans="6:10" ht="15.75" customHeight="1">
      <c r="F78" s="317"/>
      <c r="G78" s="318"/>
      <c r="H78" s="317"/>
      <c r="J78" s="317"/>
    </row>
    <row r="79" spans="6:10" ht="15.75" customHeight="1">
      <c r="F79" s="317"/>
      <c r="G79" s="318"/>
      <c r="H79" s="317"/>
      <c r="J79" s="317"/>
    </row>
    <row r="80" spans="6:10" ht="15.75" customHeight="1">
      <c r="F80" s="317"/>
      <c r="G80" s="318"/>
      <c r="H80" s="317"/>
      <c r="J80" s="317"/>
    </row>
    <row r="81" spans="6:10" ht="15.75" customHeight="1">
      <c r="F81" s="317"/>
      <c r="G81" s="318"/>
      <c r="H81" s="317"/>
      <c r="J81" s="317"/>
    </row>
    <row r="82" spans="6:10" ht="15.75" customHeight="1">
      <c r="F82" s="317"/>
      <c r="G82" s="318"/>
      <c r="H82" s="317"/>
      <c r="J82" s="317"/>
    </row>
    <row r="83" spans="6:10" ht="15.75" customHeight="1">
      <c r="F83" s="317"/>
      <c r="G83" s="318"/>
      <c r="H83" s="317"/>
      <c r="J83" s="317"/>
    </row>
    <row r="84" spans="6:10" ht="15.75" customHeight="1">
      <c r="F84" s="317"/>
      <c r="G84" s="318"/>
      <c r="H84" s="317"/>
      <c r="J84" s="317"/>
    </row>
    <row r="85" spans="6:10" ht="15.75" customHeight="1">
      <c r="F85" s="317"/>
      <c r="G85" s="318"/>
      <c r="H85" s="317"/>
      <c r="J85" s="317"/>
    </row>
    <row r="86" spans="6:10" ht="15.75" customHeight="1">
      <c r="F86" s="317"/>
      <c r="G86" s="318"/>
      <c r="H86" s="317"/>
      <c r="J86" s="317"/>
    </row>
    <row r="87" spans="6:10" ht="15.75" customHeight="1">
      <c r="F87" s="317"/>
      <c r="G87" s="318"/>
      <c r="H87" s="317"/>
      <c r="J87" s="317"/>
    </row>
    <row r="88" spans="6:10" ht="15.75" customHeight="1">
      <c r="F88" s="317"/>
      <c r="G88" s="318"/>
      <c r="H88" s="317"/>
      <c r="J88" s="317"/>
    </row>
    <row r="89" spans="6:10" ht="15.75" customHeight="1">
      <c r="F89" s="317"/>
      <c r="G89" s="318"/>
      <c r="H89" s="317"/>
      <c r="J89" s="317"/>
    </row>
    <row r="90" spans="6:10" ht="15.75" customHeight="1">
      <c r="F90" s="317"/>
      <c r="G90" s="318"/>
      <c r="H90" s="317"/>
      <c r="J90" s="317"/>
    </row>
    <row r="91" spans="6:10" ht="15.75" customHeight="1">
      <c r="F91" s="317"/>
      <c r="G91" s="318"/>
      <c r="H91" s="317"/>
      <c r="J91" s="317"/>
    </row>
    <row r="92" spans="6:10" ht="15.75" customHeight="1">
      <c r="F92" s="317"/>
      <c r="G92" s="318"/>
      <c r="H92" s="317"/>
      <c r="J92" s="317"/>
    </row>
    <row r="93" spans="6:10" ht="15.75" customHeight="1">
      <c r="F93" s="317"/>
      <c r="G93" s="318"/>
      <c r="H93" s="317"/>
      <c r="J93" s="317"/>
    </row>
    <row r="94" spans="6:10" ht="15.75" customHeight="1">
      <c r="F94" s="317"/>
      <c r="G94" s="318"/>
      <c r="H94" s="317"/>
      <c r="J94" s="317"/>
    </row>
    <row r="95" spans="6:10" ht="15.75" customHeight="1">
      <c r="F95" s="317"/>
      <c r="G95" s="318"/>
      <c r="H95" s="317"/>
      <c r="J95" s="317"/>
    </row>
    <row r="96" spans="6:10" ht="15.75" customHeight="1">
      <c r="F96" s="317"/>
      <c r="G96" s="318"/>
      <c r="H96" s="317"/>
      <c r="J96" s="317"/>
    </row>
    <row r="97" spans="6:10" ht="15.75" customHeight="1">
      <c r="F97" s="317"/>
      <c r="G97" s="318"/>
      <c r="H97" s="317"/>
      <c r="J97" s="317"/>
    </row>
    <row r="98" spans="6:10" ht="15.75" customHeight="1">
      <c r="F98" s="317"/>
      <c r="G98" s="318"/>
      <c r="H98" s="317"/>
      <c r="J98" s="317"/>
    </row>
    <row r="99" spans="6:10" ht="15.75" customHeight="1">
      <c r="F99" s="317"/>
      <c r="G99" s="318"/>
      <c r="H99" s="317"/>
      <c r="J99" s="317"/>
    </row>
    <row r="100" spans="6:10" ht="15.75" customHeight="1">
      <c r="F100" s="317"/>
      <c r="G100" s="318"/>
      <c r="H100" s="317"/>
      <c r="J100" s="317"/>
    </row>
    <row r="101" spans="6:10" ht="15.75" customHeight="1">
      <c r="F101" s="317"/>
      <c r="G101" s="318"/>
      <c r="H101" s="317"/>
      <c r="J101" s="317"/>
    </row>
    <row r="102" spans="6:10" ht="15.75" customHeight="1">
      <c r="F102" s="317"/>
      <c r="G102" s="318"/>
      <c r="H102" s="317"/>
      <c r="J102" s="317"/>
    </row>
    <row r="103" spans="6:10" ht="15.75" customHeight="1">
      <c r="F103" s="317"/>
      <c r="G103" s="318"/>
      <c r="H103" s="317"/>
      <c r="J103" s="317"/>
    </row>
    <row r="104" spans="6:10" ht="15.75" customHeight="1">
      <c r="F104" s="317"/>
      <c r="G104" s="318"/>
      <c r="H104" s="317"/>
      <c r="J104" s="317"/>
    </row>
    <row r="105" spans="6:10" ht="15.75" customHeight="1">
      <c r="F105" s="317"/>
      <c r="G105" s="318"/>
      <c r="H105" s="317"/>
      <c r="J105" s="317"/>
    </row>
    <row r="106" spans="6:10" ht="15.75" customHeight="1">
      <c r="F106" s="317"/>
      <c r="G106" s="318"/>
      <c r="H106" s="317"/>
      <c r="J106" s="317"/>
    </row>
    <row r="107" spans="6:10" ht="15.75" customHeight="1">
      <c r="F107" s="317"/>
      <c r="G107" s="318"/>
      <c r="H107" s="317"/>
      <c r="J107" s="317"/>
    </row>
    <row r="108" spans="6:10" ht="15.75" customHeight="1">
      <c r="F108" s="317"/>
      <c r="G108" s="318"/>
      <c r="H108" s="317"/>
      <c r="J108" s="317"/>
    </row>
    <row r="109" spans="6:10" ht="15.75" customHeight="1">
      <c r="F109" s="317"/>
      <c r="G109" s="318"/>
      <c r="H109" s="317"/>
      <c r="J109" s="317"/>
    </row>
    <row r="110" spans="6:10" ht="15.75" customHeight="1">
      <c r="F110" s="317"/>
      <c r="G110" s="318"/>
      <c r="H110" s="317"/>
      <c r="J110" s="317"/>
    </row>
    <row r="111" spans="6:10" ht="15.75" customHeight="1">
      <c r="F111" s="317"/>
      <c r="G111" s="318"/>
      <c r="H111" s="317"/>
      <c r="J111" s="317"/>
    </row>
    <row r="112" spans="6:10" ht="15.75" customHeight="1">
      <c r="F112" s="317"/>
      <c r="G112" s="318"/>
      <c r="H112" s="317"/>
      <c r="J112" s="317"/>
    </row>
    <row r="113" spans="6:10" ht="15.75" customHeight="1">
      <c r="F113" s="317"/>
      <c r="G113" s="318"/>
      <c r="H113" s="317"/>
      <c r="J113" s="317"/>
    </row>
    <row r="114" spans="6:10" ht="15.75" customHeight="1">
      <c r="F114" s="317"/>
      <c r="G114" s="318"/>
      <c r="H114" s="317"/>
      <c r="J114" s="317"/>
    </row>
    <row r="115" spans="6:10" ht="15.75" customHeight="1">
      <c r="F115" s="317"/>
      <c r="G115" s="318"/>
      <c r="H115" s="317"/>
      <c r="J115" s="317"/>
    </row>
    <row r="116" spans="6:10" ht="15.75" customHeight="1">
      <c r="F116" s="317"/>
      <c r="G116" s="318"/>
      <c r="H116" s="317"/>
      <c r="J116" s="317"/>
    </row>
    <row r="117" spans="6:10" ht="15.75" customHeight="1">
      <c r="F117" s="317"/>
      <c r="G117" s="318"/>
      <c r="H117" s="317"/>
      <c r="J117" s="317"/>
    </row>
    <row r="118" spans="6:10" ht="15.75" customHeight="1">
      <c r="F118" s="317"/>
      <c r="G118" s="318"/>
      <c r="H118" s="317"/>
      <c r="J118" s="317"/>
    </row>
    <row r="119" spans="6:10" ht="15.75" customHeight="1">
      <c r="F119" s="317"/>
      <c r="G119" s="318"/>
      <c r="H119" s="317"/>
      <c r="J119" s="317"/>
    </row>
    <row r="120" spans="6:10" ht="15.75" customHeight="1">
      <c r="F120" s="317"/>
      <c r="G120" s="318"/>
      <c r="H120" s="317"/>
      <c r="J120" s="317"/>
    </row>
    <row r="121" spans="6:10" ht="15.75" customHeight="1">
      <c r="F121" s="317"/>
      <c r="G121" s="318"/>
      <c r="H121" s="317"/>
      <c r="J121" s="317"/>
    </row>
    <row r="122" spans="6:10" ht="15.75" customHeight="1">
      <c r="F122" s="317"/>
      <c r="G122" s="318"/>
      <c r="H122" s="317"/>
      <c r="J122" s="317"/>
    </row>
    <row r="123" spans="6:10" ht="15.75" customHeight="1">
      <c r="F123" s="317"/>
      <c r="G123" s="318"/>
      <c r="H123" s="317"/>
      <c r="J123" s="317"/>
    </row>
    <row r="124" spans="6:10" ht="15.75" customHeight="1">
      <c r="F124" s="317"/>
      <c r="G124" s="318"/>
      <c r="H124" s="317"/>
      <c r="J124" s="317"/>
    </row>
    <row r="125" spans="6:10" ht="15.75" customHeight="1">
      <c r="F125" s="317"/>
      <c r="G125" s="318"/>
      <c r="H125" s="317"/>
      <c r="J125" s="317"/>
    </row>
    <row r="126" spans="6:10" ht="15.75" customHeight="1">
      <c r="F126" s="317"/>
      <c r="G126" s="318"/>
      <c r="H126" s="317"/>
      <c r="J126" s="317"/>
    </row>
    <row r="127" spans="6:10" ht="15.75" customHeight="1">
      <c r="F127" s="317"/>
      <c r="G127" s="318"/>
      <c r="H127" s="317"/>
      <c r="J127" s="317"/>
    </row>
    <row r="128" spans="6:10" ht="15.75" customHeight="1">
      <c r="F128" s="317"/>
      <c r="G128" s="318"/>
      <c r="H128" s="317"/>
      <c r="J128" s="317"/>
    </row>
    <row r="129" spans="6:10" ht="15.75" customHeight="1">
      <c r="F129" s="317"/>
      <c r="G129" s="318"/>
      <c r="H129" s="317"/>
      <c r="J129" s="317"/>
    </row>
    <row r="130" spans="6:10" ht="15.75" customHeight="1">
      <c r="F130" s="317"/>
      <c r="G130" s="318"/>
      <c r="H130" s="317"/>
      <c r="J130" s="317"/>
    </row>
    <row r="131" spans="6:10" ht="15.75" customHeight="1">
      <c r="F131" s="317"/>
      <c r="G131" s="318"/>
      <c r="H131" s="317"/>
      <c r="J131" s="317"/>
    </row>
    <row r="132" spans="6:10" ht="15.75" customHeight="1">
      <c r="F132" s="317"/>
      <c r="G132" s="318"/>
      <c r="H132" s="317"/>
      <c r="J132" s="317"/>
    </row>
    <row r="133" spans="6:10" ht="15.75" customHeight="1">
      <c r="F133" s="317"/>
      <c r="G133" s="318"/>
      <c r="H133" s="317"/>
      <c r="J133" s="317"/>
    </row>
    <row r="134" spans="6:10" ht="15.75" customHeight="1">
      <c r="F134" s="317"/>
      <c r="G134" s="318"/>
      <c r="H134" s="317"/>
      <c r="J134" s="317"/>
    </row>
    <row r="135" spans="6:10" ht="15.75" customHeight="1">
      <c r="F135" s="317"/>
      <c r="G135" s="318"/>
      <c r="H135" s="317"/>
      <c r="J135" s="317"/>
    </row>
    <row r="136" spans="6:10" ht="15.75" customHeight="1">
      <c r="F136" s="317"/>
      <c r="G136" s="318"/>
      <c r="H136" s="317"/>
      <c r="J136" s="317"/>
    </row>
    <row r="137" spans="6:10" ht="15.75" customHeight="1">
      <c r="F137" s="317"/>
      <c r="G137" s="318"/>
      <c r="H137" s="317"/>
      <c r="J137" s="317"/>
    </row>
    <row r="138" spans="6:10" ht="15.75" customHeight="1">
      <c r="F138" s="317"/>
      <c r="G138" s="318"/>
      <c r="H138" s="317"/>
      <c r="J138" s="317"/>
    </row>
    <row r="139" spans="6:10" ht="15.75" customHeight="1">
      <c r="F139" s="317"/>
      <c r="G139" s="318"/>
      <c r="H139" s="317"/>
      <c r="J139" s="317"/>
    </row>
    <row r="140" spans="6:10" ht="15.75" customHeight="1">
      <c r="F140" s="317"/>
      <c r="G140" s="318"/>
      <c r="H140" s="317"/>
      <c r="J140" s="317"/>
    </row>
    <row r="141" spans="6:10" ht="15.75" customHeight="1">
      <c r="F141" s="317"/>
      <c r="G141" s="318"/>
      <c r="H141" s="317"/>
      <c r="J141" s="317"/>
    </row>
    <row r="142" spans="6:10" ht="15.75" customHeight="1">
      <c r="F142" s="317"/>
      <c r="G142" s="318"/>
      <c r="H142" s="317"/>
      <c r="J142" s="317"/>
    </row>
    <row r="143" spans="6:10" ht="15.75" customHeight="1">
      <c r="F143" s="317"/>
      <c r="G143" s="318"/>
      <c r="H143" s="317"/>
      <c r="J143" s="317"/>
    </row>
    <row r="144" spans="6:10" ht="15.75" customHeight="1">
      <c r="F144" s="317"/>
      <c r="G144" s="318"/>
      <c r="H144" s="317"/>
      <c r="J144" s="317"/>
    </row>
    <row r="145" spans="6:10" ht="15.75" customHeight="1">
      <c r="F145" s="317"/>
      <c r="G145" s="318"/>
      <c r="H145" s="317"/>
      <c r="J145" s="317"/>
    </row>
    <row r="146" spans="6:10" ht="15.75" customHeight="1">
      <c r="F146" s="317"/>
      <c r="G146" s="318"/>
      <c r="H146" s="317"/>
      <c r="J146" s="317"/>
    </row>
    <row r="147" spans="6:10" ht="15.75" customHeight="1">
      <c r="F147" s="317"/>
      <c r="G147" s="318"/>
      <c r="H147" s="317"/>
      <c r="J147" s="317"/>
    </row>
    <row r="148" spans="6:10" ht="15.75" customHeight="1">
      <c r="F148" s="317"/>
      <c r="G148" s="318"/>
      <c r="H148" s="317"/>
      <c r="J148" s="317"/>
    </row>
    <row r="149" spans="6:10" ht="15.75" customHeight="1">
      <c r="F149" s="317"/>
      <c r="G149" s="318"/>
      <c r="H149" s="317"/>
      <c r="J149" s="317"/>
    </row>
    <row r="150" spans="6:10" ht="15.75" customHeight="1">
      <c r="F150" s="317"/>
      <c r="G150" s="318"/>
      <c r="H150" s="317"/>
      <c r="J150" s="317"/>
    </row>
    <row r="151" spans="6:10" ht="15.75" customHeight="1">
      <c r="F151" s="317"/>
      <c r="G151" s="318"/>
      <c r="H151" s="317"/>
      <c r="J151" s="317"/>
    </row>
    <row r="152" spans="6:10" ht="15.75" customHeight="1">
      <c r="F152" s="317"/>
      <c r="G152" s="318"/>
      <c r="H152" s="317"/>
      <c r="J152" s="317"/>
    </row>
    <row r="153" spans="6:10" ht="15.75" customHeight="1">
      <c r="F153" s="317"/>
      <c r="G153" s="318"/>
      <c r="H153" s="317"/>
      <c r="J153" s="317"/>
    </row>
    <row r="154" spans="6:10" ht="15.75" customHeight="1">
      <c r="F154" s="317"/>
      <c r="G154" s="318"/>
      <c r="H154" s="317"/>
      <c r="J154" s="317"/>
    </row>
    <row r="155" spans="6:10" ht="15.75" customHeight="1">
      <c r="F155" s="317"/>
      <c r="G155" s="318"/>
      <c r="H155" s="317"/>
      <c r="J155" s="317"/>
    </row>
    <row r="156" spans="6:10" ht="15.75" customHeight="1">
      <c r="F156" s="317"/>
      <c r="G156" s="318"/>
      <c r="H156" s="317"/>
      <c r="J156" s="317"/>
    </row>
    <row r="157" spans="6:10" ht="15.75" customHeight="1">
      <c r="F157" s="317"/>
      <c r="G157" s="318"/>
      <c r="H157" s="317"/>
      <c r="J157" s="317"/>
    </row>
    <row r="158" spans="6:10" ht="15.75" customHeight="1">
      <c r="F158" s="317"/>
      <c r="G158" s="318"/>
      <c r="H158" s="317"/>
      <c r="J158" s="317"/>
    </row>
    <row r="159" spans="6:10" ht="15.75" customHeight="1">
      <c r="F159" s="317"/>
      <c r="G159" s="318"/>
      <c r="H159" s="317"/>
      <c r="J159" s="317"/>
    </row>
    <row r="160" spans="6:10" ht="15.75" customHeight="1">
      <c r="F160" s="317"/>
      <c r="G160" s="318"/>
      <c r="H160" s="317"/>
      <c r="J160" s="317"/>
    </row>
    <row r="161" spans="6:10" ht="15.75" customHeight="1">
      <c r="F161" s="317"/>
      <c r="G161" s="318"/>
      <c r="H161" s="317"/>
      <c r="J161" s="317"/>
    </row>
    <row r="162" spans="6:10" ht="15.75" customHeight="1">
      <c r="F162" s="317"/>
      <c r="G162" s="318"/>
      <c r="H162" s="317"/>
      <c r="J162" s="317"/>
    </row>
    <row r="163" spans="6:10" ht="15.75" customHeight="1">
      <c r="F163" s="317"/>
      <c r="G163" s="318"/>
      <c r="H163" s="317"/>
      <c r="J163" s="317"/>
    </row>
    <row r="164" spans="6:10" ht="15.75" customHeight="1">
      <c r="F164" s="317"/>
      <c r="G164" s="318"/>
      <c r="H164" s="317"/>
      <c r="J164" s="317"/>
    </row>
    <row r="165" spans="6:10" ht="15.75" customHeight="1">
      <c r="F165" s="317"/>
      <c r="G165" s="318"/>
      <c r="H165" s="317"/>
      <c r="J165" s="317"/>
    </row>
    <row r="166" spans="6:10" ht="15.75" customHeight="1">
      <c r="F166" s="317"/>
      <c r="G166" s="318"/>
      <c r="H166" s="317"/>
      <c r="J166" s="317"/>
    </row>
    <row r="167" spans="6:10" ht="15.75" customHeight="1">
      <c r="F167" s="317"/>
      <c r="G167" s="318"/>
      <c r="H167" s="317"/>
      <c r="J167" s="317"/>
    </row>
    <row r="168" spans="6:10" ht="15.75" customHeight="1">
      <c r="F168" s="317"/>
      <c r="G168" s="318"/>
      <c r="H168" s="317"/>
      <c r="J168" s="317"/>
    </row>
    <row r="169" spans="6:10" ht="15.75" customHeight="1">
      <c r="F169" s="317"/>
      <c r="G169" s="318"/>
      <c r="H169" s="317"/>
      <c r="J169" s="317"/>
    </row>
    <row r="170" spans="6:10" ht="15.75" customHeight="1">
      <c r="F170" s="317"/>
      <c r="G170" s="318"/>
      <c r="H170" s="317"/>
      <c r="J170" s="317"/>
    </row>
    <row r="171" spans="6:10" ht="15.75" customHeight="1">
      <c r="F171" s="317"/>
      <c r="G171" s="318"/>
      <c r="H171" s="317"/>
      <c r="J171" s="317"/>
    </row>
    <row r="172" spans="6:10" ht="15.75" customHeight="1">
      <c r="F172" s="317"/>
      <c r="G172" s="318"/>
      <c r="H172" s="317"/>
      <c r="J172" s="317"/>
    </row>
    <row r="173" spans="6:10" ht="15.75" customHeight="1">
      <c r="F173" s="317"/>
      <c r="G173" s="318"/>
      <c r="H173" s="317"/>
      <c r="J173" s="317"/>
    </row>
    <row r="174" spans="6:10" ht="15.75" customHeight="1">
      <c r="F174" s="317"/>
      <c r="G174" s="318"/>
      <c r="H174" s="317"/>
      <c r="J174" s="317"/>
    </row>
    <row r="175" spans="6:10" ht="15.75" customHeight="1">
      <c r="F175" s="317"/>
      <c r="G175" s="318"/>
      <c r="H175" s="317"/>
      <c r="J175" s="317"/>
    </row>
    <row r="176" spans="6:10" ht="15.75" customHeight="1">
      <c r="F176" s="317"/>
      <c r="G176" s="318"/>
      <c r="H176" s="317"/>
      <c r="J176" s="317"/>
    </row>
    <row r="177" spans="6:10" ht="15.75" customHeight="1">
      <c r="F177" s="317"/>
      <c r="G177" s="318"/>
      <c r="H177" s="317"/>
      <c r="J177" s="317"/>
    </row>
    <row r="178" spans="6:10" ht="15.75" customHeight="1">
      <c r="F178" s="317"/>
      <c r="G178" s="318"/>
      <c r="H178" s="317"/>
      <c r="J178" s="317"/>
    </row>
    <row r="179" spans="6:10" ht="15.75" customHeight="1">
      <c r="F179" s="317"/>
      <c r="G179" s="318"/>
      <c r="H179" s="317"/>
      <c r="J179" s="317"/>
    </row>
    <row r="180" spans="6:10" ht="15.75" customHeight="1">
      <c r="F180" s="317"/>
      <c r="G180" s="318"/>
      <c r="H180" s="317"/>
      <c r="J180" s="317"/>
    </row>
    <row r="181" spans="6:10" ht="15.75" customHeight="1">
      <c r="F181" s="317"/>
      <c r="G181" s="318"/>
      <c r="H181" s="317"/>
      <c r="J181" s="317"/>
    </row>
    <row r="182" spans="6:10" ht="15.75" customHeight="1">
      <c r="F182" s="317"/>
      <c r="G182" s="318"/>
      <c r="H182" s="317"/>
      <c r="J182" s="317"/>
    </row>
    <row r="183" spans="6:10" ht="15.75" customHeight="1">
      <c r="F183" s="317"/>
      <c r="G183" s="318"/>
      <c r="H183" s="317"/>
      <c r="J183" s="317"/>
    </row>
    <row r="184" spans="6:10" ht="15.75" customHeight="1">
      <c r="F184" s="317"/>
      <c r="G184" s="318"/>
      <c r="H184" s="317"/>
      <c r="J184" s="317"/>
    </row>
    <row r="185" spans="6:10" ht="15.75" customHeight="1">
      <c r="F185" s="317"/>
      <c r="G185" s="318"/>
      <c r="H185" s="317"/>
      <c r="J185" s="317"/>
    </row>
    <row r="186" spans="6:10" ht="15.75" customHeight="1">
      <c r="F186" s="317"/>
      <c r="G186" s="318"/>
      <c r="H186" s="317"/>
      <c r="J186" s="317"/>
    </row>
    <row r="187" spans="6:10" ht="15.75" customHeight="1">
      <c r="F187" s="317"/>
      <c r="G187" s="318"/>
      <c r="H187" s="317"/>
      <c r="J187" s="317"/>
    </row>
    <row r="188" spans="6:10" ht="15.75" customHeight="1">
      <c r="F188" s="317"/>
      <c r="G188" s="318"/>
      <c r="H188" s="317"/>
      <c r="J188" s="317"/>
    </row>
    <row r="189" spans="6:10" ht="15.75" customHeight="1">
      <c r="F189" s="317"/>
      <c r="G189" s="318"/>
      <c r="H189" s="317"/>
      <c r="J189" s="317"/>
    </row>
    <row r="190" spans="6:10" ht="15.75" customHeight="1">
      <c r="F190" s="317"/>
      <c r="G190" s="318"/>
      <c r="H190" s="317"/>
      <c r="J190" s="317"/>
    </row>
    <row r="191" spans="6:10" ht="15.75" customHeight="1">
      <c r="F191" s="317"/>
      <c r="G191" s="318"/>
      <c r="H191" s="317"/>
      <c r="J191" s="317"/>
    </row>
    <row r="192" spans="6:10" ht="15.75" customHeight="1">
      <c r="F192" s="317"/>
      <c r="G192" s="318"/>
      <c r="H192" s="317"/>
      <c r="J192" s="317"/>
    </row>
    <row r="193" spans="6:10" ht="15.75" customHeight="1">
      <c r="F193" s="317"/>
      <c r="G193" s="318"/>
      <c r="H193" s="317"/>
      <c r="J193" s="317"/>
    </row>
    <row r="194" spans="6:10" ht="15.75" customHeight="1">
      <c r="F194" s="317"/>
      <c r="G194" s="318"/>
      <c r="H194" s="317"/>
      <c r="J194" s="317"/>
    </row>
    <row r="195" spans="6:10" ht="15.75" customHeight="1">
      <c r="F195" s="317"/>
      <c r="G195" s="318"/>
      <c r="H195" s="317"/>
      <c r="J195" s="317"/>
    </row>
    <row r="196" spans="6:10" ht="15.75" customHeight="1">
      <c r="F196" s="317"/>
      <c r="G196" s="318"/>
      <c r="H196" s="317"/>
      <c r="J196" s="317"/>
    </row>
    <row r="197" spans="6:10" ht="15.75" customHeight="1">
      <c r="F197" s="317"/>
      <c r="G197" s="318"/>
      <c r="H197" s="317"/>
      <c r="J197" s="317"/>
    </row>
    <row r="198" spans="6:10" ht="15.75" customHeight="1">
      <c r="F198" s="317"/>
      <c r="G198" s="318"/>
      <c r="H198" s="317"/>
      <c r="J198" s="317"/>
    </row>
    <row r="199" spans="6:10" ht="15.75" customHeight="1">
      <c r="F199" s="317"/>
      <c r="G199" s="318"/>
      <c r="H199" s="317"/>
      <c r="J199" s="317"/>
    </row>
    <row r="200" spans="6:10" ht="15.75" customHeight="1">
      <c r="F200" s="317"/>
      <c r="G200" s="318"/>
      <c r="H200" s="317"/>
      <c r="J200" s="317"/>
    </row>
    <row r="201" spans="6:10" ht="15.75" customHeight="1">
      <c r="F201" s="317"/>
      <c r="G201" s="318"/>
      <c r="H201" s="317"/>
      <c r="J201" s="317"/>
    </row>
    <row r="202" spans="6:10" ht="15.75" customHeight="1">
      <c r="F202" s="317"/>
      <c r="G202" s="318"/>
      <c r="H202" s="317"/>
      <c r="J202" s="317"/>
    </row>
    <row r="203" spans="6:10" ht="15.75" customHeight="1">
      <c r="F203" s="317"/>
      <c r="G203" s="318"/>
      <c r="H203" s="317"/>
      <c r="J203" s="317"/>
    </row>
    <row r="204" spans="6:10" ht="15.75" customHeight="1">
      <c r="F204" s="317"/>
      <c r="G204" s="318"/>
      <c r="H204" s="317"/>
      <c r="J204" s="317"/>
    </row>
    <row r="205" spans="6:10" ht="15.75" customHeight="1">
      <c r="F205" s="317"/>
      <c r="G205" s="318"/>
      <c r="H205" s="317"/>
      <c r="J205" s="317"/>
    </row>
    <row r="206" spans="6:10" ht="15.75" customHeight="1">
      <c r="F206" s="317"/>
      <c r="G206" s="318"/>
      <c r="H206" s="317"/>
      <c r="J206" s="317"/>
    </row>
    <row r="207" spans="6:10" ht="15.75" customHeight="1">
      <c r="F207" s="317"/>
      <c r="G207" s="318"/>
      <c r="H207" s="317"/>
      <c r="J207" s="317"/>
    </row>
    <row r="208" spans="6:10" ht="15.75" customHeight="1">
      <c r="F208" s="317"/>
      <c r="G208" s="318"/>
      <c r="H208" s="317"/>
      <c r="J208" s="317"/>
    </row>
    <row r="209" spans="6:10" ht="15.75" customHeight="1">
      <c r="F209" s="317"/>
      <c r="G209" s="318"/>
      <c r="H209" s="317"/>
      <c r="J209" s="317"/>
    </row>
    <row r="210" spans="6:10" ht="15.75" customHeight="1">
      <c r="F210" s="317"/>
      <c r="G210" s="318"/>
      <c r="H210" s="317"/>
      <c r="J210" s="317"/>
    </row>
    <row r="211" spans="6:10" ht="15.75" customHeight="1">
      <c r="F211" s="317"/>
      <c r="G211" s="318"/>
      <c r="H211" s="317"/>
      <c r="J211" s="317"/>
    </row>
    <row r="212" spans="6:10" ht="15.75" customHeight="1">
      <c r="F212" s="317"/>
      <c r="G212" s="318"/>
      <c r="H212" s="317"/>
      <c r="J212" s="317"/>
    </row>
    <row r="213" spans="6:10" ht="15.75" customHeight="1">
      <c r="F213" s="317"/>
      <c r="G213" s="318"/>
      <c r="H213" s="317"/>
      <c r="J213" s="317"/>
    </row>
    <row r="214" spans="6:10" ht="15.75" customHeight="1">
      <c r="F214" s="317"/>
      <c r="G214" s="318"/>
      <c r="H214" s="317"/>
      <c r="J214" s="317"/>
    </row>
    <row r="215" spans="6:10" ht="15.75" customHeight="1">
      <c r="F215" s="317"/>
      <c r="G215" s="318"/>
      <c r="H215" s="317"/>
      <c r="J215" s="317"/>
    </row>
    <row r="216" spans="6:10" ht="15.75" customHeight="1">
      <c r="F216" s="317"/>
      <c r="G216" s="318"/>
      <c r="H216" s="317"/>
      <c r="J216" s="317"/>
    </row>
    <row r="217" spans="6:10" ht="15.75" customHeight="1">
      <c r="F217" s="317"/>
      <c r="G217" s="318"/>
      <c r="H217" s="317"/>
      <c r="J217" s="317"/>
    </row>
    <row r="218" spans="6:10" ht="15.75" customHeight="1">
      <c r="F218" s="317"/>
      <c r="G218" s="318"/>
      <c r="H218" s="317"/>
      <c r="J218" s="317"/>
    </row>
    <row r="219" spans="6:10" ht="15.75" customHeight="1">
      <c r="F219" s="317"/>
      <c r="G219" s="318"/>
      <c r="H219" s="317"/>
      <c r="J219" s="317"/>
    </row>
    <row r="220" spans="6:10" ht="15.75" customHeight="1">
      <c r="F220" s="317"/>
      <c r="G220" s="318"/>
      <c r="H220" s="317"/>
      <c r="J220" s="317"/>
    </row>
    <row r="221" spans="6:10" ht="15.75" customHeight="1">
      <c r="F221" s="317"/>
      <c r="G221" s="318"/>
      <c r="H221" s="317"/>
      <c r="J221" s="317"/>
    </row>
    <row r="222" spans="6:10" ht="15.75" customHeight="1">
      <c r="F222" s="317"/>
      <c r="G222" s="318"/>
      <c r="H222" s="317"/>
      <c r="J222" s="317"/>
    </row>
    <row r="223" spans="6:10" ht="15.75" customHeight="1">
      <c r="F223" s="317"/>
      <c r="G223" s="318"/>
      <c r="H223" s="317"/>
      <c r="J223" s="317"/>
    </row>
    <row r="224" spans="6:10" ht="15.75" customHeight="1">
      <c r="F224" s="317"/>
      <c r="G224" s="318"/>
      <c r="H224" s="317"/>
      <c r="J224" s="317"/>
    </row>
    <row r="225" spans="6:10" ht="15.75" customHeight="1">
      <c r="F225" s="317"/>
      <c r="G225" s="318"/>
      <c r="H225" s="317"/>
      <c r="J225" s="317"/>
    </row>
    <row r="226" spans="6:10" ht="15.75" customHeight="1">
      <c r="F226" s="317"/>
      <c r="G226" s="318"/>
      <c r="H226" s="317"/>
      <c r="J226" s="317"/>
    </row>
    <row r="227" spans="6:10" ht="15.75" customHeight="1">
      <c r="F227" s="317"/>
      <c r="G227" s="318"/>
      <c r="H227" s="317"/>
      <c r="J227" s="317"/>
    </row>
    <row r="228" spans="6:10" ht="15.75" customHeight="1">
      <c r="F228" s="317"/>
      <c r="G228" s="318"/>
      <c r="H228" s="317"/>
      <c r="J228" s="317"/>
    </row>
    <row r="229" spans="6:10" ht="15.75" customHeight="1">
      <c r="F229" s="317"/>
      <c r="G229" s="318"/>
      <c r="H229" s="317"/>
      <c r="J229" s="317"/>
    </row>
    <row r="230" spans="6:10" ht="15.75" customHeight="1">
      <c r="F230" s="317"/>
      <c r="G230" s="318"/>
      <c r="H230" s="317"/>
      <c r="J230" s="317"/>
    </row>
    <row r="231" spans="6:10" ht="15.75" customHeight="1">
      <c r="F231" s="317"/>
      <c r="G231" s="318"/>
      <c r="H231" s="317"/>
      <c r="J231" s="317"/>
    </row>
    <row r="232" spans="6:10" ht="15.75" customHeight="1">
      <c r="F232" s="317"/>
      <c r="G232" s="318"/>
      <c r="H232" s="317"/>
      <c r="J232" s="317"/>
    </row>
    <row r="233" spans="6:10" ht="15.75" customHeight="1">
      <c r="F233" s="317"/>
      <c r="G233" s="318"/>
      <c r="H233" s="317"/>
      <c r="J233" s="317"/>
    </row>
    <row r="234" spans="6:10" ht="15.75" customHeight="1">
      <c r="F234" s="317"/>
      <c r="G234" s="318"/>
      <c r="H234" s="317"/>
      <c r="J234" s="317"/>
    </row>
    <row r="235" spans="6:10" ht="15.75" customHeight="1">
      <c r="F235" s="317"/>
      <c r="G235" s="318"/>
      <c r="H235" s="317"/>
      <c r="J235" s="317"/>
    </row>
    <row r="236" spans="6:10" ht="15.75" customHeight="1">
      <c r="F236" s="317"/>
      <c r="G236" s="318"/>
      <c r="H236" s="317"/>
      <c r="J236" s="317"/>
    </row>
    <row r="237" spans="6:10" ht="15.75" customHeight="1">
      <c r="F237" s="317"/>
      <c r="G237" s="318"/>
      <c r="H237" s="317"/>
      <c r="J237" s="317"/>
    </row>
    <row r="238" spans="6:10" ht="15.75" customHeight="1">
      <c r="F238" s="317"/>
      <c r="G238" s="318"/>
      <c r="H238" s="317"/>
      <c r="J238" s="317"/>
    </row>
    <row r="239" spans="6:10" ht="15.75" customHeight="1">
      <c r="F239" s="317"/>
      <c r="G239" s="318"/>
      <c r="H239" s="317"/>
      <c r="J239" s="317"/>
    </row>
    <row r="240" spans="6:10" ht="15.75" customHeight="1">
      <c r="F240" s="317"/>
      <c r="G240" s="318"/>
      <c r="H240" s="317"/>
      <c r="J240" s="317"/>
    </row>
    <row r="241" spans="6:10" ht="15.75" customHeight="1">
      <c r="F241" s="317"/>
      <c r="G241" s="318"/>
      <c r="H241" s="317"/>
      <c r="J241" s="317"/>
    </row>
    <row r="242" spans="6:10" ht="15.75" customHeight="1">
      <c r="F242" s="317"/>
      <c r="G242" s="318"/>
      <c r="H242" s="317"/>
      <c r="J242" s="317"/>
    </row>
    <row r="243" spans="6:10" ht="15.75" customHeight="1">
      <c r="F243" s="317"/>
      <c r="G243" s="318"/>
      <c r="H243" s="317"/>
      <c r="J243" s="317"/>
    </row>
    <row r="244" spans="6:10" ht="15.75" customHeight="1">
      <c r="F244" s="317"/>
      <c r="G244" s="318"/>
      <c r="H244" s="317"/>
      <c r="J244" s="317"/>
    </row>
    <row r="245" spans="6:10" ht="15.75" customHeight="1">
      <c r="F245" s="317"/>
      <c r="G245" s="318"/>
      <c r="H245" s="317"/>
      <c r="J245" s="317"/>
    </row>
    <row r="246" spans="6:10" ht="15.75" customHeight="1">
      <c r="F246" s="317"/>
      <c r="G246" s="318"/>
      <c r="H246" s="317"/>
      <c r="J246" s="317"/>
    </row>
    <row r="247" spans="6:10" ht="15.75" customHeight="1">
      <c r="F247" s="317"/>
      <c r="G247" s="318"/>
      <c r="H247" s="317"/>
      <c r="J247" s="317"/>
    </row>
    <row r="248" spans="6:10" ht="15.75" customHeight="1">
      <c r="F248" s="317"/>
      <c r="G248" s="318"/>
      <c r="H248" s="317"/>
      <c r="J248" s="317"/>
    </row>
    <row r="249" spans="6:10" ht="15.75" customHeight="1">
      <c r="F249" s="317"/>
      <c r="G249" s="318"/>
      <c r="H249" s="317"/>
      <c r="J249" s="317"/>
    </row>
    <row r="250" spans="6:10" ht="15.75" customHeight="1">
      <c r="F250" s="317"/>
      <c r="G250" s="318"/>
      <c r="H250" s="317"/>
      <c r="J250" s="317"/>
    </row>
    <row r="251" spans="6:10" ht="15.75" customHeight="1">
      <c r="F251" s="317"/>
      <c r="G251" s="318"/>
      <c r="H251" s="317"/>
      <c r="J251" s="317"/>
    </row>
    <row r="252" spans="6:10" ht="15.75" customHeight="1">
      <c r="F252" s="317"/>
      <c r="G252" s="318"/>
      <c r="H252" s="317"/>
      <c r="J252" s="317"/>
    </row>
    <row r="253" spans="6:10" ht="15.75" customHeight="1">
      <c r="F253" s="317"/>
      <c r="G253" s="318"/>
      <c r="H253" s="317"/>
      <c r="J253" s="317"/>
    </row>
    <row r="254" spans="6:10" ht="15.75" customHeight="1">
      <c r="F254" s="317"/>
      <c r="G254" s="318"/>
      <c r="H254" s="317"/>
      <c r="J254" s="317"/>
    </row>
    <row r="255" spans="6:10" ht="15.75" customHeight="1">
      <c r="F255" s="317"/>
      <c r="G255" s="318"/>
      <c r="H255" s="317"/>
      <c r="J255" s="317"/>
    </row>
    <row r="256" spans="6:10" ht="15.75" customHeight="1">
      <c r="F256" s="317"/>
      <c r="G256" s="318"/>
      <c r="H256" s="317"/>
      <c r="J256" s="317"/>
    </row>
    <row r="257" spans="6:10" ht="15.75" customHeight="1">
      <c r="F257" s="317"/>
      <c r="G257" s="318"/>
      <c r="H257" s="317"/>
      <c r="J257" s="317"/>
    </row>
    <row r="258" spans="6:10" ht="15.75" customHeight="1">
      <c r="F258" s="317"/>
      <c r="G258" s="318"/>
      <c r="H258" s="317"/>
      <c r="J258" s="317"/>
    </row>
    <row r="259" spans="6:10" ht="15.75" customHeight="1">
      <c r="F259" s="317"/>
      <c r="G259" s="318"/>
      <c r="H259" s="317"/>
      <c r="J259" s="317"/>
    </row>
    <row r="260" spans="6:10" ht="15.75" customHeight="1">
      <c r="F260" s="317"/>
      <c r="G260" s="318"/>
      <c r="H260" s="317"/>
      <c r="J260" s="317"/>
    </row>
    <row r="261" spans="6:10" ht="15.75" customHeight="1">
      <c r="F261" s="317"/>
      <c r="G261" s="318"/>
      <c r="H261" s="317"/>
      <c r="J261" s="317"/>
    </row>
    <row r="262" spans="6:10" ht="15.75" customHeight="1">
      <c r="F262" s="317"/>
      <c r="G262" s="318"/>
      <c r="H262" s="317"/>
      <c r="J262" s="317"/>
    </row>
    <row r="263" spans="6:10" ht="15.75" customHeight="1">
      <c r="F263" s="317"/>
      <c r="G263" s="318"/>
      <c r="H263" s="317"/>
      <c r="J263" s="317"/>
    </row>
    <row r="264" spans="6:10" ht="15.75" customHeight="1">
      <c r="F264" s="317"/>
      <c r="G264" s="318"/>
      <c r="H264" s="317"/>
      <c r="J264" s="317"/>
    </row>
    <row r="265" spans="6:10" ht="15.75" customHeight="1">
      <c r="F265" s="317"/>
      <c r="G265" s="318"/>
      <c r="H265" s="317"/>
      <c r="J265" s="317"/>
    </row>
    <row r="266" spans="6:10" ht="15.75" customHeight="1">
      <c r="F266" s="317"/>
      <c r="G266" s="318"/>
      <c r="H266" s="317"/>
      <c r="J266" s="317"/>
    </row>
    <row r="267" spans="6:10" ht="15.75" customHeight="1">
      <c r="F267" s="317"/>
      <c r="G267" s="318"/>
      <c r="H267" s="317"/>
      <c r="J267" s="317"/>
    </row>
    <row r="268" spans="6:10" ht="15.75" customHeight="1">
      <c r="F268" s="317"/>
      <c r="G268" s="318"/>
      <c r="H268" s="317"/>
      <c r="J268" s="317"/>
    </row>
    <row r="269" spans="6:10" ht="15.75" customHeight="1">
      <c r="F269" s="317"/>
      <c r="G269" s="318"/>
      <c r="H269" s="317"/>
      <c r="J269" s="317"/>
    </row>
    <row r="270" spans="6:10" ht="15.75" customHeight="1">
      <c r="F270" s="317"/>
      <c r="G270" s="318"/>
      <c r="H270" s="317"/>
      <c r="J270" s="317"/>
    </row>
    <row r="271" spans="6:10" ht="15.75" customHeight="1">
      <c r="F271" s="317"/>
      <c r="G271" s="318"/>
      <c r="H271" s="317"/>
      <c r="J271" s="317"/>
    </row>
    <row r="272" spans="6:10" ht="15.75" customHeight="1">
      <c r="F272" s="317"/>
      <c r="G272" s="318"/>
      <c r="H272" s="317"/>
      <c r="J272" s="317"/>
    </row>
    <row r="273" spans="6:10" ht="15.75" customHeight="1">
      <c r="F273" s="317"/>
      <c r="G273" s="318"/>
      <c r="H273" s="317"/>
      <c r="J273" s="317"/>
    </row>
    <row r="274" spans="6:10" ht="15.75" customHeight="1">
      <c r="F274" s="317"/>
      <c r="G274" s="318"/>
      <c r="H274" s="317"/>
      <c r="J274" s="317"/>
    </row>
    <row r="275" spans="6:10" ht="15.75" customHeight="1">
      <c r="F275" s="317"/>
      <c r="G275" s="318"/>
      <c r="H275" s="317"/>
      <c r="J275" s="317"/>
    </row>
    <row r="276" spans="6:10" ht="15.75" customHeight="1">
      <c r="F276" s="317"/>
      <c r="G276" s="318"/>
      <c r="H276" s="317"/>
      <c r="J276" s="317"/>
    </row>
    <row r="277" spans="6:10" ht="15.75" customHeight="1">
      <c r="F277" s="317"/>
      <c r="G277" s="318"/>
      <c r="H277" s="317"/>
      <c r="J277" s="317"/>
    </row>
    <row r="278" spans="6:10" ht="15.75" customHeight="1">
      <c r="F278" s="317"/>
      <c r="G278" s="318"/>
      <c r="H278" s="317"/>
      <c r="J278" s="317"/>
    </row>
    <row r="279" spans="6:10" ht="15.75" customHeight="1">
      <c r="F279" s="317"/>
      <c r="G279" s="318"/>
      <c r="H279" s="317"/>
      <c r="J279" s="317"/>
    </row>
    <row r="280" spans="6:10" ht="15.75" customHeight="1">
      <c r="F280" s="317"/>
      <c r="G280" s="318"/>
      <c r="H280" s="317"/>
      <c r="J280" s="317"/>
    </row>
    <row r="281" spans="6:10" ht="15.75" customHeight="1">
      <c r="F281" s="317"/>
      <c r="G281" s="318"/>
      <c r="H281" s="317"/>
      <c r="J281" s="317"/>
    </row>
    <row r="282" spans="6:10" ht="15.75" customHeight="1">
      <c r="F282" s="317"/>
      <c r="G282" s="318"/>
      <c r="H282" s="317"/>
      <c r="J282" s="317"/>
    </row>
    <row r="283" spans="6:10" ht="15.75" customHeight="1">
      <c r="F283" s="317"/>
      <c r="G283" s="318"/>
      <c r="H283" s="317"/>
      <c r="J283" s="317"/>
    </row>
    <row r="284" spans="6:10" ht="15.75" customHeight="1">
      <c r="F284" s="317"/>
      <c r="G284" s="318"/>
      <c r="H284" s="317"/>
      <c r="J284" s="317"/>
    </row>
    <row r="285" spans="6:10" ht="15.75" customHeight="1">
      <c r="F285" s="317"/>
      <c r="G285" s="318"/>
      <c r="H285" s="317"/>
      <c r="J285" s="317"/>
    </row>
    <row r="286" spans="6:10" ht="15.75" customHeight="1">
      <c r="F286" s="317"/>
      <c r="G286" s="318"/>
      <c r="H286" s="317"/>
      <c r="J286" s="317"/>
    </row>
    <row r="287" spans="6:10" ht="15.75" customHeight="1">
      <c r="F287" s="317"/>
      <c r="G287" s="318"/>
      <c r="H287" s="317"/>
      <c r="J287" s="317"/>
    </row>
    <row r="288" spans="6:10" ht="15.75" customHeight="1">
      <c r="F288" s="317"/>
      <c r="G288" s="318"/>
      <c r="H288" s="317"/>
      <c r="J288" s="317"/>
    </row>
    <row r="289" spans="6:10" ht="15.75" customHeight="1">
      <c r="F289" s="317"/>
      <c r="G289" s="318"/>
      <c r="H289" s="317"/>
      <c r="J289" s="317"/>
    </row>
    <row r="290" spans="6:10" ht="15.75" customHeight="1">
      <c r="F290" s="317"/>
      <c r="G290" s="318"/>
      <c r="H290" s="317"/>
      <c r="J290" s="317"/>
    </row>
    <row r="291" spans="6:10" ht="15.75" customHeight="1">
      <c r="F291" s="317"/>
      <c r="G291" s="318"/>
      <c r="H291" s="317"/>
      <c r="J291" s="317"/>
    </row>
    <row r="292" spans="6:10" ht="15.75" customHeight="1">
      <c r="F292" s="317"/>
      <c r="G292" s="318"/>
      <c r="H292" s="317"/>
      <c r="J292" s="317"/>
    </row>
    <row r="293" spans="6:10" ht="15.75" customHeight="1">
      <c r="F293" s="317"/>
      <c r="G293" s="318"/>
      <c r="H293" s="317"/>
      <c r="J293" s="317"/>
    </row>
    <row r="294" spans="6:10" ht="15.75" customHeight="1">
      <c r="F294" s="317"/>
      <c r="G294" s="318"/>
      <c r="H294" s="317"/>
      <c r="J294" s="317"/>
    </row>
    <row r="295" spans="6:10" ht="15.75" customHeight="1">
      <c r="F295" s="317"/>
      <c r="G295" s="318"/>
      <c r="H295" s="317"/>
      <c r="J295" s="317"/>
    </row>
    <row r="296" spans="6:10" ht="15.75" customHeight="1">
      <c r="F296" s="317"/>
      <c r="G296" s="318"/>
      <c r="H296" s="317"/>
      <c r="J296" s="317"/>
    </row>
    <row r="297" spans="6:10" ht="15.75" customHeight="1">
      <c r="F297" s="317"/>
      <c r="G297" s="318"/>
      <c r="H297" s="317"/>
      <c r="J297" s="317"/>
    </row>
    <row r="298" spans="6:10" ht="15.75" customHeight="1">
      <c r="F298" s="317"/>
      <c r="G298" s="318"/>
      <c r="H298" s="317"/>
      <c r="J298" s="317"/>
    </row>
    <row r="299" spans="6:10" ht="15.75" customHeight="1">
      <c r="F299" s="317"/>
      <c r="G299" s="318"/>
      <c r="H299" s="317"/>
      <c r="J299" s="317"/>
    </row>
    <row r="300" spans="6:10" ht="15.75" customHeight="1">
      <c r="F300" s="317"/>
      <c r="G300" s="318"/>
      <c r="H300" s="317"/>
      <c r="J300" s="317"/>
    </row>
    <row r="301" spans="6:10" ht="15.75" customHeight="1">
      <c r="F301" s="317"/>
      <c r="G301" s="318"/>
      <c r="H301" s="317"/>
      <c r="J301" s="317"/>
    </row>
    <row r="302" spans="6:10" ht="15.75" customHeight="1">
      <c r="F302" s="317"/>
      <c r="G302" s="318"/>
      <c r="H302" s="317"/>
      <c r="J302" s="317"/>
    </row>
    <row r="303" spans="6:10" ht="15.75" customHeight="1">
      <c r="F303" s="317"/>
      <c r="G303" s="318"/>
      <c r="H303" s="317"/>
      <c r="J303" s="317"/>
    </row>
    <row r="304" spans="6:10" ht="15.75" customHeight="1">
      <c r="F304" s="317"/>
      <c r="G304" s="318"/>
      <c r="H304" s="317"/>
      <c r="J304" s="317"/>
    </row>
    <row r="305" spans="6:10" ht="15.75" customHeight="1">
      <c r="F305" s="317"/>
      <c r="G305" s="318"/>
      <c r="H305" s="317"/>
      <c r="J305" s="317"/>
    </row>
    <row r="306" spans="6:10" ht="15.75" customHeight="1">
      <c r="F306" s="317"/>
      <c r="G306" s="318"/>
      <c r="H306" s="317"/>
      <c r="J306" s="317"/>
    </row>
    <row r="307" spans="6:10" ht="15.75" customHeight="1">
      <c r="F307" s="317"/>
      <c r="G307" s="318"/>
      <c r="H307" s="317"/>
      <c r="J307" s="317"/>
    </row>
    <row r="308" spans="6:10" ht="15.75" customHeight="1">
      <c r="F308" s="317"/>
      <c r="G308" s="318"/>
      <c r="H308" s="317"/>
      <c r="J308" s="317"/>
    </row>
    <row r="309" spans="6:10" ht="15.75" customHeight="1">
      <c r="F309" s="317"/>
      <c r="G309" s="318"/>
      <c r="H309" s="317"/>
      <c r="J309" s="317"/>
    </row>
    <row r="310" spans="6:10" ht="15.75" customHeight="1">
      <c r="F310" s="317"/>
      <c r="G310" s="318"/>
      <c r="H310" s="317"/>
      <c r="J310" s="317"/>
    </row>
    <row r="311" spans="6:10" ht="15.75" customHeight="1">
      <c r="F311" s="317"/>
      <c r="G311" s="318"/>
      <c r="H311" s="317"/>
      <c r="J311" s="317"/>
    </row>
    <row r="312" spans="6:10" ht="15.75" customHeight="1">
      <c r="F312" s="317"/>
      <c r="G312" s="318"/>
      <c r="H312" s="317"/>
      <c r="J312" s="317"/>
    </row>
    <row r="313" spans="6:10" ht="15.75" customHeight="1">
      <c r="F313" s="317"/>
      <c r="G313" s="318"/>
      <c r="H313" s="317"/>
      <c r="J313" s="317"/>
    </row>
    <row r="314" spans="6:10" ht="15.75" customHeight="1">
      <c r="F314" s="317"/>
      <c r="G314" s="318"/>
      <c r="H314" s="317"/>
      <c r="J314" s="317"/>
    </row>
    <row r="315" spans="6:10" ht="15.75" customHeight="1">
      <c r="F315" s="317"/>
      <c r="G315" s="318"/>
      <c r="H315" s="317"/>
      <c r="J315" s="317"/>
    </row>
    <row r="316" spans="6:10" ht="15.75" customHeight="1">
      <c r="F316" s="317"/>
      <c r="G316" s="318"/>
      <c r="H316" s="317"/>
      <c r="J316" s="317"/>
    </row>
    <row r="317" spans="6:10" ht="15.75" customHeight="1">
      <c r="F317" s="317"/>
      <c r="G317" s="318"/>
      <c r="H317" s="317"/>
      <c r="J317" s="317"/>
    </row>
    <row r="318" spans="6:10" ht="15.75" customHeight="1">
      <c r="F318" s="317"/>
      <c r="G318" s="318"/>
      <c r="H318" s="317"/>
      <c r="J318" s="317"/>
    </row>
    <row r="319" spans="6:10" ht="15.75" customHeight="1">
      <c r="F319" s="317"/>
      <c r="G319" s="318"/>
      <c r="H319" s="317"/>
      <c r="J319" s="317"/>
    </row>
    <row r="320" spans="6:10" ht="15.75" customHeight="1">
      <c r="F320" s="317"/>
      <c r="G320" s="318"/>
      <c r="H320" s="317"/>
      <c r="J320" s="317"/>
    </row>
    <row r="321" spans="6:10" ht="15.75" customHeight="1">
      <c r="F321" s="317"/>
      <c r="G321" s="318"/>
      <c r="H321" s="317"/>
      <c r="J321" s="317"/>
    </row>
    <row r="322" spans="6:10" ht="15.75" customHeight="1">
      <c r="F322" s="317"/>
      <c r="G322" s="318"/>
      <c r="H322" s="317"/>
      <c r="J322" s="317"/>
    </row>
    <row r="323" spans="6:10" ht="15.75" customHeight="1">
      <c r="F323" s="317"/>
      <c r="G323" s="318"/>
      <c r="H323" s="317"/>
      <c r="J323" s="317"/>
    </row>
    <row r="324" spans="6:10" ht="15.75" customHeight="1">
      <c r="F324" s="317"/>
      <c r="G324" s="318"/>
      <c r="H324" s="317"/>
      <c r="J324" s="317"/>
    </row>
    <row r="325" spans="6:10" ht="15.75" customHeight="1">
      <c r="F325" s="317"/>
      <c r="G325" s="318"/>
      <c r="H325" s="317"/>
      <c r="J325" s="317"/>
    </row>
    <row r="326" spans="6:10" ht="15.75" customHeight="1">
      <c r="F326" s="317"/>
      <c r="G326" s="318"/>
      <c r="H326" s="317"/>
      <c r="J326" s="317"/>
    </row>
    <row r="327" spans="6:10" ht="15.75" customHeight="1">
      <c r="F327" s="317"/>
      <c r="G327" s="318"/>
      <c r="H327" s="317"/>
      <c r="J327" s="317"/>
    </row>
    <row r="328" spans="6:10" ht="15.75" customHeight="1">
      <c r="F328" s="317"/>
      <c r="G328" s="318"/>
      <c r="H328" s="317"/>
      <c r="J328" s="317"/>
    </row>
    <row r="329" spans="6:10" ht="15.75" customHeight="1">
      <c r="F329" s="317"/>
      <c r="G329" s="318"/>
      <c r="H329" s="317"/>
      <c r="J329" s="317"/>
    </row>
    <row r="330" spans="6:10" ht="15.75" customHeight="1">
      <c r="F330" s="317"/>
      <c r="G330" s="318"/>
      <c r="H330" s="317"/>
      <c r="J330" s="317"/>
    </row>
    <row r="331" spans="6:10" ht="15.75" customHeight="1">
      <c r="F331" s="317"/>
      <c r="G331" s="318"/>
      <c r="H331" s="317"/>
      <c r="J331" s="317"/>
    </row>
    <row r="332" spans="6:10" ht="15.75" customHeight="1">
      <c r="F332" s="317"/>
      <c r="G332" s="318"/>
      <c r="H332" s="317"/>
      <c r="J332" s="317"/>
    </row>
    <row r="333" spans="6:10" ht="15.75" customHeight="1">
      <c r="F333" s="317"/>
      <c r="G333" s="318"/>
      <c r="H333" s="317"/>
      <c r="J333" s="317"/>
    </row>
    <row r="334" spans="6:10" ht="15.75" customHeight="1">
      <c r="F334" s="317"/>
      <c r="G334" s="318"/>
      <c r="H334" s="317"/>
      <c r="J334" s="317"/>
    </row>
    <row r="335" spans="6:10" ht="15.75" customHeight="1">
      <c r="F335" s="317"/>
      <c r="G335" s="318"/>
      <c r="H335" s="317"/>
      <c r="J335" s="317"/>
    </row>
    <row r="336" spans="6:10" ht="15.75" customHeight="1">
      <c r="F336" s="317"/>
      <c r="G336" s="318"/>
      <c r="H336" s="317"/>
      <c r="J336" s="317"/>
    </row>
    <row r="337" spans="6:10" ht="15.75" customHeight="1">
      <c r="F337" s="317"/>
      <c r="G337" s="318"/>
      <c r="H337" s="317"/>
      <c r="J337" s="317"/>
    </row>
    <row r="338" spans="6:10" ht="15.75" customHeight="1">
      <c r="F338" s="317"/>
      <c r="G338" s="318"/>
      <c r="H338" s="317"/>
      <c r="J338" s="317"/>
    </row>
    <row r="339" spans="6:10" ht="15.75" customHeight="1">
      <c r="F339" s="317"/>
      <c r="G339" s="318"/>
      <c r="H339" s="317"/>
      <c r="J339" s="317"/>
    </row>
    <row r="340" spans="6:10" ht="15.75" customHeight="1">
      <c r="F340" s="317"/>
      <c r="G340" s="318"/>
      <c r="H340" s="317"/>
      <c r="J340" s="317"/>
    </row>
    <row r="341" spans="6:10" ht="15.75" customHeight="1">
      <c r="F341" s="317"/>
      <c r="G341" s="318"/>
      <c r="H341" s="317"/>
      <c r="J341" s="317"/>
    </row>
    <row r="342" spans="6:10" ht="15.75" customHeight="1">
      <c r="F342" s="317"/>
      <c r="G342" s="318"/>
      <c r="H342" s="317"/>
      <c r="J342" s="317"/>
    </row>
    <row r="343" spans="6:10" ht="15.75" customHeight="1">
      <c r="F343" s="317"/>
      <c r="G343" s="318"/>
      <c r="H343" s="317"/>
      <c r="J343" s="317"/>
    </row>
    <row r="344" spans="6:10" ht="15.75" customHeight="1">
      <c r="F344" s="317"/>
      <c r="G344" s="318"/>
      <c r="H344" s="317"/>
      <c r="J344" s="317"/>
    </row>
    <row r="345" spans="6:10" ht="15.75" customHeight="1">
      <c r="F345" s="317"/>
      <c r="G345" s="318"/>
      <c r="H345" s="317"/>
      <c r="J345" s="317"/>
    </row>
    <row r="346" spans="6:10" ht="15.75" customHeight="1">
      <c r="F346" s="317"/>
      <c r="G346" s="318"/>
      <c r="H346" s="317"/>
      <c r="J346" s="317"/>
    </row>
    <row r="347" spans="6:10" ht="15.75" customHeight="1">
      <c r="F347" s="317"/>
      <c r="G347" s="318"/>
      <c r="H347" s="317"/>
      <c r="J347" s="317"/>
    </row>
    <row r="348" spans="6:10" ht="15.75" customHeight="1">
      <c r="F348" s="317"/>
      <c r="G348" s="318"/>
      <c r="H348" s="317"/>
      <c r="J348" s="317"/>
    </row>
    <row r="349" spans="6:10" ht="15.75" customHeight="1">
      <c r="F349" s="317"/>
      <c r="G349" s="318"/>
      <c r="H349" s="317"/>
      <c r="J349" s="317"/>
    </row>
    <row r="350" spans="6:10" ht="15.75" customHeight="1">
      <c r="F350" s="317"/>
      <c r="G350" s="318"/>
      <c r="H350" s="317"/>
      <c r="J350" s="317"/>
    </row>
    <row r="351" spans="6:10" ht="15.75" customHeight="1">
      <c r="F351" s="317"/>
      <c r="G351" s="318"/>
      <c r="H351" s="317"/>
      <c r="J351" s="317"/>
    </row>
    <row r="352" spans="6:10" ht="15.75" customHeight="1">
      <c r="F352" s="317"/>
      <c r="G352" s="318"/>
      <c r="H352" s="317"/>
      <c r="J352" s="317"/>
    </row>
    <row r="353" spans="6:10" ht="15.75" customHeight="1">
      <c r="F353" s="317"/>
      <c r="G353" s="318"/>
      <c r="H353" s="317"/>
      <c r="J353" s="317"/>
    </row>
    <row r="354" spans="6:10" ht="15.75" customHeight="1">
      <c r="F354" s="317"/>
      <c r="G354" s="318"/>
      <c r="H354" s="317"/>
      <c r="J354" s="317"/>
    </row>
    <row r="355" spans="6:10" ht="15.75" customHeight="1">
      <c r="F355" s="317"/>
      <c r="G355" s="318"/>
      <c r="H355" s="317"/>
      <c r="J355" s="317"/>
    </row>
    <row r="356" spans="6:10" ht="15.75" customHeight="1">
      <c r="F356" s="317"/>
      <c r="G356" s="318"/>
      <c r="H356" s="317"/>
      <c r="J356" s="317"/>
    </row>
    <row r="357" spans="6:10" ht="15.75" customHeight="1">
      <c r="F357" s="317"/>
      <c r="G357" s="318"/>
      <c r="H357" s="317"/>
      <c r="J357" s="317"/>
    </row>
    <row r="358" spans="6:10" ht="15.75" customHeight="1">
      <c r="F358" s="317"/>
      <c r="G358" s="318"/>
      <c r="H358" s="317"/>
      <c r="J358" s="317"/>
    </row>
    <row r="359" spans="6:10" ht="15.75" customHeight="1">
      <c r="F359" s="317"/>
      <c r="G359" s="318"/>
      <c r="H359" s="317"/>
      <c r="J359" s="317"/>
    </row>
    <row r="360" spans="6:10" ht="15.75" customHeight="1">
      <c r="F360" s="317"/>
      <c r="G360" s="318"/>
      <c r="H360" s="317"/>
      <c r="J360" s="317"/>
    </row>
    <row r="361" spans="6:10" ht="15.75" customHeight="1">
      <c r="F361" s="317"/>
      <c r="G361" s="318"/>
      <c r="H361" s="317"/>
      <c r="J361" s="317"/>
    </row>
    <row r="362" spans="6:10" ht="15.75" customHeight="1">
      <c r="F362" s="317"/>
      <c r="G362" s="318"/>
      <c r="H362" s="317"/>
      <c r="J362" s="317"/>
    </row>
    <row r="363" spans="6:10" ht="15.75" customHeight="1">
      <c r="F363" s="317"/>
      <c r="G363" s="318"/>
      <c r="H363" s="317"/>
      <c r="J363" s="317"/>
    </row>
    <row r="364" spans="6:10" ht="15.75" customHeight="1">
      <c r="F364" s="317"/>
      <c r="G364" s="318"/>
      <c r="H364" s="317"/>
      <c r="J364" s="317"/>
    </row>
    <row r="365" spans="6:10" ht="15.75" customHeight="1">
      <c r="F365" s="317"/>
      <c r="G365" s="318"/>
      <c r="H365" s="317"/>
      <c r="J365" s="317"/>
    </row>
    <row r="366" spans="6:10" ht="15.75" customHeight="1">
      <c r="F366" s="317"/>
      <c r="G366" s="318"/>
      <c r="H366" s="317"/>
      <c r="J366" s="317"/>
    </row>
    <row r="367" spans="6:10" ht="15.75" customHeight="1">
      <c r="F367" s="317"/>
      <c r="G367" s="318"/>
      <c r="H367" s="317"/>
      <c r="J367" s="317"/>
    </row>
    <row r="368" spans="6:10" ht="15.75" customHeight="1">
      <c r="F368" s="317"/>
      <c r="G368" s="318"/>
      <c r="H368" s="317"/>
      <c r="J368" s="317"/>
    </row>
    <row r="369" spans="6:10" ht="15.75" customHeight="1">
      <c r="F369" s="317"/>
      <c r="G369" s="318"/>
      <c r="H369" s="317"/>
      <c r="J369" s="317"/>
    </row>
    <row r="370" spans="6:10" ht="15.75" customHeight="1">
      <c r="F370" s="317"/>
      <c r="G370" s="318"/>
      <c r="H370" s="317"/>
      <c r="J370" s="317"/>
    </row>
    <row r="371" spans="6:10" ht="15.75" customHeight="1">
      <c r="F371" s="317"/>
      <c r="G371" s="318"/>
      <c r="H371" s="317"/>
      <c r="J371" s="317"/>
    </row>
    <row r="372" spans="6:10" ht="15.75" customHeight="1">
      <c r="F372" s="317"/>
      <c r="G372" s="318"/>
      <c r="H372" s="317"/>
      <c r="J372" s="317"/>
    </row>
    <row r="373" spans="6:10" ht="15.75" customHeight="1">
      <c r="F373" s="317"/>
      <c r="G373" s="318"/>
      <c r="H373" s="317"/>
      <c r="J373" s="317"/>
    </row>
    <row r="374" spans="6:10" ht="15.75" customHeight="1">
      <c r="F374" s="317"/>
      <c r="G374" s="318"/>
      <c r="H374" s="317"/>
      <c r="J374" s="317"/>
    </row>
    <row r="375" spans="6:10" ht="15.75" customHeight="1">
      <c r="F375" s="317"/>
      <c r="G375" s="318"/>
      <c r="H375" s="317"/>
      <c r="J375" s="317"/>
    </row>
    <row r="376" spans="6:10" ht="15.75" customHeight="1">
      <c r="F376" s="317"/>
      <c r="G376" s="318"/>
      <c r="H376" s="317"/>
      <c r="J376" s="317"/>
    </row>
    <row r="377" spans="6:10" ht="15.75" customHeight="1">
      <c r="F377" s="317"/>
      <c r="G377" s="318"/>
      <c r="H377" s="317"/>
      <c r="J377" s="317"/>
    </row>
    <row r="378" spans="6:10" ht="15.75" customHeight="1">
      <c r="F378" s="317"/>
      <c r="G378" s="318"/>
      <c r="H378" s="317"/>
      <c r="J378" s="317"/>
    </row>
    <row r="379" spans="6:10" ht="15.75" customHeight="1">
      <c r="F379" s="317"/>
      <c r="G379" s="318"/>
      <c r="H379" s="317"/>
      <c r="J379" s="317"/>
    </row>
    <row r="380" spans="6:10" ht="15.75" customHeight="1">
      <c r="F380" s="317"/>
      <c r="G380" s="318"/>
      <c r="H380" s="317"/>
      <c r="J380" s="317"/>
    </row>
    <row r="381" spans="6:10" ht="15.75" customHeight="1">
      <c r="F381" s="317"/>
      <c r="G381" s="318"/>
      <c r="H381" s="317"/>
      <c r="J381" s="317"/>
    </row>
    <row r="382" spans="6:10" ht="15.75" customHeight="1">
      <c r="F382" s="317"/>
      <c r="G382" s="318"/>
      <c r="H382" s="317"/>
      <c r="J382" s="317"/>
    </row>
    <row r="383" spans="6:10" ht="15.75" customHeight="1">
      <c r="F383" s="317"/>
      <c r="G383" s="318"/>
      <c r="H383" s="317"/>
      <c r="J383" s="317"/>
    </row>
    <row r="384" spans="6:10" ht="15.75" customHeight="1">
      <c r="F384" s="317"/>
      <c r="G384" s="318"/>
      <c r="H384" s="317"/>
      <c r="J384" s="317"/>
    </row>
    <row r="385" spans="6:10" ht="15.75" customHeight="1">
      <c r="F385" s="317"/>
      <c r="G385" s="318"/>
      <c r="H385" s="317"/>
      <c r="J385" s="317"/>
    </row>
    <row r="386" spans="6:10" ht="15.75" customHeight="1">
      <c r="F386" s="317"/>
      <c r="G386" s="318"/>
      <c r="H386" s="317"/>
      <c r="J386" s="317"/>
    </row>
    <row r="387" spans="6:10" ht="15.75" customHeight="1">
      <c r="F387" s="317"/>
      <c r="G387" s="318"/>
      <c r="H387" s="317"/>
      <c r="J387" s="317"/>
    </row>
    <row r="388" spans="6:10" ht="15.75" customHeight="1">
      <c r="F388" s="317"/>
      <c r="G388" s="318"/>
      <c r="H388" s="317"/>
      <c r="J388" s="317"/>
    </row>
    <row r="389" spans="6:10" ht="15.75" customHeight="1">
      <c r="F389" s="317"/>
      <c r="G389" s="318"/>
      <c r="H389" s="317"/>
      <c r="J389" s="317"/>
    </row>
    <row r="390" spans="6:10" ht="15.75" customHeight="1">
      <c r="F390" s="317"/>
      <c r="G390" s="318"/>
      <c r="H390" s="317"/>
      <c r="J390" s="317"/>
    </row>
    <row r="391" spans="6:10" ht="15.75" customHeight="1">
      <c r="F391" s="317"/>
      <c r="G391" s="318"/>
      <c r="H391" s="317"/>
      <c r="J391" s="317"/>
    </row>
    <row r="392" spans="6:10" ht="15.75" customHeight="1">
      <c r="F392" s="317"/>
      <c r="G392" s="318"/>
      <c r="H392" s="317"/>
      <c r="J392" s="317"/>
    </row>
    <row r="393" spans="6:10" ht="15.75" customHeight="1">
      <c r="F393" s="317"/>
      <c r="G393" s="318"/>
      <c r="H393" s="317"/>
      <c r="J393" s="317"/>
    </row>
    <row r="394" spans="6:10" ht="15.75" customHeight="1">
      <c r="F394" s="317"/>
      <c r="G394" s="318"/>
      <c r="H394" s="317"/>
      <c r="J394" s="317"/>
    </row>
    <row r="395" spans="6:10" ht="15.75" customHeight="1">
      <c r="F395" s="317"/>
      <c r="G395" s="318"/>
      <c r="H395" s="317"/>
      <c r="J395" s="317"/>
    </row>
    <row r="396" spans="6:10" ht="15.75" customHeight="1">
      <c r="F396" s="317"/>
      <c r="G396" s="318"/>
      <c r="H396" s="317"/>
      <c r="J396" s="317"/>
    </row>
    <row r="397" spans="6:10" ht="15.75" customHeight="1">
      <c r="F397" s="317"/>
      <c r="G397" s="318"/>
      <c r="H397" s="317"/>
      <c r="J397" s="317"/>
    </row>
    <row r="398" spans="6:10" ht="15.75" customHeight="1">
      <c r="F398" s="317"/>
      <c r="G398" s="318"/>
      <c r="H398" s="317"/>
      <c r="J398" s="317"/>
    </row>
    <row r="399" spans="6:10" ht="15.75" customHeight="1">
      <c r="F399" s="317"/>
      <c r="G399" s="318"/>
      <c r="H399" s="317"/>
      <c r="J399" s="317"/>
    </row>
    <row r="400" spans="6:10" ht="15.75" customHeight="1">
      <c r="F400" s="317"/>
      <c r="G400" s="318"/>
      <c r="H400" s="317"/>
      <c r="J400" s="317"/>
    </row>
    <row r="401" spans="6:10" ht="15.75" customHeight="1">
      <c r="F401" s="317"/>
      <c r="G401" s="318"/>
      <c r="H401" s="317"/>
      <c r="J401" s="317"/>
    </row>
    <row r="402" spans="6:10" ht="15.75" customHeight="1">
      <c r="F402" s="317"/>
      <c r="G402" s="318"/>
      <c r="H402" s="317"/>
      <c r="J402" s="317"/>
    </row>
    <row r="403" spans="6:10" ht="15.75" customHeight="1">
      <c r="F403" s="317"/>
      <c r="G403" s="318"/>
      <c r="H403" s="317"/>
      <c r="J403" s="317"/>
    </row>
    <row r="404" spans="6:10" ht="15.75" customHeight="1">
      <c r="F404" s="317"/>
      <c r="G404" s="318"/>
      <c r="H404" s="317"/>
      <c r="J404" s="317"/>
    </row>
    <row r="405" spans="6:10" ht="15.75" customHeight="1">
      <c r="F405" s="317"/>
      <c r="G405" s="318"/>
      <c r="H405" s="317"/>
      <c r="J405" s="317"/>
    </row>
    <row r="406" spans="6:10" ht="15.75" customHeight="1">
      <c r="F406" s="317"/>
      <c r="G406" s="318"/>
      <c r="H406" s="317"/>
      <c r="J406" s="317"/>
    </row>
    <row r="407" spans="6:10" ht="15.75" customHeight="1">
      <c r="F407" s="317"/>
      <c r="G407" s="318"/>
      <c r="H407" s="317"/>
      <c r="J407" s="317"/>
    </row>
    <row r="408" spans="6:10" ht="15.75" customHeight="1">
      <c r="F408" s="317"/>
      <c r="G408" s="318"/>
      <c r="H408" s="317"/>
      <c r="J408" s="317"/>
    </row>
    <row r="409" spans="6:10" ht="15.75" customHeight="1">
      <c r="F409" s="317"/>
      <c r="G409" s="318"/>
      <c r="H409" s="317"/>
      <c r="J409" s="317"/>
    </row>
    <row r="410" spans="6:10" ht="15.75" customHeight="1">
      <c r="F410" s="317"/>
      <c r="G410" s="318"/>
      <c r="H410" s="317"/>
      <c r="J410" s="317"/>
    </row>
    <row r="411" spans="6:10" ht="15.75" customHeight="1">
      <c r="F411" s="317"/>
      <c r="G411" s="318"/>
      <c r="H411" s="317"/>
      <c r="J411" s="317"/>
    </row>
    <row r="412" spans="6:10" ht="15.75" customHeight="1">
      <c r="F412" s="317"/>
      <c r="G412" s="318"/>
      <c r="H412" s="317"/>
      <c r="J412" s="317"/>
    </row>
    <row r="413" spans="6:10" ht="15.75" customHeight="1">
      <c r="F413" s="317"/>
      <c r="G413" s="318"/>
      <c r="H413" s="317"/>
      <c r="J413" s="317"/>
    </row>
    <row r="414" spans="6:10" ht="15.75" customHeight="1">
      <c r="F414" s="317"/>
      <c r="G414" s="318"/>
      <c r="H414" s="317"/>
      <c r="J414" s="317"/>
    </row>
    <row r="415" spans="6:10" ht="15.75" customHeight="1">
      <c r="F415" s="317"/>
      <c r="G415" s="318"/>
      <c r="H415" s="317"/>
      <c r="J415" s="317"/>
    </row>
    <row r="416" spans="6:10" ht="15.75" customHeight="1">
      <c r="F416" s="317"/>
      <c r="G416" s="318"/>
      <c r="H416" s="317"/>
      <c r="J416" s="317"/>
    </row>
    <row r="417" spans="6:10" ht="15.75" customHeight="1">
      <c r="F417" s="317"/>
      <c r="G417" s="318"/>
      <c r="H417" s="317"/>
      <c r="J417" s="317"/>
    </row>
    <row r="418" spans="6:10" ht="15.75" customHeight="1">
      <c r="F418" s="317"/>
      <c r="G418" s="318"/>
      <c r="H418" s="317"/>
      <c r="J418" s="317"/>
    </row>
    <row r="419" spans="6:10" ht="15.75" customHeight="1">
      <c r="F419" s="317"/>
      <c r="G419" s="318"/>
      <c r="H419" s="317"/>
      <c r="J419" s="317"/>
    </row>
    <row r="420" spans="6:10" ht="15.75" customHeight="1">
      <c r="F420" s="317"/>
      <c r="G420" s="318"/>
      <c r="H420" s="317"/>
      <c r="J420" s="317"/>
    </row>
    <row r="421" spans="6:10" ht="15.75" customHeight="1">
      <c r="F421" s="317"/>
      <c r="G421" s="318"/>
      <c r="H421" s="317"/>
      <c r="J421" s="317"/>
    </row>
    <row r="422" spans="6:10" ht="15.75" customHeight="1">
      <c r="F422" s="317"/>
      <c r="G422" s="318"/>
      <c r="H422" s="317"/>
      <c r="J422" s="317"/>
    </row>
    <row r="423" spans="6:10" ht="15.75" customHeight="1">
      <c r="F423" s="317"/>
      <c r="G423" s="318"/>
      <c r="H423" s="317"/>
      <c r="J423" s="317"/>
    </row>
    <row r="424" spans="6:10" ht="15.75" customHeight="1">
      <c r="F424" s="317"/>
      <c r="G424" s="318"/>
      <c r="H424" s="317"/>
      <c r="J424" s="317"/>
    </row>
    <row r="425" spans="6:10" ht="15.75" customHeight="1">
      <c r="F425" s="317"/>
      <c r="G425" s="318"/>
      <c r="H425" s="317"/>
      <c r="J425" s="317"/>
    </row>
    <row r="426" spans="6:10" ht="15.75" customHeight="1">
      <c r="F426" s="317"/>
      <c r="G426" s="318"/>
      <c r="H426" s="317"/>
      <c r="J426" s="317"/>
    </row>
    <row r="427" spans="6:10" ht="15.75" customHeight="1">
      <c r="F427" s="317"/>
      <c r="G427" s="318"/>
      <c r="H427" s="317"/>
      <c r="J427" s="317"/>
    </row>
    <row r="428" spans="6:10" ht="15.75" customHeight="1">
      <c r="F428" s="317"/>
      <c r="G428" s="318"/>
      <c r="H428" s="317"/>
      <c r="J428" s="317"/>
    </row>
    <row r="429" spans="6:10" ht="15.75" customHeight="1">
      <c r="F429" s="317"/>
      <c r="G429" s="318"/>
      <c r="H429" s="317"/>
      <c r="J429" s="317"/>
    </row>
    <row r="430" spans="6:10" ht="15.75" customHeight="1">
      <c r="F430" s="317"/>
      <c r="G430" s="318"/>
      <c r="H430" s="317"/>
      <c r="J430" s="317"/>
    </row>
    <row r="431" spans="6:10" ht="15.75" customHeight="1">
      <c r="F431" s="317"/>
      <c r="G431" s="318"/>
      <c r="H431" s="317"/>
      <c r="J431" s="317"/>
    </row>
    <row r="432" spans="6:10" ht="15.75" customHeight="1">
      <c r="F432" s="317"/>
      <c r="G432" s="318"/>
      <c r="H432" s="317"/>
      <c r="J432" s="317"/>
    </row>
    <row r="433" spans="6:10" ht="15.75" customHeight="1">
      <c r="F433" s="317"/>
      <c r="G433" s="318"/>
      <c r="H433" s="317"/>
      <c r="J433" s="317"/>
    </row>
    <row r="434" spans="6:10" ht="15.75" customHeight="1">
      <c r="F434" s="317"/>
      <c r="G434" s="318"/>
      <c r="H434" s="317"/>
      <c r="J434" s="317"/>
    </row>
    <row r="435" spans="6:10" ht="15.75" customHeight="1">
      <c r="F435" s="317"/>
      <c r="G435" s="318"/>
      <c r="H435" s="317"/>
      <c r="J435" s="317"/>
    </row>
    <row r="436" spans="6:10" ht="15.75" customHeight="1">
      <c r="F436" s="317"/>
      <c r="G436" s="318"/>
      <c r="H436" s="317"/>
      <c r="J436" s="317"/>
    </row>
    <row r="437" spans="6:10" ht="15.75" customHeight="1">
      <c r="F437" s="317"/>
      <c r="G437" s="318"/>
      <c r="H437" s="317"/>
      <c r="J437" s="317"/>
    </row>
    <row r="438" spans="6:10" ht="15.75" customHeight="1">
      <c r="F438" s="317"/>
      <c r="G438" s="318"/>
      <c r="H438" s="317"/>
      <c r="J438" s="317"/>
    </row>
    <row r="439" spans="6:10" ht="15.75" customHeight="1">
      <c r="F439" s="317"/>
      <c r="G439" s="318"/>
      <c r="H439" s="317"/>
      <c r="J439" s="317"/>
    </row>
    <row r="440" spans="6:10" ht="15.75" customHeight="1">
      <c r="F440" s="317"/>
      <c r="G440" s="318"/>
      <c r="H440" s="317"/>
      <c r="J440" s="317"/>
    </row>
    <row r="441" spans="6:10" ht="15.75" customHeight="1">
      <c r="F441" s="317"/>
      <c r="G441" s="318"/>
      <c r="H441" s="317"/>
      <c r="J441" s="317"/>
    </row>
    <row r="442" spans="6:10" ht="15.75" customHeight="1">
      <c r="F442" s="317"/>
      <c r="G442" s="318"/>
      <c r="H442" s="317"/>
      <c r="J442" s="317"/>
    </row>
    <row r="443" spans="6:10" ht="15.75" customHeight="1">
      <c r="F443" s="317"/>
      <c r="G443" s="318"/>
      <c r="H443" s="317"/>
      <c r="J443" s="317"/>
    </row>
    <row r="444" spans="6:10" ht="15.75" customHeight="1">
      <c r="F444" s="317"/>
      <c r="G444" s="318"/>
      <c r="H444" s="317"/>
      <c r="J444" s="317"/>
    </row>
    <row r="445" spans="6:10" ht="15.75" customHeight="1">
      <c r="F445" s="317"/>
      <c r="G445" s="318"/>
      <c r="H445" s="317"/>
      <c r="J445" s="317"/>
    </row>
    <row r="446" spans="6:10" ht="15.75" customHeight="1">
      <c r="F446" s="317"/>
      <c r="G446" s="318"/>
      <c r="H446" s="317"/>
      <c r="J446" s="317"/>
    </row>
    <row r="447" spans="6:10" ht="15.75" customHeight="1">
      <c r="F447" s="317"/>
      <c r="G447" s="318"/>
      <c r="H447" s="317"/>
      <c r="J447" s="317"/>
    </row>
    <row r="448" spans="6:10" ht="15.75" customHeight="1">
      <c r="F448" s="317"/>
      <c r="G448" s="318"/>
      <c r="H448" s="317"/>
      <c r="J448" s="317"/>
    </row>
    <row r="449" spans="6:10" ht="15.75" customHeight="1">
      <c r="F449" s="317"/>
      <c r="G449" s="318"/>
      <c r="H449" s="317"/>
      <c r="J449" s="317"/>
    </row>
    <row r="450" spans="6:10" ht="15.75" customHeight="1">
      <c r="F450" s="317"/>
      <c r="G450" s="318"/>
      <c r="H450" s="317"/>
      <c r="J450" s="317"/>
    </row>
    <row r="451" spans="6:10" ht="15.75" customHeight="1">
      <c r="F451" s="317"/>
      <c r="G451" s="318"/>
      <c r="H451" s="317"/>
      <c r="J451" s="317"/>
    </row>
    <row r="452" spans="6:10" ht="15.75" customHeight="1">
      <c r="F452" s="317"/>
      <c r="G452" s="318"/>
      <c r="H452" s="317"/>
      <c r="J452" s="317"/>
    </row>
    <row r="453" spans="6:10" ht="15.75" customHeight="1">
      <c r="F453" s="317"/>
      <c r="G453" s="318"/>
      <c r="H453" s="317"/>
      <c r="J453" s="317"/>
    </row>
    <row r="454" spans="6:10" ht="15.75" customHeight="1">
      <c r="F454" s="317"/>
      <c r="G454" s="318"/>
      <c r="H454" s="317"/>
      <c r="J454" s="317"/>
    </row>
    <row r="455" spans="6:10" ht="15.75" customHeight="1">
      <c r="F455" s="317"/>
      <c r="G455" s="318"/>
      <c r="H455" s="317"/>
      <c r="J455" s="317"/>
    </row>
    <row r="456" spans="6:10" ht="15.75" customHeight="1">
      <c r="F456" s="317"/>
      <c r="G456" s="318"/>
      <c r="H456" s="317"/>
      <c r="J456" s="317"/>
    </row>
    <row r="457" spans="6:10" ht="15.75" customHeight="1">
      <c r="F457" s="317"/>
      <c r="G457" s="318"/>
      <c r="H457" s="317"/>
      <c r="J457" s="317"/>
    </row>
    <row r="458" spans="6:10" ht="15.75" customHeight="1">
      <c r="F458" s="317"/>
      <c r="G458" s="318"/>
      <c r="H458" s="317"/>
      <c r="J458" s="317"/>
    </row>
    <row r="459" spans="6:10" ht="15.75" customHeight="1">
      <c r="F459" s="317"/>
      <c r="G459" s="318"/>
      <c r="H459" s="317"/>
      <c r="J459" s="317"/>
    </row>
    <row r="460" spans="6:10" ht="15.75" customHeight="1">
      <c r="F460" s="317"/>
      <c r="G460" s="318"/>
      <c r="H460" s="317"/>
      <c r="J460" s="317"/>
    </row>
    <row r="461" spans="6:10" ht="15.75" customHeight="1">
      <c r="F461" s="317"/>
      <c r="G461" s="318"/>
      <c r="H461" s="317"/>
      <c r="J461" s="317"/>
    </row>
    <row r="462" spans="6:10" ht="15.75" customHeight="1">
      <c r="F462" s="317"/>
      <c r="G462" s="318"/>
      <c r="H462" s="317"/>
      <c r="J462" s="317"/>
    </row>
    <row r="463" spans="6:10" ht="15.75" customHeight="1">
      <c r="F463" s="317"/>
      <c r="G463" s="318"/>
      <c r="H463" s="317"/>
      <c r="J463" s="317"/>
    </row>
    <row r="464" spans="6:10" ht="15.75" customHeight="1">
      <c r="F464" s="317"/>
      <c r="G464" s="318"/>
      <c r="H464" s="317"/>
      <c r="J464" s="317"/>
    </row>
    <row r="465" spans="6:10" ht="15.75" customHeight="1">
      <c r="F465" s="317"/>
      <c r="G465" s="318"/>
      <c r="H465" s="317"/>
      <c r="J465" s="317"/>
    </row>
    <row r="466" spans="6:10" ht="15.75" customHeight="1">
      <c r="F466" s="317"/>
      <c r="G466" s="318"/>
      <c r="H466" s="317"/>
      <c r="J466" s="317"/>
    </row>
    <row r="467" spans="6:10" ht="15.75" customHeight="1">
      <c r="F467" s="317"/>
      <c r="G467" s="318"/>
      <c r="H467" s="317"/>
      <c r="J467" s="317"/>
    </row>
    <row r="468" spans="6:10" ht="15.75" customHeight="1">
      <c r="F468" s="317"/>
      <c r="G468" s="318"/>
      <c r="H468" s="317"/>
      <c r="J468" s="317"/>
    </row>
    <row r="469" spans="6:10" ht="15.75" customHeight="1">
      <c r="F469" s="317"/>
      <c r="G469" s="318"/>
      <c r="H469" s="317"/>
      <c r="J469" s="317"/>
    </row>
    <row r="470" spans="6:10" ht="15.75" customHeight="1">
      <c r="F470" s="317"/>
      <c r="G470" s="318"/>
      <c r="H470" s="317"/>
      <c r="J470" s="317"/>
    </row>
    <row r="471" spans="6:10" ht="15.75" customHeight="1">
      <c r="F471" s="317"/>
      <c r="G471" s="318"/>
      <c r="H471" s="317"/>
      <c r="J471" s="317"/>
    </row>
    <row r="472" spans="6:10" ht="15.75" customHeight="1">
      <c r="F472" s="317"/>
      <c r="G472" s="318"/>
      <c r="H472" s="317"/>
      <c r="J472" s="317"/>
    </row>
    <row r="473" spans="6:10" ht="15.75" customHeight="1">
      <c r="F473" s="317"/>
      <c r="G473" s="318"/>
      <c r="H473" s="317"/>
      <c r="J473" s="317"/>
    </row>
    <row r="474" spans="6:10" ht="15.75" customHeight="1">
      <c r="F474" s="317"/>
      <c r="G474" s="318"/>
      <c r="H474" s="317"/>
      <c r="J474" s="317"/>
    </row>
    <row r="475" spans="6:10" ht="15.75" customHeight="1">
      <c r="F475" s="317"/>
      <c r="G475" s="318"/>
      <c r="H475" s="317"/>
      <c r="J475" s="317"/>
    </row>
    <row r="476" spans="6:10" ht="15.75" customHeight="1">
      <c r="F476" s="317"/>
      <c r="G476" s="318"/>
      <c r="H476" s="317"/>
      <c r="J476" s="317"/>
    </row>
    <row r="477" spans="6:10" ht="15.75" customHeight="1">
      <c r="F477" s="317"/>
      <c r="G477" s="318"/>
      <c r="H477" s="317"/>
      <c r="J477" s="317"/>
    </row>
    <row r="478" spans="6:10" ht="15.75" customHeight="1">
      <c r="F478" s="317"/>
      <c r="G478" s="318"/>
      <c r="H478" s="317"/>
      <c r="J478" s="317"/>
    </row>
    <row r="479" spans="6:10" ht="15.75" customHeight="1">
      <c r="F479" s="317"/>
      <c r="G479" s="318"/>
      <c r="H479" s="317"/>
      <c r="J479" s="317"/>
    </row>
    <row r="480" spans="6:10" ht="15.75" customHeight="1">
      <c r="F480" s="317"/>
      <c r="G480" s="318"/>
      <c r="H480" s="317"/>
      <c r="J480" s="317"/>
    </row>
    <row r="481" spans="6:10" ht="15.75" customHeight="1">
      <c r="F481" s="317"/>
      <c r="G481" s="318"/>
      <c r="H481" s="317"/>
      <c r="J481" s="317"/>
    </row>
    <row r="482" spans="6:10" ht="15.75" customHeight="1">
      <c r="F482" s="317"/>
      <c r="G482" s="318"/>
      <c r="H482" s="317"/>
      <c r="J482" s="317"/>
    </row>
    <row r="483" spans="6:10" ht="15.75" customHeight="1">
      <c r="F483" s="317"/>
      <c r="G483" s="318"/>
      <c r="H483" s="317"/>
      <c r="J483" s="317"/>
    </row>
    <row r="484" spans="6:10" ht="15.75" customHeight="1">
      <c r="F484" s="317"/>
      <c r="G484" s="318"/>
      <c r="H484" s="317"/>
      <c r="J484" s="317"/>
    </row>
    <row r="485" spans="6:10" ht="15.75" customHeight="1">
      <c r="F485" s="317"/>
      <c r="G485" s="318"/>
      <c r="H485" s="317"/>
      <c r="J485" s="317"/>
    </row>
    <row r="486" spans="6:10" ht="15.75" customHeight="1">
      <c r="F486" s="317"/>
      <c r="G486" s="318"/>
      <c r="H486" s="317"/>
      <c r="J486" s="317"/>
    </row>
    <row r="487" spans="6:10" ht="15.75" customHeight="1">
      <c r="F487" s="317"/>
      <c r="G487" s="318"/>
      <c r="H487" s="317"/>
      <c r="J487" s="317"/>
    </row>
    <row r="488" spans="6:10" ht="15.75" customHeight="1">
      <c r="F488" s="317"/>
      <c r="G488" s="318"/>
      <c r="H488" s="317"/>
      <c r="J488" s="317"/>
    </row>
    <row r="489" spans="6:10" ht="15.75" customHeight="1">
      <c r="F489" s="317"/>
      <c r="G489" s="318"/>
      <c r="H489" s="317"/>
      <c r="J489" s="317"/>
    </row>
    <row r="490" spans="6:10" ht="15.75" customHeight="1">
      <c r="F490" s="317"/>
      <c r="G490" s="318"/>
      <c r="H490" s="317"/>
      <c r="J490" s="317"/>
    </row>
    <row r="491" spans="6:10" ht="15.75" customHeight="1">
      <c r="F491" s="317"/>
      <c r="G491" s="318"/>
      <c r="H491" s="317"/>
      <c r="J491" s="317"/>
    </row>
    <row r="492" spans="6:10" ht="15.75" customHeight="1">
      <c r="F492" s="317"/>
      <c r="G492" s="318"/>
      <c r="H492" s="317"/>
      <c r="J492" s="317"/>
    </row>
    <row r="493" spans="6:10" ht="15.75" customHeight="1">
      <c r="F493" s="317"/>
      <c r="G493" s="318"/>
      <c r="H493" s="317"/>
      <c r="J493" s="317"/>
    </row>
    <row r="494" spans="6:10" ht="15.75" customHeight="1">
      <c r="F494" s="317"/>
      <c r="G494" s="318"/>
      <c r="H494" s="317"/>
      <c r="J494" s="317"/>
    </row>
    <row r="495" spans="6:10" ht="15.75" customHeight="1">
      <c r="F495" s="317"/>
      <c r="G495" s="318"/>
      <c r="H495" s="317"/>
      <c r="J495" s="317"/>
    </row>
    <row r="496" spans="6:10" ht="15.75" customHeight="1">
      <c r="F496" s="317"/>
      <c r="G496" s="318"/>
      <c r="H496" s="317"/>
      <c r="J496" s="317"/>
    </row>
    <row r="497" spans="6:10" ht="15.75" customHeight="1">
      <c r="F497" s="317"/>
      <c r="G497" s="318"/>
      <c r="H497" s="317"/>
      <c r="J497" s="317"/>
    </row>
    <row r="498" spans="6:10" ht="15.75" customHeight="1">
      <c r="F498" s="317"/>
      <c r="G498" s="318"/>
      <c r="H498" s="317"/>
      <c r="J498" s="317"/>
    </row>
    <row r="499" spans="6:10" ht="15.75" customHeight="1">
      <c r="F499" s="317"/>
      <c r="G499" s="318"/>
      <c r="H499" s="317"/>
      <c r="J499" s="317"/>
    </row>
    <row r="500" spans="6:10" ht="15.75" customHeight="1">
      <c r="F500" s="317"/>
      <c r="G500" s="318"/>
      <c r="H500" s="317"/>
      <c r="J500" s="317"/>
    </row>
    <row r="501" spans="6:10" ht="15.75" customHeight="1">
      <c r="F501" s="317"/>
      <c r="G501" s="318"/>
      <c r="H501" s="317"/>
      <c r="J501" s="317"/>
    </row>
    <row r="502" spans="6:10" ht="15.75" customHeight="1">
      <c r="F502" s="317"/>
      <c r="G502" s="318"/>
      <c r="H502" s="317"/>
      <c r="J502" s="317"/>
    </row>
    <row r="503" spans="6:10" ht="15.75" customHeight="1">
      <c r="F503" s="317"/>
      <c r="G503" s="318"/>
      <c r="H503" s="317"/>
      <c r="J503" s="317"/>
    </row>
    <row r="504" spans="6:10" ht="15.75" customHeight="1">
      <c r="F504" s="317"/>
      <c r="G504" s="318"/>
      <c r="H504" s="317"/>
      <c r="J504" s="317"/>
    </row>
    <row r="505" spans="6:10" ht="15.75" customHeight="1">
      <c r="F505" s="317"/>
      <c r="G505" s="318"/>
      <c r="H505" s="317"/>
      <c r="J505" s="317"/>
    </row>
    <row r="506" spans="6:10" ht="15.75" customHeight="1">
      <c r="F506" s="317"/>
      <c r="G506" s="318"/>
      <c r="H506" s="317"/>
      <c r="J506" s="317"/>
    </row>
    <row r="507" spans="6:10" ht="15.75" customHeight="1">
      <c r="F507" s="317"/>
      <c r="G507" s="318"/>
      <c r="H507" s="317"/>
      <c r="J507" s="317"/>
    </row>
    <row r="508" spans="6:10" ht="15.75" customHeight="1">
      <c r="F508" s="317"/>
      <c r="G508" s="318"/>
      <c r="H508" s="317"/>
      <c r="J508" s="317"/>
    </row>
    <row r="509" spans="6:10" ht="15.75" customHeight="1">
      <c r="F509" s="317"/>
      <c r="G509" s="318"/>
      <c r="H509" s="317"/>
      <c r="J509" s="317"/>
    </row>
    <row r="510" spans="6:10" ht="15.75" customHeight="1">
      <c r="F510" s="317"/>
      <c r="G510" s="318"/>
      <c r="H510" s="317"/>
      <c r="J510" s="317"/>
    </row>
    <row r="511" spans="6:10" ht="15.75" customHeight="1">
      <c r="F511" s="317"/>
      <c r="G511" s="318"/>
      <c r="H511" s="317"/>
      <c r="J511" s="317"/>
    </row>
    <row r="512" spans="6:10" ht="15.75" customHeight="1">
      <c r="F512" s="317"/>
      <c r="G512" s="318"/>
      <c r="H512" s="317"/>
      <c r="J512" s="317"/>
    </row>
    <row r="513" spans="6:10" ht="15.75" customHeight="1">
      <c r="F513" s="317"/>
      <c r="G513" s="318"/>
      <c r="H513" s="317"/>
      <c r="J513" s="317"/>
    </row>
    <row r="514" spans="6:10" ht="15.75" customHeight="1">
      <c r="F514" s="317"/>
      <c r="G514" s="318"/>
      <c r="H514" s="317"/>
      <c r="J514" s="317"/>
    </row>
    <row r="515" spans="6:10" ht="15.75" customHeight="1">
      <c r="F515" s="317"/>
      <c r="G515" s="318"/>
      <c r="H515" s="317"/>
      <c r="J515" s="317"/>
    </row>
    <row r="516" spans="6:10" ht="15.75" customHeight="1">
      <c r="F516" s="317"/>
      <c r="G516" s="318"/>
      <c r="H516" s="317"/>
      <c r="J516" s="317"/>
    </row>
    <row r="517" spans="6:10" ht="15.75" customHeight="1">
      <c r="F517" s="317"/>
      <c r="G517" s="318"/>
      <c r="H517" s="317"/>
      <c r="J517" s="317"/>
    </row>
    <row r="518" spans="6:10" ht="15.75" customHeight="1">
      <c r="F518" s="317"/>
      <c r="G518" s="318"/>
      <c r="H518" s="317"/>
      <c r="J518" s="317"/>
    </row>
    <row r="519" spans="6:10" ht="15.75" customHeight="1">
      <c r="F519" s="317"/>
      <c r="G519" s="318"/>
      <c r="H519" s="317"/>
      <c r="J519" s="317"/>
    </row>
    <row r="520" spans="6:10" ht="15.75" customHeight="1">
      <c r="F520" s="317"/>
      <c r="G520" s="318"/>
      <c r="H520" s="317"/>
      <c r="J520" s="317"/>
    </row>
    <row r="521" spans="6:10" ht="15.75" customHeight="1">
      <c r="F521" s="317"/>
      <c r="G521" s="318"/>
      <c r="H521" s="317"/>
      <c r="J521" s="317"/>
    </row>
    <row r="522" spans="6:10" ht="15.75" customHeight="1">
      <c r="F522" s="317"/>
      <c r="G522" s="318"/>
      <c r="H522" s="317"/>
      <c r="J522" s="317"/>
    </row>
    <row r="523" spans="6:10" ht="15.75" customHeight="1">
      <c r="F523" s="317"/>
      <c r="G523" s="318"/>
      <c r="H523" s="317"/>
      <c r="J523" s="317"/>
    </row>
    <row r="524" spans="6:10" ht="15.75" customHeight="1">
      <c r="F524" s="317"/>
      <c r="G524" s="318"/>
      <c r="H524" s="317"/>
      <c r="J524" s="317"/>
    </row>
    <row r="525" spans="6:10" ht="15.75" customHeight="1">
      <c r="F525" s="317"/>
      <c r="G525" s="318"/>
      <c r="H525" s="317"/>
      <c r="J525" s="317"/>
    </row>
    <row r="526" spans="6:10" ht="15.75" customHeight="1">
      <c r="F526" s="317"/>
      <c r="G526" s="318"/>
      <c r="H526" s="317"/>
      <c r="J526" s="317"/>
    </row>
    <row r="527" spans="6:10" ht="15.75" customHeight="1">
      <c r="F527" s="317"/>
      <c r="G527" s="318"/>
      <c r="H527" s="317"/>
      <c r="J527" s="317"/>
    </row>
    <row r="528" spans="6:10" ht="15.75" customHeight="1">
      <c r="F528" s="317"/>
      <c r="G528" s="318"/>
      <c r="H528" s="317"/>
      <c r="J528" s="317"/>
    </row>
    <row r="529" spans="6:10" ht="15.75" customHeight="1">
      <c r="F529" s="317"/>
      <c r="G529" s="318"/>
      <c r="H529" s="317"/>
      <c r="J529" s="317"/>
    </row>
    <row r="530" spans="6:10" ht="15.75" customHeight="1">
      <c r="F530" s="317"/>
      <c r="G530" s="318"/>
      <c r="H530" s="317"/>
      <c r="J530" s="317"/>
    </row>
    <row r="531" spans="6:10" ht="15.75" customHeight="1">
      <c r="F531" s="317"/>
      <c r="G531" s="318"/>
      <c r="H531" s="317"/>
      <c r="J531" s="317"/>
    </row>
    <row r="532" spans="6:10" ht="15.75" customHeight="1">
      <c r="F532" s="317"/>
      <c r="G532" s="318"/>
      <c r="H532" s="317"/>
      <c r="J532" s="317"/>
    </row>
    <row r="533" spans="6:10" ht="15.75" customHeight="1">
      <c r="F533" s="317"/>
      <c r="G533" s="318"/>
      <c r="H533" s="317"/>
      <c r="J533" s="317"/>
    </row>
    <row r="534" spans="6:10" ht="15.75" customHeight="1">
      <c r="F534" s="317"/>
      <c r="G534" s="318"/>
      <c r="H534" s="317"/>
      <c r="J534" s="317"/>
    </row>
    <row r="535" spans="6:10" ht="15.75" customHeight="1">
      <c r="F535" s="317"/>
      <c r="G535" s="318"/>
      <c r="H535" s="317"/>
      <c r="J535" s="317"/>
    </row>
    <row r="536" spans="6:10" ht="15.75" customHeight="1">
      <c r="F536" s="317"/>
      <c r="G536" s="318"/>
      <c r="H536" s="317"/>
      <c r="J536" s="317"/>
    </row>
    <row r="537" spans="6:10" ht="15.75" customHeight="1">
      <c r="F537" s="317"/>
      <c r="G537" s="318"/>
      <c r="H537" s="317"/>
      <c r="J537" s="317"/>
    </row>
    <row r="538" spans="6:10" ht="15.75" customHeight="1">
      <c r="F538" s="317"/>
      <c r="G538" s="318"/>
      <c r="H538" s="317"/>
      <c r="J538" s="317"/>
    </row>
    <row r="539" spans="6:10" ht="15.75" customHeight="1">
      <c r="F539" s="317"/>
      <c r="G539" s="318"/>
      <c r="H539" s="317"/>
      <c r="J539" s="317"/>
    </row>
    <row r="540" spans="6:10" ht="15.75" customHeight="1">
      <c r="F540" s="317"/>
      <c r="G540" s="318"/>
      <c r="H540" s="317"/>
      <c r="J540" s="317"/>
    </row>
    <row r="541" spans="6:10" ht="15.75" customHeight="1">
      <c r="F541" s="317"/>
      <c r="G541" s="318"/>
      <c r="H541" s="317"/>
      <c r="J541" s="317"/>
    </row>
    <row r="542" spans="6:10" ht="15.75" customHeight="1">
      <c r="F542" s="317"/>
      <c r="G542" s="318"/>
      <c r="H542" s="317"/>
      <c r="J542" s="317"/>
    </row>
    <row r="543" spans="6:10" ht="15.75" customHeight="1">
      <c r="F543" s="317"/>
      <c r="G543" s="318"/>
      <c r="H543" s="317"/>
      <c r="J543" s="317"/>
    </row>
    <row r="544" spans="6:10" ht="15.75" customHeight="1">
      <c r="F544" s="317"/>
      <c r="G544" s="318"/>
      <c r="H544" s="317"/>
      <c r="J544" s="317"/>
    </row>
    <row r="545" spans="6:10" ht="15.75" customHeight="1">
      <c r="F545" s="317"/>
      <c r="G545" s="318"/>
      <c r="H545" s="317"/>
      <c r="J545" s="317"/>
    </row>
    <row r="546" spans="6:10" ht="15.75" customHeight="1">
      <c r="F546" s="317"/>
      <c r="G546" s="318"/>
      <c r="H546" s="317"/>
      <c r="J546" s="317"/>
    </row>
    <row r="547" spans="6:10" ht="15.75" customHeight="1">
      <c r="F547" s="317"/>
      <c r="G547" s="318"/>
      <c r="H547" s="317"/>
      <c r="J547" s="317"/>
    </row>
    <row r="548" spans="6:10" ht="15.75" customHeight="1">
      <c r="F548" s="317"/>
      <c r="G548" s="318"/>
      <c r="H548" s="317"/>
      <c r="J548" s="317"/>
    </row>
    <row r="549" spans="6:10" ht="15.75" customHeight="1">
      <c r="F549" s="317"/>
      <c r="G549" s="318"/>
      <c r="H549" s="317"/>
      <c r="J549" s="317"/>
    </row>
    <row r="550" spans="6:10" ht="15.75" customHeight="1">
      <c r="F550" s="317"/>
      <c r="G550" s="318"/>
      <c r="H550" s="317"/>
      <c r="J550" s="317"/>
    </row>
    <row r="551" spans="6:10" ht="15.75" customHeight="1">
      <c r="F551" s="317"/>
      <c r="G551" s="318"/>
      <c r="H551" s="317"/>
      <c r="J551" s="317"/>
    </row>
    <row r="552" spans="6:10" ht="15.75" customHeight="1">
      <c r="F552" s="317"/>
      <c r="G552" s="318"/>
      <c r="H552" s="317"/>
      <c r="J552" s="317"/>
    </row>
    <row r="553" spans="6:10" ht="15.75" customHeight="1">
      <c r="F553" s="317"/>
      <c r="G553" s="318"/>
      <c r="H553" s="317"/>
      <c r="J553" s="317"/>
    </row>
    <row r="554" spans="6:10" ht="15.75" customHeight="1">
      <c r="F554" s="317"/>
      <c r="G554" s="318"/>
      <c r="H554" s="317"/>
      <c r="J554" s="317"/>
    </row>
    <row r="555" spans="6:10" ht="15.75" customHeight="1">
      <c r="F555" s="317"/>
      <c r="G555" s="318"/>
      <c r="H555" s="317"/>
      <c r="J555" s="317"/>
    </row>
    <row r="556" spans="6:10" ht="15.75" customHeight="1">
      <c r="F556" s="317"/>
      <c r="G556" s="318"/>
      <c r="H556" s="317"/>
      <c r="J556" s="317"/>
    </row>
    <row r="557" spans="6:10" ht="15.75" customHeight="1">
      <c r="F557" s="317"/>
      <c r="G557" s="318"/>
      <c r="H557" s="317"/>
      <c r="J557" s="317"/>
    </row>
    <row r="558" spans="6:10" ht="15.75" customHeight="1">
      <c r="F558" s="317"/>
      <c r="G558" s="318"/>
      <c r="H558" s="317"/>
      <c r="J558" s="317"/>
    </row>
    <row r="559" spans="6:10" ht="15.75" customHeight="1">
      <c r="F559" s="317"/>
      <c r="G559" s="318"/>
      <c r="H559" s="317"/>
      <c r="J559" s="317"/>
    </row>
    <row r="560" spans="6:10" ht="15.75" customHeight="1">
      <c r="F560" s="317"/>
      <c r="G560" s="318"/>
      <c r="H560" s="317"/>
      <c r="J560" s="317"/>
    </row>
    <row r="561" spans="6:10" ht="15.75" customHeight="1">
      <c r="F561" s="317"/>
      <c r="G561" s="318"/>
      <c r="H561" s="317"/>
      <c r="J561" s="317"/>
    </row>
    <row r="562" spans="6:10" ht="15.75" customHeight="1">
      <c r="F562" s="317"/>
      <c r="G562" s="318"/>
      <c r="H562" s="317"/>
      <c r="J562" s="317"/>
    </row>
    <row r="563" spans="6:10" ht="15.75" customHeight="1">
      <c r="F563" s="317"/>
      <c r="G563" s="318"/>
      <c r="H563" s="317"/>
      <c r="J563" s="317"/>
    </row>
    <row r="564" spans="6:10" ht="15.75" customHeight="1">
      <c r="F564" s="317"/>
      <c r="G564" s="318"/>
      <c r="H564" s="317"/>
      <c r="J564" s="317"/>
    </row>
    <row r="565" spans="6:10" ht="15.75" customHeight="1">
      <c r="F565" s="317"/>
      <c r="G565" s="318"/>
      <c r="H565" s="317"/>
      <c r="J565" s="317"/>
    </row>
    <row r="566" spans="6:10" ht="15.75" customHeight="1">
      <c r="F566" s="317"/>
      <c r="G566" s="318"/>
      <c r="H566" s="317"/>
      <c r="J566" s="317"/>
    </row>
    <row r="567" spans="6:10" ht="15.75" customHeight="1">
      <c r="F567" s="317"/>
      <c r="G567" s="318"/>
      <c r="H567" s="317"/>
      <c r="J567" s="317"/>
    </row>
    <row r="568" spans="6:10" ht="15.75" customHeight="1">
      <c r="F568" s="317"/>
      <c r="G568" s="318"/>
      <c r="H568" s="317"/>
      <c r="J568" s="317"/>
    </row>
    <row r="569" spans="6:10" ht="15.75" customHeight="1">
      <c r="F569" s="317"/>
      <c r="G569" s="318"/>
      <c r="H569" s="317"/>
      <c r="J569" s="317"/>
    </row>
    <row r="570" spans="6:10" ht="15.75" customHeight="1">
      <c r="F570" s="317"/>
      <c r="G570" s="318"/>
      <c r="H570" s="317"/>
      <c r="J570" s="317"/>
    </row>
    <row r="571" spans="6:10" ht="15.75" customHeight="1">
      <c r="F571" s="317"/>
      <c r="G571" s="318"/>
      <c r="H571" s="317"/>
      <c r="J571" s="317"/>
    </row>
    <row r="572" spans="6:10" ht="15.75" customHeight="1">
      <c r="F572" s="317"/>
      <c r="G572" s="318"/>
      <c r="H572" s="317"/>
      <c r="J572" s="317"/>
    </row>
    <row r="573" spans="6:10" ht="15.75" customHeight="1">
      <c r="F573" s="317"/>
      <c r="G573" s="318"/>
      <c r="H573" s="317"/>
      <c r="J573" s="317"/>
    </row>
    <row r="574" spans="6:10" ht="15.75" customHeight="1">
      <c r="F574" s="317"/>
      <c r="G574" s="318"/>
      <c r="H574" s="317"/>
      <c r="J574" s="317"/>
    </row>
    <row r="575" spans="6:10" ht="15.75" customHeight="1">
      <c r="F575" s="317"/>
      <c r="G575" s="318"/>
      <c r="H575" s="317"/>
      <c r="J575" s="317"/>
    </row>
    <row r="576" spans="6:10" ht="15.75" customHeight="1">
      <c r="F576" s="317"/>
      <c r="G576" s="318"/>
      <c r="H576" s="317"/>
      <c r="J576" s="317"/>
    </row>
    <row r="577" spans="6:10" ht="15.75" customHeight="1">
      <c r="F577" s="317"/>
      <c r="G577" s="318"/>
      <c r="H577" s="317"/>
      <c r="J577" s="317"/>
    </row>
    <row r="578" spans="6:10" ht="15.75" customHeight="1">
      <c r="F578" s="317"/>
      <c r="G578" s="318"/>
      <c r="H578" s="317"/>
      <c r="J578" s="317"/>
    </row>
    <row r="579" spans="6:10" ht="15.75" customHeight="1">
      <c r="F579" s="317"/>
      <c r="G579" s="318"/>
      <c r="H579" s="317"/>
      <c r="J579" s="317"/>
    </row>
    <row r="580" spans="6:10" ht="15.75" customHeight="1">
      <c r="F580" s="317"/>
      <c r="G580" s="318"/>
      <c r="H580" s="317"/>
      <c r="J580" s="317"/>
    </row>
    <row r="581" spans="6:10" ht="15.75" customHeight="1">
      <c r="F581" s="317"/>
      <c r="G581" s="318"/>
      <c r="H581" s="317"/>
      <c r="J581" s="317"/>
    </row>
    <row r="582" spans="6:10" ht="15.75" customHeight="1">
      <c r="F582" s="317"/>
      <c r="G582" s="318"/>
      <c r="H582" s="317"/>
      <c r="J582" s="317"/>
    </row>
    <row r="583" spans="6:10" ht="15.75" customHeight="1">
      <c r="F583" s="317"/>
      <c r="G583" s="318"/>
      <c r="H583" s="317"/>
      <c r="J583" s="317"/>
    </row>
    <row r="584" spans="6:10" ht="15.75" customHeight="1">
      <c r="F584" s="317"/>
      <c r="G584" s="318"/>
      <c r="H584" s="317"/>
      <c r="J584" s="317"/>
    </row>
    <row r="585" spans="6:10" ht="15.75" customHeight="1">
      <c r="F585" s="317"/>
      <c r="G585" s="318"/>
      <c r="H585" s="317"/>
      <c r="J585" s="317"/>
    </row>
    <row r="586" spans="6:10" ht="15.75" customHeight="1">
      <c r="F586" s="317"/>
      <c r="G586" s="318"/>
      <c r="H586" s="317"/>
      <c r="J586" s="317"/>
    </row>
    <row r="587" spans="6:10" ht="15.75" customHeight="1">
      <c r="F587" s="317"/>
      <c r="G587" s="318"/>
      <c r="H587" s="317"/>
      <c r="J587" s="317"/>
    </row>
    <row r="588" spans="6:10" ht="15.75" customHeight="1">
      <c r="F588" s="317"/>
      <c r="G588" s="318"/>
      <c r="H588" s="317"/>
      <c r="J588" s="317"/>
    </row>
    <row r="589" spans="6:10" ht="15.75" customHeight="1">
      <c r="F589" s="317"/>
      <c r="G589" s="318"/>
      <c r="H589" s="317"/>
      <c r="J589" s="317"/>
    </row>
    <row r="590" spans="6:10" ht="15.75" customHeight="1">
      <c r="F590" s="317"/>
      <c r="G590" s="318"/>
      <c r="H590" s="317"/>
      <c r="J590" s="317"/>
    </row>
    <row r="591" spans="6:10" ht="15.75" customHeight="1">
      <c r="F591" s="317"/>
      <c r="G591" s="318"/>
      <c r="H591" s="317"/>
      <c r="J591" s="317"/>
    </row>
    <row r="592" spans="6:10" ht="15.75" customHeight="1">
      <c r="F592" s="317"/>
      <c r="G592" s="318"/>
      <c r="H592" s="317"/>
      <c r="J592" s="317"/>
    </row>
    <row r="593" spans="6:10" ht="15.75" customHeight="1">
      <c r="F593" s="317"/>
      <c r="G593" s="318"/>
      <c r="H593" s="317"/>
      <c r="J593" s="317"/>
    </row>
    <row r="594" spans="6:10" ht="15.75" customHeight="1">
      <c r="F594" s="317"/>
      <c r="G594" s="318"/>
      <c r="H594" s="317"/>
      <c r="J594" s="317"/>
    </row>
    <row r="595" spans="6:10" ht="15.75" customHeight="1">
      <c r="F595" s="317"/>
      <c r="G595" s="318"/>
      <c r="H595" s="317"/>
      <c r="J595" s="317"/>
    </row>
    <row r="596" spans="6:10" ht="15.75" customHeight="1">
      <c r="F596" s="317"/>
      <c r="G596" s="318"/>
      <c r="H596" s="317"/>
      <c r="J596" s="317"/>
    </row>
    <row r="597" spans="6:10" ht="15.75" customHeight="1">
      <c r="F597" s="317"/>
      <c r="G597" s="318"/>
      <c r="H597" s="317"/>
      <c r="J597" s="317"/>
    </row>
    <row r="598" spans="6:10" ht="15.75" customHeight="1">
      <c r="F598" s="317"/>
      <c r="G598" s="318"/>
      <c r="H598" s="317"/>
      <c r="J598" s="317"/>
    </row>
    <row r="599" spans="6:10" ht="15.75" customHeight="1">
      <c r="F599" s="317"/>
      <c r="G599" s="318"/>
      <c r="H599" s="317"/>
      <c r="J599" s="317"/>
    </row>
    <row r="600" spans="6:10" ht="15.75" customHeight="1">
      <c r="F600" s="317"/>
      <c r="G600" s="318"/>
      <c r="H600" s="317"/>
      <c r="J600" s="317"/>
    </row>
    <row r="601" spans="6:10" ht="15.75" customHeight="1">
      <c r="F601" s="317"/>
      <c r="G601" s="318"/>
      <c r="H601" s="317"/>
      <c r="J601" s="317"/>
    </row>
    <row r="602" spans="6:10" ht="15.75" customHeight="1">
      <c r="F602" s="317"/>
      <c r="G602" s="318"/>
      <c r="H602" s="317"/>
      <c r="J602" s="317"/>
    </row>
    <row r="603" spans="6:10" ht="15.75" customHeight="1">
      <c r="F603" s="317"/>
      <c r="G603" s="318"/>
      <c r="H603" s="317"/>
      <c r="J603" s="317"/>
    </row>
    <row r="604" spans="6:10" ht="15.75" customHeight="1">
      <c r="F604" s="317"/>
      <c r="G604" s="318"/>
      <c r="H604" s="317"/>
      <c r="J604" s="317"/>
    </row>
    <row r="605" spans="6:10" ht="15.75" customHeight="1">
      <c r="F605" s="317"/>
      <c r="G605" s="318"/>
      <c r="H605" s="317"/>
      <c r="J605" s="317"/>
    </row>
    <row r="606" spans="6:10" ht="15.75" customHeight="1">
      <c r="F606" s="317"/>
      <c r="G606" s="318"/>
      <c r="H606" s="317"/>
      <c r="J606" s="317"/>
    </row>
    <row r="607" spans="6:10" ht="15.75" customHeight="1">
      <c r="F607" s="317"/>
      <c r="G607" s="318"/>
      <c r="H607" s="317"/>
      <c r="J607" s="317"/>
    </row>
    <row r="608" spans="6:10" ht="15.75" customHeight="1">
      <c r="F608" s="317"/>
      <c r="G608" s="318"/>
      <c r="H608" s="317"/>
      <c r="J608" s="317"/>
    </row>
    <row r="609" spans="6:10" ht="15.75" customHeight="1">
      <c r="F609" s="317"/>
      <c r="G609" s="318"/>
      <c r="H609" s="317"/>
      <c r="J609" s="317"/>
    </row>
    <row r="610" spans="6:10" ht="15.75" customHeight="1">
      <c r="F610" s="317"/>
      <c r="G610" s="318"/>
      <c r="H610" s="317"/>
      <c r="J610" s="317"/>
    </row>
    <row r="611" spans="6:10" ht="15.75" customHeight="1">
      <c r="F611" s="317"/>
      <c r="G611" s="318"/>
      <c r="H611" s="317"/>
      <c r="J611" s="317"/>
    </row>
    <row r="612" spans="6:10" ht="15.75" customHeight="1">
      <c r="F612" s="317"/>
      <c r="G612" s="318"/>
      <c r="H612" s="317"/>
      <c r="J612" s="317"/>
    </row>
    <row r="613" spans="6:10" ht="15.75" customHeight="1">
      <c r="F613" s="317"/>
      <c r="G613" s="318"/>
      <c r="H613" s="317"/>
      <c r="J613" s="317"/>
    </row>
    <row r="614" spans="6:10" ht="15.75" customHeight="1">
      <c r="F614" s="317"/>
      <c r="G614" s="318"/>
      <c r="H614" s="317"/>
      <c r="J614" s="317"/>
    </row>
    <row r="615" spans="6:10" ht="15.75" customHeight="1">
      <c r="F615" s="317"/>
      <c r="G615" s="318"/>
      <c r="H615" s="317"/>
      <c r="J615" s="317"/>
    </row>
    <row r="616" spans="6:10" ht="15.75" customHeight="1">
      <c r="F616" s="317"/>
      <c r="G616" s="318"/>
      <c r="H616" s="317"/>
      <c r="J616" s="317"/>
    </row>
    <row r="617" spans="6:10" ht="15.75" customHeight="1">
      <c r="F617" s="317"/>
      <c r="G617" s="318"/>
      <c r="H617" s="317"/>
      <c r="J617" s="317"/>
    </row>
    <row r="618" spans="6:10" ht="15.75" customHeight="1">
      <c r="F618" s="317"/>
      <c r="G618" s="318"/>
      <c r="H618" s="317"/>
      <c r="J618" s="317"/>
    </row>
    <row r="619" spans="6:10" ht="15.75" customHeight="1">
      <c r="F619" s="317"/>
      <c r="G619" s="318"/>
      <c r="H619" s="317"/>
      <c r="J619" s="317"/>
    </row>
    <row r="620" spans="6:10" ht="15.75" customHeight="1">
      <c r="F620" s="317"/>
      <c r="G620" s="318"/>
      <c r="H620" s="317"/>
      <c r="J620" s="317"/>
    </row>
    <row r="621" spans="6:10" ht="15.75" customHeight="1">
      <c r="F621" s="317"/>
      <c r="G621" s="318"/>
      <c r="H621" s="317"/>
      <c r="J621" s="317"/>
    </row>
    <row r="622" spans="6:10" ht="15.75" customHeight="1">
      <c r="F622" s="317"/>
      <c r="G622" s="318"/>
      <c r="H622" s="317"/>
      <c r="J622" s="317"/>
    </row>
    <row r="623" spans="6:10" ht="15.75" customHeight="1">
      <c r="F623" s="317"/>
      <c r="G623" s="318"/>
      <c r="H623" s="317"/>
      <c r="J623" s="317"/>
    </row>
    <row r="624" spans="6:10" ht="15.75" customHeight="1">
      <c r="F624" s="317"/>
      <c r="G624" s="318"/>
      <c r="H624" s="317"/>
      <c r="J624" s="317"/>
    </row>
    <row r="625" spans="6:10" ht="15.75" customHeight="1">
      <c r="F625" s="317"/>
      <c r="G625" s="318"/>
      <c r="H625" s="317"/>
      <c r="J625" s="317"/>
    </row>
    <row r="626" spans="6:10" ht="15.75" customHeight="1">
      <c r="F626" s="317"/>
      <c r="G626" s="318"/>
      <c r="H626" s="317"/>
      <c r="J626" s="317"/>
    </row>
    <row r="627" spans="6:10" ht="15.75" customHeight="1">
      <c r="F627" s="317"/>
      <c r="G627" s="318"/>
      <c r="H627" s="317"/>
      <c r="J627" s="317"/>
    </row>
    <row r="628" spans="6:10" ht="15.75" customHeight="1">
      <c r="F628" s="317"/>
      <c r="G628" s="318"/>
      <c r="H628" s="317"/>
      <c r="J628" s="317"/>
    </row>
    <row r="629" spans="6:10" ht="15.75" customHeight="1">
      <c r="F629" s="317"/>
      <c r="G629" s="318"/>
      <c r="H629" s="317"/>
      <c r="J629" s="317"/>
    </row>
    <row r="630" spans="6:10" ht="15.75" customHeight="1">
      <c r="F630" s="317"/>
      <c r="G630" s="318"/>
      <c r="H630" s="317"/>
      <c r="J630" s="317"/>
    </row>
    <row r="631" spans="6:10" ht="15.75" customHeight="1">
      <c r="F631" s="317"/>
      <c r="G631" s="318"/>
      <c r="H631" s="317"/>
      <c r="J631" s="317"/>
    </row>
    <row r="632" spans="6:10" ht="15.75" customHeight="1">
      <c r="F632" s="317"/>
      <c r="G632" s="318"/>
      <c r="H632" s="317"/>
      <c r="J632" s="317"/>
    </row>
    <row r="633" spans="6:10" ht="15.75" customHeight="1">
      <c r="F633" s="317"/>
      <c r="G633" s="318"/>
      <c r="H633" s="317"/>
      <c r="J633" s="317"/>
    </row>
    <row r="634" spans="6:10" ht="15.75" customHeight="1">
      <c r="F634" s="317"/>
      <c r="G634" s="318"/>
      <c r="H634" s="317"/>
      <c r="J634" s="317"/>
    </row>
    <row r="635" spans="6:10" ht="15.75" customHeight="1">
      <c r="F635" s="317"/>
      <c r="G635" s="318"/>
      <c r="H635" s="317"/>
      <c r="J635" s="317"/>
    </row>
    <row r="636" spans="6:10" ht="15.75" customHeight="1">
      <c r="F636" s="317"/>
      <c r="G636" s="318"/>
      <c r="H636" s="317"/>
      <c r="J636" s="317"/>
    </row>
    <row r="637" spans="6:10" ht="15.75" customHeight="1">
      <c r="F637" s="317"/>
      <c r="G637" s="318"/>
      <c r="H637" s="317"/>
      <c r="J637" s="317"/>
    </row>
    <row r="638" spans="6:10" ht="15.75" customHeight="1">
      <c r="F638" s="317"/>
      <c r="G638" s="318"/>
      <c r="H638" s="317"/>
      <c r="J638" s="317"/>
    </row>
    <row r="639" spans="6:10" ht="15.75" customHeight="1">
      <c r="F639" s="317"/>
      <c r="G639" s="318"/>
      <c r="H639" s="317"/>
      <c r="J639" s="317"/>
    </row>
    <row r="640" spans="6:10" ht="15.75" customHeight="1">
      <c r="F640" s="317"/>
      <c r="G640" s="318"/>
      <c r="H640" s="317"/>
      <c r="J640" s="317"/>
    </row>
    <row r="641" spans="6:10" ht="15.75" customHeight="1">
      <c r="F641" s="317"/>
      <c r="G641" s="318"/>
      <c r="H641" s="317"/>
      <c r="J641" s="317"/>
    </row>
    <row r="642" spans="6:10" ht="15.75" customHeight="1">
      <c r="F642" s="317"/>
      <c r="G642" s="318"/>
      <c r="H642" s="317"/>
      <c r="J642" s="317"/>
    </row>
    <row r="643" spans="6:10" ht="15.75" customHeight="1">
      <c r="F643" s="317"/>
      <c r="G643" s="318"/>
      <c r="H643" s="317"/>
      <c r="J643" s="317"/>
    </row>
    <row r="644" spans="6:10" ht="15.75" customHeight="1">
      <c r="F644" s="317"/>
      <c r="G644" s="318"/>
      <c r="H644" s="317"/>
      <c r="J644" s="317"/>
    </row>
    <row r="645" spans="6:10" ht="15.75" customHeight="1">
      <c r="F645" s="317"/>
      <c r="G645" s="318"/>
      <c r="H645" s="317"/>
      <c r="J645" s="317"/>
    </row>
    <row r="646" spans="6:10" ht="15.75" customHeight="1">
      <c r="F646" s="317"/>
      <c r="G646" s="318"/>
      <c r="H646" s="317"/>
      <c r="J646" s="317"/>
    </row>
    <row r="647" spans="6:10" ht="15.75" customHeight="1">
      <c r="F647" s="317"/>
      <c r="G647" s="318"/>
      <c r="H647" s="317"/>
      <c r="J647" s="317"/>
    </row>
    <row r="648" spans="6:10" ht="15.75" customHeight="1">
      <c r="F648" s="317"/>
      <c r="G648" s="318"/>
      <c r="H648" s="317"/>
      <c r="J648" s="317"/>
    </row>
    <row r="649" spans="6:10" ht="15.75" customHeight="1">
      <c r="F649" s="317"/>
      <c r="G649" s="318"/>
      <c r="H649" s="317"/>
      <c r="J649" s="317"/>
    </row>
    <row r="650" spans="6:10" ht="15.75" customHeight="1">
      <c r="F650" s="317"/>
      <c r="G650" s="318"/>
      <c r="H650" s="317"/>
      <c r="J650" s="317"/>
    </row>
    <row r="651" spans="6:10" ht="15.75" customHeight="1">
      <c r="F651" s="317"/>
      <c r="G651" s="318"/>
      <c r="H651" s="317"/>
      <c r="J651" s="317"/>
    </row>
    <row r="652" spans="6:10" ht="15.75" customHeight="1">
      <c r="F652" s="317"/>
      <c r="G652" s="318"/>
      <c r="H652" s="317"/>
      <c r="J652" s="317"/>
    </row>
    <row r="653" spans="6:10" ht="15.75" customHeight="1">
      <c r="F653" s="317"/>
      <c r="G653" s="318"/>
      <c r="H653" s="317"/>
      <c r="J653" s="317"/>
    </row>
    <row r="654" spans="6:10" ht="15.75" customHeight="1">
      <c r="F654" s="317"/>
      <c r="G654" s="318"/>
      <c r="H654" s="317"/>
      <c r="J654" s="317"/>
    </row>
    <row r="655" spans="6:10" ht="15.75" customHeight="1">
      <c r="F655" s="317"/>
      <c r="G655" s="318"/>
      <c r="H655" s="317"/>
      <c r="J655" s="317"/>
    </row>
    <row r="656" spans="6:10" ht="15.75" customHeight="1">
      <c r="F656" s="317"/>
      <c r="G656" s="318"/>
      <c r="H656" s="317"/>
      <c r="J656" s="317"/>
    </row>
    <row r="657" spans="6:10" ht="15.75" customHeight="1">
      <c r="F657" s="317"/>
      <c r="G657" s="318"/>
      <c r="H657" s="317"/>
      <c r="J657" s="317"/>
    </row>
    <row r="658" spans="6:10" ht="15.75" customHeight="1">
      <c r="F658" s="317"/>
      <c r="G658" s="318"/>
      <c r="H658" s="317"/>
      <c r="J658" s="317"/>
    </row>
    <row r="659" spans="6:10" ht="15.75" customHeight="1">
      <c r="F659" s="317"/>
      <c r="G659" s="318"/>
      <c r="H659" s="317"/>
      <c r="J659" s="317"/>
    </row>
    <row r="660" spans="6:10" ht="15.75" customHeight="1">
      <c r="F660" s="317"/>
      <c r="G660" s="318"/>
      <c r="H660" s="317"/>
      <c r="J660" s="317"/>
    </row>
    <row r="661" spans="6:10" ht="15.75" customHeight="1">
      <c r="F661" s="317"/>
      <c r="G661" s="318"/>
      <c r="H661" s="317"/>
      <c r="J661" s="317"/>
    </row>
    <row r="662" spans="6:10" ht="15.75" customHeight="1">
      <c r="F662" s="317"/>
      <c r="G662" s="318"/>
      <c r="H662" s="317"/>
      <c r="J662" s="317"/>
    </row>
    <row r="663" spans="6:10" ht="15.75" customHeight="1">
      <c r="F663" s="317"/>
      <c r="G663" s="318"/>
      <c r="H663" s="317"/>
      <c r="J663" s="317"/>
    </row>
    <row r="664" spans="6:10" ht="15.75" customHeight="1">
      <c r="F664" s="317"/>
      <c r="G664" s="318"/>
      <c r="H664" s="317"/>
      <c r="J664" s="317"/>
    </row>
    <row r="665" spans="6:10" ht="15.75" customHeight="1">
      <c r="F665" s="317"/>
      <c r="G665" s="318"/>
      <c r="H665" s="317"/>
      <c r="J665" s="317"/>
    </row>
    <row r="666" spans="6:10" ht="15.75" customHeight="1">
      <c r="F666" s="317"/>
      <c r="G666" s="318"/>
      <c r="H666" s="317"/>
      <c r="J666" s="317"/>
    </row>
    <row r="667" spans="6:10" ht="15.75" customHeight="1">
      <c r="F667" s="317"/>
      <c r="G667" s="318"/>
      <c r="H667" s="317"/>
      <c r="J667" s="317"/>
    </row>
    <row r="668" spans="6:10" ht="15.75" customHeight="1">
      <c r="F668" s="317"/>
      <c r="G668" s="318"/>
      <c r="H668" s="317"/>
      <c r="J668" s="317"/>
    </row>
    <row r="669" spans="6:10" ht="15.75" customHeight="1">
      <c r="F669" s="317"/>
      <c r="G669" s="318"/>
      <c r="H669" s="317"/>
      <c r="J669" s="317"/>
    </row>
    <row r="670" spans="6:10" ht="15.75" customHeight="1">
      <c r="F670" s="317"/>
      <c r="G670" s="318"/>
      <c r="H670" s="317"/>
      <c r="J670" s="317"/>
    </row>
    <row r="671" spans="6:10" ht="15.75" customHeight="1">
      <c r="F671" s="317"/>
      <c r="G671" s="318"/>
      <c r="H671" s="317"/>
      <c r="J671" s="317"/>
    </row>
    <row r="672" spans="6:10" ht="15.75" customHeight="1">
      <c r="F672" s="317"/>
      <c r="G672" s="318"/>
      <c r="H672" s="317"/>
      <c r="J672" s="317"/>
    </row>
    <row r="673" spans="6:10" ht="15.75" customHeight="1">
      <c r="F673" s="317"/>
      <c r="G673" s="318"/>
      <c r="H673" s="317"/>
      <c r="J673" s="317"/>
    </row>
    <row r="674" spans="6:10" ht="15.75" customHeight="1">
      <c r="F674" s="317"/>
      <c r="G674" s="318"/>
      <c r="H674" s="317"/>
      <c r="J674" s="317"/>
    </row>
    <row r="675" spans="6:10" ht="15.75" customHeight="1">
      <c r="F675" s="317"/>
      <c r="G675" s="318"/>
      <c r="H675" s="317"/>
      <c r="J675" s="317"/>
    </row>
    <row r="676" spans="6:10" ht="15.75" customHeight="1">
      <c r="F676" s="317"/>
      <c r="G676" s="318"/>
      <c r="H676" s="317"/>
      <c r="J676" s="317"/>
    </row>
    <row r="677" spans="6:10" ht="15.75" customHeight="1">
      <c r="F677" s="317"/>
      <c r="G677" s="318"/>
      <c r="H677" s="317"/>
      <c r="J677" s="317"/>
    </row>
    <row r="678" spans="6:10" ht="15.75" customHeight="1">
      <c r="F678" s="317"/>
      <c r="G678" s="318"/>
      <c r="H678" s="317"/>
      <c r="J678" s="317"/>
    </row>
    <row r="679" spans="6:10" ht="15.75" customHeight="1">
      <c r="F679" s="317"/>
      <c r="G679" s="318"/>
      <c r="H679" s="317"/>
      <c r="J679" s="317"/>
    </row>
    <row r="680" spans="6:10" ht="15.75" customHeight="1">
      <c r="F680" s="317"/>
      <c r="G680" s="318"/>
      <c r="H680" s="317"/>
      <c r="J680" s="317"/>
    </row>
    <row r="681" spans="6:10" ht="15.75" customHeight="1">
      <c r="F681" s="317"/>
      <c r="G681" s="318"/>
      <c r="H681" s="317"/>
      <c r="J681" s="317"/>
    </row>
    <row r="682" spans="6:10" ht="15.75" customHeight="1">
      <c r="F682" s="317"/>
      <c r="G682" s="318"/>
      <c r="H682" s="317"/>
      <c r="J682" s="317"/>
    </row>
    <row r="683" spans="6:10" ht="15.75" customHeight="1">
      <c r="F683" s="317"/>
      <c r="G683" s="318"/>
      <c r="H683" s="317"/>
      <c r="J683" s="317"/>
    </row>
    <row r="684" spans="6:10" ht="15.75" customHeight="1">
      <c r="F684" s="317"/>
      <c r="G684" s="318"/>
      <c r="H684" s="317"/>
      <c r="J684" s="317"/>
    </row>
    <row r="685" spans="6:10" ht="15.75" customHeight="1">
      <c r="F685" s="317"/>
      <c r="G685" s="318"/>
      <c r="H685" s="317"/>
      <c r="J685" s="317"/>
    </row>
    <row r="686" spans="6:10" ht="15.75" customHeight="1">
      <c r="F686" s="317"/>
      <c r="G686" s="318"/>
      <c r="H686" s="317"/>
      <c r="J686" s="317"/>
    </row>
    <row r="687" spans="6:10" ht="15.75" customHeight="1">
      <c r="F687" s="317"/>
      <c r="G687" s="318"/>
      <c r="H687" s="317"/>
      <c r="J687" s="317"/>
    </row>
    <row r="688" spans="6:10" ht="15.75" customHeight="1">
      <c r="F688" s="317"/>
      <c r="G688" s="318"/>
      <c r="H688" s="317"/>
      <c r="J688" s="317"/>
    </row>
    <row r="689" spans="6:10" ht="15.75" customHeight="1">
      <c r="F689" s="317"/>
      <c r="G689" s="318"/>
      <c r="H689" s="317"/>
      <c r="J689" s="317"/>
    </row>
    <row r="690" spans="6:10" ht="15.75" customHeight="1">
      <c r="F690" s="317"/>
      <c r="G690" s="318"/>
      <c r="H690" s="317"/>
      <c r="J690" s="317"/>
    </row>
    <row r="691" spans="6:10" ht="15.75" customHeight="1">
      <c r="F691" s="317"/>
      <c r="G691" s="318"/>
      <c r="H691" s="317"/>
      <c r="J691" s="317"/>
    </row>
    <row r="692" spans="6:10" ht="15.75" customHeight="1">
      <c r="F692" s="317"/>
      <c r="G692" s="318"/>
      <c r="H692" s="317"/>
      <c r="J692" s="317"/>
    </row>
    <row r="693" spans="6:10" ht="15.75" customHeight="1">
      <c r="F693" s="317"/>
      <c r="G693" s="318"/>
      <c r="H693" s="317"/>
      <c r="J693" s="317"/>
    </row>
    <row r="694" spans="6:10" ht="15.75" customHeight="1">
      <c r="F694" s="317"/>
      <c r="G694" s="318"/>
      <c r="H694" s="317"/>
      <c r="J694" s="317"/>
    </row>
    <row r="695" spans="6:10" ht="15.75" customHeight="1">
      <c r="F695" s="317"/>
      <c r="G695" s="318"/>
      <c r="H695" s="317"/>
      <c r="J695" s="317"/>
    </row>
    <row r="696" spans="6:10" ht="15.75" customHeight="1">
      <c r="F696" s="317"/>
      <c r="G696" s="318"/>
      <c r="H696" s="317"/>
      <c r="J696" s="317"/>
    </row>
    <row r="697" spans="6:10" ht="15.75" customHeight="1">
      <c r="F697" s="317"/>
      <c r="G697" s="318"/>
      <c r="H697" s="317"/>
      <c r="J697" s="317"/>
    </row>
    <row r="698" spans="6:10" ht="15.75" customHeight="1">
      <c r="F698" s="317"/>
      <c r="G698" s="318"/>
      <c r="H698" s="317"/>
      <c r="J698" s="317"/>
    </row>
    <row r="699" spans="6:10" ht="15.75" customHeight="1">
      <c r="F699" s="317"/>
      <c r="G699" s="318"/>
      <c r="H699" s="317"/>
      <c r="J699" s="317"/>
    </row>
    <row r="700" spans="6:10" ht="15.75" customHeight="1">
      <c r="F700" s="317"/>
      <c r="G700" s="318"/>
      <c r="H700" s="317"/>
      <c r="J700" s="317"/>
    </row>
    <row r="701" spans="6:10" ht="15.75" customHeight="1">
      <c r="F701" s="317"/>
      <c r="G701" s="318"/>
      <c r="H701" s="317"/>
      <c r="J701" s="317"/>
    </row>
    <row r="702" spans="6:10" ht="15.75" customHeight="1">
      <c r="F702" s="317"/>
      <c r="G702" s="318"/>
      <c r="H702" s="317"/>
      <c r="J702" s="317"/>
    </row>
    <row r="703" spans="6:10" ht="15.75" customHeight="1">
      <c r="F703" s="317"/>
      <c r="G703" s="318"/>
      <c r="H703" s="317"/>
      <c r="J703" s="317"/>
    </row>
    <row r="704" spans="6:10" ht="15.75" customHeight="1">
      <c r="F704" s="317"/>
      <c r="G704" s="318"/>
      <c r="H704" s="317"/>
      <c r="J704" s="317"/>
    </row>
    <row r="705" spans="6:10" ht="15.75" customHeight="1">
      <c r="F705" s="317"/>
      <c r="G705" s="318"/>
      <c r="H705" s="317"/>
      <c r="J705" s="317"/>
    </row>
    <row r="706" spans="6:10" ht="15.75" customHeight="1">
      <c r="F706" s="317"/>
      <c r="G706" s="318"/>
      <c r="H706" s="317"/>
      <c r="J706" s="317"/>
    </row>
    <row r="707" spans="6:10" ht="15.75" customHeight="1">
      <c r="F707" s="317"/>
      <c r="G707" s="318"/>
      <c r="H707" s="317"/>
      <c r="J707" s="317"/>
    </row>
    <row r="708" spans="6:10" ht="15.75" customHeight="1">
      <c r="F708" s="317"/>
      <c r="G708" s="318"/>
      <c r="H708" s="317"/>
      <c r="J708" s="317"/>
    </row>
    <row r="709" spans="6:10" ht="15.75" customHeight="1">
      <c r="F709" s="317"/>
      <c r="G709" s="318"/>
      <c r="H709" s="317"/>
      <c r="J709" s="317"/>
    </row>
    <row r="710" spans="6:10" ht="15.75" customHeight="1">
      <c r="F710" s="317"/>
      <c r="G710" s="318"/>
      <c r="H710" s="317"/>
      <c r="J710" s="317"/>
    </row>
    <row r="711" spans="6:10" ht="15.75" customHeight="1">
      <c r="F711" s="317"/>
      <c r="G711" s="318"/>
      <c r="H711" s="317"/>
      <c r="J711" s="317"/>
    </row>
    <row r="712" spans="6:10" ht="15.75" customHeight="1">
      <c r="F712" s="317"/>
      <c r="G712" s="318"/>
      <c r="H712" s="317"/>
      <c r="J712" s="317"/>
    </row>
    <row r="713" spans="6:10" ht="15.75" customHeight="1">
      <c r="F713" s="317"/>
      <c r="G713" s="318"/>
      <c r="H713" s="317"/>
      <c r="J713" s="317"/>
    </row>
    <row r="714" spans="6:10" ht="15.75" customHeight="1">
      <c r="F714" s="317"/>
      <c r="G714" s="318"/>
      <c r="H714" s="317"/>
      <c r="J714" s="317"/>
    </row>
    <row r="715" spans="6:10" ht="15.75" customHeight="1">
      <c r="F715" s="317"/>
      <c r="G715" s="318"/>
      <c r="H715" s="317"/>
      <c r="J715" s="317"/>
    </row>
    <row r="716" spans="6:10" ht="15.75" customHeight="1">
      <c r="F716" s="317"/>
      <c r="G716" s="318"/>
      <c r="H716" s="317"/>
      <c r="J716" s="317"/>
    </row>
    <row r="717" spans="6:10" ht="15.75" customHeight="1">
      <c r="F717" s="317"/>
      <c r="G717" s="318"/>
      <c r="H717" s="317"/>
      <c r="J717" s="317"/>
    </row>
    <row r="718" spans="6:10" ht="15.75" customHeight="1">
      <c r="F718" s="317"/>
      <c r="G718" s="318"/>
      <c r="H718" s="317"/>
      <c r="J718" s="317"/>
    </row>
    <row r="719" spans="6:10" ht="15.75" customHeight="1">
      <c r="F719" s="317"/>
      <c r="G719" s="318"/>
      <c r="H719" s="317"/>
      <c r="J719" s="317"/>
    </row>
    <row r="720" spans="6:10" ht="15.75" customHeight="1">
      <c r="F720" s="317"/>
      <c r="G720" s="318"/>
      <c r="H720" s="317"/>
      <c r="J720" s="317"/>
    </row>
    <row r="721" spans="6:10" ht="15.75" customHeight="1">
      <c r="F721" s="317"/>
      <c r="G721" s="318"/>
      <c r="H721" s="317"/>
      <c r="J721" s="317"/>
    </row>
    <row r="722" spans="6:10" ht="15.75" customHeight="1">
      <c r="F722" s="317"/>
      <c r="G722" s="318"/>
      <c r="H722" s="317"/>
      <c r="J722" s="317"/>
    </row>
    <row r="723" spans="6:10" ht="15.75" customHeight="1">
      <c r="F723" s="317"/>
      <c r="G723" s="318"/>
      <c r="H723" s="317"/>
      <c r="J723" s="317"/>
    </row>
    <row r="724" spans="6:10" ht="15.75" customHeight="1">
      <c r="F724" s="317"/>
      <c r="G724" s="318"/>
      <c r="H724" s="317"/>
      <c r="J724" s="317"/>
    </row>
    <row r="725" spans="6:10" ht="15.75" customHeight="1">
      <c r="F725" s="317"/>
      <c r="G725" s="318"/>
      <c r="H725" s="317"/>
      <c r="J725" s="317"/>
    </row>
    <row r="726" spans="6:10" ht="15.75" customHeight="1">
      <c r="F726" s="317"/>
      <c r="G726" s="318"/>
      <c r="H726" s="317"/>
      <c r="J726" s="317"/>
    </row>
    <row r="727" spans="6:10" ht="15.75" customHeight="1">
      <c r="F727" s="317"/>
      <c r="G727" s="318"/>
      <c r="H727" s="317"/>
      <c r="J727" s="317"/>
    </row>
    <row r="728" spans="6:10" ht="15.75" customHeight="1">
      <c r="F728" s="317"/>
      <c r="G728" s="318"/>
      <c r="H728" s="317"/>
      <c r="J728" s="317"/>
    </row>
    <row r="729" spans="6:10" ht="15.75" customHeight="1">
      <c r="F729" s="317"/>
      <c r="G729" s="318"/>
      <c r="H729" s="317"/>
      <c r="J729" s="317"/>
    </row>
    <row r="730" spans="6:10" ht="15.75" customHeight="1">
      <c r="F730" s="317"/>
      <c r="G730" s="318"/>
      <c r="H730" s="317"/>
      <c r="J730" s="317"/>
    </row>
    <row r="731" spans="6:10" ht="15.75" customHeight="1">
      <c r="F731" s="317"/>
      <c r="G731" s="318"/>
      <c r="H731" s="317"/>
      <c r="J731" s="317"/>
    </row>
    <row r="732" spans="6:10" ht="15.75" customHeight="1">
      <c r="F732" s="317"/>
      <c r="G732" s="318"/>
      <c r="H732" s="317"/>
      <c r="J732" s="317"/>
    </row>
    <row r="733" spans="6:10" ht="15.75" customHeight="1">
      <c r="F733" s="317"/>
      <c r="G733" s="318"/>
      <c r="H733" s="317"/>
      <c r="J733" s="317"/>
    </row>
    <row r="734" spans="6:10" ht="15.75" customHeight="1">
      <c r="F734" s="317"/>
      <c r="G734" s="318"/>
      <c r="H734" s="317"/>
      <c r="J734" s="317"/>
    </row>
    <row r="735" spans="6:10" ht="15.75" customHeight="1">
      <c r="F735" s="317"/>
      <c r="G735" s="318"/>
      <c r="H735" s="317"/>
      <c r="J735" s="317"/>
    </row>
    <row r="736" spans="6:10" ht="15.75" customHeight="1">
      <c r="F736" s="317"/>
      <c r="G736" s="318"/>
      <c r="H736" s="317"/>
      <c r="J736" s="317"/>
    </row>
    <row r="737" spans="6:10" ht="15.75" customHeight="1">
      <c r="F737" s="317"/>
      <c r="G737" s="318"/>
      <c r="H737" s="317"/>
      <c r="J737" s="317"/>
    </row>
    <row r="738" spans="6:10" ht="15.75" customHeight="1">
      <c r="F738" s="317"/>
      <c r="G738" s="318"/>
      <c r="H738" s="317"/>
      <c r="J738" s="317"/>
    </row>
    <row r="739" spans="6:10" ht="15.75" customHeight="1">
      <c r="F739" s="317"/>
      <c r="G739" s="318"/>
      <c r="H739" s="317"/>
      <c r="J739" s="317"/>
    </row>
    <row r="740" spans="6:10" ht="15.75" customHeight="1">
      <c r="F740" s="317"/>
      <c r="G740" s="318"/>
      <c r="H740" s="317"/>
      <c r="J740" s="317"/>
    </row>
    <row r="741" spans="6:10" ht="15.75" customHeight="1">
      <c r="F741" s="317"/>
      <c r="G741" s="318"/>
      <c r="H741" s="317"/>
      <c r="J741" s="317"/>
    </row>
    <row r="742" spans="6:10" ht="15.75" customHeight="1">
      <c r="F742" s="317"/>
      <c r="G742" s="318"/>
      <c r="H742" s="317"/>
      <c r="J742" s="317"/>
    </row>
    <row r="743" spans="6:10" ht="15.75" customHeight="1">
      <c r="F743" s="317"/>
      <c r="G743" s="318"/>
      <c r="H743" s="317"/>
      <c r="J743" s="317"/>
    </row>
    <row r="744" spans="6:10" ht="15.75" customHeight="1">
      <c r="F744" s="317"/>
      <c r="G744" s="318"/>
      <c r="H744" s="317"/>
      <c r="J744" s="317"/>
    </row>
    <row r="745" spans="6:10" ht="15.75" customHeight="1">
      <c r="F745" s="317"/>
      <c r="G745" s="318"/>
      <c r="H745" s="317"/>
      <c r="J745" s="317"/>
    </row>
    <row r="746" spans="6:10" ht="15.75" customHeight="1">
      <c r="F746" s="317"/>
      <c r="G746" s="318"/>
      <c r="H746" s="317"/>
      <c r="J746" s="317"/>
    </row>
    <row r="747" spans="6:10" ht="15.75" customHeight="1">
      <c r="F747" s="317"/>
      <c r="G747" s="318"/>
      <c r="H747" s="317"/>
      <c r="J747" s="317"/>
    </row>
    <row r="748" spans="6:10" ht="15.75" customHeight="1">
      <c r="F748" s="317"/>
      <c r="G748" s="318"/>
      <c r="H748" s="317"/>
      <c r="J748" s="317"/>
    </row>
    <row r="749" spans="6:10" ht="15.75" customHeight="1">
      <c r="F749" s="317"/>
      <c r="G749" s="318"/>
      <c r="H749" s="317"/>
      <c r="J749" s="317"/>
    </row>
    <row r="750" spans="6:10" ht="15.75" customHeight="1">
      <c r="F750" s="317"/>
      <c r="G750" s="318"/>
      <c r="H750" s="317"/>
      <c r="J750" s="317"/>
    </row>
    <row r="751" spans="6:10" ht="15.75" customHeight="1">
      <c r="F751" s="317"/>
      <c r="G751" s="318"/>
      <c r="H751" s="317"/>
      <c r="J751" s="317"/>
    </row>
    <row r="752" spans="6:10" ht="15.75" customHeight="1">
      <c r="F752" s="317"/>
      <c r="G752" s="318"/>
      <c r="H752" s="317"/>
      <c r="J752" s="317"/>
    </row>
    <row r="753" spans="6:10" ht="15.75" customHeight="1">
      <c r="F753" s="317"/>
      <c r="G753" s="318"/>
      <c r="H753" s="317"/>
      <c r="J753" s="317"/>
    </row>
    <row r="754" spans="6:10" ht="15.75" customHeight="1">
      <c r="F754" s="317"/>
      <c r="G754" s="318"/>
      <c r="H754" s="317"/>
      <c r="J754" s="317"/>
    </row>
    <row r="755" spans="6:10" ht="15.75" customHeight="1">
      <c r="F755" s="317"/>
      <c r="G755" s="318"/>
      <c r="H755" s="317"/>
      <c r="J755" s="317"/>
    </row>
    <row r="756" spans="6:10" ht="15.75" customHeight="1">
      <c r="F756" s="317"/>
      <c r="G756" s="318"/>
      <c r="H756" s="317"/>
      <c r="J756" s="317"/>
    </row>
    <row r="757" spans="6:10" ht="15.75" customHeight="1">
      <c r="F757" s="317"/>
      <c r="G757" s="318"/>
      <c r="H757" s="317"/>
      <c r="J757" s="317"/>
    </row>
    <row r="758" spans="6:10" ht="15.75" customHeight="1">
      <c r="F758" s="317"/>
      <c r="G758" s="318"/>
      <c r="H758" s="317"/>
      <c r="J758" s="317"/>
    </row>
    <row r="759" spans="6:10" ht="15.75" customHeight="1">
      <c r="F759" s="317"/>
      <c r="G759" s="318"/>
      <c r="H759" s="317"/>
      <c r="J759" s="317"/>
    </row>
    <row r="760" spans="6:10" ht="15.75" customHeight="1">
      <c r="F760" s="317"/>
      <c r="G760" s="318"/>
      <c r="H760" s="317"/>
      <c r="J760" s="317"/>
    </row>
    <row r="761" spans="6:10" ht="15.75" customHeight="1">
      <c r="F761" s="317"/>
      <c r="G761" s="318"/>
      <c r="H761" s="317"/>
      <c r="J761" s="317"/>
    </row>
    <row r="762" spans="6:10" ht="15.75" customHeight="1">
      <c r="F762" s="317"/>
      <c r="G762" s="318"/>
      <c r="H762" s="317"/>
      <c r="J762" s="317"/>
    </row>
    <row r="763" spans="6:10" ht="15.75" customHeight="1">
      <c r="F763" s="317"/>
      <c r="G763" s="318"/>
      <c r="H763" s="317"/>
      <c r="J763" s="317"/>
    </row>
    <row r="764" spans="6:10" ht="15.75" customHeight="1">
      <c r="F764" s="317"/>
      <c r="G764" s="318"/>
      <c r="H764" s="317"/>
      <c r="J764" s="317"/>
    </row>
    <row r="765" spans="6:10" ht="15.75" customHeight="1">
      <c r="F765" s="317"/>
      <c r="G765" s="318"/>
      <c r="H765" s="317"/>
      <c r="J765" s="317"/>
    </row>
    <row r="766" spans="6:10" ht="15.75" customHeight="1">
      <c r="F766" s="317"/>
      <c r="G766" s="318"/>
      <c r="H766" s="317"/>
      <c r="J766" s="317"/>
    </row>
    <row r="767" spans="6:10" ht="15.75" customHeight="1">
      <c r="F767" s="317"/>
      <c r="G767" s="318"/>
      <c r="H767" s="317"/>
      <c r="J767" s="317"/>
    </row>
    <row r="768" spans="6:10" ht="15.75" customHeight="1">
      <c r="F768" s="317"/>
      <c r="G768" s="318"/>
      <c r="H768" s="317"/>
      <c r="J768" s="317"/>
    </row>
    <row r="769" spans="6:10" ht="15.75" customHeight="1">
      <c r="F769" s="317"/>
      <c r="G769" s="318"/>
      <c r="H769" s="317"/>
      <c r="J769" s="317"/>
    </row>
    <row r="770" spans="6:10" ht="15.75" customHeight="1">
      <c r="F770" s="317"/>
      <c r="G770" s="318"/>
      <c r="H770" s="317"/>
      <c r="J770" s="317"/>
    </row>
    <row r="771" spans="6:10" ht="15.75" customHeight="1">
      <c r="F771" s="317"/>
      <c r="G771" s="318"/>
      <c r="H771" s="317"/>
      <c r="J771" s="317"/>
    </row>
    <row r="772" spans="6:10" ht="15.75" customHeight="1">
      <c r="F772" s="317"/>
      <c r="G772" s="318"/>
      <c r="H772" s="317"/>
      <c r="J772" s="317"/>
    </row>
    <row r="773" spans="6:10" ht="15.75" customHeight="1">
      <c r="F773" s="317"/>
      <c r="G773" s="318"/>
      <c r="H773" s="317"/>
      <c r="J773" s="317"/>
    </row>
    <row r="774" spans="6:10" ht="15.75" customHeight="1">
      <c r="F774" s="317"/>
      <c r="G774" s="318"/>
      <c r="H774" s="317"/>
      <c r="J774" s="317"/>
    </row>
    <row r="775" spans="6:10" ht="15.75" customHeight="1">
      <c r="F775" s="317"/>
      <c r="G775" s="318"/>
      <c r="H775" s="317"/>
      <c r="J775" s="317"/>
    </row>
    <row r="776" spans="6:10" ht="15.75" customHeight="1">
      <c r="F776" s="317"/>
      <c r="G776" s="318"/>
      <c r="H776" s="317"/>
      <c r="J776" s="317"/>
    </row>
    <row r="777" spans="6:10" ht="15.75" customHeight="1">
      <c r="F777" s="317"/>
      <c r="G777" s="318"/>
      <c r="H777" s="317"/>
      <c r="J777" s="317"/>
    </row>
    <row r="778" spans="6:10" ht="15.75" customHeight="1">
      <c r="F778" s="317"/>
      <c r="G778" s="318"/>
      <c r="H778" s="317"/>
      <c r="J778" s="317"/>
    </row>
    <row r="779" spans="6:10" ht="15.75" customHeight="1">
      <c r="F779" s="317"/>
      <c r="G779" s="318"/>
      <c r="H779" s="317"/>
      <c r="J779" s="317"/>
    </row>
    <row r="780" spans="6:10" ht="15.75" customHeight="1">
      <c r="F780" s="317"/>
      <c r="G780" s="318"/>
      <c r="H780" s="317"/>
      <c r="J780" s="317"/>
    </row>
    <row r="781" spans="6:10" ht="15.75" customHeight="1">
      <c r="F781" s="317"/>
      <c r="G781" s="318"/>
      <c r="H781" s="317"/>
      <c r="J781" s="317"/>
    </row>
    <row r="782" spans="6:10" ht="15.75" customHeight="1">
      <c r="F782" s="317"/>
      <c r="G782" s="318"/>
      <c r="H782" s="317"/>
      <c r="J782" s="317"/>
    </row>
    <row r="783" spans="6:10" ht="15.75" customHeight="1">
      <c r="F783" s="317"/>
      <c r="G783" s="318"/>
      <c r="H783" s="317"/>
      <c r="J783" s="317"/>
    </row>
    <row r="784" spans="6:10" ht="15.75" customHeight="1">
      <c r="F784" s="317"/>
      <c r="G784" s="318"/>
      <c r="H784" s="317"/>
      <c r="J784" s="317"/>
    </row>
    <row r="785" spans="6:10" ht="15.75" customHeight="1">
      <c r="F785" s="317"/>
      <c r="G785" s="318"/>
      <c r="H785" s="317"/>
      <c r="J785" s="317"/>
    </row>
    <row r="786" spans="6:10" ht="15.75" customHeight="1">
      <c r="F786" s="317"/>
      <c r="G786" s="318"/>
      <c r="H786" s="317"/>
      <c r="J786" s="317"/>
    </row>
    <row r="787" spans="6:10" ht="15.75" customHeight="1">
      <c r="F787" s="317"/>
      <c r="G787" s="318"/>
      <c r="H787" s="317"/>
      <c r="J787" s="317"/>
    </row>
    <row r="788" spans="6:10" ht="15.75" customHeight="1">
      <c r="F788" s="317"/>
      <c r="G788" s="318"/>
      <c r="H788" s="317"/>
      <c r="J788" s="317"/>
    </row>
    <row r="789" spans="6:10" ht="15.75" customHeight="1">
      <c r="F789" s="317"/>
      <c r="G789" s="318"/>
      <c r="H789" s="317"/>
      <c r="J789" s="317"/>
    </row>
    <row r="790" spans="6:10" ht="15.75" customHeight="1">
      <c r="F790" s="317"/>
      <c r="G790" s="318"/>
      <c r="H790" s="317"/>
      <c r="J790" s="317"/>
    </row>
    <row r="791" spans="6:10" ht="15.75" customHeight="1">
      <c r="F791" s="317"/>
      <c r="G791" s="318"/>
      <c r="H791" s="317"/>
      <c r="J791" s="317"/>
    </row>
    <row r="792" spans="6:10" ht="15.75" customHeight="1">
      <c r="F792" s="317"/>
      <c r="G792" s="318"/>
      <c r="H792" s="317"/>
      <c r="J792" s="317"/>
    </row>
    <row r="793" spans="6:10" ht="15.75" customHeight="1">
      <c r="F793" s="317"/>
      <c r="G793" s="318"/>
      <c r="H793" s="317"/>
      <c r="J793" s="317"/>
    </row>
    <row r="794" spans="6:10" ht="15.75" customHeight="1">
      <c r="F794" s="317"/>
      <c r="G794" s="318"/>
      <c r="H794" s="317"/>
      <c r="J794" s="317"/>
    </row>
    <row r="795" spans="6:10" ht="15.75" customHeight="1">
      <c r="F795" s="317"/>
      <c r="G795" s="318"/>
      <c r="H795" s="317"/>
      <c r="J795" s="317"/>
    </row>
    <row r="796" spans="6:10" ht="15.75" customHeight="1">
      <c r="F796" s="317"/>
      <c r="G796" s="318"/>
      <c r="H796" s="317"/>
      <c r="J796" s="317"/>
    </row>
    <row r="797" spans="6:10" ht="15.75" customHeight="1">
      <c r="F797" s="317"/>
      <c r="G797" s="318"/>
      <c r="H797" s="317"/>
      <c r="J797" s="317"/>
    </row>
    <row r="798" spans="6:10" ht="15.75" customHeight="1">
      <c r="F798" s="317"/>
      <c r="G798" s="318"/>
      <c r="H798" s="317"/>
      <c r="J798" s="317"/>
    </row>
    <row r="799" spans="6:10" ht="15.75" customHeight="1">
      <c r="F799" s="317"/>
      <c r="G799" s="318"/>
      <c r="H799" s="317"/>
      <c r="J799" s="317"/>
    </row>
    <row r="800" spans="6:10" ht="15.75" customHeight="1">
      <c r="F800" s="317"/>
      <c r="G800" s="318"/>
      <c r="H800" s="317"/>
      <c r="J800" s="317"/>
    </row>
    <row r="801" spans="6:10" ht="15.75" customHeight="1">
      <c r="F801" s="317"/>
      <c r="G801" s="318"/>
      <c r="H801" s="317"/>
      <c r="J801" s="317"/>
    </row>
    <row r="802" spans="6:10" ht="15.75" customHeight="1">
      <c r="F802" s="317"/>
      <c r="G802" s="318"/>
      <c r="H802" s="317"/>
      <c r="J802" s="317"/>
    </row>
    <row r="803" spans="6:10" ht="15.75" customHeight="1">
      <c r="F803" s="317"/>
      <c r="G803" s="318"/>
      <c r="H803" s="317"/>
      <c r="J803" s="317"/>
    </row>
    <row r="804" spans="6:10" ht="15.75" customHeight="1">
      <c r="F804" s="317"/>
      <c r="G804" s="318"/>
      <c r="H804" s="317"/>
      <c r="J804" s="317"/>
    </row>
    <row r="805" spans="6:10" ht="15.75" customHeight="1">
      <c r="F805" s="317"/>
      <c r="G805" s="318"/>
      <c r="H805" s="317"/>
      <c r="J805" s="317"/>
    </row>
    <row r="806" spans="6:10" ht="15.75" customHeight="1">
      <c r="F806" s="317"/>
      <c r="G806" s="318"/>
      <c r="H806" s="317"/>
      <c r="J806" s="317"/>
    </row>
    <row r="807" spans="6:10" ht="15.75" customHeight="1">
      <c r="F807" s="317"/>
      <c r="G807" s="318"/>
      <c r="H807" s="317"/>
      <c r="J807" s="317"/>
    </row>
    <row r="808" spans="6:10" ht="15.75" customHeight="1">
      <c r="F808" s="317"/>
      <c r="G808" s="318"/>
      <c r="H808" s="317"/>
      <c r="J808" s="317"/>
    </row>
    <row r="809" spans="6:10" ht="15.75" customHeight="1">
      <c r="F809" s="317"/>
      <c r="G809" s="318"/>
      <c r="H809" s="317"/>
      <c r="J809" s="317"/>
    </row>
    <row r="810" spans="6:10" ht="15.75" customHeight="1">
      <c r="F810" s="317"/>
      <c r="G810" s="318"/>
      <c r="H810" s="317"/>
      <c r="J810" s="317"/>
    </row>
    <row r="811" spans="6:10" ht="15.75" customHeight="1">
      <c r="F811" s="317"/>
      <c r="G811" s="318"/>
      <c r="H811" s="317"/>
      <c r="J811" s="317"/>
    </row>
    <row r="812" spans="6:10" ht="15.75" customHeight="1">
      <c r="F812" s="317"/>
      <c r="G812" s="318"/>
      <c r="H812" s="317"/>
      <c r="J812" s="317"/>
    </row>
    <row r="813" spans="6:10" ht="15.75" customHeight="1">
      <c r="F813" s="317"/>
      <c r="G813" s="318"/>
      <c r="H813" s="317"/>
      <c r="J813" s="317"/>
    </row>
    <row r="814" spans="6:10" ht="15.75" customHeight="1">
      <c r="F814" s="317"/>
      <c r="G814" s="318"/>
      <c r="H814" s="317"/>
      <c r="J814" s="317"/>
    </row>
    <row r="815" spans="6:10" ht="15.75" customHeight="1">
      <c r="F815" s="317"/>
      <c r="G815" s="318"/>
      <c r="H815" s="317"/>
      <c r="J815" s="317"/>
    </row>
    <row r="816" spans="6:10" ht="15.75" customHeight="1">
      <c r="F816" s="317"/>
      <c r="G816" s="318"/>
      <c r="H816" s="317"/>
      <c r="J816" s="317"/>
    </row>
    <row r="817" spans="6:10" ht="15.75" customHeight="1">
      <c r="F817" s="317"/>
      <c r="G817" s="318"/>
      <c r="H817" s="317"/>
      <c r="J817" s="317"/>
    </row>
    <row r="818" spans="6:10" ht="15.75" customHeight="1">
      <c r="F818" s="317"/>
      <c r="G818" s="318"/>
      <c r="H818" s="317"/>
      <c r="J818" s="317"/>
    </row>
    <row r="819" spans="6:10" ht="15.75" customHeight="1">
      <c r="F819" s="317"/>
      <c r="G819" s="318"/>
      <c r="H819" s="317"/>
      <c r="J819" s="317"/>
    </row>
    <row r="820" spans="6:10" ht="15.75" customHeight="1">
      <c r="F820" s="317"/>
      <c r="G820" s="318"/>
      <c r="H820" s="317"/>
      <c r="J820" s="317"/>
    </row>
    <row r="821" spans="6:10" ht="15.75" customHeight="1">
      <c r="F821" s="317"/>
      <c r="G821" s="318"/>
      <c r="H821" s="317"/>
      <c r="J821" s="317"/>
    </row>
    <row r="822" spans="6:10" ht="15.75" customHeight="1">
      <c r="F822" s="317"/>
      <c r="G822" s="318"/>
      <c r="H822" s="317"/>
      <c r="J822" s="317"/>
    </row>
    <row r="823" spans="6:10" ht="15.75" customHeight="1">
      <c r="F823" s="317"/>
      <c r="G823" s="318"/>
      <c r="H823" s="317"/>
      <c r="J823" s="317"/>
    </row>
    <row r="824" spans="6:10" ht="15.75" customHeight="1">
      <c r="F824" s="317"/>
      <c r="G824" s="318"/>
      <c r="H824" s="317"/>
      <c r="J824" s="317"/>
    </row>
    <row r="825" spans="6:10" ht="15.75" customHeight="1">
      <c r="F825" s="317"/>
      <c r="G825" s="318"/>
      <c r="H825" s="317"/>
      <c r="J825" s="317"/>
    </row>
    <row r="826" spans="6:10" ht="15.75" customHeight="1">
      <c r="F826" s="317"/>
      <c r="G826" s="318"/>
      <c r="H826" s="317"/>
      <c r="J826" s="317"/>
    </row>
    <row r="827" spans="6:10" ht="15.75" customHeight="1">
      <c r="F827" s="317"/>
      <c r="G827" s="318"/>
      <c r="H827" s="317"/>
      <c r="J827" s="317"/>
    </row>
    <row r="828" spans="6:10" ht="15.75" customHeight="1">
      <c r="F828" s="317"/>
      <c r="G828" s="318"/>
      <c r="H828" s="317"/>
      <c r="J828" s="317"/>
    </row>
    <row r="829" spans="6:10" ht="15.75" customHeight="1">
      <c r="F829" s="317"/>
      <c r="G829" s="318"/>
      <c r="H829" s="317"/>
      <c r="J829" s="317"/>
    </row>
    <row r="830" spans="6:10" ht="15.75" customHeight="1">
      <c r="F830" s="317"/>
      <c r="G830" s="318"/>
      <c r="H830" s="317"/>
      <c r="J830" s="317"/>
    </row>
    <row r="831" spans="6:10" ht="15.75" customHeight="1">
      <c r="F831" s="317"/>
      <c r="G831" s="318"/>
      <c r="H831" s="317"/>
      <c r="J831" s="317"/>
    </row>
    <row r="832" spans="6:10" ht="15.75" customHeight="1">
      <c r="F832" s="317"/>
      <c r="G832" s="318"/>
      <c r="H832" s="317"/>
      <c r="J832" s="317"/>
    </row>
    <row r="833" spans="6:10" ht="15.75" customHeight="1">
      <c r="F833" s="317"/>
      <c r="G833" s="318"/>
      <c r="H833" s="317"/>
      <c r="J833" s="317"/>
    </row>
    <row r="834" spans="6:10" ht="15.75" customHeight="1">
      <c r="F834" s="317"/>
      <c r="G834" s="318"/>
      <c r="H834" s="317"/>
      <c r="J834" s="317"/>
    </row>
    <row r="835" spans="6:10" ht="15.75" customHeight="1">
      <c r="F835" s="317"/>
      <c r="G835" s="318"/>
      <c r="H835" s="317"/>
      <c r="J835" s="317"/>
    </row>
    <row r="836" spans="6:10" ht="15.75" customHeight="1">
      <c r="F836" s="317"/>
      <c r="G836" s="318"/>
      <c r="H836" s="317"/>
      <c r="J836" s="317"/>
    </row>
    <row r="837" spans="6:10" ht="15.75" customHeight="1">
      <c r="F837" s="317"/>
      <c r="G837" s="318"/>
      <c r="H837" s="317"/>
      <c r="J837" s="317"/>
    </row>
    <row r="838" spans="6:10" ht="15.75" customHeight="1">
      <c r="F838" s="317"/>
      <c r="G838" s="318"/>
      <c r="H838" s="317"/>
      <c r="J838" s="317"/>
    </row>
    <row r="839" spans="6:10" ht="15.75" customHeight="1">
      <c r="F839" s="317"/>
      <c r="G839" s="318"/>
      <c r="H839" s="317"/>
      <c r="J839" s="317"/>
    </row>
    <row r="840" spans="6:10" ht="15.75" customHeight="1">
      <c r="F840" s="317"/>
      <c r="G840" s="318"/>
      <c r="H840" s="317"/>
      <c r="J840" s="317"/>
    </row>
    <row r="841" spans="6:10" ht="15.75" customHeight="1">
      <c r="F841" s="317"/>
      <c r="G841" s="318"/>
      <c r="H841" s="317"/>
      <c r="J841" s="317"/>
    </row>
    <row r="842" spans="6:10" ht="15.75" customHeight="1">
      <c r="F842" s="317"/>
      <c r="G842" s="318"/>
      <c r="H842" s="317"/>
      <c r="J842" s="317"/>
    </row>
    <row r="843" spans="6:10" ht="15.75" customHeight="1">
      <c r="F843" s="317"/>
      <c r="G843" s="318"/>
      <c r="H843" s="317"/>
      <c r="J843" s="317"/>
    </row>
    <row r="844" spans="6:10" ht="15.75" customHeight="1">
      <c r="F844" s="317"/>
      <c r="G844" s="318"/>
      <c r="H844" s="317"/>
      <c r="J844" s="317"/>
    </row>
    <row r="845" spans="6:10" ht="15.75" customHeight="1">
      <c r="F845" s="317"/>
      <c r="G845" s="318"/>
      <c r="H845" s="317"/>
      <c r="J845" s="317"/>
    </row>
    <row r="846" spans="6:10" ht="15.75" customHeight="1">
      <c r="F846" s="317"/>
      <c r="G846" s="318"/>
      <c r="H846" s="317"/>
      <c r="J846" s="317"/>
    </row>
    <row r="847" spans="6:10" ht="15.75" customHeight="1">
      <c r="F847" s="317"/>
      <c r="G847" s="318"/>
      <c r="H847" s="317"/>
      <c r="J847" s="317"/>
    </row>
    <row r="848" spans="6:10" ht="15.75" customHeight="1">
      <c r="F848" s="317"/>
      <c r="G848" s="318"/>
      <c r="H848" s="317"/>
      <c r="J848" s="317"/>
    </row>
    <row r="849" spans="6:10" ht="15.75" customHeight="1">
      <c r="F849" s="317"/>
      <c r="G849" s="318"/>
      <c r="H849" s="317"/>
      <c r="J849" s="317"/>
    </row>
    <row r="850" spans="6:10" ht="15.75" customHeight="1">
      <c r="F850" s="317"/>
      <c r="G850" s="318"/>
      <c r="H850" s="317"/>
      <c r="J850" s="317"/>
    </row>
    <row r="851" spans="6:10" ht="15.75" customHeight="1">
      <c r="F851" s="317"/>
      <c r="G851" s="318"/>
      <c r="H851" s="317"/>
      <c r="J851" s="317"/>
    </row>
    <row r="852" spans="6:10" ht="15.75" customHeight="1">
      <c r="F852" s="317"/>
      <c r="G852" s="318"/>
      <c r="H852" s="317"/>
      <c r="J852" s="317"/>
    </row>
    <row r="853" spans="6:10" ht="15.75" customHeight="1">
      <c r="F853" s="317"/>
      <c r="G853" s="318"/>
      <c r="H853" s="317"/>
      <c r="J853" s="317"/>
    </row>
    <row r="854" spans="6:10" ht="15.75" customHeight="1">
      <c r="F854" s="317"/>
      <c r="G854" s="318"/>
      <c r="H854" s="317"/>
      <c r="J854" s="317"/>
    </row>
    <row r="855" spans="6:10" ht="15.75" customHeight="1">
      <c r="F855" s="317"/>
      <c r="G855" s="318"/>
      <c r="H855" s="317"/>
      <c r="J855" s="317"/>
    </row>
    <row r="856" spans="6:10" ht="15.75" customHeight="1">
      <c r="F856" s="317"/>
      <c r="G856" s="318"/>
      <c r="H856" s="317"/>
      <c r="J856" s="317"/>
    </row>
    <row r="857" spans="6:10" ht="15.75" customHeight="1">
      <c r="F857" s="317"/>
      <c r="G857" s="318"/>
      <c r="H857" s="317"/>
      <c r="J857" s="317"/>
    </row>
    <row r="858" spans="6:10" ht="15.75" customHeight="1">
      <c r="F858" s="317"/>
      <c r="G858" s="318"/>
      <c r="H858" s="317"/>
      <c r="J858" s="317"/>
    </row>
    <row r="859" spans="6:10" ht="15.75" customHeight="1">
      <c r="F859" s="317"/>
      <c r="G859" s="318"/>
      <c r="H859" s="317"/>
      <c r="J859" s="317"/>
    </row>
    <row r="860" spans="6:10" ht="15.75" customHeight="1">
      <c r="F860" s="317"/>
      <c r="G860" s="318"/>
      <c r="H860" s="317"/>
      <c r="J860" s="317"/>
    </row>
    <row r="861" spans="6:10" ht="15.75" customHeight="1">
      <c r="F861" s="317"/>
      <c r="G861" s="318"/>
      <c r="H861" s="317"/>
      <c r="J861" s="317"/>
    </row>
    <row r="862" spans="6:10" ht="15.75" customHeight="1">
      <c r="F862" s="317"/>
      <c r="G862" s="318"/>
      <c r="H862" s="317"/>
      <c r="J862" s="317"/>
    </row>
    <row r="863" spans="6:10" ht="15.75" customHeight="1">
      <c r="F863" s="317"/>
      <c r="G863" s="318"/>
      <c r="H863" s="317"/>
      <c r="J863" s="317"/>
    </row>
    <row r="864" spans="6:10" ht="15.75" customHeight="1">
      <c r="F864" s="317"/>
      <c r="G864" s="318"/>
      <c r="H864" s="317"/>
      <c r="J864" s="317"/>
    </row>
    <row r="865" spans="6:10" ht="15.75" customHeight="1">
      <c r="F865" s="317"/>
      <c r="G865" s="318"/>
      <c r="H865" s="317"/>
      <c r="J865" s="317"/>
    </row>
    <row r="866" spans="6:10" ht="15.75" customHeight="1">
      <c r="F866" s="317"/>
      <c r="G866" s="318"/>
      <c r="H866" s="317"/>
      <c r="J866" s="317"/>
    </row>
    <row r="867" spans="6:10" ht="15.75" customHeight="1">
      <c r="F867" s="317"/>
      <c r="G867" s="318"/>
      <c r="H867" s="317"/>
      <c r="J867" s="317"/>
    </row>
    <row r="868" spans="6:10" ht="15.75" customHeight="1">
      <c r="F868" s="317"/>
      <c r="G868" s="318"/>
      <c r="H868" s="317"/>
      <c r="J868" s="317"/>
    </row>
    <row r="869" spans="6:10" ht="15.75" customHeight="1">
      <c r="F869" s="317"/>
      <c r="G869" s="318"/>
      <c r="H869" s="317"/>
      <c r="J869" s="317"/>
    </row>
    <row r="870" spans="6:10" ht="15.75" customHeight="1">
      <c r="F870" s="317"/>
      <c r="G870" s="318"/>
      <c r="H870" s="317"/>
      <c r="J870" s="317"/>
    </row>
    <row r="871" spans="6:10" ht="15.75" customHeight="1">
      <c r="F871" s="317"/>
      <c r="G871" s="318"/>
      <c r="H871" s="317"/>
      <c r="J871" s="317"/>
    </row>
    <row r="872" spans="6:10" ht="15.75" customHeight="1">
      <c r="F872" s="317"/>
      <c r="G872" s="318"/>
      <c r="H872" s="317"/>
      <c r="J872" s="317"/>
    </row>
    <row r="873" spans="6:10" ht="15.75" customHeight="1">
      <c r="F873" s="317"/>
      <c r="G873" s="318"/>
      <c r="H873" s="317"/>
      <c r="J873" s="317"/>
    </row>
    <row r="874" spans="6:10" ht="15.75" customHeight="1">
      <c r="F874" s="317"/>
      <c r="G874" s="318"/>
      <c r="H874" s="317"/>
      <c r="J874" s="317"/>
    </row>
    <row r="875" spans="6:10" ht="15.75" customHeight="1">
      <c r="F875" s="317"/>
      <c r="G875" s="318"/>
      <c r="H875" s="317"/>
      <c r="J875" s="317"/>
    </row>
    <row r="876" spans="6:10" ht="15.75" customHeight="1">
      <c r="F876" s="317"/>
      <c r="G876" s="318"/>
      <c r="H876" s="317"/>
      <c r="J876" s="317"/>
    </row>
    <row r="877" spans="6:10" ht="15.75" customHeight="1">
      <c r="F877" s="317"/>
      <c r="G877" s="318"/>
      <c r="H877" s="317"/>
      <c r="J877" s="317"/>
    </row>
    <row r="878" spans="6:10" ht="15.75" customHeight="1">
      <c r="F878" s="317"/>
      <c r="G878" s="318"/>
      <c r="H878" s="317"/>
      <c r="J878" s="317"/>
    </row>
    <row r="879" spans="6:10" ht="15.75" customHeight="1">
      <c r="F879" s="317"/>
      <c r="G879" s="318"/>
      <c r="H879" s="317"/>
      <c r="J879" s="317"/>
    </row>
    <row r="880" spans="6:10" ht="15.75" customHeight="1">
      <c r="F880" s="317"/>
      <c r="G880" s="318"/>
      <c r="H880" s="317"/>
      <c r="J880" s="317"/>
    </row>
    <row r="881" spans="6:10" ht="15.75" customHeight="1">
      <c r="F881" s="317"/>
      <c r="G881" s="318"/>
      <c r="H881" s="317"/>
      <c r="J881" s="317"/>
    </row>
    <row r="882" spans="6:10" ht="15.75" customHeight="1">
      <c r="F882" s="317"/>
      <c r="G882" s="318"/>
      <c r="H882" s="317"/>
      <c r="J882" s="317"/>
    </row>
    <row r="883" spans="6:10" ht="15.75" customHeight="1">
      <c r="F883" s="317"/>
      <c r="G883" s="318"/>
      <c r="H883" s="317"/>
      <c r="J883" s="317"/>
    </row>
    <row r="884" spans="6:10" ht="15.75" customHeight="1">
      <c r="F884" s="317"/>
      <c r="G884" s="318"/>
      <c r="H884" s="317"/>
      <c r="J884" s="317"/>
    </row>
    <row r="885" spans="6:10" ht="15.75" customHeight="1">
      <c r="F885" s="317"/>
      <c r="G885" s="318"/>
      <c r="H885" s="317"/>
      <c r="J885" s="317"/>
    </row>
    <row r="886" spans="6:10" ht="15.75" customHeight="1">
      <c r="F886" s="317"/>
      <c r="G886" s="318"/>
      <c r="H886" s="317"/>
      <c r="J886" s="317"/>
    </row>
    <row r="887" spans="6:10" ht="15.75" customHeight="1">
      <c r="F887" s="317"/>
      <c r="G887" s="318"/>
      <c r="H887" s="317"/>
      <c r="J887" s="317"/>
    </row>
    <row r="888" spans="6:10" ht="15.75" customHeight="1">
      <c r="F888" s="317"/>
      <c r="G888" s="318"/>
      <c r="H888" s="317"/>
      <c r="J888" s="317"/>
    </row>
    <row r="889" spans="6:10" ht="15.75" customHeight="1">
      <c r="F889" s="317"/>
      <c r="G889" s="318"/>
      <c r="H889" s="317"/>
      <c r="J889" s="317"/>
    </row>
    <row r="890" spans="6:10" ht="15.75" customHeight="1">
      <c r="F890" s="317"/>
      <c r="G890" s="318"/>
      <c r="H890" s="317"/>
      <c r="J890" s="317"/>
    </row>
    <row r="891" spans="6:10" ht="15.75" customHeight="1">
      <c r="F891" s="317"/>
      <c r="G891" s="318"/>
      <c r="H891" s="317"/>
      <c r="J891" s="317"/>
    </row>
    <row r="892" spans="6:10" ht="15.75" customHeight="1">
      <c r="F892" s="317"/>
      <c r="G892" s="318"/>
      <c r="H892" s="317"/>
      <c r="J892" s="317"/>
    </row>
    <row r="893" spans="6:10" ht="15.75" customHeight="1">
      <c r="F893" s="317"/>
      <c r="G893" s="318"/>
      <c r="H893" s="317"/>
      <c r="J893" s="317"/>
    </row>
    <row r="894" spans="6:10" ht="15.75" customHeight="1">
      <c r="F894" s="317"/>
      <c r="G894" s="318"/>
      <c r="H894" s="317"/>
      <c r="J894" s="317"/>
    </row>
    <row r="895" spans="6:10" ht="15.75" customHeight="1">
      <c r="F895" s="317"/>
      <c r="G895" s="318"/>
      <c r="H895" s="317"/>
      <c r="J895" s="317"/>
    </row>
    <row r="896" spans="6:10" ht="15.75" customHeight="1">
      <c r="F896" s="317"/>
      <c r="G896" s="318"/>
      <c r="H896" s="317"/>
      <c r="J896" s="317"/>
    </row>
    <row r="897" spans="6:10" ht="15.75" customHeight="1">
      <c r="F897" s="317"/>
      <c r="G897" s="318"/>
      <c r="H897" s="317"/>
      <c r="J897" s="317"/>
    </row>
    <row r="898" spans="6:10" ht="15.75" customHeight="1">
      <c r="F898" s="317"/>
      <c r="G898" s="318"/>
      <c r="H898" s="317"/>
      <c r="J898" s="317"/>
    </row>
    <row r="899" spans="6:10" ht="15.75" customHeight="1">
      <c r="F899" s="317"/>
      <c r="G899" s="318"/>
      <c r="H899" s="317"/>
      <c r="J899" s="317"/>
    </row>
    <row r="900" spans="6:10" ht="15.75" customHeight="1">
      <c r="F900" s="317"/>
      <c r="G900" s="318"/>
      <c r="H900" s="317"/>
      <c r="J900" s="317"/>
    </row>
    <row r="901" spans="6:10" ht="15.75" customHeight="1">
      <c r="F901" s="317"/>
      <c r="G901" s="318"/>
      <c r="H901" s="317"/>
      <c r="J901" s="317"/>
    </row>
    <row r="902" spans="6:10" ht="15.75" customHeight="1">
      <c r="F902" s="317"/>
      <c r="G902" s="318"/>
      <c r="H902" s="317"/>
      <c r="J902" s="317"/>
    </row>
    <row r="903" spans="6:10" ht="15.75" customHeight="1">
      <c r="F903" s="317"/>
      <c r="G903" s="318"/>
      <c r="H903" s="317"/>
      <c r="J903" s="317"/>
    </row>
    <row r="904" spans="6:10" ht="15.75" customHeight="1">
      <c r="F904" s="317"/>
      <c r="G904" s="318"/>
      <c r="H904" s="317"/>
      <c r="J904" s="317"/>
    </row>
    <row r="905" spans="6:10" ht="15.75" customHeight="1">
      <c r="F905" s="317"/>
      <c r="G905" s="318"/>
      <c r="H905" s="317"/>
      <c r="J905" s="317"/>
    </row>
    <row r="906" spans="6:10" ht="15.75" customHeight="1">
      <c r="F906" s="317"/>
      <c r="G906" s="318"/>
      <c r="H906" s="317"/>
      <c r="J906" s="317"/>
    </row>
    <row r="907" spans="6:10" ht="15.75" customHeight="1">
      <c r="F907" s="317"/>
      <c r="G907" s="318"/>
      <c r="H907" s="317"/>
      <c r="J907" s="317"/>
    </row>
    <row r="908" spans="6:10" ht="15.75" customHeight="1">
      <c r="F908" s="317"/>
      <c r="G908" s="318"/>
      <c r="H908" s="317"/>
      <c r="J908" s="317"/>
    </row>
    <row r="909" spans="6:10" ht="15.75" customHeight="1">
      <c r="F909" s="317"/>
      <c r="G909" s="318"/>
      <c r="H909" s="317"/>
      <c r="J909" s="317"/>
    </row>
    <row r="910" spans="6:10" ht="15.75" customHeight="1">
      <c r="F910" s="317"/>
      <c r="G910" s="318"/>
      <c r="H910" s="317"/>
      <c r="J910" s="317"/>
    </row>
    <row r="911" spans="6:10" ht="15.75" customHeight="1">
      <c r="F911" s="317"/>
      <c r="G911" s="318"/>
      <c r="H911" s="317"/>
      <c r="J911" s="317"/>
    </row>
    <row r="912" spans="6:10" ht="15.75" customHeight="1">
      <c r="F912" s="317"/>
      <c r="G912" s="318"/>
      <c r="H912" s="317"/>
      <c r="J912" s="317"/>
    </row>
    <row r="913" spans="6:10" ht="15.75" customHeight="1">
      <c r="F913" s="317"/>
      <c r="G913" s="318"/>
      <c r="H913" s="317"/>
      <c r="J913" s="317"/>
    </row>
    <row r="914" spans="6:10" ht="15.75" customHeight="1">
      <c r="F914" s="317"/>
      <c r="G914" s="318"/>
      <c r="H914" s="317"/>
      <c r="J914" s="317"/>
    </row>
    <row r="915" spans="6:10" ht="15.75" customHeight="1">
      <c r="F915" s="317"/>
      <c r="G915" s="318"/>
      <c r="H915" s="317"/>
      <c r="J915" s="317"/>
    </row>
    <row r="916" spans="6:10" ht="15.75" customHeight="1">
      <c r="F916" s="317"/>
      <c r="G916" s="318"/>
      <c r="H916" s="317"/>
      <c r="J916" s="317"/>
    </row>
    <row r="917" spans="6:10" ht="15.75" customHeight="1">
      <c r="F917" s="317"/>
      <c r="G917" s="318"/>
      <c r="H917" s="317"/>
      <c r="J917" s="317"/>
    </row>
    <row r="918" spans="6:10" ht="15.75" customHeight="1">
      <c r="F918" s="317"/>
      <c r="G918" s="318"/>
      <c r="H918" s="317"/>
      <c r="J918" s="317"/>
    </row>
    <row r="919" spans="6:10" ht="15.75" customHeight="1">
      <c r="F919" s="317"/>
      <c r="G919" s="318"/>
      <c r="H919" s="317"/>
      <c r="J919" s="317"/>
    </row>
    <row r="920" spans="6:10" ht="15.75" customHeight="1">
      <c r="F920" s="317"/>
      <c r="G920" s="318"/>
      <c r="H920" s="317"/>
      <c r="J920" s="317"/>
    </row>
    <row r="921" spans="6:10" ht="15.75" customHeight="1">
      <c r="F921" s="317"/>
      <c r="G921" s="318"/>
      <c r="H921" s="317"/>
      <c r="J921" s="317"/>
    </row>
    <row r="922" spans="6:10" ht="15.75" customHeight="1">
      <c r="F922" s="317"/>
      <c r="G922" s="318"/>
      <c r="H922" s="317"/>
      <c r="J922" s="317"/>
    </row>
    <row r="923" spans="6:10" ht="15.75" customHeight="1">
      <c r="F923" s="317"/>
      <c r="G923" s="318"/>
      <c r="H923" s="317"/>
      <c r="J923" s="317"/>
    </row>
    <row r="924" spans="6:10" ht="15.75" customHeight="1">
      <c r="F924" s="317"/>
      <c r="G924" s="318"/>
      <c r="H924" s="317"/>
      <c r="J924" s="317"/>
    </row>
    <row r="925" spans="6:10" ht="15.75" customHeight="1">
      <c r="F925" s="317"/>
      <c r="G925" s="318"/>
      <c r="H925" s="317"/>
      <c r="J925" s="317"/>
    </row>
    <row r="926" spans="6:10" ht="15.75" customHeight="1">
      <c r="F926" s="317"/>
      <c r="G926" s="318"/>
      <c r="H926" s="317"/>
      <c r="J926" s="317"/>
    </row>
    <row r="927" spans="6:10" ht="15.75" customHeight="1">
      <c r="F927" s="317"/>
      <c r="G927" s="318"/>
      <c r="H927" s="317"/>
      <c r="J927" s="317"/>
    </row>
    <row r="928" spans="6:10" ht="15.75" customHeight="1">
      <c r="F928" s="317"/>
      <c r="G928" s="318"/>
      <c r="H928" s="317"/>
      <c r="J928" s="317"/>
    </row>
    <row r="929" spans="6:10" ht="15.75" customHeight="1">
      <c r="F929" s="317"/>
      <c r="G929" s="318"/>
      <c r="H929" s="317"/>
      <c r="J929" s="317"/>
    </row>
    <row r="930" spans="6:10" ht="15.75" customHeight="1">
      <c r="F930" s="317"/>
      <c r="G930" s="318"/>
      <c r="H930" s="317"/>
      <c r="J930" s="317"/>
    </row>
    <row r="931" spans="6:10" ht="15.75" customHeight="1">
      <c r="F931" s="317"/>
      <c r="G931" s="318"/>
      <c r="H931" s="317"/>
      <c r="J931" s="317"/>
    </row>
    <row r="932" spans="6:10" ht="15.75" customHeight="1">
      <c r="F932" s="317"/>
      <c r="G932" s="318"/>
      <c r="H932" s="317"/>
      <c r="J932" s="317"/>
    </row>
    <row r="933" spans="6:10" ht="15.75" customHeight="1">
      <c r="F933" s="317"/>
      <c r="G933" s="318"/>
      <c r="H933" s="317"/>
      <c r="J933" s="317"/>
    </row>
    <row r="934" spans="6:10" ht="15.75" customHeight="1">
      <c r="F934" s="317"/>
      <c r="G934" s="318"/>
      <c r="H934" s="317"/>
      <c r="J934" s="317"/>
    </row>
    <row r="935" spans="6:10" ht="15.75" customHeight="1">
      <c r="F935" s="317"/>
      <c r="G935" s="318"/>
      <c r="H935" s="317"/>
      <c r="J935" s="317"/>
    </row>
    <row r="936" spans="6:10" ht="15.75" customHeight="1">
      <c r="F936" s="317"/>
      <c r="G936" s="318"/>
      <c r="H936" s="317"/>
      <c r="J936" s="317"/>
    </row>
    <row r="937" spans="6:10" ht="15.75" customHeight="1">
      <c r="F937" s="317"/>
      <c r="G937" s="318"/>
      <c r="H937" s="317"/>
      <c r="J937" s="317"/>
    </row>
    <row r="938" spans="6:10" ht="15.75" customHeight="1">
      <c r="F938" s="317"/>
      <c r="G938" s="318"/>
      <c r="H938" s="317"/>
      <c r="J938" s="317"/>
    </row>
    <row r="939" spans="6:10" ht="15.75" customHeight="1">
      <c r="F939" s="317"/>
      <c r="G939" s="318"/>
      <c r="H939" s="317"/>
      <c r="J939" s="317"/>
    </row>
    <row r="940" spans="6:10" ht="15.75" customHeight="1">
      <c r="F940" s="317"/>
      <c r="G940" s="318"/>
      <c r="H940" s="317"/>
      <c r="J940" s="317"/>
    </row>
    <row r="941" spans="6:10" ht="15.75" customHeight="1">
      <c r="F941" s="317"/>
      <c r="G941" s="318"/>
      <c r="H941" s="317"/>
      <c r="J941" s="317"/>
    </row>
    <row r="942" spans="6:10" ht="15.75" customHeight="1">
      <c r="F942" s="317"/>
      <c r="G942" s="318"/>
      <c r="H942" s="317"/>
      <c r="J942" s="317"/>
    </row>
    <row r="943" spans="6:10" ht="15.75" customHeight="1">
      <c r="F943" s="317"/>
      <c r="G943" s="318"/>
      <c r="H943" s="317"/>
      <c r="J943" s="317"/>
    </row>
    <row r="944" spans="6:10" ht="15.75" customHeight="1">
      <c r="F944" s="317"/>
      <c r="G944" s="318"/>
      <c r="H944" s="317"/>
      <c r="J944" s="317"/>
    </row>
    <row r="945" spans="6:10" ht="15.75" customHeight="1">
      <c r="F945" s="317"/>
      <c r="G945" s="318"/>
      <c r="H945" s="317"/>
      <c r="J945" s="317"/>
    </row>
    <row r="946" spans="6:10" ht="15.75" customHeight="1">
      <c r="F946" s="317"/>
      <c r="G946" s="318"/>
      <c r="H946" s="317"/>
      <c r="J946" s="317"/>
    </row>
    <row r="947" spans="6:10" ht="15.75" customHeight="1">
      <c r="F947" s="317"/>
      <c r="G947" s="318"/>
      <c r="H947" s="317"/>
      <c r="J947" s="317"/>
    </row>
    <row r="948" spans="6:10" ht="15.75" customHeight="1">
      <c r="F948" s="317"/>
      <c r="G948" s="318"/>
      <c r="H948" s="317"/>
      <c r="J948" s="317"/>
    </row>
    <row r="949" spans="6:10" ht="15.75" customHeight="1">
      <c r="F949" s="317"/>
      <c r="G949" s="318"/>
      <c r="H949" s="317"/>
      <c r="J949" s="317"/>
    </row>
    <row r="950" spans="6:10" ht="15.75" customHeight="1">
      <c r="F950" s="317"/>
      <c r="G950" s="318"/>
      <c r="H950" s="317"/>
      <c r="J950" s="317"/>
    </row>
    <row r="951" spans="6:10" ht="15.75" customHeight="1">
      <c r="F951" s="317"/>
      <c r="G951" s="318"/>
      <c r="H951" s="317"/>
      <c r="J951" s="317"/>
    </row>
    <row r="952" spans="6:10" ht="15.75" customHeight="1">
      <c r="F952" s="317"/>
      <c r="G952" s="318"/>
      <c r="H952" s="317"/>
      <c r="J952" s="317"/>
    </row>
    <row r="953" spans="6:10" ht="15.75" customHeight="1">
      <c r="F953" s="317"/>
      <c r="G953" s="318"/>
      <c r="H953" s="317"/>
      <c r="J953" s="317"/>
    </row>
    <row r="954" spans="6:10" ht="15.75" customHeight="1">
      <c r="F954" s="317"/>
      <c r="G954" s="318"/>
      <c r="H954" s="317"/>
      <c r="J954" s="317"/>
    </row>
    <row r="955" spans="6:10" ht="15.75" customHeight="1">
      <c r="F955" s="317"/>
      <c r="G955" s="318"/>
      <c r="H955" s="317"/>
      <c r="J955" s="317"/>
    </row>
    <row r="956" spans="6:10" ht="15.75" customHeight="1">
      <c r="F956" s="317"/>
      <c r="G956" s="318"/>
      <c r="H956" s="317"/>
      <c r="J956" s="317"/>
    </row>
    <row r="957" spans="6:10" ht="15.75" customHeight="1">
      <c r="F957" s="317"/>
      <c r="G957" s="318"/>
      <c r="H957" s="317"/>
      <c r="J957" s="317"/>
    </row>
    <row r="958" spans="6:10" ht="15.75" customHeight="1">
      <c r="F958" s="317"/>
      <c r="G958" s="318"/>
      <c r="H958" s="317"/>
      <c r="J958" s="317"/>
    </row>
    <row r="959" spans="6:10" ht="15.75" customHeight="1">
      <c r="F959" s="317"/>
      <c r="G959" s="318"/>
      <c r="H959" s="317"/>
      <c r="J959" s="317"/>
    </row>
    <row r="960" spans="6:10" ht="15.75" customHeight="1">
      <c r="F960" s="317"/>
      <c r="G960" s="318"/>
      <c r="H960" s="317"/>
      <c r="J960" s="317"/>
    </row>
    <row r="961" spans="6:10" ht="15.75" customHeight="1">
      <c r="F961" s="317"/>
      <c r="G961" s="318"/>
      <c r="H961" s="317"/>
      <c r="J961" s="317"/>
    </row>
    <row r="962" spans="6:10" ht="15.75" customHeight="1">
      <c r="F962" s="317"/>
      <c r="G962" s="318"/>
      <c r="H962" s="317"/>
      <c r="J962" s="317"/>
    </row>
    <row r="963" spans="6:10" ht="15.75" customHeight="1">
      <c r="F963" s="317"/>
      <c r="G963" s="318"/>
      <c r="H963" s="317"/>
      <c r="J963" s="317"/>
    </row>
    <row r="964" spans="6:10" ht="15.75" customHeight="1">
      <c r="F964" s="317"/>
      <c r="G964" s="318"/>
      <c r="H964" s="317"/>
      <c r="J964" s="317"/>
    </row>
    <row r="965" spans="6:10" ht="15.75" customHeight="1">
      <c r="F965" s="317"/>
      <c r="G965" s="318"/>
      <c r="H965" s="317"/>
      <c r="J965" s="317"/>
    </row>
    <row r="966" spans="6:10" ht="15.75" customHeight="1">
      <c r="F966" s="317"/>
      <c r="G966" s="318"/>
      <c r="H966" s="317"/>
      <c r="J966" s="317"/>
    </row>
    <row r="967" spans="6:10" ht="15.75" customHeight="1">
      <c r="F967" s="317"/>
      <c r="G967" s="318"/>
      <c r="H967" s="317"/>
      <c r="J967" s="317"/>
    </row>
    <row r="968" spans="6:10" ht="15.75" customHeight="1">
      <c r="F968" s="317"/>
      <c r="G968" s="318"/>
      <c r="H968" s="317"/>
      <c r="J968" s="317"/>
    </row>
    <row r="969" spans="6:10" ht="15.75" customHeight="1">
      <c r="F969" s="317"/>
      <c r="G969" s="318"/>
      <c r="H969" s="317"/>
      <c r="J969" s="317"/>
    </row>
    <row r="970" spans="6:10" ht="15.75" customHeight="1">
      <c r="F970" s="317"/>
      <c r="G970" s="318"/>
      <c r="H970" s="317"/>
      <c r="J970" s="317"/>
    </row>
    <row r="971" spans="6:10" ht="15.75" customHeight="1">
      <c r="F971" s="317"/>
      <c r="G971" s="318"/>
      <c r="H971" s="317"/>
      <c r="J971" s="317"/>
    </row>
    <row r="972" spans="6:10" ht="15.75" customHeight="1">
      <c r="F972" s="317"/>
      <c r="G972" s="318"/>
      <c r="H972" s="317"/>
      <c r="J972" s="317"/>
    </row>
    <row r="973" spans="6:10" ht="15.75" customHeight="1">
      <c r="F973" s="317"/>
      <c r="G973" s="318"/>
      <c r="H973" s="317"/>
      <c r="J973" s="317"/>
    </row>
    <row r="974" spans="6:10" ht="15.75" customHeight="1">
      <c r="F974" s="317"/>
      <c r="G974" s="318"/>
      <c r="H974" s="317"/>
      <c r="J974" s="317"/>
    </row>
    <row r="975" spans="6:10" ht="15.75" customHeight="1">
      <c r="F975" s="317"/>
      <c r="G975" s="318"/>
      <c r="H975" s="317"/>
      <c r="J975" s="317"/>
    </row>
    <row r="976" spans="6:10" ht="15.75" customHeight="1">
      <c r="F976" s="317"/>
      <c r="G976" s="318"/>
      <c r="H976" s="317"/>
      <c r="J976" s="317"/>
    </row>
    <row r="977" spans="6:10" ht="15.75" customHeight="1">
      <c r="F977" s="317"/>
      <c r="G977" s="318"/>
      <c r="H977" s="317"/>
      <c r="J977" s="317"/>
    </row>
    <row r="978" spans="6:10" ht="15.75" customHeight="1">
      <c r="F978" s="317"/>
      <c r="G978" s="318"/>
      <c r="H978" s="317"/>
      <c r="J978" s="317"/>
    </row>
    <row r="979" spans="6:10" ht="15.75" customHeight="1">
      <c r="F979" s="317"/>
      <c r="G979" s="318"/>
      <c r="H979" s="317"/>
      <c r="J979" s="317"/>
    </row>
    <row r="980" spans="6:10" ht="15.75" customHeight="1">
      <c r="F980" s="317"/>
      <c r="G980" s="318"/>
      <c r="H980" s="317"/>
      <c r="J980" s="317"/>
    </row>
    <row r="981" spans="6:10" ht="15.75" customHeight="1">
      <c r="F981" s="317"/>
      <c r="G981" s="318"/>
      <c r="H981" s="317"/>
      <c r="J981" s="317"/>
    </row>
    <row r="982" spans="6:10" ht="15.75" customHeight="1">
      <c r="F982" s="317"/>
      <c r="G982" s="318"/>
      <c r="H982" s="317"/>
      <c r="J982" s="317"/>
    </row>
    <row r="983" spans="6:10" ht="15.75" customHeight="1">
      <c r="F983" s="317"/>
      <c r="G983" s="318"/>
      <c r="H983" s="317"/>
      <c r="J983" s="317"/>
    </row>
    <row r="984" spans="6:10" ht="15.75" customHeight="1">
      <c r="F984" s="317"/>
      <c r="G984" s="318"/>
      <c r="H984" s="317"/>
      <c r="J984" s="317"/>
    </row>
    <row r="985" spans="6:10" ht="15.75" customHeight="1">
      <c r="F985" s="317"/>
      <c r="G985" s="318"/>
      <c r="H985" s="317"/>
      <c r="J985" s="317"/>
    </row>
    <row r="986" spans="6:10" ht="15.75" customHeight="1">
      <c r="F986" s="317"/>
      <c r="G986" s="318"/>
      <c r="H986" s="317"/>
      <c r="J986" s="317"/>
    </row>
    <row r="987" spans="6:10" ht="15.75" customHeight="1">
      <c r="F987" s="317"/>
      <c r="G987" s="318"/>
      <c r="H987" s="317"/>
      <c r="J987" s="317"/>
    </row>
    <row r="988" spans="6:10" ht="15.75" customHeight="1">
      <c r="F988" s="317"/>
      <c r="G988" s="318"/>
      <c r="H988" s="317"/>
      <c r="J988" s="317"/>
    </row>
    <row r="989" spans="6:10" ht="15.75" customHeight="1">
      <c r="F989" s="317"/>
      <c r="G989" s="318"/>
      <c r="H989" s="317"/>
      <c r="J989" s="317"/>
    </row>
    <row r="990" spans="6:10" ht="15.75" customHeight="1">
      <c r="F990" s="317"/>
      <c r="G990" s="318"/>
      <c r="H990" s="317"/>
      <c r="J990" s="317"/>
    </row>
    <row r="991" spans="6:10" ht="15.75" customHeight="1">
      <c r="F991" s="317"/>
      <c r="G991" s="318"/>
      <c r="H991" s="317"/>
      <c r="J991" s="317"/>
    </row>
    <row r="992" spans="6:10" ht="15.75" customHeight="1">
      <c r="F992" s="317"/>
      <c r="G992" s="318"/>
      <c r="H992" s="317"/>
      <c r="J992" s="317"/>
    </row>
    <row r="993" spans="6:10" ht="15.75" customHeight="1">
      <c r="F993" s="317"/>
      <c r="G993" s="318"/>
      <c r="H993" s="317"/>
      <c r="J993" s="317"/>
    </row>
    <row r="994" spans="6:10" ht="15.75" customHeight="1">
      <c r="F994" s="317"/>
      <c r="G994" s="318"/>
      <c r="H994" s="317"/>
      <c r="J994" s="317"/>
    </row>
    <row r="995" spans="6:10" ht="15.75" customHeight="1">
      <c r="F995" s="317"/>
      <c r="G995" s="318"/>
      <c r="H995" s="317"/>
      <c r="J995" s="317"/>
    </row>
    <row r="996" spans="6:10" ht="15.75" customHeight="1">
      <c r="F996" s="317"/>
      <c r="G996" s="318"/>
      <c r="H996" s="317"/>
      <c r="J996" s="317"/>
    </row>
    <row r="997" spans="6:10" ht="15.75" customHeight="1">
      <c r="F997" s="317"/>
      <c r="G997" s="318"/>
      <c r="H997" s="317"/>
      <c r="J997" s="317"/>
    </row>
    <row r="998" spans="6:10" ht="15.75" customHeight="1">
      <c r="F998" s="317"/>
      <c r="G998" s="318"/>
      <c r="H998" s="317"/>
      <c r="J998" s="317"/>
    </row>
    <row r="999" spans="6:10" ht="15.75" customHeight="1">
      <c r="F999" s="317"/>
      <c r="G999" s="318"/>
      <c r="H999" s="317"/>
      <c r="J999" s="317"/>
    </row>
    <row r="1000" spans="6:10" ht="15.75" customHeight="1">
      <c r="F1000" s="317"/>
      <c r="G1000" s="318"/>
      <c r="H1000" s="317"/>
      <c r="J1000" s="317"/>
    </row>
  </sheetData>
  <mergeCells count="5">
    <mergeCell ref="B1:C1"/>
    <mergeCell ref="D1:E1"/>
    <mergeCell ref="Q1:X3"/>
    <mergeCell ref="F1:G1"/>
    <mergeCell ref="H1:I1"/>
  </mergeCells>
  <pageMargins left="0.51181102362204722" right="0.51181102362204722" top="1.2204724409448819" bottom="0.31496062992125984" header="0" footer="0"/>
  <pageSetup orientation="portrait"/>
  <headerFooter>
    <oddFooter>&amp;CPage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2006 Original</vt:lpstr>
      <vt:lpstr>2016 Original</vt:lpstr>
      <vt:lpstr>2016 CTDataMaker</vt:lpstr>
      <vt:lpstr>2021 Original</vt:lpstr>
      <vt:lpstr>Weights</vt:lpstr>
      <vt:lpstr>2021 CTDataMaker</vt:lpstr>
      <vt:lpstr>Thresholds</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Created by Lyra Hindrichs;Edited by Chris Willms</dc:creator>
  <cp:lastModifiedBy>Remus</cp:lastModifiedBy>
  <dcterms:created xsi:type="dcterms:W3CDTF">2018-05-09T18:33:31Z</dcterms:created>
  <dcterms:modified xsi:type="dcterms:W3CDTF">2023-06-06T04:27:12Z</dcterms:modified>
</cp:coreProperties>
</file>