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D927D6C5-2635-454A-96F2-AF47D4C38E48}" xr6:coauthVersionLast="47" xr6:coauthVersionMax="47" xr10:uidLastSave="{00000000-0000-0000-0000-000000000000}"/>
  <bookViews>
    <workbookView xWindow="-120" yWindow="-120" windowWidth="29040" windowHeight="15840" activeTab="3" xr2:uid="{9E0DDA47-AD75-4B2F-82DE-9782491D5724}"/>
  </bookViews>
  <sheets>
    <sheet name="INFO" sheetId="18" r:id="rId1"/>
    <sheet name="2016 Original" sheetId="16" r:id="rId2"/>
    <sheet name="2021 Original" sheetId="13" r:id="rId3"/>
    <sheet name="2021 CTDataMaker" sheetId="1" r:id="rId4"/>
    <sheet name="Thresholds" sheetId="15" r:id="rId5"/>
    <sheet name="Summary" sheetId="21" r:id="rId6"/>
  </sheets>
  <definedNames>
    <definedName name="_xlnm._FilterDatabase" localSheetId="3" hidden="1">'2021 CTDataMaker'!$A$1:$BL$54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1" l="1"/>
  <c r="H3" i="21" s="1"/>
  <c r="G4" i="21"/>
  <c r="D5" i="21"/>
  <c r="F5" i="21"/>
  <c r="G5" i="21"/>
  <c r="G8" i="21" s="1"/>
  <c r="H5" i="21"/>
  <c r="D6" i="21"/>
  <c r="F6" i="21"/>
  <c r="G6" i="21"/>
  <c r="H6" i="21"/>
  <c r="G7" i="21"/>
  <c r="I7" i="21" s="1"/>
  <c r="H7" i="21"/>
  <c r="C8" i="21"/>
  <c r="D3" i="21" s="1"/>
  <c r="E8" i="21"/>
  <c r="F3" i="21" s="1"/>
  <c r="D11" i="21"/>
  <c r="F11" i="21"/>
  <c r="G11" i="21"/>
  <c r="H11" i="21"/>
  <c r="D12" i="21"/>
  <c r="F12" i="21"/>
  <c r="G12" i="21"/>
  <c r="D13" i="21"/>
  <c r="F13" i="21"/>
  <c r="G13" i="21"/>
  <c r="H13" i="21"/>
  <c r="D14" i="21"/>
  <c r="F14" i="21"/>
  <c r="G14" i="21"/>
  <c r="H14" i="21"/>
  <c r="D15" i="21"/>
  <c r="G15" i="21"/>
  <c r="H15" i="21"/>
  <c r="C16" i="21"/>
  <c r="E16" i="21"/>
  <c r="F15" i="21" s="1"/>
  <c r="D19" i="21"/>
  <c r="F19" i="21"/>
  <c r="G19" i="21"/>
  <c r="G24" i="21" s="1"/>
  <c r="H19" i="21"/>
  <c r="D20" i="21"/>
  <c r="F20" i="21"/>
  <c r="G20" i="21"/>
  <c r="I20" i="21" s="1"/>
  <c r="D21" i="21"/>
  <c r="F21" i="21"/>
  <c r="G21" i="21"/>
  <c r="H21" i="21"/>
  <c r="D22" i="21"/>
  <c r="G22" i="21"/>
  <c r="H22" i="21"/>
  <c r="D23" i="21"/>
  <c r="F23" i="21"/>
  <c r="G23" i="21"/>
  <c r="H23" i="21"/>
  <c r="C24" i="21"/>
  <c r="E24" i="21"/>
  <c r="F22" i="21" s="1"/>
  <c r="C14" i="15"/>
  <c r="D14" i="15"/>
  <c r="E15" i="15"/>
  <c r="F15" i="15"/>
  <c r="C6" i="15"/>
  <c r="D6" i="15"/>
  <c r="E7" i="15"/>
  <c r="F7" i="15"/>
  <c r="H24" i="21" l="1"/>
  <c r="I19" i="21"/>
  <c r="I21" i="21"/>
  <c r="I22" i="21"/>
  <c r="I23" i="21"/>
  <c r="I6" i="21"/>
  <c r="H8" i="21"/>
  <c r="I5" i="21"/>
  <c r="I4" i="21"/>
  <c r="G16" i="21"/>
  <c r="F4" i="21"/>
  <c r="D4" i="21"/>
  <c r="F7" i="21"/>
  <c r="I3" i="21"/>
  <c r="D7" i="21"/>
  <c r="BE3" i="1"/>
  <c r="BF3" i="1" s="1"/>
  <c r="BE51" i="1"/>
  <c r="BF51" i="1" s="1"/>
  <c r="BE4" i="1"/>
  <c r="BF4" i="1" s="1"/>
  <c r="BE5" i="1"/>
  <c r="BF5" i="1" s="1"/>
  <c r="BE6" i="1"/>
  <c r="BF6" i="1" s="1"/>
  <c r="BE7" i="1"/>
  <c r="BF7" i="1" s="1"/>
  <c r="BE8" i="1"/>
  <c r="BF8" i="1" s="1"/>
  <c r="BE9" i="1"/>
  <c r="BF9" i="1" s="1"/>
  <c r="BE10" i="1"/>
  <c r="BF10" i="1" s="1"/>
  <c r="BE11" i="1"/>
  <c r="BF11" i="1" s="1"/>
  <c r="BE12" i="1"/>
  <c r="BF12" i="1" s="1"/>
  <c r="BE13" i="1"/>
  <c r="BF13" i="1" s="1"/>
  <c r="BE14" i="1"/>
  <c r="BF14" i="1" s="1"/>
  <c r="BE15" i="1"/>
  <c r="BF15" i="1" s="1"/>
  <c r="BE16" i="1"/>
  <c r="BF16" i="1" s="1"/>
  <c r="BE17" i="1"/>
  <c r="BF17" i="1" s="1"/>
  <c r="BE18" i="1"/>
  <c r="BF18" i="1" s="1"/>
  <c r="BE19" i="1"/>
  <c r="BF19" i="1" s="1"/>
  <c r="BE20" i="1"/>
  <c r="BF20" i="1" s="1"/>
  <c r="BE21" i="1"/>
  <c r="BF21" i="1" s="1"/>
  <c r="BE22" i="1"/>
  <c r="BF22" i="1" s="1"/>
  <c r="BE23" i="1"/>
  <c r="BF23" i="1" s="1"/>
  <c r="BE24" i="1"/>
  <c r="BF24" i="1" s="1"/>
  <c r="BE26" i="1"/>
  <c r="BF26" i="1" s="1"/>
  <c r="BE25" i="1"/>
  <c r="BF25" i="1" s="1"/>
  <c r="BE28" i="1"/>
  <c r="BF28" i="1" s="1"/>
  <c r="BE29" i="1"/>
  <c r="BF29" i="1" s="1"/>
  <c r="BE30" i="1"/>
  <c r="BF30" i="1" s="1"/>
  <c r="BE31" i="1"/>
  <c r="BF31" i="1" s="1"/>
  <c r="BE32" i="1"/>
  <c r="BF32" i="1" s="1"/>
  <c r="BE33" i="1"/>
  <c r="BF33" i="1" s="1"/>
  <c r="BE34" i="1"/>
  <c r="BF34" i="1" s="1"/>
  <c r="BE35" i="1"/>
  <c r="BF35" i="1" s="1"/>
  <c r="BE36" i="1"/>
  <c r="BF36" i="1" s="1"/>
  <c r="BE37" i="1"/>
  <c r="BF37" i="1" s="1"/>
  <c r="BE38" i="1"/>
  <c r="BF38" i="1" s="1"/>
  <c r="BE39" i="1"/>
  <c r="BF39" i="1" s="1"/>
  <c r="BE40" i="1"/>
  <c r="BF40" i="1" s="1"/>
  <c r="BE41" i="1"/>
  <c r="BF41" i="1" s="1"/>
  <c r="BE42" i="1"/>
  <c r="BF42" i="1" s="1"/>
  <c r="BE43" i="1"/>
  <c r="BF43" i="1" s="1"/>
  <c r="BE44" i="1"/>
  <c r="BF44" i="1" s="1"/>
  <c r="BE45" i="1"/>
  <c r="BF45" i="1" s="1"/>
  <c r="BE46" i="1"/>
  <c r="BF46" i="1" s="1"/>
  <c r="BE47" i="1"/>
  <c r="BF47" i="1" s="1"/>
  <c r="BE48" i="1"/>
  <c r="BF48" i="1" s="1"/>
  <c r="BE49" i="1"/>
  <c r="BF49" i="1" s="1"/>
  <c r="BE50" i="1"/>
  <c r="BF50" i="1" s="1"/>
  <c r="BE2" i="1"/>
  <c r="BF2" i="1" s="1"/>
  <c r="BI50" i="1"/>
  <c r="BJ50" i="1" s="1"/>
  <c r="BA50" i="1"/>
  <c r="BB50" i="1" s="1"/>
  <c r="BI49" i="1"/>
  <c r="BJ49" i="1" s="1"/>
  <c r="BA49" i="1"/>
  <c r="BB49" i="1" s="1"/>
  <c r="BI48" i="1"/>
  <c r="BJ48" i="1" s="1"/>
  <c r="BA48" i="1"/>
  <c r="BB48" i="1" s="1"/>
  <c r="BI47" i="1"/>
  <c r="BJ47" i="1" s="1"/>
  <c r="BA47" i="1"/>
  <c r="BB47" i="1" s="1"/>
  <c r="BI46" i="1"/>
  <c r="BJ46" i="1" s="1"/>
  <c r="BA46" i="1"/>
  <c r="BB46" i="1" s="1"/>
  <c r="BI45" i="1"/>
  <c r="BJ45" i="1" s="1"/>
  <c r="BA45" i="1"/>
  <c r="BB45" i="1" s="1"/>
  <c r="BI44" i="1"/>
  <c r="BJ44" i="1" s="1"/>
  <c r="BA44" i="1"/>
  <c r="BB44" i="1" s="1"/>
  <c r="BI43" i="1"/>
  <c r="BJ43" i="1" s="1"/>
  <c r="BA43" i="1"/>
  <c r="BB43" i="1" s="1"/>
  <c r="BI42" i="1"/>
  <c r="BJ42" i="1" s="1"/>
  <c r="BA42" i="1"/>
  <c r="BB42" i="1" s="1"/>
  <c r="BI41" i="1"/>
  <c r="BA41" i="1"/>
  <c r="BB41" i="1" s="1"/>
  <c r="BI40" i="1"/>
  <c r="BJ40" i="1" s="1"/>
  <c r="BA40" i="1"/>
  <c r="BB40" i="1" s="1"/>
  <c r="BI39" i="1"/>
  <c r="BJ39" i="1" s="1"/>
  <c r="BA39" i="1"/>
  <c r="BB39" i="1" s="1"/>
  <c r="BI38" i="1"/>
  <c r="BJ38" i="1" s="1"/>
  <c r="BA38" i="1"/>
  <c r="BB38" i="1" s="1"/>
  <c r="BI37" i="1"/>
  <c r="BJ37" i="1" s="1"/>
  <c r="BA37" i="1"/>
  <c r="BB37" i="1" s="1"/>
  <c r="BI36" i="1"/>
  <c r="BJ36" i="1" s="1"/>
  <c r="BA36" i="1"/>
  <c r="BB36" i="1" s="1"/>
  <c r="BI35" i="1"/>
  <c r="BJ35" i="1" s="1"/>
  <c r="BA35" i="1"/>
  <c r="BB35" i="1" s="1"/>
  <c r="BI34" i="1"/>
  <c r="BJ34" i="1" s="1"/>
  <c r="BA34" i="1"/>
  <c r="BB34" i="1" s="1"/>
  <c r="BI33" i="1"/>
  <c r="BJ33" i="1" s="1"/>
  <c r="BA33" i="1"/>
  <c r="BB33" i="1" s="1"/>
  <c r="BI32" i="1"/>
  <c r="BJ32" i="1" s="1"/>
  <c r="BA32" i="1"/>
  <c r="BB32" i="1" s="1"/>
  <c r="BI31" i="1"/>
  <c r="BJ31" i="1" s="1"/>
  <c r="BA31" i="1"/>
  <c r="BB31" i="1" s="1"/>
  <c r="BI30" i="1"/>
  <c r="BJ30" i="1" s="1"/>
  <c r="BA30" i="1"/>
  <c r="BB30" i="1" s="1"/>
  <c r="BI29" i="1"/>
  <c r="BJ29" i="1" s="1"/>
  <c r="BA29" i="1"/>
  <c r="BB29" i="1" s="1"/>
  <c r="BI28" i="1"/>
  <c r="BJ28" i="1" s="1"/>
  <c r="BA28" i="1"/>
  <c r="BB28" i="1" s="1"/>
  <c r="BI25" i="1"/>
  <c r="BJ25" i="1" s="1"/>
  <c r="BA25" i="1"/>
  <c r="BB25" i="1" s="1"/>
  <c r="BI26" i="1"/>
  <c r="BJ26" i="1" s="1"/>
  <c r="BA26" i="1"/>
  <c r="BI24" i="1"/>
  <c r="BA24" i="1"/>
  <c r="BB24" i="1" s="1"/>
  <c r="BI23" i="1"/>
  <c r="BJ23" i="1" s="1"/>
  <c r="BA23" i="1"/>
  <c r="BB23" i="1" s="1"/>
  <c r="BI22" i="1"/>
  <c r="BJ22" i="1" s="1"/>
  <c r="BA22" i="1"/>
  <c r="BB22" i="1" s="1"/>
  <c r="BI21" i="1"/>
  <c r="BJ21" i="1" s="1"/>
  <c r="BA21" i="1"/>
  <c r="BB21" i="1" s="1"/>
  <c r="BI20" i="1"/>
  <c r="BA20" i="1"/>
  <c r="BB20" i="1" s="1"/>
  <c r="BI19" i="1"/>
  <c r="BJ19" i="1" s="1"/>
  <c r="BA19" i="1"/>
  <c r="BB19" i="1" s="1"/>
  <c r="BI18" i="1"/>
  <c r="BA18" i="1"/>
  <c r="BB18" i="1" s="1"/>
  <c r="BI17" i="1"/>
  <c r="BJ17" i="1" s="1"/>
  <c r="BA17" i="1"/>
  <c r="BB17" i="1" s="1"/>
  <c r="BI16" i="1"/>
  <c r="BJ16" i="1" s="1"/>
  <c r="BA16" i="1"/>
  <c r="BB16" i="1" s="1"/>
  <c r="BI15" i="1"/>
  <c r="BJ15" i="1" s="1"/>
  <c r="BA15" i="1"/>
  <c r="BI14" i="1"/>
  <c r="BJ14" i="1" s="1"/>
  <c r="BA14" i="1"/>
  <c r="BB14" i="1" s="1"/>
  <c r="BI13" i="1"/>
  <c r="BJ13" i="1" s="1"/>
  <c r="BA13" i="1"/>
  <c r="BB13" i="1" s="1"/>
  <c r="BI12" i="1"/>
  <c r="BJ12" i="1" s="1"/>
  <c r="BA12" i="1"/>
  <c r="BB12" i="1" s="1"/>
  <c r="BI11" i="1"/>
  <c r="BJ11" i="1" s="1"/>
  <c r="BA11" i="1"/>
  <c r="BB11" i="1" s="1"/>
  <c r="BI10" i="1"/>
  <c r="BA10" i="1"/>
  <c r="BB10" i="1" s="1"/>
  <c r="BI9" i="1"/>
  <c r="BJ9" i="1" s="1"/>
  <c r="BA9" i="1"/>
  <c r="BB9" i="1" s="1"/>
  <c r="BI8" i="1"/>
  <c r="BA8" i="1"/>
  <c r="BI7" i="1"/>
  <c r="BJ7" i="1" s="1"/>
  <c r="BA7" i="1"/>
  <c r="BI6" i="1"/>
  <c r="BJ6" i="1" s="1"/>
  <c r="BA6" i="1"/>
  <c r="BB6" i="1" s="1"/>
  <c r="BI5" i="1"/>
  <c r="BJ5" i="1" s="1"/>
  <c r="BA5" i="1"/>
  <c r="BB5" i="1" s="1"/>
  <c r="BI4" i="1"/>
  <c r="BJ4" i="1" s="1"/>
  <c r="BA4" i="1"/>
  <c r="BB4" i="1" s="1"/>
  <c r="BI51" i="1"/>
  <c r="BJ51" i="1" s="1"/>
  <c r="BA51" i="1"/>
  <c r="BB51" i="1" s="1"/>
  <c r="BI3" i="1"/>
  <c r="BA3" i="1"/>
  <c r="BB3" i="1" s="1"/>
  <c r="BI2" i="1"/>
  <c r="BJ2" i="1" s="1"/>
  <c r="BA2" i="1"/>
  <c r="BB2" i="1" s="1"/>
  <c r="I14" i="21" l="1"/>
  <c r="H16" i="21"/>
  <c r="I13" i="21"/>
  <c r="I15" i="21"/>
  <c r="I12" i="21"/>
  <c r="I11" i="21"/>
  <c r="BK23" i="1"/>
  <c r="BK38" i="1"/>
  <c r="BK4" i="1"/>
  <c r="BK26" i="1"/>
  <c r="BK48" i="1"/>
  <c r="BJ10" i="1"/>
  <c r="BK10" i="1" s="1"/>
  <c r="BK5" i="1"/>
  <c r="BJ41" i="1"/>
  <c r="BK41" i="1" s="1"/>
  <c r="BJ24" i="1"/>
  <c r="BK24" i="1" s="1"/>
  <c r="BJ8" i="1"/>
  <c r="BK8" i="1" s="1"/>
  <c r="BK13" i="1"/>
  <c r="BJ20" i="1"/>
  <c r="BK20" i="1" s="1"/>
  <c r="BK14" i="1"/>
  <c r="BK2" i="1"/>
  <c r="BK21" i="1"/>
  <c r="BJ18" i="1"/>
  <c r="BK18" i="1" s="1"/>
  <c r="BJ3" i="1"/>
  <c r="BK3" i="1" s="1"/>
  <c r="BC32" i="1"/>
  <c r="BC9" i="1"/>
  <c r="BC23" i="1"/>
  <c r="BB15" i="1"/>
  <c r="BC15" i="1" s="1"/>
  <c r="BC4" i="1"/>
  <c r="BC24" i="1"/>
  <c r="BC47" i="1"/>
  <c r="BC48" i="1"/>
  <c r="BB26" i="1"/>
  <c r="BC26" i="1" s="1"/>
  <c r="BB8" i="1"/>
  <c r="BC8" i="1" s="1"/>
  <c r="BC20" i="1"/>
  <c r="BC42" i="1"/>
  <c r="BB7" i="1"/>
  <c r="BC7" i="1" s="1"/>
  <c r="BC40" i="1"/>
  <c r="BC28" i="1"/>
  <c r="BC14" i="1"/>
  <c r="BC36" i="1"/>
  <c r="BK36" i="1"/>
  <c r="BC44" i="1"/>
  <c r="BC51" i="1"/>
  <c r="BC31" i="1"/>
  <c r="BK51" i="1"/>
  <c r="BC11" i="1"/>
  <c r="BC19" i="1"/>
  <c r="BK15" i="1"/>
  <c r="BK30" i="1"/>
  <c r="BK47" i="1"/>
  <c r="BK49" i="1"/>
  <c r="BK50" i="1"/>
  <c r="BK43" i="1"/>
  <c r="BK37" i="1"/>
  <c r="BK31" i="1"/>
  <c r="BK17" i="1"/>
  <c r="BK33" i="1"/>
  <c r="BK19" i="1"/>
  <c r="BK25" i="1"/>
  <c r="BK34" i="1"/>
  <c r="BK12" i="1"/>
  <c r="BK6" i="1"/>
  <c r="BK28" i="1"/>
  <c r="BK35" i="1"/>
  <c r="BK7" i="1"/>
  <c r="BK42" i="1"/>
  <c r="BK29" i="1"/>
  <c r="BK22" i="1"/>
  <c r="BK44" i="1"/>
  <c r="BK9" i="1"/>
  <c r="BK16" i="1"/>
  <c r="BK45" i="1"/>
  <c r="BK11" i="1"/>
  <c r="BK32" i="1"/>
  <c r="BK39" i="1"/>
  <c r="BK46" i="1"/>
  <c r="BK40" i="1"/>
  <c r="BC5" i="1"/>
  <c r="BC21" i="1"/>
  <c r="BC38" i="1"/>
  <c r="BC41" i="1"/>
  <c r="BC10" i="1"/>
  <c r="BC25" i="1"/>
  <c r="BC43" i="1"/>
  <c r="BC3" i="1"/>
  <c r="BC37" i="1"/>
  <c r="BC16" i="1"/>
  <c r="BC33" i="1"/>
  <c r="BC49" i="1"/>
  <c r="BC6" i="1"/>
  <c r="BC22" i="1"/>
  <c r="BC39" i="1"/>
  <c r="BC17" i="1"/>
  <c r="BC34" i="1"/>
  <c r="BC50" i="1"/>
  <c r="BC12" i="1"/>
  <c r="BC29" i="1"/>
  <c r="BC45" i="1"/>
  <c r="BC18" i="1"/>
  <c r="BC35" i="1"/>
  <c r="BC13" i="1"/>
  <c r="BC30" i="1"/>
  <c r="BC46" i="1"/>
  <c r="B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7" authorId="0" shapeId="0" xr:uid="{F199D6CE-D3B9-497F-8939-90A232C3BEDD}">
      <text>
        <r>
          <rPr>
            <sz val="10"/>
            <color rgb="FF000000"/>
            <rFont val="Calibri"/>
            <family val="2"/>
            <scheme val="minor"/>
          </rPr>
          <t>======
ID#AAAAnZDX69M
    (2023-01-12 21:09:39)
x  Suppressed to meet the confidentiality requirements of the Statistics Act</t>
        </r>
      </text>
    </comment>
    <comment ref="I17" authorId="0" shapeId="0" xr:uid="{79D6E621-B47B-4902-94D3-9B50B962CBF8}">
      <text>
        <r>
          <rPr>
            <sz val="10"/>
            <color rgb="FF000000"/>
            <rFont val="Calibri"/>
            <family val="2"/>
            <scheme val="minor"/>
          </rPr>
          <t>======
ID#AAAAnZDX8Lw
    (2023-01-12 21:09:40)
x  Suppressed to meet the confidentiality requirements of the Statistics Act</t>
        </r>
      </text>
    </comment>
    <comment ref="J17" authorId="0" shapeId="0" xr:uid="{5013C062-8008-412C-8517-AB50F9F7755A}">
      <text>
        <r>
          <rPr>
            <sz val="10"/>
            <color rgb="FF000000"/>
            <rFont val="Calibri"/>
            <family val="2"/>
            <scheme val="minor"/>
          </rPr>
          <t>======
ID#AAAAnZDX8Vw
    (2023-01-12 21:09:40)
x  Suppressed to meet the confidentiality requirements of the Statistics Act</t>
        </r>
      </text>
    </comment>
    <comment ref="K17" authorId="0" shapeId="0" xr:uid="{32714AD1-49FD-4831-82C7-BFA4ADE00945}">
      <text>
        <r>
          <rPr>
            <sz val="10"/>
            <color rgb="FF000000"/>
            <rFont val="Calibri"/>
            <family val="2"/>
            <scheme val="minor"/>
          </rPr>
          <t>======
ID#AAAAnZDX8Ls
    (2023-01-12 21:09:40)
x  Suppressed to meet the confidentiality requirements of the Statistics Act</t>
        </r>
      </text>
    </comment>
    <comment ref="L17" authorId="0" shapeId="0" xr:uid="{0B87CECE-1693-455F-BBF5-A6F0F637AC3D}">
      <text>
        <r>
          <rPr>
            <sz val="10"/>
            <color rgb="FF000000"/>
            <rFont val="Calibri"/>
            <family val="2"/>
            <scheme val="minor"/>
          </rPr>
          <t>======
ID#AAAAnZDX65I
    (2023-01-12 21:09:39)
x  Suppressed to meet the confidentiality requirements of the Statistics Act</t>
        </r>
      </text>
    </comment>
    <comment ref="M17" authorId="0" shapeId="0" xr:uid="{C272F3E7-5908-4556-BEC7-B85190332A1F}">
      <text>
        <r>
          <rPr>
            <sz val="10"/>
            <color rgb="FF000000"/>
            <rFont val="Calibri"/>
            <family val="2"/>
            <scheme val="minor"/>
          </rPr>
          <t>======
ID#AAAAnZDX7xY
    (2023-01-12 21:09:40)
x  Suppressed to meet the confidentiality requirements of the Statistics Act</t>
        </r>
      </text>
    </comment>
    <comment ref="N17" authorId="0" shapeId="0" xr:uid="{982D9928-8EE5-4AF2-A935-D28FE38BF483}">
      <text>
        <r>
          <rPr>
            <sz val="10"/>
            <color rgb="FF000000"/>
            <rFont val="Calibri"/>
            <family val="2"/>
            <scheme val="minor"/>
          </rPr>
          <t>======
ID#AAAAnZDX71M
    (2023-01-12 21:09:40)
x  Suppressed to meet the confidentiality requirements of the Statistics Act</t>
        </r>
      </text>
    </comment>
    <comment ref="H21" authorId="0" shapeId="0" xr:uid="{B15D465E-F9D3-44BB-99C8-39836022A3D7}">
      <text>
        <r>
          <rPr>
            <sz val="10"/>
            <color rgb="FF000000"/>
            <rFont val="Calibri"/>
            <family val="2"/>
            <scheme val="minor"/>
          </rPr>
          <t>======
ID#AAAAnZDX8J0
    (2023-01-12 21:09:40)
x  Suppressed to meet the confidentiality requirements of the Statistics Act</t>
        </r>
      </text>
    </comment>
    <comment ref="I21" authorId="0" shapeId="0" xr:uid="{2A0703B0-635C-42DE-A176-E8F51CEB1446}">
      <text>
        <r>
          <rPr>
            <sz val="10"/>
            <color rgb="FF000000"/>
            <rFont val="Calibri"/>
            <family val="2"/>
            <scheme val="minor"/>
          </rPr>
          <t>======
ID#AAAAnZDX7R0
    (2023-01-12 21:09:40)
x  Suppressed to meet the confidentiality requirements of the Statistics Act</t>
        </r>
      </text>
    </comment>
    <comment ref="J21" authorId="0" shapeId="0" xr:uid="{024D569D-61D4-4602-A173-189D09F5478F}">
      <text>
        <r>
          <rPr>
            <sz val="10"/>
            <color rgb="FF000000"/>
            <rFont val="Calibri"/>
            <family val="2"/>
            <scheme val="minor"/>
          </rPr>
          <t>======
ID#AAAAnZDX8PU
    (2023-01-12 21:09:40)
x  Suppressed to meet the confidentiality requirements of the Statistics Act</t>
        </r>
      </text>
    </comment>
    <comment ref="K21" authorId="0" shapeId="0" xr:uid="{9A09ACC1-D8CE-4754-AFF8-181F4E9F526C}">
      <text>
        <r>
          <rPr>
            <sz val="10"/>
            <color rgb="FF000000"/>
            <rFont val="Calibri"/>
            <family val="2"/>
            <scheme val="minor"/>
          </rPr>
          <t>======
ID#AAAAnZDX7Kg
    (2023-01-12 21:09:40)
x  Suppressed to meet the confidentiality requirements of the Statistics Act</t>
        </r>
      </text>
    </comment>
    <comment ref="L21" authorId="0" shapeId="0" xr:uid="{33D8F416-D22E-4791-80BB-D64E70CF1BD7}">
      <text>
        <r>
          <rPr>
            <sz val="10"/>
            <color rgb="FF000000"/>
            <rFont val="Calibri"/>
            <family val="2"/>
            <scheme val="minor"/>
          </rPr>
          <t>======
ID#AAAAnZDX7j0
    (2023-01-12 21:09:40)
x  Suppressed to meet the confidentiality requirements of the Statistics Act</t>
        </r>
      </text>
    </comment>
    <comment ref="M21" authorId="0" shapeId="0" xr:uid="{537C87F4-BAAA-4BDC-BEC3-6BF9830C81B6}">
      <text>
        <r>
          <rPr>
            <sz val="10"/>
            <color rgb="FF000000"/>
            <rFont val="Calibri"/>
            <family val="2"/>
            <scheme val="minor"/>
          </rPr>
          <t>======
ID#AAAAnZDX64Q
    (2023-01-12 21:09:39)
x  Suppressed to meet the confidentiality requirements of the Statistics Act</t>
        </r>
      </text>
    </comment>
    <comment ref="N21" authorId="0" shapeId="0" xr:uid="{2F98E7F4-D5AF-465C-A212-6DF30BC419B1}">
      <text>
        <r>
          <rPr>
            <sz val="10"/>
            <color rgb="FF000000"/>
            <rFont val="Calibri"/>
            <family val="2"/>
            <scheme val="minor"/>
          </rPr>
          <t>======
ID#AAAAnZDX7yc
    (2023-01-12 21:09:40)
x  Suppressed to meet the confidentiality requirements of the Statistics Act</t>
        </r>
      </text>
    </comment>
    <comment ref="C27" authorId="0" shapeId="0" xr:uid="{87C6EC19-3260-4F5A-8F73-6D362C308150}">
      <text>
        <r>
          <rPr>
            <sz val="10"/>
            <color rgb="FF000000"/>
            <rFont val="Calibri"/>
            <family val="2"/>
            <scheme val="minor"/>
          </rPr>
          <t>======
ID#AAAAnZDX7e0
    (2023-01-12 21:09:40)
(r) revised</t>
        </r>
      </text>
    </comment>
    <comment ref="C28" authorId="0" shapeId="0" xr:uid="{3A6F0416-5C3E-414D-92F3-5BAD1FD1CD4A}">
      <text>
        <r>
          <rPr>
            <sz val="10"/>
            <color rgb="FF000000"/>
            <rFont val="Calibri"/>
            <family val="2"/>
            <scheme val="minor"/>
          </rPr>
          <t>======
ID#AAAAnZDX8GI
    (2023-01-12 21:09:40)
(r) revised</t>
        </r>
      </text>
    </comment>
    <comment ref="H39" authorId="0" shapeId="0" xr:uid="{B1C69D5D-CD53-4631-8452-0B2FFE223C15}">
      <text>
        <r>
          <rPr>
            <sz val="10"/>
            <color rgb="FF000000"/>
            <rFont val="Calibri"/>
            <family val="2"/>
            <scheme val="minor"/>
          </rPr>
          <t>======
ID#AAAAnZDX7OI
    (2023-01-12 21:09:40)
x  Suppressed to meet the confidentiality requirements of the Statistics Act</t>
        </r>
      </text>
    </comment>
    <comment ref="I39" authorId="0" shapeId="0" xr:uid="{BF061EBB-23EB-4C2D-BFB6-1303976197A4}">
      <text>
        <r>
          <rPr>
            <sz val="10"/>
            <color rgb="FF000000"/>
            <rFont val="Calibri"/>
            <family val="2"/>
            <scheme val="minor"/>
          </rPr>
          <t>======
ID#AAAAnZDX7u4
    (2023-01-12 21:09:40)
x  Suppressed to meet the confidentiality requirements of the Statistics Act</t>
        </r>
      </text>
    </comment>
    <comment ref="J39" authorId="0" shapeId="0" xr:uid="{B10E3322-1605-4660-AAAF-10F283CC1603}">
      <text>
        <r>
          <rPr>
            <sz val="10"/>
            <color rgb="FF000000"/>
            <rFont val="Calibri"/>
            <family val="2"/>
            <scheme val="minor"/>
          </rPr>
          <t>======
ID#AAAAnZDX7zo
    (2023-01-12 21:09:40)
x  Suppressed to meet the confidentiality requirements of the Statistics Act</t>
        </r>
      </text>
    </comment>
    <comment ref="K39" authorId="0" shapeId="0" xr:uid="{82D4B325-ECE4-40C4-95E0-283E0C474C7C}">
      <text>
        <r>
          <rPr>
            <sz val="10"/>
            <color rgb="FF000000"/>
            <rFont val="Calibri"/>
            <family val="2"/>
            <scheme val="minor"/>
          </rPr>
          <t>======
ID#AAAAnZDX7d8
    (2023-01-12 21:09:40)
x  Suppressed to meet the confidentiality requirements of the Statistics Act</t>
        </r>
      </text>
    </comment>
    <comment ref="L39" authorId="0" shapeId="0" xr:uid="{43D70A69-5F01-49DC-B786-AA3503782FDD}">
      <text>
        <r>
          <rPr>
            <sz val="10"/>
            <color rgb="FF000000"/>
            <rFont val="Calibri"/>
            <family val="2"/>
            <scheme val="minor"/>
          </rPr>
          <t>======
ID#AAAAnZDX8TA
    (2023-01-12 21:09:40)
x  Suppressed to meet the confidentiality requirements of the Statistics Act</t>
        </r>
      </text>
    </comment>
    <comment ref="M39" authorId="0" shapeId="0" xr:uid="{176783EB-3503-481F-9C91-7EEA6409C4C4}">
      <text>
        <r>
          <rPr>
            <sz val="10"/>
            <color rgb="FF000000"/>
            <rFont val="Calibri"/>
            <family val="2"/>
            <scheme val="minor"/>
          </rPr>
          <t>======
ID#AAAAnZDX7O4
    (2023-01-12 21:09:40)
x  Suppressed to meet the confidentiality requirements of the Statistics Act</t>
        </r>
      </text>
    </comment>
    <comment ref="N39" authorId="0" shapeId="0" xr:uid="{14F506F2-6975-4EEF-AC3E-78E9DA7E2B9B}">
      <text>
        <r>
          <rPr>
            <sz val="10"/>
            <color rgb="FF000000"/>
            <rFont val="Calibri"/>
            <family val="2"/>
            <scheme val="minor"/>
          </rPr>
          <t>======
ID#AAAAnZDX70o
    (2023-01-12 21:09:40)
x  Suppressed to meet the confidentiality requirements of the Statistics Act</t>
        </r>
      </text>
    </comment>
    <comment ref="H44" authorId="0" shapeId="0" xr:uid="{F7707DC8-1E34-4B3B-B8F4-5F49D9233D93}">
      <text>
        <r>
          <rPr>
            <sz val="10"/>
            <color rgb="FF000000"/>
            <rFont val="Calibri"/>
            <family val="2"/>
            <scheme val="minor"/>
          </rPr>
          <t>======
ID#AAAAnZDX8Fs
    (2023-01-12 21:09:40)
x  Suppressed to meet the confidentiality requirements of the Statistics Act</t>
        </r>
      </text>
    </comment>
    <comment ref="I44" authorId="0" shapeId="0" xr:uid="{EB1829CA-6D05-46C4-88BB-29B2544A069E}">
      <text>
        <r>
          <rPr>
            <sz val="10"/>
            <color rgb="FF000000"/>
            <rFont val="Calibri"/>
            <family val="2"/>
            <scheme val="minor"/>
          </rPr>
          <t>======
ID#AAAAnZDX7xs
    (2023-01-12 21:09:40)
x  Suppressed to meet the confidentiality requirements of the Statistics Act</t>
        </r>
      </text>
    </comment>
    <comment ref="J44" authorId="0" shapeId="0" xr:uid="{39AB45EE-02AC-4231-B06A-6CEB2483F77E}">
      <text>
        <r>
          <rPr>
            <sz val="10"/>
            <color rgb="FF000000"/>
            <rFont val="Calibri"/>
            <family val="2"/>
            <scheme val="minor"/>
          </rPr>
          <t>======
ID#AAAAnZDX7EI
    (2023-01-12 21:09:39)
x  Suppressed to meet the confidentiality requirements of the Statistics Act</t>
        </r>
      </text>
    </comment>
    <comment ref="K44" authorId="0" shapeId="0" xr:uid="{8A5C99F7-6A64-4957-A82A-1C5FD19004ED}">
      <text>
        <r>
          <rPr>
            <sz val="10"/>
            <color rgb="FF000000"/>
            <rFont val="Calibri"/>
            <family val="2"/>
            <scheme val="minor"/>
          </rPr>
          <t>======
ID#AAAAnZDX8X4
    (2023-01-12 21:09:40)
x  Suppressed to meet the confidentiality requirements of the Statistics Act</t>
        </r>
      </text>
    </comment>
    <comment ref="L44" authorId="0" shapeId="0" xr:uid="{85DF4808-B350-484E-B68E-A3BCE2CD12EC}">
      <text>
        <r>
          <rPr>
            <sz val="10"/>
            <color rgb="FF000000"/>
            <rFont val="Calibri"/>
            <family val="2"/>
            <scheme val="minor"/>
          </rPr>
          <t>======
ID#AAAAnZDX7QI
    (2023-01-12 21:09:40)
x  Suppressed to meet the confidentiality requirements of the Statistics Act</t>
        </r>
      </text>
    </comment>
    <comment ref="M44" authorId="0" shapeId="0" xr:uid="{A8B5D678-5367-4521-8566-AC8BAD323534}">
      <text>
        <r>
          <rPr>
            <sz val="10"/>
            <color rgb="FF000000"/>
            <rFont val="Calibri"/>
            <family val="2"/>
            <scheme val="minor"/>
          </rPr>
          <t>======
ID#AAAAnZDX7U4
    (2023-01-12 21:09:40)
x  Suppressed to meet the confidentiality requirements of the Statistics Act</t>
        </r>
      </text>
    </comment>
    <comment ref="N44" authorId="0" shapeId="0" xr:uid="{5F6761CD-D346-4AB9-A5F4-30844C2BC64E}">
      <text>
        <r>
          <rPr>
            <sz val="10"/>
            <color rgb="FF000000"/>
            <rFont val="Calibri"/>
            <family val="2"/>
            <scheme val="minor"/>
          </rPr>
          <t>======
ID#AAAAnZDX7gE
    (2023-01-12 21:09:40)
x  Suppressed to meet the confidentiality requirements of the Statistics Act</t>
        </r>
      </text>
    </comment>
    <comment ref="H46" authorId="0" shapeId="0" xr:uid="{DC81DCCF-678A-4AF1-8B0D-5372A8528143}">
      <text>
        <r>
          <rPr>
            <sz val="10"/>
            <color rgb="FF000000"/>
            <rFont val="Calibri"/>
            <family val="2"/>
            <scheme val="minor"/>
          </rPr>
          <t>======
ID#AAAAnZDX7Fc
    (2023-01-12 21:09:39)
x  Suppressed to meet the confidentiality requirements of the Statistics Act</t>
        </r>
      </text>
    </comment>
    <comment ref="I46" authorId="0" shapeId="0" xr:uid="{A50AD7E7-4812-443B-A7F2-261B9E772112}">
      <text>
        <r>
          <rPr>
            <sz val="10"/>
            <color rgb="FF000000"/>
            <rFont val="Calibri"/>
            <family val="2"/>
            <scheme val="minor"/>
          </rPr>
          <t>======
ID#AAAAnZDX7oY
    (2023-01-12 21:09:40)
x  Suppressed to meet the confidentiality requirements of the Statistics Act</t>
        </r>
      </text>
    </comment>
    <comment ref="J46" authorId="0" shapeId="0" xr:uid="{451D735F-302D-435E-AB58-FE6C60F1540B}">
      <text>
        <r>
          <rPr>
            <sz val="10"/>
            <color rgb="FF000000"/>
            <rFont val="Calibri"/>
            <family val="2"/>
            <scheme val="minor"/>
          </rPr>
          <t>======
ID#AAAAnZDX7r4
    (2023-01-12 21:09:40)
x  Suppressed to meet the confidentiality requirements of the Statistics Act</t>
        </r>
      </text>
    </comment>
    <comment ref="K46" authorId="0" shapeId="0" xr:uid="{45DDE03C-064F-47F4-84C4-8A53EDE00D2B}">
      <text>
        <r>
          <rPr>
            <sz val="10"/>
            <color rgb="FF000000"/>
            <rFont val="Calibri"/>
            <family val="2"/>
            <scheme val="minor"/>
          </rPr>
          <t>======
ID#AAAAnZDX7v0
    (2023-01-12 21:09:40)
x  Suppressed to meet the confidentiality requirements of the Statistics Act</t>
        </r>
      </text>
    </comment>
    <comment ref="L46" authorId="0" shapeId="0" xr:uid="{27CC94CD-0963-4310-9002-4BFEA4ADE6D0}">
      <text>
        <r>
          <rPr>
            <sz val="10"/>
            <color rgb="FF000000"/>
            <rFont val="Calibri"/>
            <family val="2"/>
            <scheme val="minor"/>
          </rPr>
          <t>======
ID#AAAAnZDX7tk
    (2023-01-12 21:09:40)
x  Suppressed to meet the confidentiality requirements of the Statistics Act</t>
        </r>
      </text>
    </comment>
    <comment ref="M46" authorId="0" shapeId="0" xr:uid="{01159B21-ADC9-4FA5-AFA6-D54BB48B171E}">
      <text>
        <r>
          <rPr>
            <sz val="10"/>
            <color rgb="FF000000"/>
            <rFont val="Calibri"/>
            <family val="2"/>
            <scheme val="minor"/>
          </rPr>
          <t>======
ID#AAAAnZDX7O8
    (2023-01-12 21:09:40)
x  Suppressed to meet the confidentiality requirements of the Statistics Act</t>
        </r>
      </text>
    </comment>
    <comment ref="N46" authorId="0" shapeId="0" xr:uid="{CFD720BC-10DF-41F7-917A-A9EF9B05A2B5}">
      <text>
        <r>
          <rPr>
            <sz val="10"/>
            <color rgb="FF000000"/>
            <rFont val="Calibri"/>
            <family val="2"/>
            <scheme val="minor"/>
          </rPr>
          <t>======
ID#AAAAnZDX7Bg
    (2023-01-12 21:09:39)
x  Suppressed to meet the confidentiality requirements of the Statistics Act</t>
        </r>
      </text>
    </comment>
    <comment ref="H51" authorId="0" shapeId="0" xr:uid="{8AD20A00-5F11-4E1B-838E-F06F3C0DC8E7}">
      <text>
        <r>
          <rPr>
            <sz val="10"/>
            <color rgb="FF000000"/>
            <rFont val="Calibri"/>
            <family val="2"/>
            <scheme val="minor"/>
          </rPr>
          <t>======
ID#AAAAnZDX7CI
    (2023-01-12 21:09:39)
x  Suppressed to meet the confidentiality requirements of the Statistics Act</t>
        </r>
      </text>
    </comment>
    <comment ref="I51" authorId="0" shapeId="0" xr:uid="{41F21484-480B-43C7-89A3-6EB249BB2800}">
      <text>
        <r>
          <rPr>
            <sz val="10"/>
            <color rgb="FF000000"/>
            <rFont val="Calibri"/>
            <family val="2"/>
            <scheme val="minor"/>
          </rPr>
          <t>======
ID#AAAAnZDX61U
    (2023-01-12 21:09:39)
x  Suppressed to meet the confidentiality requirements of the Statistics Act</t>
        </r>
      </text>
    </comment>
    <comment ref="J51" authorId="0" shapeId="0" xr:uid="{BD19740C-6AC9-4F98-B8E6-CEE98ECABD16}">
      <text>
        <r>
          <rPr>
            <sz val="10"/>
            <color rgb="FF000000"/>
            <rFont val="Calibri"/>
            <family val="2"/>
            <scheme val="minor"/>
          </rPr>
          <t>======
ID#AAAAnZDX6x0
    (2023-01-12 21:09:39)
x  Suppressed to meet the confidentiality requirements of the Statistics Act</t>
        </r>
      </text>
    </comment>
    <comment ref="K51" authorId="0" shapeId="0" xr:uid="{79F6F7FF-C00B-46CB-ABD4-555E56B53904}">
      <text>
        <r>
          <rPr>
            <sz val="10"/>
            <color rgb="FF000000"/>
            <rFont val="Calibri"/>
            <family val="2"/>
            <scheme val="minor"/>
          </rPr>
          <t>======
ID#AAAAnZDX7Og
    (2023-01-12 21:09:40)
x  Suppressed to meet the confidentiality requirements of the Statistics Act</t>
        </r>
      </text>
    </comment>
    <comment ref="L51" authorId="0" shapeId="0" xr:uid="{06BEDECB-90D7-473B-AD4F-CA427F33F7C1}">
      <text>
        <r>
          <rPr>
            <sz val="10"/>
            <color rgb="FF000000"/>
            <rFont val="Calibri"/>
            <family val="2"/>
            <scheme val="minor"/>
          </rPr>
          <t>======
ID#AAAAnZDX7L8
    (2023-01-12 21:09:40)
x  Suppressed to meet the confidentiality requirements of the Statistics Act</t>
        </r>
      </text>
    </comment>
    <comment ref="M51" authorId="0" shapeId="0" xr:uid="{C59F3DA6-4210-4DD1-91FA-81B1B9135D21}">
      <text>
        <r>
          <rPr>
            <sz val="10"/>
            <color rgb="FF000000"/>
            <rFont val="Calibri"/>
            <family val="2"/>
            <scheme val="minor"/>
          </rPr>
          <t>======
ID#AAAAnZDX7yI
    (2023-01-12 21:09:40)
x  Suppressed to meet the confidentiality requirements of the Statistics Act</t>
        </r>
      </text>
    </comment>
    <comment ref="N51" authorId="0" shapeId="0" xr:uid="{8A569F9F-97B1-46F0-BACB-D3F42FA706F7}">
      <text>
        <r>
          <rPr>
            <sz val="10"/>
            <color rgb="FF000000"/>
            <rFont val="Calibri"/>
            <family val="2"/>
            <scheme val="minor"/>
          </rPr>
          <t>======
ID#AAAAnZDX70k
    (2023-01-12 21:09:40)
x  Suppressed to meet the confidentiality requirements of the Statistics Act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D15" authorId="0" shapeId="0" xr:uid="{1FE1C932-E341-43B8-8733-DE4FABA2B3A5}">
      <text>
        <r>
          <rPr>
            <sz val="10"/>
            <color rgb="FF000000"/>
            <rFont val="Calibri"/>
            <family val="2"/>
            <scheme val="minor"/>
          </rPr>
          <t>======
ID#AAAAnZDX8Ls
    (2023-01-12 21:09:40)
x  Suppressed to meet the confidentiality requirements of the Statistics Act</t>
        </r>
      </text>
    </comment>
    <comment ref="BG15" authorId="0" shapeId="0" xr:uid="{B4C4E11D-B7EB-4663-BA58-4ABBAD73FD13}">
      <text>
        <r>
          <rPr>
            <sz val="10"/>
            <color rgb="FF000000"/>
            <rFont val="Calibri"/>
            <family val="2"/>
            <scheme val="minor"/>
          </rPr>
          <t>======
ID#AAAAnZDX65I
    (2023-01-12 21:09:39)
x  Suppressed to meet the confidentiality requirements of the Statistics Act</t>
        </r>
      </text>
    </comment>
    <comment ref="BH15" authorId="0" shapeId="0" xr:uid="{23DB5D7E-98F7-4378-BC98-DACB757001AA}">
      <text>
        <r>
          <rPr>
            <sz val="10"/>
            <color rgb="FF000000"/>
            <rFont val="Calibri"/>
            <family val="2"/>
            <scheme val="minor"/>
          </rPr>
          <t>======
ID#AAAAnZDX7xY
    (2023-01-12 21:09:40)
x  Suppressed to meet the confidentiality requirements of the Statistics Act</t>
        </r>
      </text>
    </comment>
    <comment ref="BL15" authorId="0" shapeId="0" xr:uid="{67FF600B-04C9-48E3-B301-9F7508CFDF66}">
      <text>
        <r>
          <rPr>
            <sz val="10"/>
            <color rgb="FF000000"/>
            <rFont val="Calibri"/>
            <family val="2"/>
            <scheme val="minor"/>
          </rPr>
          <t>======
ID#AAAAnZDX71M
    (2023-01-12 21:09:40)
x  Suppressed to meet the confidentiality requirements of the Statistics Act</t>
        </r>
      </text>
    </comment>
    <comment ref="AE16" authorId="0" shapeId="0" xr:uid="{44F49488-6BA6-462E-94ED-6466FCEEDF65}">
      <text>
        <r>
          <rPr>
            <sz val="10"/>
            <color rgb="FF000000"/>
            <rFont val="Calibri"/>
            <family val="2"/>
            <scheme val="minor"/>
          </rPr>
          <t>======
ID#AAAAnZDX69M
    (2023-01-12 21:09:39)
x  Suppressed to meet the confidentiality requirements of the Statistics Act</t>
        </r>
      </text>
    </comment>
    <comment ref="AG16" authorId="0" shapeId="0" xr:uid="{9397CD54-A3B1-4D78-A6F5-8317B9AEDFAE}">
      <text>
        <r>
          <rPr>
            <sz val="10"/>
            <color rgb="FF000000"/>
            <rFont val="Calibri"/>
            <family val="2"/>
            <scheme val="minor"/>
          </rPr>
          <t>======
ID#AAAAnZDX8Lw
    (2023-01-12 21:09:40)
x  Suppressed to meet the confidentiality requirements of the Statistics Act</t>
        </r>
      </text>
    </comment>
    <comment ref="AH16" authorId="0" shapeId="0" xr:uid="{9B8545FE-84C3-490B-A409-519A8F6B6E90}">
      <text>
        <r>
          <rPr>
            <sz val="10"/>
            <color rgb="FF000000"/>
            <rFont val="Calibri"/>
            <family val="2"/>
            <scheme val="minor"/>
          </rPr>
          <t>======
ID#AAAAnZDX8Vw
    (2023-01-12 21:09:40)
x  Suppressed to meet the confidentiality requirements of the Statistics Act</t>
        </r>
      </text>
    </comment>
    <comment ref="AL16" authorId="0" shapeId="0" xr:uid="{A2E54D5E-66EC-4E26-8622-9B7C22E860FD}">
      <text>
        <r>
          <rPr>
            <sz val="10"/>
            <color rgb="FF000000"/>
            <rFont val="Calibri"/>
            <family val="2"/>
            <scheme val="minor"/>
          </rPr>
          <t>======
ID#AAAAnZDX8Ls
    (2023-01-12 21:09:40)
x  Suppressed to meet the confidentiality requirements of the Statistics Act</t>
        </r>
      </text>
    </comment>
    <comment ref="AO16" authorId="0" shapeId="0" xr:uid="{BB7FB3FA-BA0F-4B64-B61A-0A48CE35EF87}">
      <text>
        <r>
          <rPr>
            <sz val="10"/>
            <color rgb="FF000000"/>
            <rFont val="Calibri"/>
            <family val="2"/>
            <scheme val="minor"/>
          </rPr>
          <t>======
ID#AAAAnZDX65I
    (2023-01-12 21:09:39)
x  Suppressed to meet the confidentiality requirements of the Statistics Act</t>
        </r>
      </text>
    </comment>
    <comment ref="AP16" authorId="0" shapeId="0" xr:uid="{725CE061-C7DA-4852-8687-002B7CCBD6F6}">
      <text>
        <r>
          <rPr>
            <sz val="10"/>
            <color rgb="FF000000"/>
            <rFont val="Calibri"/>
            <family val="2"/>
            <scheme val="minor"/>
          </rPr>
          <t>======
ID#AAAAnZDX7xY
    (2023-01-12 21:09:40)
x  Suppressed to meet the confidentiality requirements of the Statistics Act</t>
        </r>
      </text>
    </comment>
    <comment ref="AT16" authorId="0" shapeId="0" xr:uid="{D9E2C6BA-31BF-41AB-BE51-E6B098376752}">
      <text>
        <r>
          <rPr>
            <sz val="10"/>
            <color rgb="FF000000"/>
            <rFont val="Calibri"/>
            <family val="2"/>
            <scheme val="minor"/>
          </rPr>
          <t>======
ID#AAAAnZDX71M
    (2023-01-12 21:09:40)
x  Suppressed to meet the confidentiality requirements of the Statistics Act</t>
        </r>
      </text>
    </comment>
    <comment ref="BD19" authorId="0" shapeId="0" xr:uid="{8B1BC276-2C59-4B35-80A7-845E18B15AEA}">
      <text>
        <r>
          <rPr>
            <sz val="10"/>
            <color rgb="FF000000"/>
            <rFont val="Calibri"/>
            <family val="2"/>
            <scheme val="minor"/>
          </rPr>
          <t>======
ID#AAAAnZDX7Kg
    (2023-01-12 21:09:40)
x  Suppressed to meet the confidentiality requirements of the Statistics Act</t>
        </r>
      </text>
    </comment>
    <comment ref="BG19" authorId="0" shapeId="0" xr:uid="{6B00C5FF-6656-41D9-99F3-634B0D8A1164}">
      <text>
        <r>
          <rPr>
            <sz val="10"/>
            <color rgb="FF000000"/>
            <rFont val="Calibri"/>
            <family val="2"/>
            <scheme val="minor"/>
          </rPr>
          <t>======
ID#AAAAnZDX7j0
    (2023-01-12 21:09:40)
x  Suppressed to meet the confidentiality requirements of the Statistics Act</t>
        </r>
      </text>
    </comment>
    <comment ref="BH19" authorId="0" shapeId="0" xr:uid="{CC8F498D-3E31-4E2E-801E-AC31544D7B39}">
      <text>
        <r>
          <rPr>
            <sz val="10"/>
            <color rgb="FF000000"/>
            <rFont val="Calibri"/>
            <family val="2"/>
            <scheme val="minor"/>
          </rPr>
          <t>======
ID#AAAAnZDX64Q
    (2023-01-12 21:09:39)
x  Suppressed to meet the confidentiality requirements of the Statistics Act</t>
        </r>
      </text>
    </comment>
    <comment ref="BL19" authorId="0" shapeId="0" xr:uid="{400EA1C3-7B03-4066-8C10-80D9D073FFAA}">
      <text>
        <r>
          <rPr>
            <sz val="10"/>
            <color rgb="FF000000"/>
            <rFont val="Calibri"/>
            <family val="2"/>
            <scheme val="minor"/>
          </rPr>
          <t>======
ID#AAAAnZDX7yc
    (2023-01-12 21:09:40)
x  Suppressed to meet the confidentiality requirements of the Statistics Act</t>
        </r>
      </text>
    </comment>
    <comment ref="AE20" authorId="0" shapeId="0" xr:uid="{BF91AB04-9966-4DC3-B66F-539B94F23703}">
      <text>
        <r>
          <rPr>
            <sz val="10"/>
            <color rgb="FF000000"/>
            <rFont val="Calibri"/>
            <family val="2"/>
            <scheme val="minor"/>
          </rPr>
          <t>======
ID#AAAAnZDX8J0
    (2023-01-12 21:09:40)
x  Suppressed to meet the confidentiality requirements of the Statistics Act</t>
        </r>
      </text>
    </comment>
    <comment ref="AG20" authorId="0" shapeId="0" xr:uid="{7C26C82E-2CE2-4972-B849-35A25BBD1C3B}">
      <text>
        <r>
          <rPr>
            <sz val="10"/>
            <color rgb="FF000000"/>
            <rFont val="Calibri"/>
            <family val="2"/>
            <scheme val="minor"/>
          </rPr>
          <t>======
ID#AAAAnZDX7R0
    (2023-01-12 21:09:40)
x  Suppressed to meet the confidentiality requirements of the Statistics Act</t>
        </r>
      </text>
    </comment>
    <comment ref="AH20" authorId="0" shapeId="0" xr:uid="{D84AC7F0-DF4B-4A2E-AAFD-E6D7F9FBEEE4}">
      <text>
        <r>
          <rPr>
            <sz val="10"/>
            <color rgb="FF000000"/>
            <rFont val="Calibri"/>
            <family val="2"/>
            <scheme val="minor"/>
          </rPr>
          <t>======
ID#AAAAnZDX8PU
    (2023-01-12 21:09:40)
x  Suppressed to meet the confidentiality requirements of the Statistics Act</t>
        </r>
      </text>
    </comment>
    <comment ref="AL20" authorId="0" shapeId="0" xr:uid="{BFED50F5-DFB0-4F31-9600-C7D064B828D6}">
      <text>
        <r>
          <rPr>
            <sz val="10"/>
            <color rgb="FF000000"/>
            <rFont val="Calibri"/>
            <family val="2"/>
            <scheme val="minor"/>
          </rPr>
          <t>======
ID#AAAAnZDX7Kg
    (2023-01-12 21:09:40)
x  Suppressed to meet the confidentiality requirements of the Statistics Act</t>
        </r>
      </text>
    </comment>
    <comment ref="AO20" authorId="0" shapeId="0" xr:uid="{E99C902E-326B-4CF3-851D-9D0CE6429557}">
      <text>
        <r>
          <rPr>
            <sz val="10"/>
            <color rgb="FF000000"/>
            <rFont val="Calibri"/>
            <family val="2"/>
            <scheme val="minor"/>
          </rPr>
          <t>======
ID#AAAAnZDX7j0
    (2023-01-12 21:09:40)
x  Suppressed to meet the confidentiality requirements of the Statistics Act</t>
        </r>
      </text>
    </comment>
    <comment ref="AP20" authorId="0" shapeId="0" xr:uid="{60239D55-C9F7-4855-867A-14ADD0BE2942}">
      <text>
        <r>
          <rPr>
            <sz val="10"/>
            <color rgb="FF000000"/>
            <rFont val="Calibri"/>
            <family val="2"/>
            <scheme val="minor"/>
          </rPr>
          <t>======
ID#AAAAnZDX64Q
    (2023-01-12 21:09:39)
x  Suppressed to meet the confidentiality requirements of the Statistics Act</t>
        </r>
      </text>
    </comment>
    <comment ref="AT20" authorId="0" shapeId="0" xr:uid="{CA28B8F0-79DA-4A10-8344-A9F9A2C415E4}">
      <text>
        <r>
          <rPr>
            <sz val="10"/>
            <color rgb="FF000000"/>
            <rFont val="Calibri"/>
            <family val="2"/>
            <scheme val="minor"/>
          </rPr>
          <t>======
ID#AAAAnZDX7yc
    (2023-01-12 21:09:40)
x  Suppressed to meet the confidentiality requirements of the Statistics Act</t>
        </r>
      </text>
    </comment>
    <comment ref="AE38" authorId="0" shapeId="0" xr:uid="{08BFF766-BCD8-4875-8B7E-98BAC1CC0927}">
      <text>
        <r>
          <rPr>
            <sz val="10"/>
            <color rgb="FF000000"/>
            <rFont val="Calibri"/>
            <family val="2"/>
            <scheme val="minor"/>
          </rPr>
          <t>======
ID#AAAAnZDX7OI
    (2023-01-12 21:09:40)
x  Suppressed to meet the confidentiality requirements of the Statistics Act</t>
        </r>
      </text>
    </comment>
    <comment ref="AG38" authorId="0" shapeId="0" xr:uid="{CA61D04B-E681-4C90-A04A-5E1644EF39FC}">
      <text>
        <r>
          <rPr>
            <sz val="10"/>
            <color rgb="FF000000"/>
            <rFont val="Calibri"/>
            <family val="2"/>
            <scheme val="minor"/>
          </rPr>
          <t>======
ID#AAAAnZDX7u4
    (2023-01-12 21:09:40)
x  Suppressed to meet the confidentiality requirements of the Statistics Act</t>
        </r>
      </text>
    </comment>
    <comment ref="AH38" authorId="0" shapeId="0" xr:uid="{65520BC3-2A72-472B-B527-E6322B542694}">
      <text>
        <r>
          <rPr>
            <sz val="10"/>
            <color rgb="FF000000"/>
            <rFont val="Calibri"/>
            <family val="2"/>
            <scheme val="minor"/>
          </rPr>
          <t>======
ID#AAAAnZDX7zo
    (2023-01-12 21:09:40)
x  Suppressed to meet the confidentiality requirements of the Statistics Act</t>
        </r>
      </text>
    </comment>
    <comment ref="AL38" authorId="0" shapeId="0" xr:uid="{890DDD76-D0C0-48F1-BAA9-5822D912D204}">
      <text>
        <r>
          <rPr>
            <sz val="10"/>
            <color rgb="FF000000"/>
            <rFont val="Calibri"/>
            <family val="2"/>
            <scheme val="minor"/>
          </rPr>
          <t>======
ID#AAAAnZDX7d8
    (2023-01-12 21:09:40)
x  Suppressed to meet the confidentiality requirements of the Statistics Act</t>
        </r>
      </text>
    </comment>
    <comment ref="AO38" authorId="0" shapeId="0" xr:uid="{5EA86D76-6489-4E95-AAD6-D061FFBFA55F}">
      <text>
        <r>
          <rPr>
            <sz val="10"/>
            <color rgb="FF000000"/>
            <rFont val="Calibri"/>
            <family val="2"/>
            <scheme val="minor"/>
          </rPr>
          <t>======
ID#AAAAnZDX8TA
    (2023-01-12 21:09:40)
x  Suppressed to meet the confidentiality requirements of the Statistics Act</t>
        </r>
      </text>
    </comment>
    <comment ref="AP38" authorId="0" shapeId="0" xr:uid="{61AD2DEA-1244-4F85-AE16-655E2B52F783}">
      <text>
        <r>
          <rPr>
            <sz val="10"/>
            <color rgb="FF000000"/>
            <rFont val="Calibri"/>
            <family val="2"/>
            <scheme val="minor"/>
          </rPr>
          <t>======
ID#AAAAnZDX7O4
    (2023-01-12 21:09:40)
x  Suppressed to meet the confidentiality requirements of the Statistics Act</t>
        </r>
      </text>
    </comment>
    <comment ref="AT38" authorId="0" shapeId="0" xr:uid="{8A7DBD67-B86C-4633-BE4B-C188B8E73BF7}">
      <text>
        <r>
          <rPr>
            <sz val="10"/>
            <color rgb="FF000000"/>
            <rFont val="Calibri"/>
            <family val="2"/>
            <scheme val="minor"/>
          </rPr>
          <t>======
ID#AAAAnZDX70o
    (2023-01-12 21:09:40)
x  Suppressed to meet the confidentiality requirements of the Statistics Act</t>
        </r>
      </text>
    </comment>
    <comment ref="BD38" authorId="0" shapeId="0" xr:uid="{B61045E7-42CB-423D-A93E-6DA5A51F226E}">
      <text>
        <r>
          <rPr>
            <sz val="10"/>
            <color rgb="FF000000"/>
            <rFont val="Calibri"/>
            <family val="2"/>
            <scheme val="minor"/>
          </rPr>
          <t>======
ID#AAAAnZDX7d8
    (2023-01-12 21:09:40)
x  Suppressed to meet the confidentiality requirements of the Statistics Act</t>
        </r>
      </text>
    </comment>
    <comment ref="BG38" authorId="0" shapeId="0" xr:uid="{B267019B-2F97-454B-9322-B2EECE97326B}">
      <text>
        <r>
          <rPr>
            <sz val="10"/>
            <color rgb="FF000000"/>
            <rFont val="Calibri"/>
            <family val="2"/>
            <scheme val="minor"/>
          </rPr>
          <t>======
ID#AAAAnZDX8TA
    (2023-01-12 21:09:40)
x  Suppressed to meet the confidentiality requirements of the Statistics Act</t>
        </r>
      </text>
    </comment>
    <comment ref="BH38" authorId="0" shapeId="0" xr:uid="{D1035678-BBEF-44C4-8316-B871C6D0C15F}">
      <text>
        <r>
          <rPr>
            <sz val="10"/>
            <color rgb="FF000000"/>
            <rFont val="Calibri"/>
            <family val="2"/>
            <scheme val="minor"/>
          </rPr>
          <t>======
ID#AAAAnZDX7O4
    (2023-01-12 21:09:40)
x  Suppressed to meet the confidentiality requirements of the Statistics Act</t>
        </r>
      </text>
    </comment>
    <comment ref="BL38" authorId="0" shapeId="0" xr:uid="{314CA02F-B93F-461D-A35E-BA45BFBAEE57}">
      <text>
        <r>
          <rPr>
            <sz val="10"/>
            <color rgb="FF000000"/>
            <rFont val="Calibri"/>
            <family val="2"/>
            <scheme val="minor"/>
          </rPr>
          <t>======
ID#AAAAnZDX70o
    (2023-01-12 21:09:40)
x  Suppressed to meet the confidentiality requirements of the Statistics Act</t>
        </r>
      </text>
    </comment>
    <comment ref="AE43" authorId="0" shapeId="0" xr:uid="{DF6D5283-CF2F-4EB1-A0DA-6BF9FA5CBB08}">
      <text>
        <r>
          <rPr>
            <sz val="10"/>
            <color rgb="FF000000"/>
            <rFont val="Calibri"/>
            <family val="2"/>
            <scheme val="minor"/>
          </rPr>
          <t>======
ID#AAAAnZDX8Fs
    (2023-01-12 21:09:40)
x  Suppressed to meet the confidentiality requirements of the Statistics Act</t>
        </r>
      </text>
    </comment>
    <comment ref="AG43" authorId="0" shapeId="0" xr:uid="{2A4C0600-21DA-4468-BA7C-9B96204A0F09}">
      <text>
        <r>
          <rPr>
            <sz val="10"/>
            <color rgb="FF000000"/>
            <rFont val="Calibri"/>
            <family val="2"/>
            <scheme val="minor"/>
          </rPr>
          <t>======
ID#AAAAnZDX7xs
    (2023-01-12 21:09:40)
x  Suppressed to meet the confidentiality requirements of the Statistics Act</t>
        </r>
      </text>
    </comment>
    <comment ref="AH43" authorId="0" shapeId="0" xr:uid="{DA3C3298-EA9B-4A7C-8419-9F449E4007A0}">
      <text>
        <r>
          <rPr>
            <sz val="10"/>
            <color rgb="FF000000"/>
            <rFont val="Calibri"/>
            <family val="2"/>
            <scheme val="minor"/>
          </rPr>
          <t>======
ID#AAAAnZDX7EI
    (2023-01-12 21:09:39)
x  Suppressed to meet the confidentiality requirements of the Statistics Act</t>
        </r>
      </text>
    </comment>
    <comment ref="AL43" authorId="0" shapeId="0" xr:uid="{F2E30A35-D3FE-49CF-85C9-F9FAD08F5E21}">
      <text>
        <r>
          <rPr>
            <sz val="10"/>
            <color rgb="FF000000"/>
            <rFont val="Calibri"/>
            <family val="2"/>
            <scheme val="minor"/>
          </rPr>
          <t>======
ID#AAAAnZDX8X4
    (2023-01-12 21:09:40)
x  Suppressed to meet the confidentiality requirements of the Statistics Act</t>
        </r>
      </text>
    </comment>
    <comment ref="AO43" authorId="0" shapeId="0" xr:uid="{77515BC1-C669-43CB-A318-CB9FFAE407A3}">
      <text>
        <r>
          <rPr>
            <sz val="10"/>
            <color rgb="FF000000"/>
            <rFont val="Calibri"/>
            <family val="2"/>
            <scheme val="minor"/>
          </rPr>
          <t>======
ID#AAAAnZDX7QI
    (2023-01-12 21:09:40)
x  Suppressed to meet the confidentiality requirements of the Statistics Act</t>
        </r>
      </text>
    </comment>
    <comment ref="AP43" authorId="0" shapeId="0" xr:uid="{2CEEEC97-A342-4434-AE7E-A2674C3FE57D}">
      <text>
        <r>
          <rPr>
            <sz val="10"/>
            <color rgb="FF000000"/>
            <rFont val="Calibri"/>
            <family val="2"/>
            <scheme val="minor"/>
          </rPr>
          <t>======
ID#AAAAnZDX7U4
    (2023-01-12 21:09:40)
x  Suppressed to meet the confidentiality requirements of the Statistics Act</t>
        </r>
      </text>
    </comment>
    <comment ref="AT43" authorId="0" shapeId="0" xr:uid="{92AD57D7-4462-40F3-A18A-11FE69AE945B}">
      <text>
        <r>
          <rPr>
            <sz val="10"/>
            <color rgb="FF000000"/>
            <rFont val="Calibri"/>
            <family val="2"/>
            <scheme val="minor"/>
          </rPr>
          <t>======
ID#AAAAnZDX7gE
    (2023-01-12 21:09:40)
x  Suppressed to meet the confidentiality requirements of the Statistics Act</t>
        </r>
      </text>
    </comment>
    <comment ref="BD43" authorId="0" shapeId="0" xr:uid="{DF114455-75CE-4194-8E1A-2261922FE4C6}">
      <text>
        <r>
          <rPr>
            <sz val="10"/>
            <color rgb="FF000000"/>
            <rFont val="Calibri"/>
            <family val="2"/>
            <scheme val="minor"/>
          </rPr>
          <t>======
ID#AAAAnZDX8X4
    (2023-01-12 21:09:40)
x  Suppressed to meet the confidentiality requirements of the Statistics Act</t>
        </r>
      </text>
    </comment>
    <comment ref="BG43" authorId="0" shapeId="0" xr:uid="{455472C0-2C89-4B67-9309-9FB827ABCBDD}">
      <text>
        <r>
          <rPr>
            <sz val="10"/>
            <color rgb="FF000000"/>
            <rFont val="Calibri"/>
            <family val="2"/>
            <scheme val="minor"/>
          </rPr>
          <t>======
ID#AAAAnZDX7QI
    (2023-01-12 21:09:40)
x  Suppressed to meet the confidentiality requirements of the Statistics Act</t>
        </r>
      </text>
    </comment>
    <comment ref="BH43" authorId="0" shapeId="0" xr:uid="{3EDC6311-C3BE-475C-8BA7-5F3045DE9585}">
      <text>
        <r>
          <rPr>
            <sz val="10"/>
            <color rgb="FF000000"/>
            <rFont val="Calibri"/>
            <family val="2"/>
            <scheme val="minor"/>
          </rPr>
          <t>======
ID#AAAAnZDX7U4
    (2023-01-12 21:09:40)
x  Suppressed to meet the confidentiality requirements of the Statistics Act</t>
        </r>
      </text>
    </comment>
    <comment ref="BL43" authorId="0" shapeId="0" xr:uid="{07AA0488-3BDF-43E6-9D02-A3A428C6515A}">
      <text>
        <r>
          <rPr>
            <sz val="10"/>
            <color rgb="FF000000"/>
            <rFont val="Calibri"/>
            <family val="2"/>
            <scheme val="minor"/>
          </rPr>
          <t>======
ID#AAAAnZDX7gE
    (2023-01-12 21:09:40)
x  Suppressed to meet the confidentiality requirements of the Statistics Act</t>
        </r>
      </text>
    </comment>
    <comment ref="AE45" authorId="0" shapeId="0" xr:uid="{10A2B341-50AF-4E90-A904-418024E4B806}">
      <text>
        <r>
          <rPr>
            <sz val="10"/>
            <color rgb="FF000000"/>
            <rFont val="Calibri"/>
            <family val="2"/>
            <scheme val="minor"/>
          </rPr>
          <t>======
ID#AAAAnZDX7Fc
    (2023-01-12 21:09:39)
x  Suppressed to meet the confidentiality requirements of the Statistics Act</t>
        </r>
      </text>
    </comment>
    <comment ref="AG45" authorId="0" shapeId="0" xr:uid="{FD90B07A-0759-43F3-91A5-4E1DDADA2026}">
      <text>
        <r>
          <rPr>
            <sz val="10"/>
            <color rgb="FF000000"/>
            <rFont val="Calibri"/>
            <family val="2"/>
            <scheme val="minor"/>
          </rPr>
          <t>======
ID#AAAAnZDX7oY
    (2023-01-12 21:09:40)
x  Suppressed to meet the confidentiality requirements of the Statistics Act</t>
        </r>
      </text>
    </comment>
    <comment ref="AH45" authorId="0" shapeId="0" xr:uid="{AEDF09F6-DD84-4F64-9405-5077D1342FCE}">
      <text>
        <r>
          <rPr>
            <sz val="10"/>
            <color rgb="FF000000"/>
            <rFont val="Calibri"/>
            <family val="2"/>
            <scheme val="minor"/>
          </rPr>
          <t>======
ID#AAAAnZDX7r4
    (2023-01-12 21:09:40)
x  Suppressed to meet the confidentiality requirements of the Statistics Act</t>
        </r>
      </text>
    </comment>
    <comment ref="AL45" authorId="0" shapeId="0" xr:uid="{510E96AB-4645-41EA-BF83-C876F90F7A9A}">
      <text>
        <r>
          <rPr>
            <sz val="10"/>
            <color rgb="FF000000"/>
            <rFont val="Calibri"/>
            <family val="2"/>
            <scheme val="minor"/>
          </rPr>
          <t>======
ID#AAAAnZDX7v0
    (2023-01-12 21:09:40)
x  Suppressed to meet the confidentiality requirements of the Statistics Act</t>
        </r>
      </text>
    </comment>
    <comment ref="AO45" authorId="0" shapeId="0" xr:uid="{DAF6A73A-C9F7-439D-A3EA-B09F3E0298E8}">
      <text>
        <r>
          <rPr>
            <sz val="10"/>
            <color rgb="FF000000"/>
            <rFont val="Calibri"/>
            <family val="2"/>
            <scheme val="minor"/>
          </rPr>
          <t>======
ID#AAAAnZDX7tk
    (2023-01-12 21:09:40)
x  Suppressed to meet the confidentiality requirements of the Statistics Act</t>
        </r>
      </text>
    </comment>
    <comment ref="AP45" authorId="0" shapeId="0" xr:uid="{1EA5FA8F-8E3A-437A-97F8-A03CF57734FE}">
      <text>
        <r>
          <rPr>
            <sz val="10"/>
            <color rgb="FF000000"/>
            <rFont val="Calibri"/>
            <family val="2"/>
            <scheme val="minor"/>
          </rPr>
          <t>======
ID#AAAAnZDX7O8
    (2023-01-12 21:09:40)
x  Suppressed to meet the confidentiality requirements of the Statistics Act</t>
        </r>
      </text>
    </comment>
    <comment ref="AT45" authorId="0" shapeId="0" xr:uid="{F660482E-FE96-4F59-862F-345DF534A328}">
      <text>
        <r>
          <rPr>
            <sz val="10"/>
            <color rgb="FF000000"/>
            <rFont val="Calibri"/>
            <family val="2"/>
            <scheme val="minor"/>
          </rPr>
          <t>======
ID#AAAAnZDX7Bg
    (2023-01-12 21:09:39)
x  Suppressed to meet the confidentiality requirements of the Statistics Act</t>
        </r>
      </text>
    </comment>
    <comment ref="BD45" authorId="0" shapeId="0" xr:uid="{2D8DC34B-49EC-4C2F-B00F-1E57EC7A0B85}">
      <text>
        <r>
          <rPr>
            <sz val="10"/>
            <color rgb="FF000000"/>
            <rFont val="Calibri"/>
            <family val="2"/>
            <scheme val="minor"/>
          </rPr>
          <t>======
ID#AAAAnZDX7v0
    (2023-01-12 21:09:40)
x  Suppressed to meet the confidentiality requirements of the Statistics Act</t>
        </r>
      </text>
    </comment>
    <comment ref="BG45" authorId="0" shapeId="0" xr:uid="{36228077-2A75-417B-829A-BB3348C16570}">
      <text>
        <r>
          <rPr>
            <sz val="10"/>
            <color rgb="FF000000"/>
            <rFont val="Calibri"/>
            <family val="2"/>
            <scheme val="minor"/>
          </rPr>
          <t>======
ID#AAAAnZDX7tk
    (2023-01-12 21:09:40)
x  Suppressed to meet the confidentiality requirements of the Statistics Act</t>
        </r>
      </text>
    </comment>
    <comment ref="BH45" authorId="0" shapeId="0" xr:uid="{51B955A7-659E-4C4A-8678-0D22A907B6CD}">
      <text>
        <r>
          <rPr>
            <sz val="10"/>
            <color rgb="FF000000"/>
            <rFont val="Calibri"/>
            <family val="2"/>
            <scheme val="minor"/>
          </rPr>
          <t>======
ID#AAAAnZDX7O8
    (2023-01-12 21:09:40)
x  Suppressed to meet the confidentiality requirements of the Statistics Act</t>
        </r>
      </text>
    </comment>
    <comment ref="BL45" authorId="0" shapeId="0" xr:uid="{27B47D38-AEA3-4119-B71F-925F96889D1D}">
      <text>
        <r>
          <rPr>
            <sz val="10"/>
            <color rgb="FF000000"/>
            <rFont val="Calibri"/>
            <family val="2"/>
            <scheme val="minor"/>
          </rPr>
          <t>======
ID#AAAAnZDX7Bg
    (2023-01-12 21:09:39)
x  Suppressed to meet the confidentiality requirements of the Statistics Act</t>
        </r>
      </text>
    </comment>
    <comment ref="AE50" authorId="0" shapeId="0" xr:uid="{C3B52227-6418-43BF-92A7-6432832D6564}">
      <text>
        <r>
          <rPr>
            <sz val="10"/>
            <color rgb="FF000000"/>
            <rFont val="Calibri"/>
            <family val="2"/>
            <scheme val="minor"/>
          </rPr>
          <t>======
ID#AAAAnZDX7CI
    (2023-01-12 21:09:39)
x  Suppressed to meet the confidentiality requirements of the Statistics Act</t>
        </r>
      </text>
    </comment>
    <comment ref="AG50" authorId="0" shapeId="0" xr:uid="{E5FA5526-5C4E-444F-A55A-86677ED77027}">
      <text>
        <r>
          <rPr>
            <sz val="10"/>
            <color rgb="FF000000"/>
            <rFont val="Calibri"/>
            <family val="2"/>
            <scheme val="minor"/>
          </rPr>
          <t>======
ID#AAAAnZDX61U
    (2023-01-12 21:09:39)
x  Suppressed to meet the confidentiality requirements of the Statistics Act</t>
        </r>
      </text>
    </comment>
    <comment ref="AH50" authorId="0" shapeId="0" xr:uid="{FF04A97E-2215-4134-8995-CE790F20358B}">
      <text>
        <r>
          <rPr>
            <sz val="10"/>
            <color rgb="FF000000"/>
            <rFont val="Calibri"/>
            <family val="2"/>
            <scheme val="minor"/>
          </rPr>
          <t>======
ID#AAAAnZDX6x0
    (2023-01-12 21:09:39)
x  Suppressed to meet the confidentiality requirements of the Statistics Act</t>
        </r>
      </text>
    </comment>
    <comment ref="AL50" authorId="0" shapeId="0" xr:uid="{26A5E0B5-6088-4FF2-8A21-C02ECBF5355D}">
      <text>
        <r>
          <rPr>
            <sz val="10"/>
            <color rgb="FF000000"/>
            <rFont val="Calibri"/>
            <family val="2"/>
            <scheme val="minor"/>
          </rPr>
          <t>======
ID#AAAAnZDX7Og
    (2023-01-12 21:09:40)
x  Suppressed to meet the confidentiality requirements of the Statistics Act</t>
        </r>
      </text>
    </comment>
    <comment ref="AO50" authorId="0" shapeId="0" xr:uid="{8169F1C1-C596-4267-A57F-3C273F3EF76D}">
      <text>
        <r>
          <rPr>
            <sz val="10"/>
            <color rgb="FF000000"/>
            <rFont val="Calibri"/>
            <family val="2"/>
            <scheme val="minor"/>
          </rPr>
          <t>======
ID#AAAAnZDX7L8
    (2023-01-12 21:09:40)
x  Suppressed to meet the confidentiality requirements of the Statistics Act</t>
        </r>
      </text>
    </comment>
    <comment ref="AP50" authorId="0" shapeId="0" xr:uid="{BC5BF550-7649-40A7-A208-95407156349C}">
      <text>
        <r>
          <rPr>
            <sz val="10"/>
            <color rgb="FF000000"/>
            <rFont val="Calibri"/>
            <family val="2"/>
            <scheme val="minor"/>
          </rPr>
          <t>======
ID#AAAAnZDX7yI
    (2023-01-12 21:09:40)
x  Suppressed to meet the confidentiality requirements of the Statistics Act</t>
        </r>
      </text>
    </comment>
    <comment ref="AT50" authorId="0" shapeId="0" xr:uid="{13F95B7B-1F12-4CCA-A70D-81D16956926F}">
      <text>
        <r>
          <rPr>
            <sz val="10"/>
            <color rgb="FF000000"/>
            <rFont val="Calibri"/>
            <family val="2"/>
            <scheme val="minor"/>
          </rPr>
          <t>======
ID#AAAAnZDX70k
    (2023-01-12 21:09:40)
x  Suppressed to meet the confidentiality requirements of the Statistics Act</t>
        </r>
      </text>
    </comment>
    <comment ref="BD50" authorId="0" shapeId="0" xr:uid="{8B595042-5ECD-4AED-AE30-5610EA75D274}">
      <text>
        <r>
          <rPr>
            <sz val="10"/>
            <color rgb="FF000000"/>
            <rFont val="Calibri"/>
            <family val="2"/>
            <scheme val="minor"/>
          </rPr>
          <t>======
ID#AAAAnZDX7Og
    (2023-01-12 21:09:40)
x  Suppressed to meet the confidentiality requirements of the Statistics Act</t>
        </r>
      </text>
    </comment>
    <comment ref="BG50" authorId="0" shapeId="0" xr:uid="{33280A7D-203A-48AA-9393-CCA9352BB9BB}">
      <text>
        <r>
          <rPr>
            <sz val="10"/>
            <color rgb="FF000000"/>
            <rFont val="Calibri"/>
            <family val="2"/>
            <scheme val="minor"/>
          </rPr>
          <t>======
ID#AAAAnZDX7L8
    (2023-01-12 21:09:40)
x  Suppressed to meet the confidentiality requirements of the Statistics Act</t>
        </r>
      </text>
    </comment>
    <comment ref="BH50" authorId="0" shapeId="0" xr:uid="{689A3757-76D7-4389-A15D-3CFAEA61CCDC}">
      <text>
        <r>
          <rPr>
            <sz val="10"/>
            <color rgb="FF000000"/>
            <rFont val="Calibri"/>
            <family val="2"/>
            <scheme val="minor"/>
          </rPr>
          <t>======
ID#AAAAnZDX7yI
    (2023-01-12 21:09:40)
x  Suppressed to meet the confidentiality requirements of the Statistics Act</t>
        </r>
      </text>
    </comment>
    <comment ref="BL50" authorId="0" shapeId="0" xr:uid="{BFB1298C-A8EB-4BEC-AF25-0FA2FE4A4610}">
      <text>
        <r>
          <rPr>
            <sz val="10"/>
            <color rgb="FF000000"/>
            <rFont val="Calibri"/>
            <family val="2"/>
            <scheme val="minor"/>
          </rPr>
          <t>======
ID#AAAAnZDX70k
    (2023-01-12 21:09:40)
x  Suppressed to meet the confidentiality requirements of the Statistics Act</t>
        </r>
      </text>
    </comment>
  </commentList>
</comments>
</file>

<file path=xl/sharedStrings.xml><?xml version="1.0" encoding="utf-8"?>
<sst xmlns="http://schemas.openxmlformats.org/spreadsheetml/2006/main" count="659" uniqueCount="227">
  <si>
    <t>Neighbourhood</t>
  </si>
  <si>
    <t>2021 Census Tract ID</t>
  </si>
  <si>
    <t>2016
Census Tract ID</t>
  </si>
  <si>
    <t>Weighting ID</t>
  </si>
  <si>
    <t>2016-2021 Pop Weighting</t>
  </si>
  <si>
    <t>Area (2021) Square Km</t>
  </si>
  <si>
    <t>Area (2021) Hectares</t>
  </si>
  <si>
    <t>Area (2016)
Square Km</t>
  </si>
  <si>
    <t>Area (2016)
Hectares</t>
  </si>
  <si>
    <t>2021 Population</t>
  </si>
  <si>
    <t>2016
Population</t>
  </si>
  <si>
    <t>2016 Population Adjusted</t>
  </si>
  <si>
    <t>2011
Population</t>
  </si>
  <si>
    <t>Population Growth 2016-2021</t>
  </si>
  <si>
    <t xml:space="preserve">Population Growth % 2016-2021 </t>
  </si>
  <si>
    <t>Population Density per square km 2021</t>
  </si>
  <si>
    <t>Population Density per square Km
2016</t>
  </si>
  <si>
    <t>2016-2021 Dwelling Unit Weighting</t>
  </si>
  <si>
    <t>2021 Total Dwelling Units</t>
  </si>
  <si>
    <t>2016
Total Dwelling Units</t>
  </si>
  <si>
    <t>2016 Adjusted Total Dwelling Units</t>
  </si>
  <si>
    <t>Total DU Growth 2016-2021</t>
  </si>
  <si>
    <t>Total DU Growth % 2016-2021</t>
  </si>
  <si>
    <t>2021 Occupied Dwelling Units</t>
  </si>
  <si>
    <t>2016
Occupied Dwelling Units</t>
  </si>
  <si>
    <t>2016 Occupied Dwelling Units Adjusted</t>
  </si>
  <si>
    <t>Occupied DU Growth 2016-2021</t>
  </si>
  <si>
    <t>Occupied Growth % 2016-2021</t>
  </si>
  <si>
    <t>Occupied DU Density per Hectare 2021</t>
  </si>
  <si>
    <t>Occupied DU
Density per hectare
2016</t>
  </si>
  <si>
    <t>Total Commuters 2021</t>
  </si>
  <si>
    <t>Total Commuters
2016</t>
  </si>
  <si>
    <t>Auto Drivers (2021)</t>
  </si>
  <si>
    <t>Auto Passengers (2021)</t>
  </si>
  <si>
    <t>Auto
Total (2021)</t>
  </si>
  <si>
    <t>Auto
% (2021)</t>
  </si>
  <si>
    <t>Total Auto Normalized (2021)</t>
  </si>
  <si>
    <t>Public Transit
Total (2021)</t>
  </si>
  <si>
    <t>Public Transit
% (2021)</t>
  </si>
  <si>
    <t xml:space="preserve">Public Transit
Normalized (2021) </t>
  </si>
  <si>
    <t>Walkers  (2021)</t>
  </si>
  <si>
    <t>Cyclists (2021)</t>
  </si>
  <si>
    <t>Active Transport Total (2021)</t>
  </si>
  <si>
    <t>Active Transport
% (2021)</t>
  </si>
  <si>
    <t>Active Transport
Normalized</t>
  </si>
  <si>
    <t>Other Transport Method</t>
  </si>
  <si>
    <t>2021 'T9' Model Classification</t>
  </si>
  <si>
    <t>2016
'T9' model
Classification</t>
  </si>
  <si>
    <t>notes 2016-2021</t>
  </si>
  <si>
    <t>Auto Suburb</t>
  </si>
  <si>
    <t>Transit Suburb</t>
  </si>
  <si>
    <t>Active Core</t>
  </si>
  <si>
    <t>Exurban</t>
  </si>
  <si>
    <t>Unclassified</t>
  </si>
  <si>
    <t>Active Transportation</t>
  </si>
  <si>
    <t>Public Transit</t>
  </si>
  <si>
    <t>Density</t>
  </si>
  <si>
    <t>CMA data</t>
  </si>
  <si>
    <t>National Average</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</si>
  <si>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</si>
  <si>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</si>
  <si>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</si>
  <si>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</si>
  <si>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</si>
  <si>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</si>
  <si>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</si>
  <si>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</si>
  <si>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</si>
  <si>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</si>
  <si>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</si>
  <si>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2016
Population
(%)</t>
  </si>
  <si>
    <t>Total</t>
  </si>
  <si>
    <t>2016
Total Dwelling Units (%)</t>
  </si>
  <si>
    <t>2016
Occupied Dwelling Units (%)</t>
  </si>
  <si>
    <t>x</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</si>
  <si>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</si>
  <si>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</si>
  <si>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</si>
  <si>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</si>
  <si>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</si>
  <si>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</si>
  <si>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</si>
  <si>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</si>
  <si>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</si>
  <si>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</si>
  <si>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</si>
  <si>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</si>
  <si>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</si>
  <si>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2021 Population (%)</t>
  </si>
  <si>
    <t>2021 Total Dwelling Units (%)</t>
  </si>
  <si>
    <t>2021 Occupied Dwelling Units (%)</t>
  </si>
  <si>
    <t>Total Dwelling Unit Growth 2016-2021</t>
  </si>
  <si>
    <t>Occupied Dwelling Unit Growth 2016-2021</t>
  </si>
  <si>
    <t>% Population Growth 2016-2021</t>
  </si>
  <si>
    <t>% Total Dwelling Unit Growth 2016-2021</t>
  </si>
  <si>
    <t>% Occupied Dwelling Unit Growth 2016-2021</t>
  </si>
  <si>
    <t>% of Total Population Growth
2016-2021</t>
  </si>
  <si>
    <t>% of Total Dwelling Unit Growth 2016-2021</t>
  </si>
  <si>
    <t>% of Total Occupied Dwelling Unit Growth 2016-2021</t>
  </si>
  <si>
    <t>CTUID</t>
  </si>
  <si>
    <t>CA total</t>
  </si>
  <si>
    <t>9300001.00</t>
  </si>
  <si>
    <t>9300002.02</t>
  </si>
  <si>
    <t>9300003.00</t>
  </si>
  <si>
    <t>9300004.00</t>
  </si>
  <si>
    <t>9300005.00</t>
  </si>
  <si>
    <t>9300006.00</t>
  </si>
  <si>
    <t>9300007.00</t>
  </si>
  <si>
    <t>9300008.00</t>
  </si>
  <si>
    <t>9300009.00</t>
  </si>
  <si>
    <t>9300010.00</t>
  </si>
  <si>
    <t>9300011.01</t>
  </si>
  <si>
    <t>9300011.02</t>
  </si>
  <si>
    <t>9300012.01</t>
  </si>
  <si>
    <t>9300012.02</t>
  </si>
  <si>
    <t>9300012.03</t>
  </si>
  <si>
    <t>9300012.04</t>
  </si>
  <si>
    <t>9300012.05</t>
  </si>
  <si>
    <t>9300012.06</t>
  </si>
  <si>
    <t>9300012.07</t>
  </si>
  <si>
    <t>9300013.00</t>
  </si>
  <si>
    <t>9300014.00</t>
  </si>
  <si>
    <t>9300015.00</t>
  </si>
  <si>
    <t>9300016.02</t>
  </si>
  <si>
    <t>9300016.03</t>
  </si>
  <si>
    <t>9300016.04</t>
  </si>
  <si>
    <t>9300017.01</t>
  </si>
  <si>
    <t>9300017.02</t>
  </si>
  <si>
    <t>9300018.01</t>
  </si>
  <si>
    <t>9300018.02</t>
  </si>
  <si>
    <t>9300019.00</t>
  </si>
  <si>
    <t>9300020.01</t>
  </si>
  <si>
    <t>9300020.02</t>
  </si>
  <si>
    <t>9300020.03</t>
  </si>
  <si>
    <t>9300021.00</t>
  </si>
  <si>
    <t>9300022.00</t>
  </si>
  <si>
    <t>9300023.01</t>
  </si>
  <si>
    <t>9300023.02</t>
  </si>
  <si>
    <t>9300024.00</t>
  </si>
  <si>
    <t>9300025.00</t>
  </si>
  <si>
    <t>9300026.00</t>
  </si>
  <si>
    <t>9300027.00</t>
  </si>
  <si>
    <t>9300028.00</t>
  </si>
  <si>
    <t>9300029.00</t>
  </si>
  <si>
    <t>9300030.00</t>
  </si>
  <si>
    <t>9300031.00</t>
  </si>
  <si>
    <t>9300032.00</t>
  </si>
  <si>
    <t>9300033.00</t>
  </si>
  <si>
    <t>9300034.00</t>
  </si>
  <si>
    <t>Population, 2011</t>
  </si>
  <si>
    <t>CMA Total</t>
  </si>
  <si>
    <t>TS Floor</t>
  </si>
  <si>
    <t>Split</t>
  </si>
  <si>
    <t>Auto Drivers (2016)</t>
  </si>
  <si>
    <t>Auto Passengers (2016)</t>
  </si>
  <si>
    <t>Auto
Total (2016)</t>
  </si>
  <si>
    <t>Auto
% (2016)</t>
  </si>
  <si>
    <t>Total Auto Normalized (2016)</t>
  </si>
  <si>
    <t>Public Transit
Total (2016)</t>
  </si>
  <si>
    <t>Public Transit
% (2016)</t>
  </si>
  <si>
    <t xml:space="preserve">Public Transit
Normalized (2016) </t>
  </si>
  <si>
    <t>Walkers  (2016)</t>
  </si>
  <si>
    <t>Cyclists (2016)</t>
  </si>
  <si>
    <t>Active Transport Total (2016)</t>
  </si>
  <si>
    <t>Active Transport
% (2016)</t>
  </si>
  <si>
    <t>Active Transport
Normalized (2016)</t>
  </si>
  <si>
    <t>Other Transport Method (2016)</t>
  </si>
  <si>
    <t>Chilliwack</t>
  </si>
  <si>
    <t>2016 AS- No commuters</t>
  </si>
  <si>
    <t>Development</t>
  </si>
  <si>
    <t>IRI</t>
  </si>
  <si>
    <t>Skwahla</t>
  </si>
  <si>
    <t>Skwahla 2 IRI</t>
  </si>
  <si>
    <t>Skwah 2</t>
  </si>
  <si>
    <t>Tzeachten 13</t>
  </si>
  <si>
    <t>Garrison Crossing</t>
  </si>
  <si>
    <t>BUFV Chilliwack</t>
  </si>
  <si>
    <t>Central Promontory</t>
  </si>
  <si>
    <t>2016 AC</t>
  </si>
  <si>
    <t>2016 AS/ TS Floor 2016</t>
  </si>
  <si>
    <t>Dissolved 2021/IRI</t>
  </si>
  <si>
    <t>Ryder Lake</t>
  </si>
  <si>
    <t>Yarrow</t>
  </si>
  <si>
    <t>Creekside</t>
  </si>
  <si>
    <t>West Promontory</t>
  </si>
  <si>
    <t>Aitchelitch 9</t>
  </si>
  <si>
    <t>Overview</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</si>
  <si>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</si>
  <si>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</si>
  <si>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</si>
  <si>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</si>
  <si>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</si>
  <si>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</si>
  <si>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</si>
  <si>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</si>
  <si>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</si>
  <si>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</si>
  <si>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</si>
  <si>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</si>
  <si>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 Where the metro floor did not exceed the national floor, the national floor was used (based on averages derived from raw data nationally for all CMAs only)</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</si>
  <si>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</si>
  <si>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</si>
  <si>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</si>
  <si>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</si>
  <si>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</si>
  <si>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</si>
  <si>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</si>
  <si>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2021 Original</t>
  </si>
  <si>
    <t>contains original 2021 Census tract data provided by Statistics Canada and downloaded from Statistics Canada</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</si>
  <si>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</si>
  <si>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</si>
  <si>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</si>
  <si>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</si>
  <si>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</si>
  <si>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</si>
  <si>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</si>
  <si>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</si>
  <si>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</si>
  <si>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</si>
  <si>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Thresholds</t>
  </si>
  <si>
    <t>contains calculations used to determine active transport and public transit classification floors for 2016 and 2021</t>
  </si>
  <si>
    <t>Summary</t>
  </si>
  <si>
    <t>contains 2016-2021 and 2006-2016 changes for population, total dwelling unit, and occupied dwelling unit data</t>
  </si>
  <si>
    <t>Sources</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</si>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</sst>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5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font>
    <font>
      <sz val="10"/>
      <name val="Calibri"/>
      <family val="2"/>
      <scheme val="minor"/>
    </font>
    <font>
      <sz val="10"/>
      <color rgb="FF000000"/>
      <name val="Calibri"/>
      <family val="2"/>
    </font>
    <font>
      <sz val="10"/>
      <color theme="1"/>
      <name val="Calibri"/>
      <family val="2"/>
    </font>
    <font>
      <sz val="11"/>
      <color rgb="FF9C6500"/>
      <name val="Calibri"/>
      <family val="2"/>
      <scheme val="minor"/>
    </font>
    <font>
      <b/>
      <sz val="12"/>
      <color theme="1"/>
      <name val="Calibri"/>
      <family val="2"/>
      <scheme val="minor"/>
    </font>
    <font>
      <vertAlign val="superscript"/>
      <sz val="11"/>
      <color theme="1"/>
      <name val="Calibri"/>
      <family val="2"/>
      <scheme val="minor"/>
    </font>
    <font>
      <u/>
      <sz val="11"/>
      <color theme="10"/>
      <name val="Calibri"/>
      <family val="2"/>
      <scheme val="minor"/>
    </font>
    <font>
      <b/>
      <sz val="10"/>
      <color theme="0"/>
      <name val="Calibri"/>
      <family val="2"/>
      <scheme val="minor"/>
    </font>
    <font>
      <sz val="11"/>
      <color rgb="FF000000"/>
      <name val="Calibri"/>
      <family val="2"/>
      <scheme val="minor"/>
    </font>
    <font>
      <sz val="10"/>
      <color rgb="FF000000"/>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sz val="12"/>
      <color theme="0"/>
      <name val="Calibri"/>
      <family val="2"/>
      <scheme val="minor"/>
    </font>
    <font>
      <b/>
      <sz val="10"/>
      <color rgb="FFFFFFFF"/>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20"/>
      <color theme="1"/>
      <name val="Calibri"/>
      <family val="2"/>
      <scheme val="minor"/>
    </font>
    <font>
      <sz val="11"/>
      <color theme="1"/>
      <name val="Calibri"/>
      <family val="2"/>
    </font>
    <font>
      <b/>
      <sz val="10"/>
      <color theme="1"/>
      <name val="Calibri"/>
      <family val="2"/>
    </font>
    <font>
      <b/>
      <sz val="14"/>
      <color theme="0"/>
      <name val="Calibri"/>
      <family val="2"/>
    </font>
    <font>
      <b/>
      <sz val="12"/>
      <color theme="1"/>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8F0C8"/>
        <bgColor indexed="64"/>
      </patternFill>
    </fill>
    <fill>
      <patternFill patternType="solid">
        <fgColor rgb="FFFFFFBE"/>
        <bgColor indexed="64"/>
      </patternFill>
    </fill>
    <fill>
      <patternFill patternType="solid">
        <fgColor rgb="FFA8A800"/>
        <bgColor indexed="64"/>
      </patternFill>
    </fill>
    <fill>
      <patternFill patternType="solid">
        <fgColor rgb="FFE6E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D8D8D8"/>
        <bgColor indexed="64"/>
      </patternFill>
    </fill>
    <fill>
      <patternFill patternType="solid">
        <fgColor rgb="FF000000"/>
        <bgColor indexed="64"/>
      </patternFill>
    </fill>
    <fill>
      <patternFill patternType="solid">
        <fgColor rgb="FF000000"/>
        <bgColor rgb="FF000000"/>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style="thick">
        <color auto="1"/>
      </right>
      <top/>
      <bottom/>
      <diagonal/>
    </border>
    <border>
      <left/>
      <right style="thick">
        <color auto="1"/>
      </right>
      <top style="thick">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auto="1"/>
      </left>
      <right/>
      <top/>
      <bottom/>
      <diagonal/>
    </border>
    <border>
      <left style="medium">
        <color auto="1"/>
      </left>
      <right/>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thick">
        <color auto="1"/>
      </left>
      <right/>
      <top style="thick">
        <color auto="1"/>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style="thick">
        <color auto="1"/>
      </right>
      <top style="thick">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style="thick">
        <color auto="1"/>
      </left>
      <right style="thick">
        <color auto="1"/>
      </right>
      <top/>
      <bottom style="thick">
        <color auto="1"/>
      </bottom>
      <diagonal/>
    </border>
  </borders>
  <cellStyleXfs count="8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24" fillId="4" borderId="0" applyNumberFormat="0" applyBorder="0" applyAlignment="0" applyProtection="0"/>
    <xf numFmtId="0" fontId="16" fillId="12" borderId="0" applyNumberFormat="0" applyBorder="0" applyAlignment="0" applyProtection="0"/>
    <xf numFmtId="43" fontId="1" fillId="0" borderId="0" applyFont="0" applyFill="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31" fillId="0" borderId="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11"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42" fillId="9" borderId="0" applyNumberFormat="0" applyBorder="0" applyAlignment="0" applyProtection="0"/>
    <xf numFmtId="0" fontId="42" fillId="13"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25" borderId="0" applyNumberFormat="0" applyBorder="0" applyAlignment="0" applyProtection="0"/>
    <xf numFmtId="0" fontId="42" fillId="29" borderId="0" applyNumberFormat="0" applyBorder="0" applyAlignment="0" applyProtection="0"/>
    <xf numFmtId="0" fontId="33" fillId="3" borderId="0" applyNumberFormat="0" applyBorder="0" applyAlignment="0" applyProtection="0"/>
    <xf numFmtId="0" fontId="37" fillId="6" borderId="4" applyNumberFormat="0" applyAlignment="0" applyProtection="0"/>
    <xf numFmtId="0" fontId="39" fillId="7" borderId="7" applyNumberFormat="0" applyAlignment="0" applyProtection="0"/>
    <xf numFmtId="0" fontId="41" fillId="0" borderId="0" applyNumberFormat="0" applyFill="0" applyBorder="0" applyAlignment="0" applyProtection="0"/>
    <xf numFmtId="0" fontId="32" fillId="2" borderId="0" applyNumberFormat="0" applyBorder="0" applyAlignment="0" applyProtection="0"/>
    <xf numFmtId="0" fontId="35" fillId="5" borderId="4" applyNumberFormat="0" applyAlignment="0" applyProtection="0"/>
    <xf numFmtId="0" fontId="38" fillId="0" borderId="6" applyNumberFormat="0" applyFill="0" applyAlignment="0" applyProtection="0"/>
    <xf numFmtId="0" fontId="34" fillId="4" borderId="0" applyNumberFormat="0" applyBorder="0" applyAlignment="0" applyProtection="0"/>
    <xf numFmtId="0" fontId="31" fillId="8" borderId="8" applyNumberFormat="0" applyFont="0" applyAlignment="0" applyProtection="0"/>
    <xf numFmtId="0" fontId="36" fillId="6" borderId="5" applyNumberFormat="0" applyAlignment="0" applyProtection="0"/>
    <xf numFmtId="0" fontId="25" fillId="0" borderId="9" applyNumberFormat="0" applyFill="0" applyAlignment="0" applyProtection="0"/>
    <xf numFmtId="0" fontId="40" fillId="0" borderId="0" applyNumberFormat="0" applyFill="0" applyBorder="0" applyAlignment="0" applyProtection="0"/>
    <xf numFmtId="0" fontId="30" fillId="0" borderId="0"/>
    <xf numFmtId="9" fontId="1" fillId="0" borderId="0" applyFont="0" applyFill="0" applyBorder="0" applyAlignment="0" applyProtection="0"/>
  </cellStyleXfs>
  <cellXfs count="269">
    <xf numFmtId="0" fontId="0" fillId="0" borderId="0" xfId="0"/>
    <xf numFmtId="2" fontId="19" fillId="33" borderId="15" xfId="0" applyNumberFormat="1" applyFont="1" applyFill="1" applyBorder="1" applyAlignment="1">
      <alignment horizontal="center"/>
    </xf>
    <xf numFmtId="2" fontId="19" fillId="33" borderId="0" xfId="0" applyNumberFormat="1" applyFont="1" applyFill="1" applyAlignment="1">
      <alignment horizontal="center"/>
    </xf>
    <xf numFmtId="0" fontId="19" fillId="33" borderId="15" xfId="0" applyFont="1" applyFill="1" applyBorder="1" applyAlignment="1">
      <alignment horizontal="center"/>
    </xf>
    <xf numFmtId="0" fontId="19" fillId="33" borderId="0" xfId="0" applyFont="1" applyFill="1" applyAlignment="1">
      <alignment horizontal="center"/>
    </xf>
    <xf numFmtId="164" fontId="19" fillId="33" borderId="0" xfId="0" applyNumberFormat="1" applyFont="1" applyFill="1" applyAlignment="1">
      <alignment horizontal="center"/>
    </xf>
    <xf numFmtId="1" fontId="19" fillId="33" borderId="0" xfId="0" applyNumberFormat="1" applyFont="1" applyFill="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164" fontId="19" fillId="0" borderId="0" xfId="0" applyNumberFormat="1" applyFont="1" applyAlignment="1">
      <alignment horizontal="center"/>
    </xf>
    <xf numFmtId="0" fontId="0" fillId="0" borderId="0" xfId="0" applyAlignment="1">
      <alignment horizontal="center"/>
    </xf>
    <xf numFmtId="0" fontId="15" fillId="0" borderId="0" xfId="0" applyFont="1"/>
    <xf numFmtId="0" fontId="0" fillId="0" borderId="30" xfId="0" applyBorder="1" applyAlignment="1">
      <alignment horizontal="center"/>
    </xf>
    <xf numFmtId="0" fontId="15" fillId="0" borderId="22" xfId="0" applyFont="1" applyBorder="1"/>
    <xf numFmtId="10" fontId="0" fillId="0" borderId="24" xfId="0" applyNumberFormat="1" applyBorder="1" applyAlignment="1">
      <alignment horizontal="center"/>
    </xf>
    <xf numFmtId="10" fontId="0" fillId="0" borderId="33" xfId="0" applyNumberFormat="1" applyBorder="1" applyAlignment="1">
      <alignment horizontal="center"/>
    </xf>
    <xf numFmtId="0" fontId="15" fillId="0" borderId="25" xfId="0" applyFont="1" applyBorder="1"/>
    <xf numFmtId="0" fontId="15" fillId="0" borderId="26" xfId="0" applyFont="1" applyBorder="1"/>
    <xf numFmtId="0" fontId="0" fillId="37" borderId="32" xfId="0" applyFill="1" applyBorder="1" applyAlignment="1">
      <alignment horizontal="center"/>
    </xf>
    <xf numFmtId="0" fontId="0" fillId="37" borderId="30" xfId="0" applyFill="1" applyBorder="1" applyAlignment="1">
      <alignment horizontal="center"/>
    </xf>
    <xf numFmtId="0" fontId="0" fillId="37" borderId="35" xfId="0" applyFill="1" applyBorder="1" applyAlignment="1">
      <alignment horizontal="center"/>
    </xf>
    <xf numFmtId="10" fontId="0" fillId="37" borderId="21" xfId="0" applyNumberFormat="1" applyFill="1" applyBorder="1" applyAlignment="1">
      <alignment horizontal="center"/>
    </xf>
    <xf numFmtId="10" fontId="0" fillId="37" borderId="20" xfId="1" applyNumberFormat="1" applyFont="1" applyFill="1" applyBorder="1" applyAlignment="1">
      <alignment horizontal="center"/>
    </xf>
    <xf numFmtId="10" fontId="0" fillId="37" borderId="0" xfId="0" applyNumberFormat="1" applyFill="1" applyAlignment="1">
      <alignment horizontal="center"/>
    </xf>
    <xf numFmtId="10" fontId="0" fillId="37" borderId="36" xfId="1" applyNumberFormat="1" applyFont="1" applyFill="1" applyBorder="1" applyAlignment="1">
      <alignment horizontal="center"/>
    </xf>
    <xf numFmtId="0" fontId="0" fillId="37" borderId="19" xfId="0" applyFill="1" applyBorder="1" applyAlignment="1">
      <alignment horizontal="center"/>
    </xf>
    <xf numFmtId="0" fontId="0" fillId="37" borderId="18" xfId="0" applyFill="1" applyBorder="1" applyAlignment="1">
      <alignment horizontal="center"/>
    </xf>
    <xf numFmtId="0" fontId="0" fillId="37" borderId="0" xfId="0" applyFill="1" applyAlignment="1">
      <alignment horizontal="center"/>
    </xf>
    <xf numFmtId="0" fontId="0" fillId="37" borderId="36" xfId="0" applyFill="1" applyBorder="1" applyAlignment="1">
      <alignment horizontal="center"/>
    </xf>
    <xf numFmtId="10" fontId="25" fillId="0" borderId="21" xfId="1" applyNumberFormat="1" applyFont="1" applyFill="1" applyBorder="1" applyAlignment="1">
      <alignment horizontal="center"/>
    </xf>
    <xf numFmtId="10" fontId="25" fillId="0" borderId="20" xfId="1" applyNumberFormat="1" applyFont="1" applyFill="1" applyBorder="1" applyAlignment="1">
      <alignment horizontal="center"/>
    </xf>
    <xf numFmtId="10" fontId="25" fillId="0" borderId="29" xfId="1" applyNumberFormat="1" applyFont="1" applyFill="1" applyBorder="1" applyAlignment="1">
      <alignment horizontal="center"/>
    </xf>
    <xf numFmtId="10" fontId="25" fillId="0" borderId="31" xfId="1" applyNumberFormat="1" applyFont="1" applyFill="1" applyBorder="1" applyAlignment="1">
      <alignment horizontal="center"/>
    </xf>
    <xf numFmtId="0" fontId="0" fillId="37" borderId="22" xfId="0" applyFill="1" applyBorder="1"/>
    <xf numFmtId="0" fontId="15" fillId="0" borderId="35"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wrapText="1"/>
    </xf>
    <xf numFmtId="0" fontId="25" fillId="0" borderId="32" xfId="0" applyFont="1" applyBorder="1" applyAlignment="1">
      <alignment horizontal="center" vertical="center"/>
    </xf>
    <xf numFmtId="0" fontId="19" fillId="0" borderId="0" xfId="0" applyFont="1"/>
    <xf numFmtId="0" fontId="28" fillId="39" borderId="0" xfId="0" applyFont="1" applyFill="1"/>
    <xf numFmtId="49" fontId="19" fillId="0" borderId="0" xfId="0" applyNumberFormat="1" applyFont="1" applyAlignment="1">
      <alignment vertical="center"/>
    </xf>
    <xf numFmtId="49" fontId="21" fillId="0" borderId="0" xfId="47" applyNumberFormat="1" applyFont="1"/>
    <xf numFmtId="10" fontId="29" fillId="0" borderId="0" xfId="0" applyNumberFormat="1" applyFont="1"/>
    <xf numFmtId="2" fontId="19" fillId="0" borderId="0" xfId="0" applyNumberFormat="1" applyFont="1" applyAlignment="1">
      <alignment horizontal="center"/>
    </xf>
    <xf numFmtId="0" fontId="19" fillId="0" borderId="0" xfId="36" applyFont="1" applyAlignment="1">
      <alignment horizontal="center"/>
    </xf>
    <xf numFmtId="0" fontId="17" fillId="0" borderId="10" xfId="0" applyFont="1" applyBorder="1" applyAlignment="1">
      <alignment horizontal="center" vertical="center" wrapText="1"/>
    </xf>
    <xf numFmtId="2" fontId="17" fillId="0" borderId="13" xfId="0" applyNumberFormat="1" applyFont="1" applyBorder="1" applyAlignment="1">
      <alignment horizontal="center" vertical="center" wrapText="1"/>
    </xf>
    <xf numFmtId="2" fontId="17" fillId="0" borderId="12" xfId="0" applyNumberFormat="1" applyFont="1" applyBorder="1" applyAlignment="1">
      <alignment horizontal="center" vertical="center" wrapText="1"/>
    </xf>
    <xf numFmtId="4" fontId="17" fillId="0" borderId="12" xfId="0" applyNumberFormat="1" applyFont="1" applyBorder="1" applyAlignment="1">
      <alignment horizontal="center" vertical="center" wrapText="1"/>
    </xf>
    <xf numFmtId="3" fontId="18" fillId="0" borderId="13"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3" fontId="17" fillId="0" borderId="13"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7" fillId="0" borderId="10" xfId="0" applyNumberFormat="1" applyFont="1" applyBorder="1" applyAlignment="1">
      <alignment horizontal="center" vertical="center" wrapText="1"/>
    </xf>
    <xf numFmtId="1" fontId="17" fillId="0" borderId="10"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9" fillId="0" borderId="15" xfId="0" applyFont="1" applyBorder="1" applyAlignment="1">
      <alignment horizontal="center"/>
    </xf>
    <xf numFmtId="1" fontId="19" fillId="0" borderId="0" xfId="0" applyNumberFormat="1" applyFont="1" applyAlignment="1">
      <alignment horizontal="center"/>
    </xf>
    <xf numFmtId="2" fontId="19" fillId="0" borderId="14" xfId="0" applyNumberFormat="1" applyFont="1" applyBorder="1" applyAlignment="1">
      <alignment horizontal="center"/>
    </xf>
    <xf numFmtId="2" fontId="19" fillId="0" borderId="15" xfId="0" applyNumberFormat="1" applyFont="1" applyBorder="1" applyAlignment="1">
      <alignment horizontal="center"/>
    </xf>
    <xf numFmtId="0" fontId="23" fillId="0" borderId="14" xfId="0" applyFont="1" applyBorder="1" applyAlignment="1">
      <alignment horizontal="center"/>
    </xf>
    <xf numFmtId="167" fontId="22" fillId="0" borderId="15" xfId="0" applyNumberFormat="1" applyFont="1" applyBorder="1" applyAlignment="1">
      <alignment horizontal="center"/>
    </xf>
    <xf numFmtId="0" fontId="19" fillId="0" borderId="14" xfId="0" applyFont="1" applyBorder="1" applyAlignment="1">
      <alignment horizontal="center"/>
    </xf>
    <xf numFmtId="3" fontId="21" fillId="0" borderId="15" xfId="7" applyNumberFormat="1" applyFont="1" applyFill="1" applyBorder="1" applyAlignment="1">
      <alignment horizontal="center"/>
    </xf>
    <xf numFmtId="0" fontId="23" fillId="35" borderId="14" xfId="0" applyFont="1" applyFill="1" applyBorder="1" applyAlignment="1">
      <alignment horizontal="center"/>
    </xf>
    <xf numFmtId="0" fontId="19" fillId="35" borderId="0" xfId="0" applyFont="1" applyFill="1" applyAlignment="1">
      <alignment horizontal="center"/>
    </xf>
    <xf numFmtId="0" fontId="19" fillId="35" borderId="15" xfId="0" applyFont="1" applyFill="1" applyBorder="1" applyAlignment="1">
      <alignment horizontal="center"/>
    </xf>
    <xf numFmtId="167" fontId="22" fillId="35" borderId="15" xfId="0" applyNumberFormat="1" applyFont="1" applyFill="1" applyBorder="1" applyAlignment="1">
      <alignment horizontal="center"/>
    </xf>
    <xf numFmtId="164" fontId="19" fillId="35" borderId="0" xfId="0" applyNumberFormat="1" applyFont="1" applyFill="1" applyAlignment="1">
      <alignment horizontal="center"/>
    </xf>
    <xf numFmtId="1" fontId="19" fillId="35" borderId="0" xfId="0" applyNumberFormat="1" applyFont="1" applyFill="1" applyAlignment="1">
      <alignment horizontal="center"/>
    </xf>
    <xf numFmtId="2" fontId="19" fillId="35" borderId="14" xfId="0" applyNumberFormat="1" applyFont="1" applyFill="1" applyBorder="1" applyAlignment="1">
      <alignment horizontal="center"/>
    </xf>
    <xf numFmtId="2" fontId="19" fillId="35" borderId="15" xfId="0" applyNumberFormat="1" applyFont="1" applyFill="1" applyBorder="1" applyAlignment="1">
      <alignment horizontal="center"/>
    </xf>
    <xf numFmtId="2" fontId="19" fillId="35" borderId="0" xfId="0" applyNumberFormat="1" applyFont="1" applyFill="1" applyAlignment="1">
      <alignment horizontal="center"/>
    </xf>
    <xf numFmtId="0" fontId="23" fillId="35" borderId="16" xfId="0" applyFont="1" applyFill="1" applyBorder="1" applyAlignment="1">
      <alignment horizontal="center"/>
    </xf>
    <xf numFmtId="0" fontId="19" fillId="34" borderId="0" xfId="0" applyFont="1" applyFill="1" applyAlignment="1">
      <alignment horizontal="center"/>
    </xf>
    <xf numFmtId="0" fontId="19" fillId="34" borderId="15" xfId="0" applyFont="1" applyFill="1" applyBorder="1" applyAlignment="1">
      <alignment horizontal="center"/>
    </xf>
    <xf numFmtId="164" fontId="19" fillId="34" borderId="0" xfId="0" applyNumberFormat="1" applyFont="1" applyFill="1" applyAlignment="1">
      <alignment horizontal="center"/>
    </xf>
    <xf numFmtId="1" fontId="19" fillId="34" borderId="0" xfId="0" applyNumberFormat="1" applyFont="1" applyFill="1" applyAlignment="1">
      <alignment horizontal="center"/>
    </xf>
    <xf numFmtId="2" fontId="19" fillId="34" borderId="0" xfId="0" applyNumberFormat="1" applyFont="1" applyFill="1" applyAlignment="1">
      <alignment horizontal="center"/>
    </xf>
    <xf numFmtId="0" fontId="23" fillId="34" borderId="14" xfId="0" applyFont="1" applyFill="1" applyBorder="1" applyAlignment="1">
      <alignment horizontal="center"/>
    </xf>
    <xf numFmtId="167" fontId="22" fillId="34" borderId="15" xfId="0" applyNumberFormat="1" applyFont="1" applyFill="1" applyBorder="1" applyAlignment="1">
      <alignment horizontal="center"/>
    </xf>
    <xf numFmtId="0" fontId="23" fillId="34" borderId="16" xfId="0" applyFont="1" applyFill="1" applyBorder="1" applyAlignment="1">
      <alignment horizontal="center"/>
    </xf>
    <xf numFmtId="2" fontId="19" fillId="34" borderId="14" xfId="0" applyNumberFormat="1" applyFont="1" applyFill="1" applyBorder="1" applyAlignment="1">
      <alignment horizontal="center"/>
    </xf>
    <xf numFmtId="2" fontId="19" fillId="34" borderId="15" xfId="0" applyNumberFormat="1" applyFont="1" applyFill="1" applyBorder="1" applyAlignment="1">
      <alignment horizontal="center"/>
    </xf>
    <xf numFmtId="10" fontId="0" fillId="0" borderId="23" xfId="1" applyNumberFormat="1" applyFont="1" applyFill="1" applyBorder="1" applyAlignment="1">
      <alignment horizontal="center"/>
    </xf>
    <xf numFmtId="10" fontId="0" fillId="0" borderId="34" xfId="1" applyNumberFormat="1" applyFont="1" applyFill="1" applyBorder="1" applyAlignment="1">
      <alignment horizontal="center"/>
    </xf>
    <xf numFmtId="0" fontId="19" fillId="37" borderId="15" xfId="0" applyFont="1" applyFill="1" applyBorder="1" applyAlignment="1">
      <alignment horizontal="center"/>
    </xf>
    <xf numFmtId="0" fontId="19" fillId="37" borderId="0" xfId="0" applyFont="1" applyFill="1" applyAlignment="1">
      <alignment horizontal="center"/>
    </xf>
    <xf numFmtId="164" fontId="19" fillId="37" borderId="0" xfId="0" applyNumberFormat="1" applyFont="1" applyFill="1" applyAlignment="1">
      <alignment horizontal="center"/>
    </xf>
    <xf numFmtId="1" fontId="19" fillId="37" borderId="0" xfId="0" applyNumberFormat="1" applyFont="1" applyFill="1" applyAlignment="1">
      <alignment horizontal="center"/>
    </xf>
    <xf numFmtId="2" fontId="19" fillId="37" borderId="0" xfId="0" applyNumberFormat="1" applyFont="1" applyFill="1" applyAlignment="1">
      <alignment horizontal="center"/>
    </xf>
    <xf numFmtId="167" fontId="22" fillId="37" borderId="15" xfId="0" applyNumberFormat="1" applyFont="1" applyFill="1" applyBorder="1" applyAlignment="1">
      <alignment horizontal="center"/>
    </xf>
    <xf numFmtId="0" fontId="23" fillId="37" borderId="16" xfId="0" applyFont="1" applyFill="1" applyBorder="1" applyAlignment="1">
      <alignment horizontal="center"/>
    </xf>
    <xf numFmtId="0" fontId="19" fillId="34" borderId="15" xfId="48" applyFont="1" applyFill="1" applyBorder="1" applyAlignment="1">
      <alignment horizontal="center"/>
    </xf>
    <xf numFmtId="0" fontId="19" fillId="34" borderId="0" xfId="48" applyFont="1" applyFill="1" applyAlignment="1">
      <alignment horizontal="center"/>
    </xf>
    <xf numFmtId="0" fontId="19" fillId="0" borderId="16" xfId="0" applyFont="1" applyBorder="1" applyAlignment="1">
      <alignment horizontal="center"/>
    </xf>
    <xf numFmtId="0" fontId="19" fillId="35" borderId="16" xfId="0" applyFont="1" applyFill="1" applyBorder="1" applyAlignment="1">
      <alignment horizontal="center"/>
    </xf>
    <xf numFmtId="0" fontId="19" fillId="37" borderId="16" xfId="0" applyFont="1" applyFill="1" applyBorder="1" applyAlignment="1">
      <alignment horizontal="center"/>
    </xf>
    <xf numFmtId="0" fontId="23" fillId="34" borderId="0" xfId="0" applyFont="1" applyFill="1" applyAlignment="1">
      <alignment horizontal="center"/>
    </xf>
    <xf numFmtId="0" fontId="23" fillId="35" borderId="0" xfId="0" applyFont="1" applyFill="1" applyAlignment="1">
      <alignment horizontal="center"/>
    </xf>
    <xf numFmtId="3" fontId="21" fillId="0" borderId="0" xfId="7" applyNumberFormat="1" applyFont="1" applyFill="1" applyBorder="1" applyAlignment="1">
      <alignment horizontal="center"/>
    </xf>
    <xf numFmtId="2" fontId="19" fillId="37" borderId="14" xfId="0" applyNumberFormat="1" applyFont="1" applyFill="1" applyBorder="1" applyAlignment="1">
      <alignment horizontal="center"/>
    </xf>
    <xf numFmtId="2" fontId="19" fillId="37" borderId="15" xfId="0" applyNumberFormat="1" applyFont="1" applyFill="1" applyBorder="1" applyAlignment="1">
      <alignment horizontal="center"/>
    </xf>
    <xf numFmtId="165" fontId="19" fillId="33" borderId="0" xfId="0" applyNumberFormat="1" applyFont="1" applyFill="1" applyAlignment="1">
      <alignment horizontal="center"/>
    </xf>
    <xf numFmtId="165" fontId="19" fillId="34" borderId="0" xfId="0" applyNumberFormat="1" applyFont="1" applyFill="1" applyAlignment="1">
      <alignment horizontal="center"/>
    </xf>
    <xf numFmtId="165" fontId="19" fillId="35" borderId="0" xfId="0" applyNumberFormat="1" applyFont="1" applyFill="1" applyAlignment="1">
      <alignment horizontal="center"/>
    </xf>
    <xf numFmtId="165" fontId="19" fillId="37" borderId="0" xfId="0" applyNumberFormat="1" applyFont="1" applyFill="1" applyAlignment="1">
      <alignment horizontal="center"/>
    </xf>
    <xf numFmtId="165" fontId="19" fillId="0" borderId="0" xfId="0" applyNumberFormat="1" applyFont="1" applyAlignment="1">
      <alignment horizontal="center"/>
    </xf>
    <xf numFmtId="0" fontId="43" fillId="43" borderId="0" xfId="85" applyFont="1" applyFill="1"/>
    <xf numFmtId="0" fontId="22" fillId="43" borderId="0" xfId="85" applyFont="1" applyFill="1"/>
    <xf numFmtId="0" fontId="22" fillId="0" borderId="0" xfId="85" applyFont="1"/>
    <xf numFmtId="0" fontId="30" fillId="0" borderId="0" xfId="85"/>
    <xf numFmtId="0" fontId="45" fillId="0" borderId="0" xfId="85" applyFont="1"/>
    <xf numFmtId="0" fontId="46" fillId="0" borderId="0" xfId="85" applyFont="1"/>
    <xf numFmtId="0" fontId="46" fillId="0" borderId="0" xfId="85" applyFont="1" applyAlignment="1">
      <alignment horizontal="center"/>
    </xf>
    <xf numFmtId="0" fontId="47" fillId="0" borderId="0" xfId="85" applyFont="1"/>
    <xf numFmtId="0" fontId="22" fillId="0" borderId="0" xfId="85" applyFont="1" applyAlignment="1">
      <alignment horizontal="right"/>
    </xf>
    <xf numFmtId="0" fontId="48" fillId="37" borderId="26" xfId="0" applyFont="1" applyFill="1" applyBorder="1"/>
    <xf numFmtId="10" fontId="25" fillId="0" borderId="0" xfId="1" applyNumberFormat="1" applyFont="1" applyFill="1" applyBorder="1" applyAlignment="1">
      <alignment horizontal="center"/>
    </xf>
    <xf numFmtId="3" fontId="21" fillId="37" borderId="15" xfId="7" applyNumberFormat="1" applyFont="1" applyFill="1" applyBorder="1" applyAlignment="1">
      <alignment horizontal="center"/>
    </xf>
    <xf numFmtId="0" fontId="19" fillId="34" borderId="14" xfId="0" applyFont="1" applyFill="1" applyBorder="1" applyAlignment="1">
      <alignment horizontal="center"/>
    </xf>
    <xf numFmtId="0" fontId="19" fillId="35" borderId="14" xfId="0" applyFont="1" applyFill="1" applyBorder="1" applyAlignment="1">
      <alignment horizontal="center"/>
    </xf>
    <xf numFmtId="0" fontId="19" fillId="37" borderId="14" xfId="0" applyFont="1" applyFill="1" applyBorder="1" applyAlignment="1">
      <alignment horizontal="center"/>
    </xf>
    <xf numFmtId="164" fontId="19" fillId="34" borderId="15" xfId="0" applyNumberFormat="1" applyFont="1" applyFill="1" applyBorder="1" applyAlignment="1">
      <alignment horizontal="center"/>
    </xf>
    <xf numFmtId="164" fontId="19" fillId="35" borderId="15" xfId="0" applyNumberFormat="1" applyFont="1" applyFill="1" applyBorder="1" applyAlignment="1">
      <alignment horizontal="center"/>
    </xf>
    <xf numFmtId="164" fontId="19" fillId="37" borderId="15" xfId="0" applyNumberFormat="1" applyFont="1" applyFill="1" applyBorder="1" applyAlignment="1">
      <alignment horizontal="center"/>
    </xf>
    <xf numFmtId="164" fontId="19" fillId="0" borderId="15" xfId="0" applyNumberFormat="1" applyFont="1" applyBorder="1" applyAlignment="1">
      <alignment horizontal="center"/>
    </xf>
    <xf numFmtId="1" fontId="19" fillId="34" borderId="15" xfId="0" applyNumberFormat="1" applyFont="1" applyFill="1" applyBorder="1" applyAlignment="1">
      <alignment horizontal="center"/>
    </xf>
    <xf numFmtId="165" fontId="22" fillId="34" borderId="15" xfId="0" applyNumberFormat="1" applyFont="1" applyFill="1" applyBorder="1" applyAlignment="1">
      <alignment horizontal="center"/>
    </xf>
    <xf numFmtId="165" fontId="22" fillId="35" borderId="15" xfId="0" applyNumberFormat="1" applyFont="1" applyFill="1" applyBorder="1" applyAlignment="1">
      <alignment horizontal="center"/>
    </xf>
    <xf numFmtId="165" fontId="22" fillId="37" borderId="15" xfId="0" applyNumberFormat="1" applyFont="1" applyFill="1" applyBorder="1" applyAlignment="1">
      <alignment horizontal="center"/>
    </xf>
    <xf numFmtId="165" fontId="22" fillId="0" borderId="15" xfId="0" applyNumberFormat="1" applyFont="1" applyBorder="1" applyAlignment="1">
      <alignment horizontal="center"/>
    </xf>
    <xf numFmtId="165" fontId="20" fillId="0" borderId="15" xfId="7" applyNumberFormat="1" applyFont="1" applyFill="1" applyBorder="1" applyAlignment="1">
      <alignment horizontal="center"/>
    </xf>
    <xf numFmtId="165" fontId="20" fillId="37" borderId="15" xfId="7" applyNumberFormat="1" applyFont="1" applyFill="1" applyBorder="1" applyAlignment="1">
      <alignment horizontal="center"/>
    </xf>
    <xf numFmtId="165" fontId="20" fillId="35" borderId="15" xfId="7" applyNumberFormat="1" applyFont="1" applyFill="1" applyBorder="1" applyAlignment="1">
      <alignment horizontal="center"/>
    </xf>
    <xf numFmtId="0" fontId="19" fillId="34" borderId="16" xfId="0" applyFont="1" applyFill="1" applyBorder="1" applyAlignment="1">
      <alignment horizontal="center"/>
    </xf>
    <xf numFmtId="0" fontId="23" fillId="0" borderId="16" xfId="0" applyFont="1" applyBorder="1" applyAlignment="1">
      <alignment horizontal="center"/>
    </xf>
    <xf numFmtId="0" fontId="0" fillId="0" borderId="14" xfId="0" applyBorder="1" applyAlignment="1">
      <alignment horizontal="center"/>
    </xf>
    <xf numFmtId="0" fontId="23" fillId="37" borderId="56" xfId="0" applyFont="1" applyFill="1" applyBorder="1" applyAlignment="1">
      <alignment horizontal="center"/>
    </xf>
    <xf numFmtId="0" fontId="19" fillId="37" borderId="57" xfId="0" applyFont="1" applyFill="1" applyBorder="1" applyAlignment="1">
      <alignment horizontal="center"/>
    </xf>
    <xf numFmtId="0" fontId="19" fillId="37" borderId="55" xfId="0" applyFont="1" applyFill="1" applyBorder="1" applyAlignment="1">
      <alignment horizontal="center"/>
    </xf>
    <xf numFmtId="0" fontId="19" fillId="37" borderId="56" xfId="0" applyFont="1" applyFill="1" applyBorder="1" applyAlignment="1">
      <alignment horizontal="center"/>
    </xf>
    <xf numFmtId="165" fontId="19" fillId="37" borderId="56" xfId="0" applyNumberFormat="1" applyFont="1" applyFill="1" applyBorder="1" applyAlignment="1">
      <alignment horizontal="center"/>
    </xf>
    <xf numFmtId="167" fontId="22" fillId="37" borderId="55" xfId="0" applyNumberFormat="1" applyFont="1" applyFill="1" applyBorder="1" applyAlignment="1">
      <alignment horizontal="center"/>
    </xf>
    <xf numFmtId="164" fontId="19" fillId="37" borderId="55" xfId="0" applyNumberFormat="1" applyFont="1" applyFill="1" applyBorder="1" applyAlignment="1">
      <alignment horizontal="center"/>
    </xf>
    <xf numFmtId="1" fontId="19" fillId="37" borderId="56" xfId="0" applyNumberFormat="1" applyFont="1" applyFill="1" applyBorder="1" applyAlignment="1">
      <alignment horizontal="center"/>
    </xf>
    <xf numFmtId="2" fontId="19" fillId="37" borderId="57" xfId="0" applyNumberFormat="1" applyFont="1" applyFill="1" applyBorder="1" applyAlignment="1">
      <alignment horizontal="center"/>
    </xf>
    <xf numFmtId="165" fontId="22" fillId="37" borderId="55" xfId="0" applyNumberFormat="1" applyFont="1" applyFill="1" applyBorder="1" applyAlignment="1">
      <alignment horizontal="center"/>
    </xf>
    <xf numFmtId="164" fontId="19" fillId="37" borderId="56" xfId="0" applyNumberFormat="1" applyFont="1" applyFill="1" applyBorder="1" applyAlignment="1">
      <alignment horizontal="center"/>
    </xf>
    <xf numFmtId="2" fontId="19" fillId="37" borderId="55" xfId="0" applyNumberFormat="1" applyFont="1" applyFill="1" applyBorder="1" applyAlignment="1">
      <alignment horizontal="center"/>
    </xf>
    <xf numFmtId="2" fontId="19" fillId="37" borderId="56" xfId="0" applyNumberFormat="1" applyFont="1" applyFill="1" applyBorder="1" applyAlignment="1">
      <alignment horizontal="center"/>
    </xf>
    <xf numFmtId="0" fontId="19" fillId="37" borderId="58" xfId="0" applyFont="1" applyFill="1" applyBorder="1" applyAlignment="1">
      <alignment horizontal="center"/>
    </xf>
    <xf numFmtId="0" fontId="23" fillId="37" borderId="58" xfId="0" applyFont="1" applyFill="1" applyBorder="1" applyAlignment="1">
      <alignment horizontal="center"/>
    </xf>
    <xf numFmtId="2" fontId="17" fillId="0" borderId="10" xfId="0" applyNumberFormat="1" applyFont="1" applyBorder="1" applyAlignment="1">
      <alignment horizontal="center" vertical="center" wrapText="1"/>
    </xf>
    <xf numFmtId="1" fontId="17" fillId="0" borderId="13" xfId="0" applyNumberFormat="1" applyFont="1" applyBorder="1" applyAlignment="1">
      <alignment horizontal="center" vertical="center" wrapText="1"/>
    </xf>
    <xf numFmtId="0" fontId="0" fillId="0" borderId="14" xfId="0" applyBorder="1"/>
    <xf numFmtId="0" fontId="0" fillId="0" borderId="57" xfId="0" applyBorder="1"/>
    <xf numFmtId="0" fontId="0" fillId="0" borderId="56" xfId="0" applyBorder="1"/>
    <xf numFmtId="0" fontId="19" fillId="0" borderId="56" xfId="0" applyFont="1" applyBorder="1" applyAlignment="1">
      <alignment horizontal="center"/>
    </xf>
    <xf numFmtId="164" fontId="19" fillId="0" borderId="56" xfId="0" applyNumberFormat="1" applyFont="1" applyBorder="1" applyAlignment="1">
      <alignment horizontal="center"/>
    </xf>
    <xf numFmtId="2" fontId="19" fillId="0" borderId="56" xfId="0" applyNumberFormat="1" applyFont="1" applyBorder="1" applyAlignment="1">
      <alignment horizontal="center"/>
    </xf>
    <xf numFmtId="0" fontId="19" fillId="0" borderId="17" xfId="0" applyFont="1" applyBorder="1" applyAlignment="1">
      <alignment horizontal="center"/>
    </xf>
    <xf numFmtId="0" fontId="19" fillId="0" borderId="55" xfId="0" applyFont="1" applyBorder="1" applyAlignment="1">
      <alignment horizontal="center"/>
    </xf>
    <xf numFmtId="2" fontId="19" fillId="0" borderId="55" xfId="0" applyNumberFormat="1" applyFont="1" applyBorder="1" applyAlignment="1">
      <alignment horizontal="center"/>
    </xf>
    <xf numFmtId="0" fontId="49" fillId="0" borderId="0" xfId="36" applyFont="1" applyAlignment="1">
      <alignment horizontal="center"/>
    </xf>
    <xf numFmtId="164" fontId="50" fillId="0" borderId="0" xfId="36" applyNumberFormat="1" applyFont="1" applyAlignment="1">
      <alignment horizontal="center"/>
    </xf>
    <xf numFmtId="164" fontId="50" fillId="0" borderId="0" xfId="86" applyNumberFormat="1" applyFont="1" applyFill="1" applyBorder="1" applyAlignment="1">
      <alignment horizontal="center"/>
    </xf>
    <xf numFmtId="166" fontId="50" fillId="0" borderId="0" xfId="36" applyNumberFormat="1" applyFont="1" applyAlignment="1">
      <alignment horizontal="center"/>
    </xf>
    <xf numFmtId="0" fontId="50" fillId="0" borderId="0" xfId="36" applyFont="1" applyAlignment="1">
      <alignment horizontal="center"/>
    </xf>
    <xf numFmtId="166" fontId="50" fillId="0" borderId="0" xfId="46" applyNumberFormat="1" applyFont="1" applyFill="1" applyBorder="1" applyAlignment="1">
      <alignment horizontal="center"/>
    </xf>
    <xf numFmtId="10" fontId="23" fillId="0" borderId="0" xfId="36" applyNumberFormat="1" applyFont="1" applyAlignment="1">
      <alignment horizontal="center"/>
    </xf>
    <xf numFmtId="0" fontId="49" fillId="0" borderId="51" xfId="36" applyFont="1" applyBorder="1" applyAlignment="1">
      <alignment horizontal="center" wrapText="1"/>
    </xf>
    <xf numFmtId="164" fontId="50" fillId="0" borderId="51" xfId="36" applyNumberFormat="1" applyFont="1" applyBorder="1" applyAlignment="1">
      <alignment horizontal="center" wrapText="1"/>
    </xf>
    <xf numFmtId="3" fontId="50" fillId="0" borderId="50" xfId="36" applyNumberFormat="1" applyFont="1" applyBorder="1" applyAlignment="1">
      <alignment horizontal="center" wrapText="1"/>
    </xf>
    <xf numFmtId="0" fontId="50" fillId="0" borderId="27" xfId="36" applyFont="1" applyBorder="1" applyAlignment="1">
      <alignment horizontal="center"/>
    </xf>
    <xf numFmtId="166" fontId="50" fillId="0" borderId="28" xfId="46" applyNumberFormat="1" applyFont="1" applyBorder="1" applyAlignment="1">
      <alignment horizontal="center"/>
    </xf>
    <xf numFmtId="0" fontId="50" fillId="0" borderId="40" xfId="36" applyFont="1" applyBorder="1" applyAlignment="1">
      <alignment horizontal="center"/>
    </xf>
    <xf numFmtId="164" fontId="23" fillId="0" borderId="0" xfId="86" applyNumberFormat="1" applyFont="1" applyFill="1" applyBorder="1" applyAlignment="1">
      <alignment horizontal="center"/>
    </xf>
    <xf numFmtId="166" fontId="23" fillId="0" borderId="0" xfId="36" applyNumberFormat="1" applyFont="1" applyAlignment="1">
      <alignment horizontal="center"/>
    </xf>
    <xf numFmtId="166" fontId="23" fillId="0" borderId="0" xfId="39" applyNumberFormat="1" applyFont="1" applyFill="1" applyBorder="1" applyAlignment="1">
      <alignment horizontal="center"/>
    </xf>
    <xf numFmtId="164" fontId="23" fillId="0" borderId="0" xfId="36" applyNumberFormat="1" applyFont="1" applyAlignment="1">
      <alignment horizontal="center"/>
    </xf>
    <xf numFmtId="0" fontId="23" fillId="0" borderId="0" xfId="36" applyFont="1" applyAlignment="1">
      <alignment horizontal="center"/>
    </xf>
    <xf numFmtId="164" fontId="23" fillId="38" borderId="38" xfId="36" applyNumberFormat="1" applyFont="1" applyFill="1" applyBorder="1" applyAlignment="1">
      <alignment horizontal="center" wrapText="1"/>
    </xf>
    <xf numFmtId="3" fontId="23" fillId="38" borderId="37" xfId="36" applyNumberFormat="1" applyFont="1" applyFill="1" applyBorder="1" applyAlignment="1">
      <alignment horizontal="center" wrapText="1"/>
    </xf>
    <xf numFmtId="0" fontId="49" fillId="38" borderId="37" xfId="36" applyFont="1" applyFill="1" applyBorder="1" applyAlignment="1">
      <alignment horizontal="center" wrapText="1"/>
    </xf>
    <xf numFmtId="164" fontId="23" fillId="38" borderId="47" xfId="86" applyNumberFormat="1" applyFont="1" applyFill="1" applyBorder="1" applyAlignment="1">
      <alignment horizontal="center"/>
    </xf>
    <xf numFmtId="166" fontId="23" fillId="38" borderId="50" xfId="39" applyNumberFormat="1" applyFont="1" applyFill="1" applyBorder="1" applyAlignment="1">
      <alignment horizontal="center"/>
    </xf>
    <xf numFmtId="0" fontId="23" fillId="38" borderId="49" xfId="36" applyFont="1" applyFill="1" applyBorder="1" applyAlignment="1">
      <alignment horizontal="center"/>
    </xf>
    <xf numFmtId="3" fontId="49" fillId="0" borderId="0" xfId="36" applyNumberFormat="1" applyFont="1" applyAlignment="1">
      <alignment horizontal="center"/>
    </xf>
    <xf numFmtId="166" fontId="23" fillId="0" borderId="0" xfId="46" applyNumberFormat="1" applyFont="1" applyFill="1" applyBorder="1" applyAlignment="1">
      <alignment horizontal="center"/>
    </xf>
    <xf numFmtId="164" fontId="23" fillId="0" borderId="38" xfId="36" applyNumberFormat="1" applyFont="1" applyBorder="1" applyAlignment="1">
      <alignment horizontal="center" wrapText="1"/>
    </xf>
    <xf numFmtId="3" fontId="23" fillId="0" borderId="37" xfId="36" applyNumberFormat="1" applyFont="1" applyBorder="1" applyAlignment="1">
      <alignment horizontal="center" wrapText="1"/>
    </xf>
    <xf numFmtId="0" fontId="23" fillId="0" borderId="37" xfId="36" applyFont="1" applyBorder="1" applyAlignment="1">
      <alignment horizontal="center" wrapText="1"/>
    </xf>
    <xf numFmtId="164" fontId="23" fillId="0" borderId="47" xfId="86" applyNumberFormat="1" applyFont="1" applyBorder="1" applyAlignment="1">
      <alignment horizontal="center"/>
    </xf>
    <xf numFmtId="166" fontId="23" fillId="0" borderId="46" xfId="46" applyNumberFormat="1" applyFont="1" applyBorder="1" applyAlignment="1">
      <alignment horizontal="center"/>
    </xf>
    <xf numFmtId="0" fontId="23" fillId="0" borderId="45" xfId="36" applyFont="1" applyBorder="1" applyAlignment="1">
      <alignment horizontal="center"/>
    </xf>
    <xf numFmtId="164" fontId="23" fillId="34" borderId="38" xfId="36" applyNumberFormat="1" applyFont="1" applyFill="1" applyBorder="1" applyAlignment="1">
      <alignment horizontal="center" wrapText="1"/>
    </xf>
    <xf numFmtId="3" fontId="23" fillId="34" borderId="37" xfId="36" applyNumberFormat="1" applyFont="1" applyFill="1" applyBorder="1" applyAlignment="1">
      <alignment horizontal="center" wrapText="1"/>
    </xf>
    <xf numFmtId="0" fontId="23" fillId="34" borderId="37" xfId="36" applyFont="1" applyFill="1" applyBorder="1" applyAlignment="1">
      <alignment horizontal="center" wrapText="1"/>
    </xf>
    <xf numFmtId="164" fontId="23" fillId="34" borderId="38" xfId="86" applyNumberFormat="1" applyFont="1" applyFill="1" applyBorder="1" applyAlignment="1">
      <alignment horizontal="center"/>
    </xf>
    <xf numFmtId="166" fontId="23" fillId="34" borderId="37" xfId="46" applyNumberFormat="1" applyFont="1" applyFill="1" applyBorder="1" applyAlignment="1">
      <alignment horizontal="center"/>
    </xf>
    <xf numFmtId="0" fontId="23" fillId="34" borderId="44" xfId="36" applyFont="1" applyFill="1" applyBorder="1" applyAlignment="1">
      <alignment horizontal="center"/>
    </xf>
    <xf numFmtId="0" fontId="50" fillId="0" borderId="0" xfId="36" applyFont="1" applyAlignment="1">
      <alignment horizontal="center" vertical="center" wrapText="1"/>
    </xf>
    <xf numFmtId="0" fontId="51" fillId="0" borderId="0" xfId="36" applyFont="1" applyAlignment="1">
      <alignment horizontal="center" vertical="center" wrapText="1"/>
    </xf>
    <xf numFmtId="164" fontId="23" fillId="36" borderId="38" xfId="36" applyNumberFormat="1" applyFont="1" applyFill="1" applyBorder="1" applyAlignment="1">
      <alignment horizontal="center" wrapText="1"/>
    </xf>
    <xf numFmtId="3" fontId="23" fillId="36" borderId="37" xfId="36" applyNumberFormat="1" applyFont="1" applyFill="1" applyBorder="1" applyAlignment="1">
      <alignment horizontal="center" wrapText="1"/>
    </xf>
    <xf numFmtId="164" fontId="23" fillId="40" borderId="38" xfId="36" applyNumberFormat="1" applyFont="1" applyFill="1" applyBorder="1" applyAlignment="1">
      <alignment horizontal="center" wrapText="1"/>
    </xf>
    <xf numFmtId="164" fontId="23" fillId="36" borderId="38" xfId="86" applyNumberFormat="1" applyFont="1" applyFill="1" applyBorder="1" applyAlignment="1">
      <alignment horizontal="center"/>
    </xf>
    <xf numFmtId="166" fontId="23" fillId="36" borderId="37" xfId="46" applyNumberFormat="1" applyFont="1" applyFill="1" applyBorder="1" applyAlignment="1">
      <alignment horizontal="center"/>
    </xf>
    <xf numFmtId="0" fontId="23" fillId="36" borderId="44" xfId="36" applyFont="1" applyFill="1" applyBorder="1" applyAlignment="1">
      <alignment horizontal="center"/>
    </xf>
    <xf numFmtId="164" fontId="23" fillId="35" borderId="38" xfId="36" applyNumberFormat="1" applyFont="1" applyFill="1" applyBorder="1" applyAlignment="1">
      <alignment horizontal="center" wrapText="1"/>
    </xf>
    <xf numFmtId="3" fontId="23" fillId="35" borderId="37" xfId="36" applyNumberFormat="1" applyFont="1" applyFill="1" applyBorder="1" applyAlignment="1">
      <alignment horizontal="center" wrapText="1"/>
    </xf>
    <xf numFmtId="164" fontId="23" fillId="35" borderId="43" xfId="86" applyNumberFormat="1" applyFont="1" applyFill="1" applyBorder="1" applyAlignment="1">
      <alignment horizontal="center"/>
    </xf>
    <xf numFmtId="166" fontId="23" fillId="35" borderId="42" xfId="46" applyNumberFormat="1" applyFont="1" applyFill="1" applyBorder="1" applyAlignment="1">
      <alignment horizontal="center"/>
    </xf>
    <xf numFmtId="0" fontId="23" fillId="35" borderId="41" xfId="36" applyFont="1" applyFill="1" applyBorder="1" applyAlignment="1">
      <alignment horizontal="center"/>
    </xf>
    <xf numFmtId="0" fontId="50" fillId="0" borderId="38" xfId="36" applyFont="1" applyBorder="1" applyAlignment="1">
      <alignment horizontal="center" vertical="center" wrapText="1"/>
    </xf>
    <xf numFmtId="0" fontId="50" fillId="0" borderId="37" xfId="36" applyFont="1" applyBorder="1" applyAlignment="1">
      <alignment horizontal="center" vertical="center" wrapText="1"/>
    </xf>
    <xf numFmtId="0" fontId="50" fillId="0" borderId="27" xfId="36" applyFont="1" applyBorder="1" applyAlignment="1">
      <alignment horizontal="center" vertical="center" wrapText="1"/>
    </xf>
    <xf numFmtId="0" fontId="50" fillId="0" borderId="28" xfId="36" applyFont="1" applyBorder="1" applyAlignment="1">
      <alignment horizontal="center" vertical="center" wrapText="1"/>
    </xf>
    <xf numFmtId="0" fontId="52" fillId="0" borderId="40" xfId="36" applyFont="1" applyBorder="1" applyAlignment="1">
      <alignment horizontal="center" vertical="center" wrapText="1"/>
    </xf>
    <xf numFmtId="0" fontId="49" fillId="42" borderId="38" xfId="36" applyFont="1" applyFill="1" applyBorder="1" applyAlignment="1">
      <alignment horizontal="center" wrapText="1"/>
    </xf>
    <xf numFmtId="0" fontId="49" fillId="42" borderId="37" xfId="36" applyFont="1" applyFill="1" applyBorder="1" applyAlignment="1">
      <alignment horizontal="center" wrapText="1"/>
    </xf>
    <xf numFmtId="0" fontId="50" fillId="39" borderId="48" xfId="36" applyFont="1" applyFill="1" applyBorder="1" applyAlignment="1">
      <alignment horizontal="center"/>
    </xf>
    <xf numFmtId="166" fontId="50" fillId="39" borderId="48" xfId="39" applyNumberFormat="1" applyFont="1" applyFill="1" applyBorder="1" applyAlignment="1">
      <alignment horizontal="center"/>
    </xf>
    <xf numFmtId="0" fontId="50" fillId="39" borderId="40" xfId="36" applyFont="1" applyFill="1" applyBorder="1" applyAlignment="1">
      <alignment horizontal="center"/>
    </xf>
    <xf numFmtId="0" fontId="49" fillId="0" borderId="38" xfId="36" applyFont="1" applyBorder="1" applyAlignment="1">
      <alignment horizontal="center" wrapText="1"/>
    </xf>
    <xf numFmtId="164" fontId="50" fillId="0" borderId="38" xfId="36" applyNumberFormat="1" applyFont="1" applyBorder="1" applyAlignment="1">
      <alignment horizontal="center" wrapText="1"/>
    </xf>
    <xf numFmtId="3" fontId="50" fillId="0" borderId="37" xfId="36" applyNumberFormat="1" applyFont="1" applyBorder="1" applyAlignment="1">
      <alignment horizontal="center" wrapText="1"/>
    </xf>
    <xf numFmtId="164" fontId="22" fillId="41" borderId="38" xfId="86" applyNumberFormat="1" applyFont="1" applyFill="1" applyBorder="1" applyAlignment="1">
      <alignment horizontal="center" wrapText="1"/>
    </xf>
    <xf numFmtId="0" fontId="23" fillId="41" borderId="37" xfId="36" applyFont="1" applyFill="1" applyBorder="1" applyAlignment="1">
      <alignment horizontal="center" wrapText="1"/>
    </xf>
    <xf numFmtId="164" fontId="23" fillId="38" borderId="51" xfId="86" applyNumberFormat="1" applyFont="1" applyFill="1" applyBorder="1" applyAlignment="1">
      <alignment horizontal="center"/>
    </xf>
    <xf numFmtId="0" fontId="50" fillId="0" borderId="53" xfId="36" applyFont="1" applyBorder="1" applyAlignment="1">
      <alignment horizontal="center" vertical="center" wrapText="1"/>
    </xf>
    <xf numFmtId="0" fontId="50" fillId="0" borderId="52" xfId="36" applyFont="1" applyBorder="1" applyAlignment="1">
      <alignment horizontal="center" vertical="center" wrapText="1"/>
    </xf>
    <xf numFmtId="0" fontId="23" fillId="33" borderId="39" xfId="0" applyFont="1" applyFill="1" applyBorder="1" applyAlignment="1">
      <alignment horizontal="center"/>
    </xf>
    <xf numFmtId="0" fontId="23" fillId="37" borderId="14" xfId="0" applyFont="1" applyFill="1" applyBorder="1" applyAlignment="1">
      <alignment horizontal="center"/>
    </xf>
    <xf numFmtId="0" fontId="19" fillId="33" borderId="39" xfId="0" applyFont="1" applyFill="1" applyBorder="1" applyAlignment="1">
      <alignment horizontal="center"/>
    </xf>
    <xf numFmtId="0" fontId="19" fillId="33" borderId="17" xfId="0" applyFont="1" applyFill="1" applyBorder="1" applyAlignment="1">
      <alignment horizontal="center"/>
    </xf>
    <xf numFmtId="167" fontId="22" fillId="33" borderId="17" xfId="0" applyNumberFormat="1" applyFont="1" applyFill="1" applyBorder="1" applyAlignment="1">
      <alignment horizontal="center"/>
    </xf>
    <xf numFmtId="164" fontId="19" fillId="33" borderId="17" xfId="0" applyNumberFormat="1" applyFont="1" applyFill="1" applyBorder="1" applyAlignment="1">
      <alignment horizontal="center"/>
    </xf>
    <xf numFmtId="2" fontId="19" fillId="33" borderId="39" xfId="0" applyNumberFormat="1" applyFont="1" applyFill="1" applyBorder="1" applyAlignment="1">
      <alignment horizontal="center"/>
    </xf>
    <xf numFmtId="165" fontId="22" fillId="33" borderId="17" xfId="0" applyNumberFormat="1" applyFont="1" applyFill="1" applyBorder="1" applyAlignment="1">
      <alignment horizontal="center"/>
    </xf>
    <xf numFmtId="0" fontId="19" fillId="33" borderId="54" xfId="0" applyFont="1" applyFill="1" applyBorder="1" applyAlignment="1">
      <alignment horizontal="center"/>
    </xf>
    <xf numFmtId="0" fontId="23" fillId="33" borderId="15" xfId="0" applyFont="1" applyFill="1" applyBorder="1" applyAlignment="1">
      <alignment horizontal="center"/>
    </xf>
    <xf numFmtId="0" fontId="23" fillId="33" borderId="17" xfId="0" applyFont="1" applyFill="1" applyBorder="1" applyAlignment="1">
      <alignment horizontal="center"/>
    </xf>
    <xf numFmtId="0" fontId="45" fillId="0" borderId="0" xfId="85" applyFont="1"/>
    <xf numFmtId="0" fontId="30" fillId="0" borderId="0" xfId="85"/>
    <xf numFmtId="0" fontId="44" fillId="0" borderId="0" xfId="85" applyFont="1"/>
    <xf numFmtId="0" fontId="22" fillId="0" borderId="0" xfId="85" applyFont="1"/>
    <xf numFmtId="0" fontId="47" fillId="0" borderId="0" xfId="85" applyFont="1"/>
    <xf numFmtId="0" fontId="23" fillId="0" borderId="0" xfId="85" applyFont="1"/>
    <xf numFmtId="0" fontId="25" fillId="0" borderId="24" xfId="0" applyFont="1" applyBorder="1" applyAlignment="1">
      <alignment horizontal="center" vertical="center"/>
    </xf>
    <xf numFmtId="0" fontId="25" fillId="0" borderId="23"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19" fillId="34" borderId="0" xfId="0" applyFont="1" applyFill="1" applyBorder="1" applyAlignment="1">
      <alignment horizontal="center"/>
    </xf>
    <xf numFmtId="0" fontId="23" fillId="34" borderId="0" xfId="0" applyFont="1" applyFill="1" applyBorder="1" applyAlignment="1">
      <alignment horizontal="center"/>
    </xf>
    <xf numFmtId="0" fontId="19" fillId="37" borderId="0" xfId="0" applyFont="1" applyFill="1" applyBorder="1" applyAlignment="1">
      <alignment horizontal="center"/>
    </xf>
    <xf numFmtId="0" fontId="19" fillId="0" borderId="0" xfId="0" applyFont="1" applyBorder="1" applyAlignment="1">
      <alignment horizontal="center"/>
    </xf>
    <xf numFmtId="0" fontId="19" fillId="35" borderId="0" xfId="0" applyFont="1" applyFill="1" applyBorder="1" applyAlignment="1">
      <alignment horizontal="center"/>
    </xf>
    <xf numFmtId="0" fontId="19" fillId="34" borderId="0" xfId="48" applyFont="1" applyFill="1" applyBorder="1" applyAlignment="1">
      <alignment horizontal="center"/>
    </xf>
    <xf numFmtId="164" fontId="19" fillId="33" borderId="0" xfId="0" applyNumberFormat="1" applyFont="1" applyFill="1" applyBorder="1" applyAlignment="1">
      <alignment horizontal="center"/>
    </xf>
    <xf numFmtId="164" fontId="19" fillId="0" borderId="0" xfId="0" applyNumberFormat="1" applyFont="1" applyBorder="1" applyAlignment="1">
      <alignment horizontal="center"/>
    </xf>
    <xf numFmtId="164" fontId="19" fillId="37" borderId="0" xfId="0" applyNumberFormat="1" applyFont="1" applyFill="1" applyBorder="1" applyAlignment="1">
      <alignment horizontal="center"/>
    </xf>
    <xf numFmtId="0" fontId="23" fillId="35" borderId="0" xfId="0" applyFont="1" applyFill="1" applyBorder="1" applyAlignment="1">
      <alignment horizontal="center"/>
    </xf>
  </cellXfs>
  <cellStyles count="87">
    <cellStyle name="20% - Accent1" xfId="19" builtinId="30" customBuiltin="1"/>
    <cellStyle name="20% - Accent1 2" xfId="49" xr:uid="{758C1EBD-FAF8-45E6-AB2C-B23D6A07E00C}"/>
    <cellStyle name="20% - Accent2" xfId="22" builtinId="34" customBuiltin="1"/>
    <cellStyle name="20% - Accent2 2" xfId="50" xr:uid="{B8876FA8-FB81-414D-8C91-7E9DC68F8064}"/>
    <cellStyle name="20% - Accent3" xfId="25" builtinId="38" customBuiltin="1"/>
    <cellStyle name="20% - Accent3 2" xfId="51" xr:uid="{0E6DF301-EC43-48A0-B4D4-953CB523A4C3}"/>
    <cellStyle name="20% - Accent4" xfId="28" builtinId="42" customBuiltin="1"/>
    <cellStyle name="20% - Accent4 2" xfId="52" xr:uid="{8EF0B675-0DA0-46A5-9BB9-2785802BB4A1}"/>
    <cellStyle name="20% - Accent5" xfId="31" builtinId="46" customBuiltin="1"/>
    <cellStyle name="20% - Accent5 2" xfId="53" xr:uid="{FDD33923-28B4-40CD-BF45-9CECAA7A91BA}"/>
    <cellStyle name="20% - Accent6" xfId="34" builtinId="50" customBuiltin="1"/>
    <cellStyle name="20% - Accent6 2" xfId="54" xr:uid="{79A8D199-80D7-437D-8CC5-3D56D5BB124B}"/>
    <cellStyle name="40% - Accent1" xfId="20" builtinId="31" customBuiltin="1"/>
    <cellStyle name="40% - Accent1 2" xfId="55" xr:uid="{B13AEA31-266F-4736-A15D-0B17B80B52F1}"/>
    <cellStyle name="40% - Accent2" xfId="23" builtinId="35" customBuiltin="1"/>
    <cellStyle name="40% - Accent2 2" xfId="56" xr:uid="{788983BB-7A5C-4C8B-9452-CAC64A6CDA69}"/>
    <cellStyle name="40% - Accent3" xfId="26" builtinId="39" customBuiltin="1"/>
    <cellStyle name="40% - Accent3 2" xfId="57" xr:uid="{C2F44E79-E1B8-4E92-9455-5633C228A4ED}"/>
    <cellStyle name="40% - Accent4" xfId="29" builtinId="43" customBuiltin="1"/>
    <cellStyle name="40% - Accent4 2" xfId="58" xr:uid="{3768CF72-8B9E-46D5-A4A7-B2B54154F5ED}"/>
    <cellStyle name="40% - Accent5" xfId="32" builtinId="47" customBuiltin="1"/>
    <cellStyle name="40% - Accent5 2" xfId="59" xr:uid="{453D20AA-FC69-4314-9199-024B3A7D84AA}"/>
    <cellStyle name="40% - Accent6" xfId="35" builtinId="51" customBuiltin="1"/>
    <cellStyle name="40% - Accent6 2" xfId="60" xr:uid="{694DF90F-113D-4D5E-B71F-A09F84A96B3D}"/>
    <cellStyle name="60% - Accent1 2" xfId="38" xr:uid="{5A47FC22-60B7-4CAD-8635-7F945ED2134A}"/>
    <cellStyle name="60% - Accent1 3" xfId="61" xr:uid="{5EA6EEE5-A6C6-4D7F-A746-FF263576EF6D}"/>
    <cellStyle name="60% - Accent2 2" xfId="40" xr:uid="{5AC523D5-BDF0-46CD-975D-CAECD359274F}"/>
    <cellStyle name="60% - Accent2 3" xfId="62" xr:uid="{20B1C4C5-AC05-4EBA-AD9F-67DB77B0FFBB}"/>
    <cellStyle name="60% - Accent3 2" xfId="41" xr:uid="{4A69DCA3-8AAB-4D3D-A0E6-CD72FC3F9D03}"/>
    <cellStyle name="60% - Accent3 3" xfId="63" xr:uid="{F2FE0397-CE8B-4C93-B628-4D4220008D8A}"/>
    <cellStyle name="60% - Accent4 2" xfId="42" xr:uid="{E24E2103-8FDC-4A2D-A393-430BFB9D5C0F}"/>
    <cellStyle name="60% - Accent4 3" xfId="64" xr:uid="{084BD1B6-A769-4807-A693-24C3D2AF76FD}"/>
    <cellStyle name="60% - Accent5 2" xfId="43" xr:uid="{1C8119C3-3615-40D8-9DAD-FF8D865CA16E}"/>
    <cellStyle name="60% - Accent5 3" xfId="65" xr:uid="{44AB7C03-4674-4DF2-A5E6-75C48A03C84D}"/>
    <cellStyle name="60% - Accent6 2" xfId="44" xr:uid="{A08B5D24-60EA-4E15-9759-B9F004A16774}"/>
    <cellStyle name="60% - Accent6 3" xfId="66" xr:uid="{E31476AC-B4C7-42B1-BD00-4FA696FEF1E4}"/>
    <cellStyle name="Accent1" xfId="18" builtinId="29" customBuiltin="1"/>
    <cellStyle name="Accent1 2" xfId="67" xr:uid="{C2850ACB-483E-47C1-8B05-5A46D2B039E2}"/>
    <cellStyle name="Accent2" xfId="21" builtinId="33" customBuiltin="1"/>
    <cellStyle name="Accent2 2" xfId="68" xr:uid="{B0B3B3E9-232D-4393-BA69-4B2A46B318AF}"/>
    <cellStyle name="Accent3" xfId="24" builtinId="37" customBuiltin="1"/>
    <cellStyle name="Accent3 2" xfId="69" xr:uid="{388742AE-1E37-4448-B435-8DDD2F366AB6}"/>
    <cellStyle name="Accent4" xfId="27" builtinId="41" customBuiltin="1"/>
    <cellStyle name="Accent4 2" xfId="70" xr:uid="{AB0B15AB-0BC3-437C-8A55-7EE8B08C17B0}"/>
    <cellStyle name="Accent5" xfId="30" builtinId="45" customBuiltin="1"/>
    <cellStyle name="Accent5 2" xfId="71" xr:uid="{C33EE158-4E2A-4710-B445-E4AF913254A3}"/>
    <cellStyle name="Accent6" xfId="33" builtinId="49" customBuiltin="1"/>
    <cellStyle name="Accent6 2" xfId="72" xr:uid="{00D7E474-92E4-4BE4-A1E9-914ED7F821B8}"/>
    <cellStyle name="Bad" xfId="8" builtinId="27" customBuiltin="1"/>
    <cellStyle name="Bad 2" xfId="73" xr:uid="{67EF6C7F-8918-468E-9263-3BB2290FDB3E}"/>
    <cellStyle name="Calculation" xfId="11" builtinId="22" customBuiltin="1"/>
    <cellStyle name="Calculation 2" xfId="74" xr:uid="{4BC02823-120E-427C-81E4-BFBBEEA5D045}"/>
    <cellStyle name="Check Cell" xfId="13" builtinId="23" customBuiltin="1"/>
    <cellStyle name="Check Cell 2" xfId="75" xr:uid="{035E505C-EF36-4791-B0DB-E448EB499FA9}"/>
    <cellStyle name="Comma 2" xfId="46" xr:uid="{5D4AE5EF-E93B-4708-BD18-A044B1060026}"/>
    <cellStyle name="Comma 2 2" xfId="39" xr:uid="{B60B3FE6-C037-43D6-AE4D-4BD258F439FC}"/>
    <cellStyle name="Comma 3" xfId="45" xr:uid="{9AEF1496-BC5A-42FA-A8B9-E90C0E12EA47}"/>
    <cellStyle name="Explanatory Text" xfId="16" builtinId="53" customBuiltin="1"/>
    <cellStyle name="Explanatory Text 2" xfId="76" xr:uid="{EC3F6A38-5F2C-442D-8520-EC9765222E33}"/>
    <cellStyle name="Good" xfId="7" builtinId="26" customBuiltin="1"/>
    <cellStyle name="Good 2" xfId="77" xr:uid="{B757873D-0569-4E1D-B748-F2DE25270B08}"/>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9" builtinId="20" customBuiltin="1"/>
    <cellStyle name="Input 2" xfId="78" xr:uid="{B33C8358-2C78-4B22-A9F2-FC499DC7E0AF}"/>
    <cellStyle name="Linked Cell" xfId="12" builtinId="24" customBuiltin="1"/>
    <cellStyle name="Linked Cell 2" xfId="79" xr:uid="{54221F88-E1DC-4E68-A18D-4341579FFC91}"/>
    <cellStyle name="Neutral 2" xfId="37" xr:uid="{A64BF9F3-525B-4DA5-A3AE-27494283B810}"/>
    <cellStyle name="Neutral 3" xfId="80" xr:uid="{D8F10FE3-48BA-452E-A9B9-7E57646248C4}"/>
    <cellStyle name="Normal" xfId="0" builtinId="0"/>
    <cellStyle name="Normal 2" xfId="36" xr:uid="{06F67EF0-1997-4FD8-A43A-49F6D39DF6A7}"/>
    <cellStyle name="Normal 3" xfId="48" xr:uid="{11B8CA6A-A2E4-4127-A70E-CF7075B65D51}"/>
    <cellStyle name="Normal 4" xfId="85" xr:uid="{08FE5F3B-347E-4704-AEA2-0C6CC856A133}"/>
    <cellStyle name="Note" xfId="15" builtinId="10" customBuiltin="1"/>
    <cellStyle name="Note 2" xfId="81" xr:uid="{B0560293-9BB0-48C5-8931-535341C08B4D}"/>
    <cellStyle name="Output" xfId="10" builtinId="21" customBuiltin="1"/>
    <cellStyle name="Output 2" xfId="82" xr:uid="{3178F571-A89F-4582-A7BF-06D936F9D12B}"/>
    <cellStyle name="Percent" xfId="1" builtinId="5"/>
    <cellStyle name="Percent 2" xfId="86" xr:uid="{DEE53844-E1A9-477D-A8D8-EDF684C7D2E9}"/>
    <cellStyle name="Title" xfId="2" builtinId="15" customBuiltin="1"/>
    <cellStyle name="Total" xfId="17" builtinId="25" customBuiltin="1"/>
    <cellStyle name="Total 2" xfId="83" xr:uid="{034D430F-F1D0-4A20-B851-F23581C7D1EE}"/>
    <cellStyle name="Warning Text" xfId="14" builtinId="11" customBuiltin="1"/>
    <cellStyle name="Warning Text 2" xfId="84" xr:uid="{0470FA66-64B0-471A-A1BB-9477367166A0}"/>
  </cellStyles>
  <dxfs count="1">
    <dxf>
      <fill>
        <patternFill>
          <bgColor rgb="FFFFFFBE"/>
        </patternFill>
      </fill>
    </dxf>
  </dxfs>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47B2-5977-4B59-A1B2-8B6F38745979}">
  <sheetPr>
    <outlinePr summaryBelow="0" summaryRight="0"/>
  </sheetPr>
  <dimension ref="A1:R58"/>
  <sheetViews>
    <sheetView workbookViewId="0"/>
  </sheetViews>
  <sheetFormatPr defaultColWidth="12.5703125" defaultRowHeight="15.75" customHeight="1"/>
  <cols>
    <col min="1" max="1" width="12.5703125" style="116"/>
    <col min="2" max="2" width="26" style="116" customWidth="1"/>
    <col min="3" max="16384" width="12.5703125" style="116"/>
  </cols>
  <sheetData>
    <row r="1" spans="1:18" ht="12.75">
      <c r="A1" s="113" t="s">
        <v>186</v>
      </c>
      <c r="B1" s="114"/>
      <c r="C1" s="115"/>
      <c r="D1" s="115"/>
      <c r="E1" s="115"/>
      <c r="F1" s="115"/>
      <c r="G1" s="115"/>
      <c r="H1" s="115"/>
      <c r="I1" s="115"/>
      <c r="J1" s="115"/>
      <c r="K1" s="115"/>
      <c r="L1" s="115"/>
      <c r="M1" s="115"/>
      <c r="N1" s="115"/>
      <c r="O1" s="115"/>
      <c r="P1" s="115"/>
      <c r="Q1" s="115"/>
      <c r="R1" s="115"/>
    </row>
    <row r="2" spans="1:18" ht="12.75">
      <c r="A2" s="251" t="s">
        <v>187</v>
      </c>
      <c r="B2" s="250"/>
      <c r="C2" s="250"/>
      <c r="D2" s="250"/>
      <c r="E2" s="250"/>
      <c r="F2" s="250"/>
      <c r="G2" s="115"/>
      <c r="H2" s="115"/>
      <c r="I2" s="115"/>
      <c r="J2" s="115"/>
      <c r="K2" s="115"/>
      <c r="L2" s="115"/>
      <c r="M2" s="115"/>
      <c r="N2" s="115"/>
      <c r="O2" s="115"/>
      <c r="P2" s="115"/>
      <c r="Q2" s="115"/>
      <c r="R2" s="115"/>
    </row>
    <row r="3" spans="1:18" ht="12.75">
      <c r="A3" s="252" t="s">
        <v>188</v>
      </c>
      <c r="B3" s="250"/>
      <c r="C3" s="250"/>
      <c r="D3" s="115"/>
      <c r="E3" s="115"/>
      <c r="F3" s="115"/>
      <c r="G3" s="115"/>
      <c r="H3" s="115"/>
      <c r="I3" s="115"/>
      <c r="J3" s="115"/>
      <c r="K3" s="115"/>
      <c r="L3" s="115"/>
      <c r="M3" s="115"/>
      <c r="N3" s="115"/>
      <c r="O3" s="115"/>
      <c r="P3" s="115"/>
      <c r="Q3" s="115"/>
      <c r="R3" s="115"/>
    </row>
    <row r="4" spans="1:18" ht="12.75">
      <c r="A4" s="252" t="s">
        <v>189</v>
      </c>
      <c r="B4" s="250"/>
      <c r="C4" s="250"/>
      <c r="D4" s="250"/>
      <c r="E4" s="250"/>
      <c r="F4" s="250"/>
      <c r="G4" s="250"/>
      <c r="H4" s="115"/>
      <c r="I4" s="115"/>
      <c r="J4" s="115"/>
      <c r="K4" s="115"/>
      <c r="L4" s="115"/>
      <c r="M4" s="115"/>
      <c r="N4" s="115"/>
      <c r="O4" s="115"/>
      <c r="P4" s="115"/>
      <c r="Q4" s="115"/>
      <c r="R4" s="115"/>
    </row>
    <row r="5" spans="1:18" ht="12.75">
      <c r="A5" s="252" t="s">
        <v>190</v>
      </c>
      <c r="B5" s="250"/>
      <c r="C5" s="250"/>
      <c r="D5" s="250"/>
      <c r="E5" s="250"/>
      <c r="F5" s="250"/>
      <c r="G5" s="115"/>
      <c r="H5" s="115"/>
      <c r="I5" s="115"/>
      <c r="J5" s="115"/>
      <c r="K5" s="115"/>
      <c r="L5" s="115"/>
      <c r="M5" s="115"/>
      <c r="N5" s="115"/>
      <c r="O5" s="115"/>
      <c r="P5" s="115"/>
      <c r="Q5" s="115"/>
      <c r="R5" s="115"/>
    </row>
    <row r="6" spans="1:18" ht="12.75">
      <c r="A6" s="252" t="s">
        <v>191</v>
      </c>
      <c r="B6" s="250"/>
      <c r="C6" s="250"/>
      <c r="D6" s="250"/>
      <c r="E6" s="115"/>
      <c r="F6" s="115"/>
      <c r="G6" s="115"/>
      <c r="H6" s="115"/>
      <c r="I6" s="115"/>
      <c r="J6" s="115"/>
      <c r="K6" s="115"/>
      <c r="L6" s="115"/>
      <c r="M6" s="115"/>
      <c r="N6" s="115"/>
      <c r="O6" s="115"/>
      <c r="P6" s="115"/>
      <c r="Q6" s="115"/>
      <c r="R6" s="115"/>
    </row>
    <row r="7" spans="1:18" ht="12.75">
      <c r="A7" s="252" t="s">
        <v>192</v>
      </c>
      <c r="B7" s="250"/>
      <c r="C7" s="115"/>
      <c r="D7" s="115"/>
      <c r="E7" s="115"/>
      <c r="F7" s="115"/>
      <c r="G7" s="115"/>
      <c r="H7" s="115"/>
      <c r="I7" s="115"/>
      <c r="J7" s="115"/>
      <c r="K7" s="115"/>
      <c r="L7" s="115"/>
      <c r="M7" s="115"/>
      <c r="N7" s="115"/>
      <c r="O7" s="115"/>
      <c r="P7" s="115"/>
      <c r="Q7" s="115"/>
      <c r="R7" s="115"/>
    </row>
    <row r="8" spans="1:18" ht="12.75">
      <c r="A8" s="252" t="s">
        <v>193</v>
      </c>
      <c r="B8" s="250"/>
      <c r="C8" s="250"/>
      <c r="D8" s="250"/>
      <c r="E8" s="115"/>
      <c r="F8" s="115"/>
      <c r="G8" s="115"/>
      <c r="H8" s="115"/>
      <c r="I8" s="115"/>
      <c r="J8" s="115"/>
      <c r="K8" s="115"/>
      <c r="L8" s="115"/>
      <c r="M8" s="115"/>
      <c r="N8" s="115"/>
      <c r="O8" s="115"/>
      <c r="P8" s="115"/>
      <c r="Q8" s="115"/>
      <c r="R8" s="115"/>
    </row>
    <row r="9" spans="1:18" ht="12.75">
      <c r="A9" s="115"/>
      <c r="B9" s="115"/>
      <c r="C9" s="115"/>
      <c r="D9" s="115"/>
      <c r="E9" s="115"/>
      <c r="F9" s="115"/>
      <c r="G9" s="115"/>
      <c r="H9" s="115"/>
      <c r="I9" s="115"/>
      <c r="J9" s="115"/>
      <c r="K9" s="115"/>
      <c r="L9" s="115"/>
      <c r="M9" s="115"/>
      <c r="N9" s="115"/>
      <c r="O9" s="115"/>
      <c r="P9" s="115"/>
      <c r="Q9" s="115"/>
      <c r="R9" s="115"/>
    </row>
    <row r="10" spans="1:18" ht="12.75">
      <c r="A10" s="113" t="s">
        <v>194</v>
      </c>
      <c r="B10" s="114"/>
      <c r="C10" s="115"/>
      <c r="D10" s="115"/>
      <c r="E10" s="115"/>
      <c r="F10" s="115"/>
      <c r="G10" s="115"/>
      <c r="H10" s="115"/>
      <c r="I10" s="115"/>
      <c r="J10" s="115"/>
      <c r="K10" s="115"/>
      <c r="L10" s="115"/>
      <c r="M10" s="115"/>
      <c r="N10" s="115"/>
      <c r="O10" s="115"/>
      <c r="P10" s="115"/>
      <c r="Q10" s="115"/>
      <c r="R10" s="115"/>
    </row>
    <row r="11" spans="1:18" ht="12.75">
      <c r="A11" s="249" t="s">
        <v>195</v>
      </c>
      <c r="B11" s="250"/>
      <c r="C11" s="250"/>
      <c r="D11" s="250"/>
      <c r="E11" s="250"/>
      <c r="F11" s="118"/>
      <c r="G11" s="118"/>
      <c r="H11" s="118"/>
      <c r="I11" s="118"/>
      <c r="J11" s="118"/>
      <c r="K11" s="115"/>
      <c r="L11" s="115"/>
      <c r="M11" s="115"/>
      <c r="N11" s="115"/>
      <c r="O11" s="115"/>
      <c r="P11" s="115"/>
      <c r="Q11" s="115"/>
      <c r="R11" s="115"/>
    </row>
    <row r="12" spans="1:18" ht="12.75">
      <c r="A12" s="249" t="s">
        <v>196</v>
      </c>
      <c r="B12" s="250"/>
      <c r="C12" s="250"/>
      <c r="D12" s="250"/>
      <c r="E12" s="250"/>
      <c r="F12" s="250"/>
      <c r="G12" s="250"/>
      <c r="H12" s="250"/>
      <c r="I12" s="118"/>
      <c r="J12" s="118"/>
      <c r="K12" s="118"/>
      <c r="L12" s="118"/>
      <c r="M12" s="118"/>
      <c r="N12" s="115"/>
      <c r="O12" s="115"/>
      <c r="P12" s="115"/>
      <c r="Q12" s="115"/>
      <c r="R12" s="115"/>
    </row>
    <row r="13" spans="1:18" ht="12.75">
      <c r="A13" s="249" t="s">
        <v>197</v>
      </c>
      <c r="B13" s="250"/>
      <c r="C13" s="250"/>
      <c r="D13" s="250"/>
      <c r="E13" s="250"/>
      <c r="F13" s="250"/>
      <c r="G13" s="250"/>
      <c r="H13" s="250"/>
      <c r="I13" s="250"/>
      <c r="J13" s="250"/>
      <c r="K13" s="250"/>
      <c r="L13" s="250"/>
      <c r="M13" s="118"/>
      <c r="N13" s="118"/>
      <c r="O13" s="118"/>
      <c r="P13" s="118"/>
      <c r="Q13" s="118"/>
      <c r="R13" s="118"/>
    </row>
    <row r="14" spans="1:18" ht="12.75">
      <c r="A14" s="249" t="s">
        <v>198</v>
      </c>
      <c r="B14" s="250"/>
      <c r="C14" s="250"/>
      <c r="D14" s="250"/>
      <c r="E14" s="250"/>
      <c r="F14" s="250"/>
      <c r="G14" s="250"/>
      <c r="H14" s="250"/>
      <c r="I14" s="250"/>
      <c r="J14" s="250"/>
      <c r="K14" s="250"/>
      <c r="L14" s="118"/>
      <c r="M14" s="118"/>
      <c r="N14" s="118"/>
      <c r="O14" s="118"/>
      <c r="P14" s="118"/>
      <c r="Q14" s="118"/>
      <c r="R14" s="115"/>
    </row>
    <row r="15" spans="1:18" ht="12.75">
      <c r="A15" s="249" t="s">
        <v>199</v>
      </c>
      <c r="B15" s="250"/>
      <c r="C15" s="250"/>
      <c r="D15" s="250"/>
      <c r="E15" s="250"/>
      <c r="F15" s="250"/>
      <c r="G15" s="250"/>
      <c r="H15" s="250"/>
      <c r="I15" s="119"/>
      <c r="J15" s="119"/>
      <c r="K15" s="119"/>
      <c r="L15" s="119"/>
      <c r="M15" s="119"/>
      <c r="N15" s="119"/>
      <c r="O15" s="119"/>
      <c r="P15" s="119"/>
      <c r="Q15" s="119"/>
      <c r="R15" s="119"/>
    </row>
    <row r="16" spans="1:18" ht="12.75">
      <c r="A16" s="117"/>
      <c r="B16" s="119"/>
      <c r="C16" s="119"/>
      <c r="D16" s="119"/>
      <c r="E16" s="119"/>
      <c r="F16" s="119"/>
      <c r="G16" s="119"/>
      <c r="H16" s="119"/>
      <c r="I16" s="119"/>
      <c r="J16" s="119"/>
      <c r="K16" s="119"/>
      <c r="L16" s="119"/>
      <c r="M16" s="119"/>
      <c r="N16" s="119"/>
      <c r="O16" s="119"/>
      <c r="P16" s="119"/>
      <c r="Q16" s="119"/>
      <c r="R16" s="119"/>
    </row>
    <row r="17" spans="1:18" ht="12.75">
      <c r="A17" s="252" t="s">
        <v>200</v>
      </c>
      <c r="B17" s="250"/>
      <c r="C17" s="250"/>
      <c r="D17" s="250"/>
      <c r="E17" s="250"/>
      <c r="F17" s="250"/>
      <c r="G17" s="250"/>
      <c r="H17" s="250"/>
      <c r="I17" s="119"/>
      <c r="J17" s="119"/>
      <c r="K17" s="119"/>
      <c r="L17" s="119"/>
      <c r="M17" s="119"/>
      <c r="N17" s="119"/>
      <c r="O17" s="119"/>
      <c r="P17" s="119"/>
      <c r="Q17" s="119"/>
      <c r="R17" s="119"/>
    </row>
    <row r="18" spans="1:18" ht="12.75">
      <c r="A18" s="252" t="s">
        <v>201</v>
      </c>
      <c r="B18" s="250"/>
      <c r="C18" s="250"/>
      <c r="D18" s="250"/>
      <c r="E18" s="250"/>
      <c r="F18" s="115"/>
      <c r="G18" s="115"/>
      <c r="H18" s="115"/>
      <c r="I18" s="115"/>
      <c r="J18" s="115"/>
      <c r="K18" s="115"/>
      <c r="L18" s="115"/>
      <c r="M18" s="115"/>
      <c r="N18" s="115"/>
      <c r="O18" s="115"/>
      <c r="P18" s="115"/>
      <c r="Q18" s="115"/>
      <c r="R18" s="115"/>
    </row>
    <row r="19" spans="1:18" ht="12.75">
      <c r="A19" s="115"/>
      <c r="B19" s="115"/>
      <c r="C19" s="115"/>
      <c r="D19" s="115"/>
      <c r="E19" s="115"/>
      <c r="F19" s="115"/>
      <c r="G19" s="115"/>
      <c r="H19" s="115"/>
      <c r="I19" s="115"/>
      <c r="J19" s="115"/>
      <c r="K19" s="115"/>
      <c r="L19" s="115"/>
      <c r="M19" s="115"/>
      <c r="N19" s="115"/>
      <c r="O19" s="115"/>
      <c r="P19" s="115"/>
      <c r="Q19" s="115"/>
      <c r="R19" s="115"/>
    </row>
    <row r="20" spans="1:18" ht="12.75">
      <c r="A20" s="113" t="s">
        <v>202</v>
      </c>
      <c r="B20" s="114"/>
      <c r="C20" s="115"/>
      <c r="D20" s="115"/>
      <c r="E20" s="115"/>
      <c r="F20" s="115"/>
      <c r="G20" s="115"/>
      <c r="H20" s="115"/>
      <c r="I20" s="115"/>
      <c r="J20" s="115"/>
      <c r="K20" s="115"/>
      <c r="L20" s="115"/>
      <c r="M20" s="115"/>
      <c r="N20" s="115"/>
      <c r="O20" s="115"/>
      <c r="P20" s="115"/>
      <c r="Q20" s="115"/>
      <c r="R20" s="115"/>
    </row>
    <row r="21" spans="1:18" ht="12.75">
      <c r="A21" s="115" t="s">
        <v>203</v>
      </c>
      <c r="B21" s="252" t="s">
        <v>204</v>
      </c>
      <c r="C21" s="250"/>
      <c r="D21" s="250"/>
      <c r="E21" s="250"/>
      <c r="F21" s="250"/>
      <c r="G21" s="115"/>
      <c r="H21" s="115"/>
      <c r="I21" s="115"/>
      <c r="J21" s="115"/>
      <c r="K21" s="115"/>
      <c r="L21" s="115"/>
      <c r="M21" s="115"/>
      <c r="N21" s="115"/>
      <c r="O21" s="115"/>
      <c r="P21" s="115"/>
      <c r="Q21" s="115"/>
      <c r="R21" s="115"/>
    </row>
    <row r="22" spans="1:18" ht="12.75">
      <c r="A22" s="115"/>
      <c r="B22" s="115"/>
      <c r="C22" s="115"/>
      <c r="D22" s="115"/>
      <c r="E22" s="115"/>
      <c r="F22" s="115"/>
      <c r="G22" s="115"/>
      <c r="H22" s="115"/>
      <c r="I22" s="115"/>
      <c r="J22" s="115"/>
      <c r="K22" s="115"/>
      <c r="L22" s="115"/>
      <c r="M22" s="115"/>
      <c r="N22" s="115"/>
      <c r="O22" s="115"/>
      <c r="P22" s="115"/>
      <c r="Q22" s="115"/>
      <c r="R22" s="115"/>
    </row>
    <row r="23" spans="1:18" ht="15.75" customHeight="1">
      <c r="A23" s="115" t="s">
        <v>205</v>
      </c>
      <c r="B23" s="253" t="s">
        <v>206</v>
      </c>
      <c r="C23" s="250"/>
      <c r="D23" s="250"/>
      <c r="E23" s="250"/>
      <c r="F23" s="250"/>
      <c r="G23" s="250"/>
      <c r="H23" s="250"/>
      <c r="I23" s="250"/>
      <c r="J23" s="250"/>
      <c r="K23" s="250"/>
      <c r="L23" s="115"/>
      <c r="M23" s="115"/>
      <c r="N23" s="115"/>
      <c r="O23" s="115"/>
      <c r="P23" s="115"/>
      <c r="Q23" s="115"/>
      <c r="R23" s="115"/>
    </row>
    <row r="24" spans="1:18" ht="15.75" customHeight="1">
      <c r="A24" s="115"/>
      <c r="B24" s="120"/>
      <c r="C24" s="115"/>
      <c r="D24" s="115"/>
      <c r="E24" s="115"/>
      <c r="F24" s="115"/>
      <c r="G24" s="115"/>
      <c r="H24" s="115"/>
      <c r="I24" s="115"/>
      <c r="J24" s="115"/>
      <c r="K24" s="115"/>
      <c r="L24" s="115"/>
      <c r="M24" s="115"/>
      <c r="N24" s="115"/>
      <c r="O24" s="115"/>
      <c r="P24" s="115"/>
      <c r="Q24" s="115"/>
      <c r="R24" s="115"/>
    </row>
    <row r="25" spans="1:18" ht="15.75" customHeight="1">
      <c r="A25" s="115" t="s">
        <v>207</v>
      </c>
      <c r="B25" s="253" t="s">
        <v>208</v>
      </c>
      <c r="C25" s="250"/>
      <c r="D25" s="250"/>
      <c r="E25" s="250"/>
      <c r="F25" s="250"/>
      <c r="G25" s="250"/>
      <c r="H25" s="250"/>
      <c r="I25" s="115"/>
      <c r="J25" s="115"/>
      <c r="K25" s="115"/>
      <c r="L25" s="115"/>
      <c r="M25" s="115"/>
      <c r="N25" s="115"/>
      <c r="O25" s="115"/>
      <c r="P25" s="115"/>
      <c r="Q25" s="115"/>
      <c r="R25" s="115"/>
    </row>
    <row r="26" spans="1:18" ht="12.75">
      <c r="A26" s="115"/>
      <c r="B26" s="115"/>
      <c r="C26" s="115"/>
      <c r="D26" s="115"/>
      <c r="E26" s="115"/>
      <c r="F26" s="115"/>
      <c r="G26" s="115"/>
      <c r="H26" s="115"/>
      <c r="I26" s="115"/>
      <c r="J26" s="115"/>
      <c r="K26" s="115"/>
      <c r="L26" s="115"/>
      <c r="M26" s="115"/>
      <c r="N26" s="115"/>
      <c r="O26" s="115"/>
      <c r="P26" s="115"/>
      <c r="Q26" s="115"/>
      <c r="R26" s="115"/>
    </row>
    <row r="27" spans="1:18" ht="12.75">
      <c r="A27" s="115" t="s">
        <v>209</v>
      </c>
      <c r="B27" s="252" t="s">
        <v>210</v>
      </c>
      <c r="C27" s="250"/>
      <c r="D27" s="250"/>
      <c r="E27" s="250"/>
      <c r="F27" s="250"/>
      <c r="G27" s="250"/>
      <c r="H27" s="250"/>
      <c r="I27" s="115"/>
      <c r="J27" s="115"/>
      <c r="K27" s="115"/>
      <c r="L27" s="115"/>
      <c r="M27" s="115"/>
      <c r="N27" s="115"/>
      <c r="O27" s="115"/>
      <c r="P27" s="115"/>
      <c r="Q27" s="115"/>
      <c r="R27" s="115"/>
    </row>
    <row r="28" spans="1:18" ht="12.75">
      <c r="A28" s="115"/>
      <c r="B28" s="252" t="s">
        <v>211</v>
      </c>
      <c r="C28" s="250"/>
      <c r="D28" s="250"/>
      <c r="E28" s="115"/>
      <c r="F28" s="115"/>
      <c r="G28" s="115"/>
      <c r="H28" s="115"/>
      <c r="I28" s="115"/>
      <c r="J28" s="115"/>
      <c r="K28" s="115"/>
      <c r="L28" s="115"/>
      <c r="M28" s="115"/>
      <c r="N28" s="115"/>
      <c r="O28" s="115"/>
      <c r="P28" s="115"/>
      <c r="Q28" s="115"/>
      <c r="R28" s="115"/>
    </row>
    <row r="29" spans="1:18" ht="12.75">
      <c r="A29" s="115"/>
      <c r="B29" s="252" t="s">
        <v>212</v>
      </c>
      <c r="C29" s="250"/>
      <c r="D29" s="115"/>
      <c r="E29" s="115"/>
      <c r="F29" s="115"/>
      <c r="G29" s="115"/>
      <c r="H29" s="115"/>
      <c r="I29" s="115"/>
      <c r="J29" s="115"/>
      <c r="K29" s="115"/>
      <c r="L29" s="115"/>
      <c r="M29" s="115"/>
      <c r="N29" s="115"/>
      <c r="O29" s="115"/>
      <c r="P29" s="115"/>
      <c r="Q29" s="115"/>
      <c r="R29" s="115"/>
    </row>
    <row r="30" spans="1:18" ht="12.75">
      <c r="A30" s="115"/>
      <c r="B30" s="115"/>
      <c r="C30" s="115"/>
      <c r="D30" s="115"/>
      <c r="E30" s="115"/>
      <c r="F30" s="115"/>
      <c r="G30" s="115"/>
      <c r="H30" s="115"/>
      <c r="I30" s="115"/>
      <c r="J30" s="115"/>
      <c r="K30" s="115"/>
      <c r="L30" s="115"/>
      <c r="M30" s="115"/>
      <c r="N30" s="115"/>
      <c r="O30" s="115"/>
      <c r="P30" s="115"/>
      <c r="Q30" s="115"/>
      <c r="R30" s="115"/>
    </row>
    <row r="31" spans="1:18" ht="15.75" customHeight="1">
      <c r="A31" s="115" t="s">
        <v>213</v>
      </c>
      <c r="B31" s="253" t="s">
        <v>214</v>
      </c>
      <c r="C31" s="250"/>
      <c r="D31" s="250"/>
      <c r="E31" s="250"/>
      <c r="F31" s="250"/>
      <c r="G31" s="250"/>
      <c r="H31" s="115"/>
      <c r="I31" s="115"/>
      <c r="J31" s="115"/>
      <c r="K31" s="115"/>
      <c r="L31" s="115"/>
      <c r="M31" s="115"/>
      <c r="N31" s="115"/>
      <c r="O31" s="115"/>
      <c r="P31" s="115"/>
      <c r="Q31" s="115"/>
      <c r="R31" s="115"/>
    </row>
    <row r="32" spans="1:18" ht="12.75">
      <c r="A32" s="115"/>
      <c r="B32" s="115"/>
      <c r="C32" s="115"/>
      <c r="D32" s="115"/>
      <c r="E32" s="115"/>
      <c r="F32" s="115"/>
      <c r="G32" s="115"/>
      <c r="H32" s="115"/>
      <c r="I32" s="115"/>
      <c r="J32" s="115"/>
      <c r="K32" s="115"/>
      <c r="L32" s="115"/>
      <c r="M32" s="115"/>
      <c r="N32" s="115"/>
      <c r="O32" s="115"/>
      <c r="P32" s="115"/>
      <c r="Q32" s="115"/>
      <c r="R32" s="115"/>
    </row>
    <row r="33" spans="1:18" ht="12.75">
      <c r="A33" s="115" t="s">
        <v>215</v>
      </c>
      <c r="B33" s="254" t="s">
        <v>216</v>
      </c>
      <c r="C33" s="250"/>
      <c r="D33" s="250"/>
      <c r="E33" s="250"/>
      <c r="F33" s="250"/>
      <c r="G33" s="250"/>
      <c r="H33" s="115"/>
      <c r="I33" s="115"/>
      <c r="J33" s="115"/>
      <c r="K33" s="115"/>
      <c r="L33" s="115"/>
      <c r="M33" s="115"/>
      <c r="N33" s="115"/>
      <c r="O33" s="115"/>
      <c r="P33" s="115"/>
      <c r="Q33" s="115"/>
      <c r="R33" s="115"/>
    </row>
    <row r="34" spans="1:18" ht="12.75">
      <c r="A34" s="115"/>
      <c r="B34" s="252" t="s">
        <v>217</v>
      </c>
      <c r="C34" s="250"/>
      <c r="D34" s="250"/>
      <c r="E34" s="250"/>
      <c r="F34" s="250"/>
      <c r="G34" s="250"/>
      <c r="H34" s="250"/>
      <c r="I34" s="115"/>
      <c r="J34" s="115"/>
      <c r="K34" s="115"/>
      <c r="L34" s="115"/>
      <c r="M34" s="115"/>
      <c r="N34" s="115"/>
      <c r="O34" s="115"/>
      <c r="P34" s="115"/>
      <c r="Q34" s="115"/>
      <c r="R34" s="115"/>
    </row>
    <row r="35" spans="1:18" ht="12.75">
      <c r="A35" s="115"/>
      <c r="B35" s="252" t="s">
        <v>218</v>
      </c>
      <c r="C35" s="250"/>
      <c r="D35" s="250"/>
      <c r="E35" s="115"/>
      <c r="F35" s="115"/>
      <c r="G35" s="115"/>
      <c r="H35" s="115"/>
      <c r="I35" s="115"/>
      <c r="J35" s="115"/>
      <c r="K35" s="115"/>
      <c r="L35" s="115"/>
      <c r="M35" s="115"/>
      <c r="N35" s="115"/>
      <c r="O35" s="115"/>
      <c r="P35" s="115"/>
      <c r="Q35" s="115"/>
      <c r="R35" s="115"/>
    </row>
    <row r="36" spans="1:18" ht="12.75">
      <c r="A36" s="115"/>
      <c r="B36" s="115"/>
      <c r="C36" s="115"/>
      <c r="D36" s="115"/>
      <c r="E36" s="115"/>
      <c r="F36" s="115"/>
      <c r="G36" s="115"/>
      <c r="H36" s="115"/>
      <c r="I36" s="115"/>
      <c r="J36" s="115"/>
      <c r="K36" s="115"/>
      <c r="L36" s="115"/>
      <c r="M36" s="115"/>
      <c r="N36" s="115"/>
      <c r="O36" s="115"/>
      <c r="P36" s="115"/>
      <c r="Q36" s="115"/>
      <c r="R36" s="115"/>
    </row>
    <row r="37" spans="1:18" ht="12.75">
      <c r="A37" s="115" t="s">
        <v>219</v>
      </c>
      <c r="B37" s="252" t="s">
        <v>220</v>
      </c>
      <c r="C37" s="250"/>
      <c r="D37" s="250"/>
      <c r="E37" s="250"/>
      <c r="F37" s="250"/>
      <c r="G37" s="250"/>
      <c r="H37" s="115"/>
      <c r="I37" s="115"/>
      <c r="J37" s="115"/>
      <c r="K37" s="115"/>
      <c r="L37" s="115"/>
      <c r="M37" s="115"/>
      <c r="N37" s="115"/>
      <c r="O37" s="115"/>
      <c r="P37" s="115"/>
      <c r="Q37" s="115"/>
      <c r="R37" s="115"/>
    </row>
    <row r="38" spans="1:18" ht="12.75">
      <c r="A38" s="115"/>
      <c r="B38" s="115"/>
      <c r="C38" s="115"/>
      <c r="D38" s="115"/>
      <c r="E38" s="115"/>
      <c r="F38" s="115"/>
      <c r="G38" s="115"/>
      <c r="H38" s="115"/>
      <c r="I38" s="115"/>
      <c r="J38" s="115"/>
      <c r="K38" s="115"/>
      <c r="L38" s="115"/>
      <c r="M38" s="115"/>
      <c r="N38" s="115"/>
      <c r="O38" s="115"/>
      <c r="P38" s="115"/>
      <c r="Q38" s="115"/>
      <c r="R38" s="115"/>
    </row>
    <row r="39" spans="1:18" ht="12.75">
      <c r="A39" s="115" t="s">
        <v>221</v>
      </c>
      <c r="B39" s="252" t="s">
        <v>222</v>
      </c>
      <c r="C39" s="250"/>
      <c r="D39" s="250"/>
      <c r="E39" s="250"/>
      <c r="F39" s="250"/>
      <c r="G39" s="250"/>
      <c r="H39" s="115"/>
      <c r="I39" s="115"/>
      <c r="J39" s="115"/>
      <c r="K39" s="115"/>
      <c r="L39" s="115"/>
      <c r="M39" s="115"/>
      <c r="N39" s="115"/>
      <c r="O39" s="115"/>
      <c r="P39" s="115"/>
      <c r="Q39" s="115"/>
      <c r="R39" s="115"/>
    </row>
    <row r="40" spans="1:18" ht="12.75">
      <c r="A40" s="115"/>
      <c r="B40" s="115"/>
      <c r="C40" s="115"/>
      <c r="D40" s="115"/>
      <c r="E40" s="115"/>
      <c r="F40" s="115"/>
      <c r="G40" s="115"/>
      <c r="H40" s="115"/>
      <c r="I40" s="115"/>
      <c r="J40" s="115"/>
      <c r="K40" s="115"/>
      <c r="L40" s="115"/>
      <c r="M40" s="115"/>
      <c r="N40" s="115"/>
      <c r="O40" s="115"/>
      <c r="P40" s="115"/>
      <c r="Q40" s="115"/>
      <c r="R40" s="115"/>
    </row>
    <row r="41" spans="1:18" ht="12.75">
      <c r="A41" s="115"/>
      <c r="B41" s="115"/>
      <c r="C41" s="115"/>
      <c r="D41" s="115"/>
      <c r="E41" s="115"/>
      <c r="F41" s="115"/>
      <c r="G41" s="115"/>
      <c r="H41" s="115"/>
      <c r="I41" s="115"/>
      <c r="J41" s="115"/>
      <c r="K41" s="115"/>
      <c r="L41" s="115"/>
      <c r="M41" s="115"/>
      <c r="N41" s="115"/>
      <c r="O41" s="115"/>
      <c r="P41" s="115"/>
      <c r="Q41" s="115"/>
      <c r="R41" s="115"/>
    </row>
    <row r="42" spans="1:18" ht="12.75">
      <c r="A42" s="113" t="s">
        <v>223</v>
      </c>
      <c r="B42" s="114"/>
      <c r="C42" s="115"/>
      <c r="D42" s="115"/>
      <c r="E42" s="115"/>
      <c r="F42" s="115"/>
      <c r="G42" s="115"/>
      <c r="H42" s="115"/>
      <c r="I42" s="115"/>
      <c r="J42" s="115"/>
      <c r="K42" s="115"/>
      <c r="L42" s="115"/>
      <c r="M42" s="115"/>
      <c r="N42" s="115"/>
      <c r="O42" s="115"/>
      <c r="P42" s="115"/>
      <c r="Q42" s="115"/>
      <c r="R42" s="115"/>
    </row>
    <row r="43" spans="1:18" ht="12.75">
      <c r="A43" s="252" t="s">
        <v>224</v>
      </c>
      <c r="B43" s="250"/>
      <c r="C43" s="250"/>
      <c r="D43" s="250"/>
      <c r="E43" s="250"/>
      <c r="F43" s="250"/>
      <c r="G43" s="250"/>
      <c r="H43" s="250"/>
      <c r="I43" s="250"/>
      <c r="J43" s="250"/>
      <c r="K43" s="250"/>
      <c r="L43" s="250"/>
      <c r="M43" s="115"/>
      <c r="N43" s="115"/>
      <c r="O43" s="115"/>
      <c r="P43" s="115"/>
      <c r="Q43" s="115"/>
      <c r="R43" s="115"/>
    </row>
    <row r="44" spans="1:18" ht="12.75">
      <c r="A44" s="251" t="s">
        <v>225</v>
      </c>
      <c r="B44" s="250"/>
      <c r="C44" s="250"/>
      <c r="D44" s="250"/>
      <c r="E44" s="250"/>
      <c r="F44" s="250"/>
      <c r="G44" s="250"/>
      <c r="H44" s="250"/>
      <c r="I44" s="250"/>
      <c r="J44" s="115"/>
      <c r="K44" s="115"/>
      <c r="L44" s="115"/>
      <c r="M44" s="115"/>
      <c r="N44" s="115"/>
      <c r="O44" s="115"/>
      <c r="P44" s="115"/>
      <c r="Q44" s="115"/>
      <c r="R44" s="115"/>
    </row>
    <row r="45" spans="1:18" ht="15">
      <c r="A45" s="253" t="s">
        <v>226</v>
      </c>
      <c r="B45" s="250"/>
      <c r="C45" s="250"/>
      <c r="D45" s="250"/>
      <c r="E45" s="250"/>
      <c r="F45" s="250"/>
      <c r="G45" s="250"/>
      <c r="H45" s="250"/>
      <c r="I45" s="250"/>
      <c r="J45" s="115"/>
      <c r="K45" s="115"/>
      <c r="L45" s="115"/>
      <c r="M45" s="115"/>
      <c r="N45" s="115"/>
      <c r="O45" s="115"/>
      <c r="P45" s="115"/>
      <c r="Q45" s="115"/>
      <c r="R45" s="115"/>
    </row>
    <row r="46" spans="1:18" ht="12.75">
      <c r="A46" s="115"/>
      <c r="B46" s="115"/>
      <c r="C46" s="115"/>
      <c r="D46" s="115"/>
      <c r="E46" s="115"/>
      <c r="F46" s="115"/>
      <c r="G46" s="115"/>
      <c r="H46" s="115"/>
      <c r="I46" s="115"/>
      <c r="J46" s="115"/>
      <c r="K46" s="115"/>
      <c r="L46" s="115"/>
      <c r="M46" s="115"/>
      <c r="N46" s="115"/>
      <c r="O46" s="115"/>
      <c r="P46" s="115"/>
      <c r="Q46" s="115"/>
      <c r="R46" s="115"/>
    </row>
    <row r="47" spans="1:18" ht="12.75">
      <c r="A47" s="115"/>
      <c r="B47" s="115"/>
      <c r="C47" s="115"/>
      <c r="D47" s="115"/>
      <c r="E47" s="115"/>
      <c r="F47" s="115"/>
      <c r="G47" s="115"/>
      <c r="H47" s="115"/>
      <c r="I47" s="115"/>
      <c r="J47" s="115"/>
      <c r="K47" s="115"/>
      <c r="L47" s="115"/>
      <c r="M47" s="115"/>
      <c r="N47" s="115"/>
      <c r="O47" s="115"/>
      <c r="P47" s="115"/>
      <c r="Q47" s="115"/>
      <c r="R47" s="115"/>
    </row>
    <row r="48" spans="1:18" ht="12.75">
      <c r="A48" s="115"/>
      <c r="B48" s="115"/>
      <c r="C48" s="115"/>
      <c r="D48" s="115"/>
      <c r="E48" s="115"/>
      <c r="F48" s="115"/>
      <c r="G48" s="115"/>
      <c r="H48" s="115"/>
      <c r="I48" s="115"/>
      <c r="J48" s="115"/>
      <c r="K48" s="115"/>
      <c r="L48" s="115"/>
      <c r="M48" s="115"/>
      <c r="N48" s="115"/>
      <c r="O48" s="115"/>
      <c r="P48" s="115"/>
      <c r="Q48" s="115"/>
      <c r="R48" s="115"/>
    </row>
    <row r="49" spans="1:18" ht="12.75">
      <c r="A49" s="115"/>
      <c r="B49" s="115"/>
      <c r="C49" s="115"/>
      <c r="D49" s="115"/>
      <c r="E49" s="115"/>
      <c r="F49" s="115"/>
      <c r="G49" s="115"/>
      <c r="H49" s="115"/>
      <c r="I49" s="115"/>
      <c r="J49" s="115"/>
      <c r="K49" s="115"/>
      <c r="L49" s="115"/>
      <c r="M49" s="115"/>
      <c r="N49" s="115"/>
      <c r="O49" s="115"/>
      <c r="P49" s="115"/>
      <c r="Q49" s="115"/>
      <c r="R49" s="115"/>
    </row>
    <row r="50" spans="1:18" ht="12.75">
      <c r="A50" s="115"/>
      <c r="B50" s="115"/>
      <c r="C50" s="115"/>
      <c r="D50" s="115"/>
      <c r="E50" s="115"/>
      <c r="F50" s="115"/>
      <c r="G50" s="115"/>
      <c r="H50" s="115"/>
      <c r="I50" s="115"/>
      <c r="J50" s="115"/>
      <c r="K50" s="115"/>
      <c r="L50" s="115"/>
      <c r="M50" s="115"/>
      <c r="N50" s="115"/>
      <c r="O50" s="115"/>
      <c r="P50" s="115"/>
      <c r="Q50" s="115"/>
      <c r="R50" s="115"/>
    </row>
    <row r="51" spans="1:18" ht="12.75">
      <c r="A51" s="115"/>
      <c r="B51" s="115"/>
      <c r="C51" s="115"/>
      <c r="D51" s="115"/>
      <c r="E51" s="115"/>
      <c r="F51" s="115"/>
      <c r="G51" s="115"/>
      <c r="H51" s="115"/>
      <c r="I51" s="115"/>
      <c r="J51" s="115"/>
      <c r="K51" s="115"/>
      <c r="L51" s="115"/>
      <c r="M51" s="115"/>
      <c r="N51" s="115"/>
      <c r="O51" s="115"/>
      <c r="P51" s="115"/>
      <c r="Q51" s="115"/>
      <c r="R51" s="115"/>
    </row>
    <row r="52" spans="1:18" ht="12.75">
      <c r="A52" s="115"/>
      <c r="B52" s="115"/>
      <c r="C52" s="115"/>
      <c r="D52" s="115"/>
      <c r="E52" s="115"/>
      <c r="F52" s="115"/>
      <c r="G52" s="115"/>
      <c r="H52" s="115"/>
      <c r="I52" s="115"/>
      <c r="J52" s="115"/>
      <c r="K52" s="115"/>
      <c r="L52" s="115"/>
      <c r="M52" s="115"/>
      <c r="N52" s="115"/>
      <c r="O52" s="115"/>
      <c r="P52" s="115"/>
      <c r="Q52" s="115"/>
      <c r="R52" s="115"/>
    </row>
    <row r="53" spans="1:18" ht="12.75">
      <c r="A53" s="115"/>
      <c r="B53" s="115"/>
      <c r="C53" s="115"/>
      <c r="D53" s="115"/>
      <c r="E53" s="115"/>
      <c r="F53" s="115"/>
      <c r="G53" s="115"/>
      <c r="H53" s="115"/>
      <c r="I53" s="115"/>
      <c r="J53" s="115"/>
      <c r="K53" s="115"/>
      <c r="L53" s="115"/>
      <c r="M53" s="115"/>
      <c r="N53" s="115"/>
      <c r="O53" s="115"/>
      <c r="P53" s="115"/>
      <c r="Q53" s="115"/>
      <c r="R53" s="115"/>
    </row>
    <row r="54" spans="1:18" ht="12.75">
      <c r="A54" s="115"/>
      <c r="B54" s="115"/>
      <c r="C54" s="115"/>
      <c r="D54" s="115"/>
      <c r="E54" s="115"/>
      <c r="F54" s="115"/>
      <c r="G54" s="115"/>
      <c r="H54" s="115"/>
      <c r="I54" s="115"/>
      <c r="J54" s="115"/>
      <c r="K54" s="115"/>
      <c r="L54" s="115"/>
      <c r="M54" s="115"/>
      <c r="N54" s="115"/>
      <c r="O54" s="115"/>
      <c r="P54" s="115"/>
      <c r="Q54" s="115"/>
      <c r="R54" s="115"/>
    </row>
    <row r="55" spans="1:18" ht="12.75">
      <c r="A55" s="115"/>
      <c r="B55" s="115"/>
      <c r="C55" s="115"/>
      <c r="D55" s="115"/>
      <c r="E55" s="115"/>
      <c r="F55" s="115"/>
      <c r="G55" s="115"/>
      <c r="H55" s="115"/>
      <c r="I55" s="115"/>
      <c r="J55" s="115"/>
      <c r="K55" s="115"/>
      <c r="L55" s="115"/>
      <c r="M55" s="115"/>
      <c r="N55" s="115"/>
      <c r="O55" s="115"/>
      <c r="P55" s="115"/>
      <c r="Q55" s="115"/>
      <c r="R55" s="115"/>
    </row>
    <row r="56" spans="1:18" ht="12.75">
      <c r="A56" s="115"/>
      <c r="B56" s="115"/>
      <c r="C56" s="115"/>
      <c r="D56" s="115"/>
      <c r="E56" s="115"/>
      <c r="F56" s="115"/>
      <c r="G56" s="115"/>
      <c r="H56" s="115"/>
      <c r="I56" s="115"/>
      <c r="J56" s="115"/>
      <c r="K56" s="115"/>
      <c r="L56" s="115"/>
      <c r="M56" s="115"/>
      <c r="N56" s="115"/>
      <c r="O56" s="115"/>
      <c r="P56" s="115"/>
      <c r="Q56" s="115"/>
      <c r="R56" s="115"/>
    </row>
    <row r="57" spans="1:18" ht="12.75">
      <c r="A57" s="115"/>
      <c r="B57" s="115"/>
      <c r="C57" s="115"/>
      <c r="D57" s="115"/>
      <c r="E57" s="115"/>
      <c r="F57" s="115"/>
      <c r="G57" s="115"/>
      <c r="H57" s="115"/>
      <c r="I57" s="115"/>
      <c r="J57" s="115"/>
      <c r="K57" s="115"/>
      <c r="L57" s="115"/>
      <c r="M57" s="115"/>
      <c r="N57" s="115"/>
      <c r="O57" s="115"/>
      <c r="P57" s="115"/>
      <c r="Q57" s="115"/>
      <c r="R57" s="115"/>
    </row>
    <row r="58" spans="1:18" ht="12.75">
      <c r="A58" s="121"/>
      <c r="B58" s="115"/>
      <c r="C58" s="115"/>
      <c r="D58" s="115"/>
      <c r="E58" s="115"/>
      <c r="F58" s="115"/>
      <c r="G58" s="115"/>
      <c r="H58" s="115"/>
      <c r="I58" s="115"/>
      <c r="J58" s="115"/>
      <c r="K58" s="115"/>
      <c r="L58" s="115"/>
      <c r="M58" s="115"/>
      <c r="N58" s="115"/>
      <c r="O58" s="115"/>
      <c r="P58" s="115"/>
      <c r="Q58" s="115"/>
      <c r="R58" s="115"/>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F78D4DAE-8039-4D5F-AB80-BA0CF877301D}"/>
    <hyperlink ref="B23" r:id="rId2" xr:uid="{55ED7903-B2DE-471B-99D0-83007A9B5134}"/>
    <hyperlink ref="B25" r:id="rId3" xr:uid="{796C7EA4-E2D2-4DA0-8876-AD3ADA2061BC}"/>
    <hyperlink ref="B31" r:id="rId4" xr:uid="{3A99DED4-ED8E-4332-A7FC-EF1C1A789482}"/>
    <hyperlink ref="A44" r:id="rId5" xr:uid="{5F6D0AE9-7BF1-4A94-A358-E8A4609E01B4}"/>
    <hyperlink ref="A45" r:id="rId6" xr:uid="{C780982F-759A-40C4-8A78-BD38A54A11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A8A0-6EDE-421A-9A05-301F643B61AA}">
  <dimension ref="A1:N50"/>
  <sheetViews>
    <sheetView workbookViewId="0">
      <selection activeCell="N2" sqref="N2"/>
    </sheetView>
  </sheetViews>
  <sheetFormatPr defaultRowHeight="15"/>
  <cols>
    <col min="1" max="1" width="11" bestFit="1" customWidth="1"/>
    <col min="2" max="3" width="14.7109375" bestFit="1" customWidth="1"/>
    <col min="4" max="4" width="16.140625" customWidth="1"/>
    <col min="5" max="5" width="18.140625" customWidth="1"/>
  </cols>
  <sheetData>
    <row r="1" spans="1:14">
      <c r="A1" t="s">
        <v>99</v>
      </c>
      <c r="B1" s="40" t="s">
        <v>76</v>
      </c>
      <c r="C1" s="40" t="s">
        <v>149</v>
      </c>
      <c r="D1" s="40" t="s">
        <v>77</v>
      </c>
      <c r="E1" s="40" t="s">
        <v>78</v>
      </c>
      <c r="F1" s="40" t="s">
        <v>79</v>
      </c>
      <c r="G1" s="40" t="s">
        <v>80</v>
      </c>
      <c r="H1" s="40" t="s">
        <v>81</v>
      </c>
      <c r="I1" s="40" t="s">
        <v>82</v>
      </c>
      <c r="J1" s="40" t="s">
        <v>83</v>
      </c>
      <c r="K1" s="40" t="s">
        <v>84</v>
      </c>
      <c r="L1" s="40" t="s">
        <v>85</v>
      </c>
      <c r="M1" s="40" t="s">
        <v>86</v>
      </c>
      <c r="N1" s="40" t="s">
        <v>87</v>
      </c>
    </row>
    <row r="2" spans="1:14">
      <c r="A2">
        <v>9300000</v>
      </c>
      <c r="B2">
        <v>101512</v>
      </c>
      <c r="C2">
        <v>93882</v>
      </c>
      <c r="D2">
        <v>42395</v>
      </c>
      <c r="E2">
        <v>39696</v>
      </c>
      <c r="F2">
        <v>70.2</v>
      </c>
      <c r="G2">
        <v>1445.26</v>
      </c>
      <c r="H2">
        <v>41495</v>
      </c>
      <c r="I2">
        <v>34895</v>
      </c>
      <c r="J2">
        <v>2755</v>
      </c>
      <c r="K2">
        <v>725</v>
      </c>
      <c r="L2">
        <v>1910</v>
      </c>
      <c r="M2">
        <v>580</v>
      </c>
      <c r="N2">
        <v>645</v>
      </c>
    </row>
    <row r="3" spans="1:14">
      <c r="A3">
        <v>9300001</v>
      </c>
      <c r="B3">
        <v>3897</v>
      </c>
      <c r="C3">
        <v>3819</v>
      </c>
      <c r="D3">
        <v>1344</v>
      </c>
      <c r="E3">
        <v>1319</v>
      </c>
      <c r="F3">
        <v>1133.5</v>
      </c>
      <c r="G3">
        <v>3.44</v>
      </c>
      <c r="H3">
        <v>1715</v>
      </c>
      <c r="I3">
        <v>1545</v>
      </c>
      <c r="J3">
        <v>80</v>
      </c>
      <c r="K3">
        <v>35</v>
      </c>
      <c r="L3">
        <v>25</v>
      </c>
      <c r="M3">
        <v>20</v>
      </c>
      <c r="N3">
        <v>20</v>
      </c>
    </row>
    <row r="4" spans="1:14">
      <c r="A4">
        <v>9300002.0099999998</v>
      </c>
      <c r="B4">
        <v>0</v>
      </c>
      <c r="C4">
        <v>0</v>
      </c>
      <c r="D4">
        <v>0</v>
      </c>
      <c r="E4">
        <v>0</v>
      </c>
      <c r="F4">
        <v>0</v>
      </c>
      <c r="G4">
        <v>0.1</v>
      </c>
      <c r="I4" t="s">
        <v>74</v>
      </c>
      <c r="J4" t="s">
        <v>74</v>
      </c>
      <c r="K4" t="s">
        <v>74</v>
      </c>
      <c r="L4" t="s">
        <v>74</v>
      </c>
      <c r="M4" t="s">
        <v>74</v>
      </c>
      <c r="N4" t="s">
        <v>74</v>
      </c>
    </row>
    <row r="5" spans="1:14">
      <c r="A5">
        <v>9300002.0199999996</v>
      </c>
      <c r="B5">
        <v>3447</v>
      </c>
      <c r="C5">
        <v>3446</v>
      </c>
      <c r="D5">
        <v>1426</v>
      </c>
      <c r="E5">
        <v>1394</v>
      </c>
      <c r="F5">
        <v>2456.5</v>
      </c>
      <c r="G5">
        <v>1.4</v>
      </c>
      <c r="H5">
        <v>1535</v>
      </c>
      <c r="I5">
        <v>1360</v>
      </c>
      <c r="J5">
        <v>75</v>
      </c>
      <c r="K5">
        <v>0</v>
      </c>
      <c r="L5">
        <v>55</v>
      </c>
      <c r="M5">
        <v>25</v>
      </c>
      <c r="N5">
        <v>10</v>
      </c>
    </row>
    <row r="6" spans="1:14">
      <c r="A6">
        <v>9300003</v>
      </c>
      <c r="B6">
        <v>1936</v>
      </c>
      <c r="C6">
        <v>1706</v>
      </c>
      <c r="D6">
        <v>1126</v>
      </c>
      <c r="E6">
        <v>1038</v>
      </c>
      <c r="F6">
        <v>4030</v>
      </c>
      <c r="G6">
        <v>0.48</v>
      </c>
      <c r="H6">
        <v>705</v>
      </c>
      <c r="I6">
        <v>485</v>
      </c>
      <c r="J6">
        <v>85</v>
      </c>
      <c r="K6">
        <v>35</v>
      </c>
      <c r="L6">
        <v>70</v>
      </c>
      <c r="M6">
        <v>20</v>
      </c>
      <c r="N6">
        <v>15</v>
      </c>
    </row>
    <row r="7" spans="1:14">
      <c r="A7">
        <v>9300004</v>
      </c>
      <c r="B7">
        <v>1709</v>
      </c>
      <c r="C7">
        <v>1688</v>
      </c>
      <c r="D7">
        <v>839</v>
      </c>
      <c r="E7">
        <v>801</v>
      </c>
      <c r="F7">
        <v>3087.6</v>
      </c>
      <c r="G7">
        <v>0.55000000000000004</v>
      </c>
      <c r="H7">
        <v>710</v>
      </c>
      <c r="I7">
        <v>510</v>
      </c>
      <c r="J7">
        <v>75</v>
      </c>
      <c r="K7">
        <v>20</v>
      </c>
      <c r="L7">
        <v>65</v>
      </c>
      <c r="M7">
        <v>30</v>
      </c>
      <c r="N7">
        <v>10</v>
      </c>
    </row>
    <row r="8" spans="1:14">
      <c r="A8">
        <v>9300005</v>
      </c>
      <c r="B8">
        <v>3370</v>
      </c>
      <c r="C8">
        <v>2930</v>
      </c>
      <c r="D8">
        <v>2043</v>
      </c>
      <c r="E8">
        <v>1936</v>
      </c>
      <c r="F8">
        <v>3798.5</v>
      </c>
      <c r="G8">
        <v>0.89</v>
      </c>
      <c r="H8">
        <v>995</v>
      </c>
      <c r="I8">
        <v>680</v>
      </c>
      <c r="J8">
        <v>75</v>
      </c>
      <c r="K8">
        <v>65</v>
      </c>
      <c r="L8">
        <v>150</v>
      </c>
      <c r="M8">
        <v>25</v>
      </c>
      <c r="N8">
        <v>15</v>
      </c>
    </row>
    <row r="9" spans="1:14">
      <c r="A9">
        <v>9300006</v>
      </c>
      <c r="B9">
        <v>2417</v>
      </c>
      <c r="C9">
        <v>2491</v>
      </c>
      <c r="D9">
        <v>1290</v>
      </c>
      <c r="E9">
        <v>1169</v>
      </c>
      <c r="F9">
        <v>2927.6</v>
      </c>
      <c r="G9">
        <v>0.83</v>
      </c>
      <c r="H9">
        <v>880</v>
      </c>
      <c r="I9">
        <v>670</v>
      </c>
      <c r="J9">
        <v>55</v>
      </c>
      <c r="K9">
        <v>35</v>
      </c>
      <c r="L9">
        <v>80</v>
      </c>
      <c r="M9">
        <v>30</v>
      </c>
      <c r="N9">
        <v>15</v>
      </c>
    </row>
    <row r="10" spans="1:14">
      <c r="A10">
        <v>9300007</v>
      </c>
      <c r="B10">
        <v>4600</v>
      </c>
      <c r="C10">
        <v>4317</v>
      </c>
      <c r="D10">
        <v>1974</v>
      </c>
      <c r="E10">
        <v>1881</v>
      </c>
      <c r="F10">
        <v>2136.6999999999998</v>
      </c>
      <c r="G10">
        <v>2.15</v>
      </c>
      <c r="H10">
        <v>2025</v>
      </c>
      <c r="I10">
        <v>1645</v>
      </c>
      <c r="J10">
        <v>205</v>
      </c>
      <c r="K10">
        <v>45</v>
      </c>
      <c r="L10">
        <v>65</v>
      </c>
      <c r="M10">
        <v>30</v>
      </c>
      <c r="N10">
        <v>40</v>
      </c>
    </row>
    <row r="11" spans="1:14">
      <c r="A11">
        <v>9300008</v>
      </c>
      <c r="B11">
        <v>4408</v>
      </c>
      <c r="C11">
        <v>4283</v>
      </c>
      <c r="D11">
        <v>1816</v>
      </c>
      <c r="E11">
        <v>1754</v>
      </c>
      <c r="F11">
        <v>1299.8</v>
      </c>
      <c r="G11">
        <v>3.39</v>
      </c>
      <c r="H11">
        <v>2020</v>
      </c>
      <c r="I11">
        <v>1695</v>
      </c>
      <c r="J11">
        <v>160</v>
      </c>
      <c r="K11">
        <v>55</v>
      </c>
      <c r="L11">
        <v>55</v>
      </c>
      <c r="M11">
        <v>35</v>
      </c>
      <c r="N11">
        <v>10</v>
      </c>
    </row>
    <row r="12" spans="1:14">
      <c r="A12">
        <v>9300009</v>
      </c>
      <c r="B12">
        <v>660</v>
      </c>
      <c r="C12">
        <v>663</v>
      </c>
      <c r="D12">
        <v>241</v>
      </c>
      <c r="E12">
        <v>231</v>
      </c>
      <c r="F12">
        <v>294.60000000000002</v>
      </c>
      <c r="G12">
        <v>2.2400000000000002</v>
      </c>
      <c r="H12">
        <v>65</v>
      </c>
      <c r="I12">
        <v>50</v>
      </c>
      <c r="J12">
        <v>10</v>
      </c>
      <c r="K12">
        <v>0</v>
      </c>
      <c r="L12">
        <v>0</v>
      </c>
      <c r="M12">
        <v>0</v>
      </c>
      <c r="N12">
        <v>0</v>
      </c>
    </row>
    <row r="13" spans="1:14">
      <c r="A13">
        <v>9300010</v>
      </c>
      <c r="B13">
        <v>1891</v>
      </c>
      <c r="C13">
        <v>1731</v>
      </c>
      <c r="D13">
        <v>855</v>
      </c>
      <c r="E13">
        <v>775</v>
      </c>
      <c r="F13">
        <v>3288.7</v>
      </c>
      <c r="G13">
        <v>0.57999999999999996</v>
      </c>
      <c r="H13">
        <v>795</v>
      </c>
      <c r="I13">
        <v>565</v>
      </c>
      <c r="J13">
        <v>95</v>
      </c>
      <c r="K13">
        <v>15</v>
      </c>
      <c r="L13">
        <v>80</v>
      </c>
      <c r="M13">
        <v>10</v>
      </c>
      <c r="N13">
        <v>30</v>
      </c>
    </row>
    <row r="14" spans="1:14">
      <c r="A14">
        <v>9300011.0099999998</v>
      </c>
      <c r="B14">
        <v>324</v>
      </c>
      <c r="C14">
        <v>342</v>
      </c>
      <c r="D14">
        <v>200</v>
      </c>
      <c r="E14">
        <v>199</v>
      </c>
      <c r="F14">
        <v>455.4</v>
      </c>
      <c r="G14">
        <v>0.71</v>
      </c>
      <c r="H14">
        <v>30</v>
      </c>
      <c r="I14">
        <v>30</v>
      </c>
      <c r="J14">
        <v>0</v>
      </c>
      <c r="K14">
        <v>0</v>
      </c>
      <c r="L14">
        <v>0</v>
      </c>
      <c r="M14">
        <v>0</v>
      </c>
      <c r="N14">
        <v>0</v>
      </c>
    </row>
    <row r="15" spans="1:14">
      <c r="A15">
        <v>9300011.0199999996</v>
      </c>
      <c r="B15">
        <v>3664</v>
      </c>
      <c r="C15">
        <v>3468</v>
      </c>
      <c r="D15">
        <v>1439</v>
      </c>
      <c r="E15">
        <v>1388</v>
      </c>
      <c r="F15">
        <v>2192.6</v>
      </c>
      <c r="G15">
        <v>1.67</v>
      </c>
      <c r="H15">
        <v>1630</v>
      </c>
      <c r="I15">
        <v>1285</v>
      </c>
      <c r="J15">
        <v>150</v>
      </c>
      <c r="K15">
        <v>35</v>
      </c>
      <c r="L15">
        <v>105</v>
      </c>
      <c r="M15">
        <v>20</v>
      </c>
      <c r="N15">
        <v>25</v>
      </c>
    </row>
    <row r="16" spans="1:14">
      <c r="A16">
        <v>9300012.0099999998</v>
      </c>
      <c r="B16">
        <v>192</v>
      </c>
      <c r="C16">
        <v>216</v>
      </c>
      <c r="D16">
        <v>64</v>
      </c>
      <c r="E16">
        <v>60</v>
      </c>
      <c r="F16">
        <v>165.4</v>
      </c>
      <c r="G16">
        <v>1.1599999999999999</v>
      </c>
      <c r="H16">
        <v>60</v>
      </c>
      <c r="I16">
        <v>45</v>
      </c>
      <c r="J16">
        <v>10</v>
      </c>
      <c r="K16">
        <v>0</v>
      </c>
      <c r="L16">
        <v>10</v>
      </c>
      <c r="M16">
        <v>0</v>
      </c>
      <c r="N16">
        <v>0</v>
      </c>
    </row>
    <row r="17" spans="1:14">
      <c r="A17">
        <v>9300012.0199999996</v>
      </c>
      <c r="B17">
        <v>10</v>
      </c>
      <c r="C17">
        <v>10</v>
      </c>
      <c r="D17">
        <v>3</v>
      </c>
      <c r="E17">
        <v>3</v>
      </c>
      <c r="F17">
        <v>7.4</v>
      </c>
      <c r="G17">
        <v>1.35</v>
      </c>
      <c r="I17" t="s">
        <v>74</v>
      </c>
      <c r="J17" t="s">
        <v>74</v>
      </c>
      <c r="K17" t="s">
        <v>74</v>
      </c>
      <c r="L17" t="s">
        <v>74</v>
      </c>
      <c r="M17" t="s">
        <v>74</v>
      </c>
      <c r="N17" t="s">
        <v>74</v>
      </c>
    </row>
    <row r="18" spans="1:14">
      <c r="A18">
        <v>9300012.0299999993</v>
      </c>
      <c r="B18">
        <v>84</v>
      </c>
      <c r="C18">
        <v>98</v>
      </c>
      <c r="D18">
        <v>34</v>
      </c>
      <c r="E18">
        <v>29</v>
      </c>
      <c r="F18">
        <v>32.5</v>
      </c>
      <c r="G18">
        <v>2.59</v>
      </c>
      <c r="H18">
        <v>25</v>
      </c>
      <c r="I18">
        <v>20</v>
      </c>
      <c r="J18">
        <v>0</v>
      </c>
      <c r="K18">
        <v>0</v>
      </c>
      <c r="L18">
        <v>0</v>
      </c>
      <c r="M18">
        <v>0</v>
      </c>
      <c r="N18">
        <v>10</v>
      </c>
    </row>
    <row r="19" spans="1:14">
      <c r="A19">
        <v>9300012.0399999991</v>
      </c>
      <c r="B19">
        <v>15</v>
      </c>
      <c r="C19">
        <v>18</v>
      </c>
      <c r="D19">
        <v>5</v>
      </c>
      <c r="E19">
        <v>5</v>
      </c>
      <c r="F19">
        <v>72.3</v>
      </c>
      <c r="G19">
        <v>0.21</v>
      </c>
      <c r="I19" t="s">
        <v>74</v>
      </c>
      <c r="J19" t="s">
        <v>74</v>
      </c>
      <c r="K19" t="s">
        <v>74</v>
      </c>
      <c r="L19" t="s">
        <v>74</v>
      </c>
      <c r="M19" t="s">
        <v>74</v>
      </c>
      <c r="N19" t="s">
        <v>74</v>
      </c>
    </row>
    <row r="20" spans="1:14">
      <c r="A20">
        <v>9300012.0500000007</v>
      </c>
      <c r="B20">
        <v>136</v>
      </c>
      <c r="C20">
        <v>80</v>
      </c>
      <c r="D20">
        <v>48</v>
      </c>
      <c r="E20">
        <v>46</v>
      </c>
      <c r="F20">
        <v>100.6</v>
      </c>
      <c r="G20">
        <v>1.35</v>
      </c>
      <c r="H20">
        <v>30</v>
      </c>
      <c r="I20">
        <v>20</v>
      </c>
      <c r="J20">
        <v>0</v>
      </c>
      <c r="K20">
        <v>0</v>
      </c>
      <c r="L20">
        <v>0</v>
      </c>
      <c r="M20">
        <v>0</v>
      </c>
      <c r="N20">
        <v>0</v>
      </c>
    </row>
    <row r="21" spans="1:14">
      <c r="A21">
        <v>9300012.0600000005</v>
      </c>
      <c r="B21">
        <v>15</v>
      </c>
      <c r="C21">
        <v>17</v>
      </c>
      <c r="D21">
        <v>5</v>
      </c>
      <c r="E21">
        <v>5</v>
      </c>
      <c r="F21">
        <v>3.1</v>
      </c>
      <c r="G21">
        <v>4.8099999999999996</v>
      </c>
      <c r="I21" t="s">
        <v>74</v>
      </c>
      <c r="J21" t="s">
        <v>74</v>
      </c>
      <c r="K21" t="s">
        <v>74</v>
      </c>
      <c r="L21" t="s">
        <v>74</v>
      </c>
      <c r="M21" t="s">
        <v>74</v>
      </c>
      <c r="N21" t="s">
        <v>74</v>
      </c>
    </row>
    <row r="22" spans="1:14">
      <c r="A22">
        <v>9300012.0700000003</v>
      </c>
      <c r="B22">
        <v>131</v>
      </c>
      <c r="C22">
        <v>120</v>
      </c>
      <c r="D22">
        <v>75</v>
      </c>
      <c r="E22">
        <v>73</v>
      </c>
      <c r="F22">
        <v>33.799999999999997</v>
      </c>
      <c r="G22">
        <v>3.88</v>
      </c>
      <c r="H22">
        <v>30</v>
      </c>
      <c r="I22">
        <v>20</v>
      </c>
      <c r="J22">
        <v>0</v>
      </c>
      <c r="K22">
        <v>0</v>
      </c>
      <c r="L22">
        <v>10</v>
      </c>
      <c r="M22">
        <v>0</v>
      </c>
      <c r="N22">
        <v>0</v>
      </c>
    </row>
    <row r="23" spans="1:14">
      <c r="A23">
        <v>9300013</v>
      </c>
      <c r="B23">
        <v>1493</v>
      </c>
      <c r="C23">
        <v>1409</v>
      </c>
      <c r="D23">
        <v>616</v>
      </c>
      <c r="E23">
        <v>601</v>
      </c>
      <c r="F23">
        <v>232.1</v>
      </c>
      <c r="G23">
        <v>6.43</v>
      </c>
      <c r="H23">
        <v>615</v>
      </c>
      <c r="I23">
        <v>560</v>
      </c>
      <c r="J23">
        <v>45</v>
      </c>
      <c r="K23">
        <v>0</v>
      </c>
      <c r="L23">
        <v>0</v>
      </c>
      <c r="M23">
        <v>0</v>
      </c>
      <c r="N23">
        <v>0</v>
      </c>
    </row>
    <row r="24" spans="1:14">
      <c r="A24">
        <v>9300014</v>
      </c>
      <c r="B24">
        <v>3036</v>
      </c>
      <c r="C24">
        <v>2842</v>
      </c>
      <c r="D24">
        <v>1000</v>
      </c>
      <c r="E24">
        <v>979</v>
      </c>
      <c r="F24">
        <v>71.599999999999994</v>
      </c>
      <c r="G24">
        <v>42.38</v>
      </c>
      <c r="H24">
        <v>1375</v>
      </c>
      <c r="I24">
        <v>1135</v>
      </c>
      <c r="J24">
        <v>85</v>
      </c>
      <c r="K24">
        <v>15</v>
      </c>
      <c r="L24">
        <v>120</v>
      </c>
      <c r="M24">
        <v>0</v>
      </c>
      <c r="N24">
        <v>20</v>
      </c>
    </row>
    <row r="25" spans="1:14">
      <c r="A25">
        <v>9300015</v>
      </c>
      <c r="B25">
        <v>3464</v>
      </c>
      <c r="C25">
        <v>3249</v>
      </c>
      <c r="D25">
        <v>1179</v>
      </c>
      <c r="E25">
        <v>1145</v>
      </c>
      <c r="F25">
        <v>140.19999999999999</v>
      </c>
      <c r="G25">
        <v>24.71</v>
      </c>
      <c r="H25">
        <v>1480</v>
      </c>
      <c r="I25">
        <v>1325</v>
      </c>
      <c r="J25">
        <v>55</v>
      </c>
      <c r="K25">
        <v>0</v>
      </c>
      <c r="L25">
        <v>45</v>
      </c>
      <c r="M25">
        <v>10</v>
      </c>
      <c r="N25">
        <v>35</v>
      </c>
    </row>
    <row r="26" spans="1:14">
      <c r="A26">
        <v>9300016.0199999996</v>
      </c>
      <c r="B26">
        <v>3181</v>
      </c>
      <c r="C26">
        <v>2345</v>
      </c>
      <c r="D26">
        <v>1322</v>
      </c>
      <c r="E26">
        <v>1047</v>
      </c>
      <c r="F26">
        <v>59.7</v>
      </c>
      <c r="G26">
        <v>53.26</v>
      </c>
      <c r="H26">
        <v>1330</v>
      </c>
      <c r="I26">
        <v>1210</v>
      </c>
      <c r="J26">
        <v>80</v>
      </c>
      <c r="K26">
        <v>15</v>
      </c>
      <c r="L26">
        <v>15</v>
      </c>
      <c r="M26">
        <v>0</v>
      </c>
      <c r="N26">
        <v>15</v>
      </c>
    </row>
    <row r="27" spans="1:14">
      <c r="A27">
        <v>9300016.0099999998</v>
      </c>
      <c r="B27">
        <v>9959</v>
      </c>
      <c r="C27">
        <v>8310</v>
      </c>
      <c r="D27">
        <v>3479</v>
      </c>
      <c r="E27">
        <v>3332</v>
      </c>
      <c r="F27">
        <v>1599.6</v>
      </c>
      <c r="G27">
        <v>6.23</v>
      </c>
      <c r="H27">
        <v>4700</v>
      </c>
      <c r="I27">
        <v>4155</v>
      </c>
      <c r="J27">
        <v>315</v>
      </c>
      <c r="K27">
        <v>65</v>
      </c>
      <c r="L27">
        <v>55</v>
      </c>
      <c r="M27">
        <v>25</v>
      </c>
      <c r="N27">
        <v>80</v>
      </c>
    </row>
    <row r="28" spans="1:14">
      <c r="A28">
        <v>9300017.0099999998</v>
      </c>
      <c r="B28">
        <v>4775</v>
      </c>
      <c r="C28">
        <v>4431</v>
      </c>
      <c r="D28">
        <v>1657</v>
      </c>
      <c r="E28">
        <v>1647</v>
      </c>
      <c r="F28">
        <v>1623.8</v>
      </c>
      <c r="G28">
        <v>2.94</v>
      </c>
      <c r="H28">
        <v>2290</v>
      </c>
      <c r="I28">
        <v>1995</v>
      </c>
      <c r="J28">
        <v>155</v>
      </c>
      <c r="K28">
        <v>30</v>
      </c>
      <c r="L28">
        <v>40</v>
      </c>
      <c r="M28">
        <v>40</v>
      </c>
      <c r="N28">
        <v>30</v>
      </c>
    </row>
    <row r="29" spans="1:14">
      <c r="A29">
        <v>9300017.0199999996</v>
      </c>
      <c r="B29">
        <v>6412</v>
      </c>
      <c r="C29">
        <v>5626</v>
      </c>
      <c r="D29">
        <v>2786</v>
      </c>
      <c r="E29">
        <v>2613</v>
      </c>
      <c r="F29">
        <v>4029.2</v>
      </c>
      <c r="G29">
        <v>1.59</v>
      </c>
      <c r="H29">
        <v>3005</v>
      </c>
      <c r="I29">
        <v>2540</v>
      </c>
      <c r="J29">
        <v>165</v>
      </c>
      <c r="K29">
        <v>70</v>
      </c>
      <c r="L29">
        <v>135</v>
      </c>
      <c r="M29">
        <v>35</v>
      </c>
      <c r="N29">
        <v>55</v>
      </c>
    </row>
    <row r="30" spans="1:14">
      <c r="A30">
        <v>9300018.0099999998</v>
      </c>
      <c r="B30">
        <v>2358</v>
      </c>
      <c r="C30">
        <v>1467</v>
      </c>
      <c r="D30">
        <v>1205</v>
      </c>
      <c r="E30">
        <v>1183</v>
      </c>
      <c r="F30">
        <v>935.8</v>
      </c>
      <c r="G30">
        <v>2.52</v>
      </c>
      <c r="H30">
        <v>435</v>
      </c>
      <c r="I30">
        <v>380</v>
      </c>
      <c r="J30">
        <v>20</v>
      </c>
      <c r="K30">
        <v>20</v>
      </c>
      <c r="L30">
        <v>15</v>
      </c>
      <c r="M30">
        <v>0</v>
      </c>
      <c r="N30">
        <v>0</v>
      </c>
    </row>
    <row r="31" spans="1:14">
      <c r="A31">
        <v>9300018.0199999996</v>
      </c>
      <c r="B31">
        <v>4625</v>
      </c>
      <c r="C31">
        <v>4438</v>
      </c>
      <c r="D31">
        <v>1689</v>
      </c>
      <c r="E31">
        <v>1650</v>
      </c>
      <c r="F31">
        <v>2062</v>
      </c>
      <c r="G31">
        <v>2.2400000000000002</v>
      </c>
      <c r="H31">
        <v>2105</v>
      </c>
      <c r="I31">
        <v>1840</v>
      </c>
      <c r="J31">
        <v>115</v>
      </c>
      <c r="K31">
        <v>35</v>
      </c>
      <c r="L31">
        <v>50</v>
      </c>
      <c r="M31">
        <v>25</v>
      </c>
      <c r="N31">
        <v>40</v>
      </c>
    </row>
    <row r="32" spans="1:14">
      <c r="A32">
        <v>9300019</v>
      </c>
      <c r="B32">
        <v>3908</v>
      </c>
      <c r="C32">
        <v>3827</v>
      </c>
      <c r="D32">
        <v>1551</v>
      </c>
      <c r="E32">
        <v>1527</v>
      </c>
      <c r="F32">
        <v>1512.8</v>
      </c>
      <c r="G32">
        <v>2.58</v>
      </c>
      <c r="H32">
        <v>1735</v>
      </c>
      <c r="I32">
        <v>1545</v>
      </c>
      <c r="J32">
        <v>75</v>
      </c>
      <c r="K32">
        <v>55</v>
      </c>
      <c r="L32">
        <v>20</v>
      </c>
      <c r="M32">
        <v>20</v>
      </c>
      <c r="N32">
        <v>20</v>
      </c>
    </row>
    <row r="33" spans="1:14">
      <c r="A33">
        <v>9300020.0099999998</v>
      </c>
      <c r="B33">
        <v>44</v>
      </c>
      <c r="C33">
        <v>39</v>
      </c>
      <c r="D33">
        <v>12</v>
      </c>
      <c r="E33">
        <v>12</v>
      </c>
      <c r="F33">
        <v>212.2</v>
      </c>
      <c r="G33">
        <v>0.21</v>
      </c>
      <c r="H33">
        <v>15</v>
      </c>
      <c r="I33">
        <v>10</v>
      </c>
      <c r="J33">
        <v>0</v>
      </c>
      <c r="K33">
        <v>0</v>
      </c>
      <c r="L33">
        <v>0</v>
      </c>
      <c r="M33">
        <v>0</v>
      </c>
      <c r="N33">
        <v>0</v>
      </c>
    </row>
    <row r="34" spans="1:14">
      <c r="A34">
        <v>9300020.0199999996</v>
      </c>
      <c r="B34">
        <v>841</v>
      </c>
      <c r="C34">
        <v>795</v>
      </c>
      <c r="D34">
        <v>381</v>
      </c>
      <c r="E34">
        <v>380</v>
      </c>
      <c r="F34">
        <v>1175.0999999999999</v>
      </c>
      <c r="G34">
        <v>0.72</v>
      </c>
      <c r="H34">
        <v>230</v>
      </c>
      <c r="I34">
        <v>195</v>
      </c>
      <c r="J34">
        <v>20</v>
      </c>
      <c r="K34">
        <v>0</v>
      </c>
      <c r="L34">
        <v>10</v>
      </c>
      <c r="M34">
        <v>0</v>
      </c>
      <c r="N34">
        <v>10</v>
      </c>
    </row>
    <row r="35" spans="1:14">
      <c r="A35">
        <v>9300020.0299999993</v>
      </c>
      <c r="B35">
        <v>4238</v>
      </c>
      <c r="C35">
        <v>4206</v>
      </c>
      <c r="D35">
        <v>2080</v>
      </c>
      <c r="E35">
        <v>2020</v>
      </c>
      <c r="F35">
        <v>1096.5999999999999</v>
      </c>
      <c r="G35">
        <v>3.86</v>
      </c>
      <c r="H35">
        <v>1515</v>
      </c>
      <c r="I35">
        <v>1215</v>
      </c>
      <c r="J35">
        <v>100</v>
      </c>
      <c r="K35">
        <v>0</v>
      </c>
      <c r="L35">
        <v>155</v>
      </c>
      <c r="M35">
        <v>15</v>
      </c>
      <c r="N35">
        <v>25</v>
      </c>
    </row>
    <row r="36" spans="1:14">
      <c r="A36">
        <v>9300021</v>
      </c>
      <c r="B36">
        <v>1027</v>
      </c>
      <c r="C36">
        <v>1004</v>
      </c>
      <c r="D36">
        <v>339</v>
      </c>
      <c r="E36">
        <v>316</v>
      </c>
      <c r="F36">
        <v>43.6</v>
      </c>
      <c r="G36">
        <v>23.56</v>
      </c>
      <c r="H36">
        <v>315</v>
      </c>
      <c r="I36">
        <v>260</v>
      </c>
      <c r="J36">
        <v>25</v>
      </c>
      <c r="K36">
        <v>0</v>
      </c>
      <c r="L36">
        <v>20</v>
      </c>
      <c r="M36">
        <v>0</v>
      </c>
      <c r="N36">
        <v>10</v>
      </c>
    </row>
    <row r="37" spans="1:14">
      <c r="A37">
        <v>9300022</v>
      </c>
      <c r="B37">
        <v>998</v>
      </c>
      <c r="C37">
        <v>967</v>
      </c>
      <c r="D37">
        <v>378</v>
      </c>
      <c r="E37">
        <v>371</v>
      </c>
      <c r="F37">
        <v>838.7</v>
      </c>
      <c r="G37">
        <v>1.19</v>
      </c>
      <c r="H37">
        <v>480</v>
      </c>
      <c r="I37">
        <v>435</v>
      </c>
      <c r="J37">
        <v>30</v>
      </c>
      <c r="K37">
        <v>10</v>
      </c>
      <c r="L37">
        <v>0</v>
      </c>
      <c r="M37">
        <v>0</v>
      </c>
      <c r="N37">
        <v>0</v>
      </c>
    </row>
    <row r="38" spans="1:14">
      <c r="A38">
        <v>9300023.0099999998</v>
      </c>
      <c r="B38">
        <v>10</v>
      </c>
      <c r="C38">
        <v>10</v>
      </c>
      <c r="D38">
        <v>4</v>
      </c>
      <c r="E38">
        <v>4</v>
      </c>
      <c r="F38">
        <v>10.4</v>
      </c>
      <c r="G38">
        <v>0.96</v>
      </c>
      <c r="H38" t="s">
        <v>74</v>
      </c>
      <c r="I38" t="s">
        <v>74</v>
      </c>
      <c r="J38" t="s">
        <v>74</v>
      </c>
      <c r="K38" t="s">
        <v>74</v>
      </c>
      <c r="L38" t="s">
        <v>74</v>
      </c>
      <c r="M38" t="s">
        <v>74</v>
      </c>
      <c r="N38" t="s">
        <v>74</v>
      </c>
    </row>
    <row r="39" spans="1:14">
      <c r="A39">
        <v>9300023.0199999996</v>
      </c>
      <c r="B39">
        <v>3443</v>
      </c>
      <c r="C39">
        <v>3525</v>
      </c>
      <c r="D39">
        <v>1076</v>
      </c>
      <c r="E39">
        <v>1031</v>
      </c>
      <c r="F39">
        <v>56.9</v>
      </c>
      <c r="G39">
        <v>60.53</v>
      </c>
      <c r="H39">
        <v>1345</v>
      </c>
      <c r="I39">
        <v>1080</v>
      </c>
      <c r="J39">
        <v>70</v>
      </c>
      <c r="K39">
        <v>20</v>
      </c>
      <c r="L39">
        <v>95</v>
      </c>
      <c r="M39">
        <v>55</v>
      </c>
      <c r="N39">
        <v>25</v>
      </c>
    </row>
    <row r="40" spans="1:14">
      <c r="A40">
        <v>9300024</v>
      </c>
      <c r="B40">
        <v>1084</v>
      </c>
      <c r="C40">
        <v>1078</v>
      </c>
      <c r="D40">
        <v>413</v>
      </c>
      <c r="E40">
        <v>397</v>
      </c>
      <c r="F40">
        <v>283.2</v>
      </c>
      <c r="G40">
        <v>3.83</v>
      </c>
      <c r="H40">
        <v>355</v>
      </c>
      <c r="I40">
        <v>315</v>
      </c>
      <c r="J40">
        <v>30</v>
      </c>
      <c r="K40">
        <v>0</v>
      </c>
      <c r="L40">
        <v>10</v>
      </c>
      <c r="M40">
        <v>0</v>
      </c>
      <c r="N40">
        <v>0</v>
      </c>
    </row>
    <row r="41" spans="1:14">
      <c r="A41">
        <v>9300025</v>
      </c>
      <c r="B41">
        <v>3387</v>
      </c>
      <c r="C41">
        <v>3358</v>
      </c>
      <c r="D41">
        <v>2129</v>
      </c>
      <c r="E41">
        <v>1515</v>
      </c>
      <c r="F41">
        <v>4.5</v>
      </c>
      <c r="G41">
        <v>749.56</v>
      </c>
      <c r="H41">
        <v>1390</v>
      </c>
      <c r="I41">
        <v>1225</v>
      </c>
      <c r="J41">
        <v>60</v>
      </c>
      <c r="K41">
        <v>15</v>
      </c>
      <c r="L41">
        <v>60</v>
      </c>
      <c r="M41">
        <v>20</v>
      </c>
      <c r="N41">
        <v>15</v>
      </c>
    </row>
    <row r="42" spans="1:14">
      <c r="A42">
        <v>9300026</v>
      </c>
      <c r="B42">
        <v>247</v>
      </c>
      <c r="C42">
        <v>187</v>
      </c>
      <c r="D42">
        <v>76</v>
      </c>
      <c r="E42">
        <v>74</v>
      </c>
      <c r="F42">
        <v>53.8</v>
      </c>
      <c r="G42">
        <v>4.59</v>
      </c>
      <c r="H42">
        <v>70</v>
      </c>
      <c r="I42">
        <v>50</v>
      </c>
      <c r="J42">
        <v>10</v>
      </c>
      <c r="K42">
        <v>0</v>
      </c>
      <c r="L42">
        <v>0</v>
      </c>
      <c r="M42">
        <v>0</v>
      </c>
      <c r="N42">
        <v>10</v>
      </c>
    </row>
    <row r="43" spans="1:14">
      <c r="A43">
        <v>9300027</v>
      </c>
      <c r="B43">
        <v>10</v>
      </c>
      <c r="C43">
        <v>10</v>
      </c>
      <c r="D43">
        <v>4</v>
      </c>
      <c r="E43">
        <v>4</v>
      </c>
      <c r="F43">
        <v>11.3</v>
      </c>
      <c r="G43">
        <v>0.88</v>
      </c>
      <c r="H43" t="s">
        <v>74</v>
      </c>
      <c r="I43" t="s">
        <v>74</v>
      </c>
      <c r="J43" t="s">
        <v>74</v>
      </c>
      <c r="K43" t="s">
        <v>74</v>
      </c>
      <c r="L43" t="s">
        <v>74</v>
      </c>
      <c r="M43" t="s">
        <v>74</v>
      </c>
      <c r="N43" t="s">
        <v>74</v>
      </c>
    </row>
    <row r="44" spans="1:14">
      <c r="A44">
        <v>9300028</v>
      </c>
      <c r="B44">
        <v>6067</v>
      </c>
      <c r="C44">
        <v>5664</v>
      </c>
      <c r="D44">
        <v>2351</v>
      </c>
      <c r="E44">
        <v>2190</v>
      </c>
      <c r="F44">
        <v>35.9</v>
      </c>
      <c r="G44">
        <v>168.87</v>
      </c>
      <c r="H44">
        <v>1980</v>
      </c>
      <c r="I44">
        <v>1595</v>
      </c>
      <c r="J44">
        <v>130</v>
      </c>
      <c r="K44">
        <v>10</v>
      </c>
      <c r="L44">
        <v>155</v>
      </c>
      <c r="M44">
        <v>45</v>
      </c>
      <c r="N44">
        <v>45</v>
      </c>
    </row>
    <row r="45" spans="1:14">
      <c r="A45">
        <v>9300029</v>
      </c>
      <c r="B45">
        <v>23</v>
      </c>
      <c r="C45">
        <v>16</v>
      </c>
      <c r="D45">
        <v>6</v>
      </c>
      <c r="E45">
        <v>6</v>
      </c>
      <c r="F45">
        <v>22.1</v>
      </c>
      <c r="G45">
        <v>1.04</v>
      </c>
      <c r="H45" t="s">
        <v>74</v>
      </c>
      <c r="I45" t="s">
        <v>74</v>
      </c>
      <c r="J45" t="s">
        <v>74</v>
      </c>
      <c r="K45" t="s">
        <v>74</v>
      </c>
      <c r="L45" t="s">
        <v>74</v>
      </c>
      <c r="M45" t="s">
        <v>74</v>
      </c>
      <c r="N45" t="s">
        <v>74</v>
      </c>
    </row>
    <row r="46" spans="1:14">
      <c r="A46">
        <v>9300030</v>
      </c>
      <c r="B46">
        <v>767</v>
      </c>
      <c r="C46">
        <v>594</v>
      </c>
      <c r="D46">
        <v>231</v>
      </c>
      <c r="E46">
        <v>228</v>
      </c>
      <c r="F46">
        <v>46.3</v>
      </c>
      <c r="G46">
        <v>16.57</v>
      </c>
      <c r="H46">
        <v>230</v>
      </c>
      <c r="I46">
        <v>165</v>
      </c>
      <c r="J46">
        <v>35</v>
      </c>
      <c r="K46">
        <v>0</v>
      </c>
      <c r="L46">
        <v>25</v>
      </c>
      <c r="M46">
        <v>0</v>
      </c>
      <c r="N46">
        <v>0</v>
      </c>
    </row>
    <row r="47" spans="1:14">
      <c r="A47">
        <v>9300031</v>
      </c>
      <c r="B47">
        <v>1468</v>
      </c>
      <c r="C47">
        <v>1468</v>
      </c>
      <c r="D47">
        <v>928</v>
      </c>
      <c r="E47">
        <v>719</v>
      </c>
      <c r="F47">
        <v>263.39999999999998</v>
      </c>
      <c r="G47">
        <v>5.57</v>
      </c>
      <c r="H47">
        <v>505</v>
      </c>
      <c r="I47">
        <v>370</v>
      </c>
      <c r="J47">
        <v>10</v>
      </c>
      <c r="K47">
        <v>0</v>
      </c>
      <c r="L47">
        <v>95</v>
      </c>
      <c r="M47">
        <v>15</v>
      </c>
      <c r="N47">
        <v>10</v>
      </c>
    </row>
    <row r="48" spans="1:14">
      <c r="A48">
        <v>9300032</v>
      </c>
      <c r="B48">
        <v>1529</v>
      </c>
      <c r="C48">
        <v>1346</v>
      </c>
      <c r="D48">
        <v>596</v>
      </c>
      <c r="E48">
        <v>524</v>
      </c>
      <c r="F48">
        <v>7</v>
      </c>
      <c r="G48">
        <v>219.7</v>
      </c>
      <c r="H48">
        <v>630</v>
      </c>
      <c r="I48">
        <v>585</v>
      </c>
      <c r="J48">
        <v>30</v>
      </c>
      <c r="K48">
        <v>0</v>
      </c>
      <c r="L48">
        <v>10</v>
      </c>
      <c r="M48">
        <v>10</v>
      </c>
      <c r="N48">
        <v>10</v>
      </c>
    </row>
    <row r="49" spans="1:14">
      <c r="A49">
        <v>9300033</v>
      </c>
      <c r="B49">
        <v>202</v>
      </c>
      <c r="C49">
        <v>223</v>
      </c>
      <c r="D49">
        <v>77</v>
      </c>
      <c r="E49">
        <v>72</v>
      </c>
      <c r="F49">
        <v>57.8</v>
      </c>
      <c r="G49">
        <v>3.5</v>
      </c>
      <c r="H49">
        <v>55</v>
      </c>
      <c r="I49">
        <v>35</v>
      </c>
      <c r="J49">
        <v>10</v>
      </c>
      <c r="K49">
        <v>0</v>
      </c>
      <c r="L49">
        <v>10</v>
      </c>
      <c r="M49">
        <v>0</v>
      </c>
      <c r="N49">
        <v>0</v>
      </c>
    </row>
    <row r="50" spans="1:14">
      <c r="A50">
        <v>9300034</v>
      </c>
      <c r="B50">
        <v>10</v>
      </c>
      <c r="C50">
        <v>5</v>
      </c>
      <c r="D50">
        <v>3</v>
      </c>
      <c r="E50">
        <v>3</v>
      </c>
      <c r="F50">
        <v>6.9</v>
      </c>
      <c r="G50">
        <v>1.45</v>
      </c>
      <c r="H50" t="s">
        <v>74</v>
      </c>
      <c r="I50" t="s">
        <v>74</v>
      </c>
      <c r="J50" t="s">
        <v>74</v>
      </c>
      <c r="K50" t="s">
        <v>74</v>
      </c>
      <c r="L50" t="s">
        <v>74</v>
      </c>
      <c r="M50" t="s">
        <v>74</v>
      </c>
      <c r="N50"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B5DA-B0FE-43F3-B980-4D1B93FE2DED}">
  <dimension ref="A1:N51"/>
  <sheetViews>
    <sheetView workbookViewId="0">
      <selection activeCell="N2" sqref="N2:N51"/>
    </sheetView>
  </sheetViews>
  <sheetFormatPr defaultRowHeight="15"/>
  <sheetData>
    <row r="1" spans="1:14">
      <c r="A1" t="s">
        <v>99</v>
      </c>
      <c r="B1" s="40" t="s">
        <v>75</v>
      </c>
      <c r="C1" s="40" t="s">
        <v>76</v>
      </c>
      <c r="D1" s="40" t="s">
        <v>77</v>
      </c>
      <c r="E1" s="40" t="s">
        <v>78</v>
      </c>
      <c r="F1" s="40" t="s">
        <v>79</v>
      </c>
      <c r="G1" s="40" t="s">
        <v>80</v>
      </c>
      <c r="H1" s="40" t="s">
        <v>81</v>
      </c>
      <c r="I1" s="40" t="s">
        <v>82</v>
      </c>
      <c r="J1" s="40" t="s">
        <v>83</v>
      </c>
      <c r="K1" s="40" t="s">
        <v>84</v>
      </c>
      <c r="L1" s="40" t="s">
        <v>85</v>
      </c>
      <c r="M1" s="40" t="s">
        <v>86</v>
      </c>
      <c r="N1" s="40" t="s">
        <v>87</v>
      </c>
    </row>
    <row r="2" spans="1:14">
      <c r="A2" s="40">
        <v>9300000</v>
      </c>
      <c r="B2" s="40">
        <v>113767</v>
      </c>
      <c r="C2" s="40">
        <v>101512</v>
      </c>
      <c r="D2" s="40">
        <v>46708</v>
      </c>
      <c r="E2" s="40">
        <v>44365</v>
      </c>
      <c r="F2" s="40">
        <v>78.8</v>
      </c>
      <c r="G2" s="40">
        <v>1444.02</v>
      </c>
      <c r="H2" s="40">
        <v>43430</v>
      </c>
      <c r="I2" s="40">
        <v>36450</v>
      </c>
      <c r="J2" s="40">
        <v>3095</v>
      </c>
      <c r="K2" s="40">
        <v>650</v>
      </c>
      <c r="L2" s="40">
        <v>1875</v>
      </c>
      <c r="M2" s="40">
        <v>470</v>
      </c>
      <c r="N2" s="40">
        <v>890</v>
      </c>
    </row>
    <row r="3" spans="1:14">
      <c r="A3" s="40" t="s">
        <v>101</v>
      </c>
      <c r="B3" s="40">
        <v>4105</v>
      </c>
      <c r="C3" s="40">
        <v>3897</v>
      </c>
      <c r="D3" s="40">
        <v>1400</v>
      </c>
      <c r="E3" s="40">
        <v>1370</v>
      </c>
      <c r="F3" s="40">
        <v>1189.9000000000001</v>
      </c>
      <c r="G3" s="40">
        <v>3.45</v>
      </c>
      <c r="H3" s="40">
        <v>1825</v>
      </c>
      <c r="I3" s="40">
        <v>1545</v>
      </c>
      <c r="J3" s="40">
        <v>170</v>
      </c>
      <c r="K3" s="40">
        <v>20</v>
      </c>
      <c r="L3" s="40">
        <v>45</v>
      </c>
      <c r="M3" s="40">
        <v>15</v>
      </c>
      <c r="N3" s="40">
        <v>25</v>
      </c>
    </row>
    <row r="4" spans="1:14">
      <c r="A4" s="40"/>
      <c r="B4" s="40"/>
      <c r="C4" s="40"/>
      <c r="D4" s="40"/>
      <c r="E4" s="40"/>
      <c r="F4" s="40"/>
      <c r="G4" s="40"/>
      <c r="H4" s="40"/>
      <c r="I4" s="40"/>
      <c r="J4" s="40"/>
      <c r="K4" s="40"/>
      <c r="L4" s="40"/>
      <c r="M4" s="40"/>
      <c r="N4" s="40"/>
    </row>
    <row r="5" spans="1:14">
      <c r="A5" s="40" t="s">
        <v>102</v>
      </c>
      <c r="B5" s="40">
        <v>3691</v>
      </c>
      <c r="C5" s="40">
        <v>3447</v>
      </c>
      <c r="D5" s="40">
        <v>1489</v>
      </c>
      <c r="E5" s="40">
        <v>1437</v>
      </c>
      <c r="F5" s="40">
        <v>2456.1999999999998</v>
      </c>
      <c r="G5" s="40">
        <v>1.5</v>
      </c>
      <c r="H5" s="40">
        <v>1605</v>
      </c>
      <c r="I5" s="40">
        <v>1415</v>
      </c>
      <c r="J5" s="40">
        <v>100</v>
      </c>
      <c r="K5" s="40">
        <v>15</v>
      </c>
      <c r="L5" s="40">
        <v>40</v>
      </c>
      <c r="M5" s="40">
        <v>15</v>
      </c>
      <c r="N5" s="40">
        <v>15</v>
      </c>
    </row>
    <row r="6" spans="1:14">
      <c r="A6" s="40" t="s">
        <v>103</v>
      </c>
      <c r="B6" s="40">
        <v>1980</v>
      </c>
      <c r="C6" s="40">
        <v>1936</v>
      </c>
      <c r="D6" s="40">
        <v>1119</v>
      </c>
      <c r="E6" s="40">
        <v>1072</v>
      </c>
      <c r="F6" s="40">
        <v>4120.7</v>
      </c>
      <c r="G6" s="40">
        <v>0.48</v>
      </c>
      <c r="H6" s="40">
        <v>710</v>
      </c>
      <c r="I6" s="40">
        <v>500</v>
      </c>
      <c r="J6" s="40">
        <v>85</v>
      </c>
      <c r="K6" s="40">
        <v>30</v>
      </c>
      <c r="L6" s="40">
        <v>65</v>
      </c>
      <c r="M6" s="40">
        <v>10</v>
      </c>
      <c r="N6" s="40">
        <v>20</v>
      </c>
    </row>
    <row r="7" spans="1:14">
      <c r="A7" s="40" t="s">
        <v>104</v>
      </c>
      <c r="B7" s="40">
        <v>1764</v>
      </c>
      <c r="C7" s="40">
        <v>1709</v>
      </c>
      <c r="D7" s="40">
        <v>843</v>
      </c>
      <c r="E7" s="40">
        <v>807</v>
      </c>
      <c r="F7" s="40">
        <v>3186.4</v>
      </c>
      <c r="G7" s="40">
        <v>0.55000000000000004</v>
      </c>
      <c r="H7" s="40">
        <v>685</v>
      </c>
      <c r="I7" s="40">
        <v>535</v>
      </c>
      <c r="J7" s="40">
        <v>90</v>
      </c>
      <c r="K7" s="40">
        <v>0</v>
      </c>
      <c r="L7" s="40">
        <v>45</v>
      </c>
      <c r="M7" s="40">
        <v>10</v>
      </c>
      <c r="N7" s="40">
        <v>10</v>
      </c>
    </row>
    <row r="8" spans="1:14">
      <c r="A8" s="40" t="s">
        <v>105</v>
      </c>
      <c r="B8" s="40">
        <v>3537</v>
      </c>
      <c r="C8" s="40">
        <v>3370</v>
      </c>
      <c r="D8" s="40">
        <v>2170</v>
      </c>
      <c r="E8" s="40">
        <v>2072</v>
      </c>
      <c r="F8" s="40">
        <v>3998.9</v>
      </c>
      <c r="G8" s="40">
        <v>0.88</v>
      </c>
      <c r="H8" s="40">
        <v>1025</v>
      </c>
      <c r="I8" s="40">
        <v>750</v>
      </c>
      <c r="J8" s="40">
        <v>85</v>
      </c>
      <c r="K8" s="40">
        <v>30</v>
      </c>
      <c r="L8" s="40">
        <v>125</v>
      </c>
      <c r="M8" s="40">
        <v>10</v>
      </c>
      <c r="N8" s="40">
        <v>30</v>
      </c>
    </row>
    <row r="9" spans="1:14">
      <c r="A9" s="40" t="s">
        <v>106</v>
      </c>
      <c r="B9" s="40">
        <v>2678</v>
      </c>
      <c r="C9" s="40">
        <v>2417</v>
      </c>
      <c r="D9" s="40">
        <v>1321</v>
      </c>
      <c r="E9" s="40">
        <v>1234</v>
      </c>
      <c r="F9" s="40">
        <v>3179</v>
      </c>
      <c r="G9" s="40">
        <v>0.84</v>
      </c>
      <c r="H9" s="40">
        <v>885</v>
      </c>
      <c r="I9" s="40">
        <v>655</v>
      </c>
      <c r="J9" s="40">
        <v>120</v>
      </c>
      <c r="K9" s="40">
        <v>25</v>
      </c>
      <c r="L9" s="40">
        <v>40</v>
      </c>
      <c r="M9" s="40">
        <v>30</v>
      </c>
      <c r="N9" s="40">
        <v>15</v>
      </c>
    </row>
    <row r="10" spans="1:14">
      <c r="A10" s="40" t="s">
        <v>107</v>
      </c>
      <c r="B10" s="40">
        <v>4841</v>
      </c>
      <c r="C10" s="40">
        <v>4600</v>
      </c>
      <c r="D10" s="40">
        <v>1994</v>
      </c>
      <c r="E10" s="40">
        <v>1903</v>
      </c>
      <c r="F10" s="40">
        <v>2228.1</v>
      </c>
      <c r="G10" s="40">
        <v>2.17</v>
      </c>
      <c r="H10" s="40">
        <v>2110</v>
      </c>
      <c r="I10" s="40">
        <v>1725</v>
      </c>
      <c r="J10" s="40">
        <v>220</v>
      </c>
      <c r="K10" s="40">
        <v>60</v>
      </c>
      <c r="L10" s="40">
        <v>40</v>
      </c>
      <c r="M10" s="40">
        <v>15</v>
      </c>
      <c r="N10" s="40">
        <v>50</v>
      </c>
    </row>
    <row r="11" spans="1:14">
      <c r="A11" s="40" t="s">
        <v>108</v>
      </c>
      <c r="B11" s="40">
        <v>4509</v>
      </c>
      <c r="C11" s="40">
        <v>4408</v>
      </c>
      <c r="D11" s="40">
        <v>1836</v>
      </c>
      <c r="E11" s="40">
        <v>1772</v>
      </c>
      <c r="F11" s="40">
        <v>1343.9</v>
      </c>
      <c r="G11" s="40">
        <v>3.36</v>
      </c>
      <c r="H11" s="40">
        <v>1970</v>
      </c>
      <c r="I11" s="40">
        <v>1635</v>
      </c>
      <c r="J11" s="40">
        <v>180</v>
      </c>
      <c r="K11" s="40">
        <v>15</v>
      </c>
      <c r="L11" s="40">
        <v>90</v>
      </c>
      <c r="M11" s="40">
        <v>15</v>
      </c>
      <c r="N11" s="40">
        <v>20</v>
      </c>
    </row>
    <row r="12" spans="1:14">
      <c r="A12" s="40" t="s">
        <v>109</v>
      </c>
      <c r="B12" s="40">
        <v>602</v>
      </c>
      <c r="C12" s="40">
        <v>660</v>
      </c>
      <c r="D12" s="40">
        <v>285</v>
      </c>
      <c r="E12" s="40">
        <v>256</v>
      </c>
      <c r="F12" s="40">
        <v>268.39999999999998</v>
      </c>
      <c r="G12" s="40">
        <v>2.2400000000000002</v>
      </c>
      <c r="H12" s="40">
        <v>45</v>
      </c>
      <c r="I12" s="40">
        <v>35</v>
      </c>
      <c r="J12" s="40">
        <v>0</v>
      </c>
      <c r="K12" s="40">
        <v>0</v>
      </c>
      <c r="L12" s="40">
        <v>0</v>
      </c>
      <c r="M12" s="40">
        <v>0</v>
      </c>
      <c r="N12" s="40">
        <v>0</v>
      </c>
    </row>
    <row r="13" spans="1:14">
      <c r="A13" s="40" t="s">
        <v>110</v>
      </c>
      <c r="B13" s="40">
        <v>2629</v>
      </c>
      <c r="C13" s="40">
        <v>1891</v>
      </c>
      <c r="D13" s="40">
        <v>1184</v>
      </c>
      <c r="E13" s="40">
        <v>1114</v>
      </c>
      <c r="F13" s="40">
        <v>4565</v>
      </c>
      <c r="G13" s="40">
        <v>0.57999999999999996</v>
      </c>
      <c r="H13" s="40">
        <v>1115</v>
      </c>
      <c r="I13" s="40">
        <v>825</v>
      </c>
      <c r="J13" s="40">
        <v>105</v>
      </c>
      <c r="K13" s="40">
        <v>45</v>
      </c>
      <c r="L13" s="40">
        <v>110</v>
      </c>
      <c r="M13" s="40">
        <v>0</v>
      </c>
      <c r="N13" s="40">
        <v>25</v>
      </c>
    </row>
    <row r="14" spans="1:14">
      <c r="A14" s="40" t="s">
        <v>111</v>
      </c>
      <c r="B14" s="40">
        <v>295</v>
      </c>
      <c r="C14" s="40">
        <v>324</v>
      </c>
      <c r="D14" s="40">
        <v>197</v>
      </c>
      <c r="E14" s="40">
        <v>192</v>
      </c>
      <c r="F14" s="40">
        <v>411.8</v>
      </c>
      <c r="G14" s="40">
        <v>0.72</v>
      </c>
      <c r="H14" s="40">
        <v>35</v>
      </c>
      <c r="I14" s="40">
        <v>30</v>
      </c>
      <c r="J14" s="40">
        <v>0</v>
      </c>
      <c r="K14" s="40">
        <v>0</v>
      </c>
      <c r="L14" s="40">
        <v>10</v>
      </c>
      <c r="M14" s="40">
        <v>0</v>
      </c>
      <c r="N14" s="40">
        <v>0</v>
      </c>
    </row>
    <row r="15" spans="1:14">
      <c r="A15" s="40" t="s">
        <v>112</v>
      </c>
      <c r="B15" s="40">
        <v>4068</v>
      </c>
      <c r="C15" s="40">
        <v>3664</v>
      </c>
      <c r="D15" s="40">
        <v>1528</v>
      </c>
      <c r="E15" s="40">
        <v>1479</v>
      </c>
      <c r="F15" s="40">
        <v>2426.3000000000002</v>
      </c>
      <c r="G15" s="40">
        <v>1.68</v>
      </c>
      <c r="H15" s="40">
        <v>1770</v>
      </c>
      <c r="I15" s="40">
        <v>1460</v>
      </c>
      <c r="J15" s="40">
        <v>140</v>
      </c>
      <c r="K15" s="40">
        <v>35</v>
      </c>
      <c r="L15" s="40">
        <v>90</v>
      </c>
      <c r="M15" s="40">
        <v>10</v>
      </c>
      <c r="N15" s="40">
        <v>35</v>
      </c>
    </row>
    <row r="16" spans="1:14">
      <c r="A16" s="40" t="s">
        <v>113</v>
      </c>
      <c r="B16" s="40">
        <v>245</v>
      </c>
      <c r="C16" s="40">
        <v>192</v>
      </c>
      <c r="D16" s="40">
        <v>65</v>
      </c>
      <c r="E16" s="40">
        <v>65</v>
      </c>
      <c r="F16" s="40">
        <v>211.1</v>
      </c>
      <c r="G16" s="40">
        <v>1.1599999999999999</v>
      </c>
      <c r="H16" s="40">
        <v>85</v>
      </c>
      <c r="I16" s="40">
        <v>50</v>
      </c>
      <c r="J16" s="40">
        <v>15</v>
      </c>
      <c r="K16" s="40">
        <v>0</v>
      </c>
      <c r="L16" s="40">
        <v>20</v>
      </c>
      <c r="M16" s="40">
        <v>0</v>
      </c>
      <c r="N16" s="40">
        <v>0</v>
      </c>
    </row>
    <row r="17" spans="1:14">
      <c r="A17" s="40" t="s">
        <v>114</v>
      </c>
      <c r="B17" s="40">
        <v>0</v>
      </c>
      <c r="C17" s="40">
        <v>10</v>
      </c>
      <c r="D17" s="40">
        <v>0</v>
      </c>
      <c r="E17" s="40">
        <v>0</v>
      </c>
      <c r="F17" s="40">
        <v>0</v>
      </c>
      <c r="G17" s="40">
        <v>1.35</v>
      </c>
      <c r="H17" s="40" t="s">
        <v>74</v>
      </c>
      <c r="I17" s="40" t="s">
        <v>74</v>
      </c>
      <c r="J17" s="40" t="s">
        <v>74</v>
      </c>
      <c r="K17" s="40" t="s">
        <v>74</v>
      </c>
      <c r="L17" s="40" t="s">
        <v>74</v>
      </c>
      <c r="M17" s="40" t="s">
        <v>74</v>
      </c>
      <c r="N17" s="40" t="s">
        <v>74</v>
      </c>
    </row>
    <row r="18" spans="1:14">
      <c r="A18" s="40" t="s">
        <v>115</v>
      </c>
      <c r="B18" s="40">
        <v>89</v>
      </c>
      <c r="C18" s="40">
        <v>84</v>
      </c>
      <c r="D18" s="40">
        <v>41</v>
      </c>
      <c r="E18" s="40">
        <v>32</v>
      </c>
      <c r="F18" s="40">
        <v>34.4</v>
      </c>
      <c r="G18" s="40">
        <v>2.59</v>
      </c>
      <c r="H18" s="40">
        <v>20</v>
      </c>
      <c r="I18" s="40">
        <v>10</v>
      </c>
      <c r="J18" s="40">
        <v>0</v>
      </c>
      <c r="K18" s="40">
        <v>0</v>
      </c>
      <c r="L18" s="40">
        <v>0</v>
      </c>
      <c r="M18" s="40">
        <v>0</v>
      </c>
      <c r="N18" s="40">
        <v>0</v>
      </c>
    </row>
    <row r="19" spans="1:14">
      <c r="A19" s="40" t="s">
        <v>116</v>
      </c>
      <c r="B19" s="40">
        <v>45</v>
      </c>
      <c r="C19" s="40">
        <v>15</v>
      </c>
      <c r="D19" s="40">
        <v>13</v>
      </c>
      <c r="E19" s="40">
        <v>13</v>
      </c>
      <c r="F19" s="40">
        <v>215.5</v>
      </c>
      <c r="G19" s="40">
        <v>0.21</v>
      </c>
      <c r="H19" s="40">
        <v>10</v>
      </c>
      <c r="I19" s="40">
        <v>10</v>
      </c>
      <c r="J19" s="40">
        <v>0</v>
      </c>
      <c r="K19" s="40">
        <v>0</v>
      </c>
      <c r="L19" s="40">
        <v>0</v>
      </c>
      <c r="M19" s="40">
        <v>0</v>
      </c>
      <c r="N19" s="40">
        <v>0</v>
      </c>
    </row>
    <row r="20" spans="1:14">
      <c r="A20" s="40" t="s">
        <v>117</v>
      </c>
      <c r="B20" s="40">
        <v>158</v>
      </c>
      <c r="C20" s="40">
        <v>136</v>
      </c>
      <c r="D20" s="40">
        <v>61</v>
      </c>
      <c r="E20" s="40">
        <v>57</v>
      </c>
      <c r="F20" s="40">
        <v>117.1</v>
      </c>
      <c r="G20" s="40">
        <v>1.35</v>
      </c>
      <c r="H20" s="40">
        <v>45</v>
      </c>
      <c r="I20" s="40">
        <v>35</v>
      </c>
      <c r="J20" s="40">
        <v>10</v>
      </c>
      <c r="K20" s="40">
        <v>0</v>
      </c>
      <c r="L20" s="40">
        <v>0</v>
      </c>
      <c r="M20" s="40">
        <v>0</v>
      </c>
      <c r="N20" s="40">
        <v>0</v>
      </c>
    </row>
    <row r="21" spans="1:14">
      <c r="A21" s="40" t="s">
        <v>118</v>
      </c>
      <c r="B21" s="40">
        <v>19</v>
      </c>
      <c r="C21" s="40">
        <v>15</v>
      </c>
      <c r="D21" s="40">
        <v>6</v>
      </c>
      <c r="E21" s="40">
        <v>6</v>
      </c>
      <c r="F21" s="40">
        <v>4</v>
      </c>
      <c r="G21" s="40">
        <v>4.78</v>
      </c>
      <c r="H21" s="40" t="s">
        <v>74</v>
      </c>
      <c r="I21" s="40" t="s">
        <v>74</v>
      </c>
      <c r="J21" s="40" t="s">
        <v>74</v>
      </c>
      <c r="K21" s="40" t="s">
        <v>74</v>
      </c>
      <c r="L21" s="40" t="s">
        <v>74</v>
      </c>
      <c r="M21" s="40" t="s">
        <v>74</v>
      </c>
      <c r="N21" s="40" t="s">
        <v>74</v>
      </c>
    </row>
    <row r="22" spans="1:14">
      <c r="A22" s="40" t="s">
        <v>119</v>
      </c>
      <c r="B22" s="40">
        <v>102</v>
      </c>
      <c r="C22" s="40">
        <v>131</v>
      </c>
      <c r="D22" s="40">
        <v>42</v>
      </c>
      <c r="E22" s="40">
        <v>40</v>
      </c>
      <c r="F22" s="40">
        <v>26.6</v>
      </c>
      <c r="G22" s="40">
        <v>3.83</v>
      </c>
      <c r="H22" s="40">
        <v>65</v>
      </c>
      <c r="I22" s="40">
        <v>45</v>
      </c>
      <c r="J22" s="40">
        <v>0</v>
      </c>
      <c r="K22" s="40">
        <v>0</v>
      </c>
      <c r="L22" s="40">
        <v>10</v>
      </c>
      <c r="M22" s="40">
        <v>0</v>
      </c>
      <c r="N22" s="40">
        <v>0</v>
      </c>
    </row>
    <row r="23" spans="1:14">
      <c r="A23" s="40" t="s">
        <v>120</v>
      </c>
      <c r="B23" s="40">
        <v>1801</v>
      </c>
      <c r="C23" s="40">
        <v>1493</v>
      </c>
      <c r="D23" s="40">
        <v>767</v>
      </c>
      <c r="E23" s="40">
        <v>733</v>
      </c>
      <c r="F23" s="40">
        <v>279.8</v>
      </c>
      <c r="G23" s="40">
        <v>6.44</v>
      </c>
      <c r="H23" s="40">
        <v>725</v>
      </c>
      <c r="I23" s="40">
        <v>645</v>
      </c>
      <c r="J23" s="40">
        <v>35</v>
      </c>
      <c r="K23" s="40">
        <v>0</v>
      </c>
      <c r="L23" s="40">
        <v>0</v>
      </c>
      <c r="M23" s="40">
        <v>0</v>
      </c>
      <c r="N23" s="40">
        <v>30</v>
      </c>
    </row>
    <row r="24" spans="1:14">
      <c r="A24" s="40" t="s">
        <v>121</v>
      </c>
      <c r="B24" s="40">
        <v>3027</v>
      </c>
      <c r="C24" s="40">
        <v>3036</v>
      </c>
      <c r="D24" s="40">
        <v>1010</v>
      </c>
      <c r="E24" s="40">
        <v>966</v>
      </c>
      <c r="F24" s="40">
        <v>71.7</v>
      </c>
      <c r="G24" s="40">
        <v>42.22</v>
      </c>
      <c r="H24" s="40">
        <v>1080</v>
      </c>
      <c r="I24" s="40">
        <v>950</v>
      </c>
      <c r="J24" s="40">
        <v>65</v>
      </c>
      <c r="K24" s="40">
        <v>0</v>
      </c>
      <c r="L24" s="40">
        <v>40</v>
      </c>
      <c r="M24" s="40">
        <v>20</v>
      </c>
      <c r="N24" s="40">
        <v>15</v>
      </c>
    </row>
    <row r="25" spans="1:14">
      <c r="A25" s="40" t="s">
        <v>122</v>
      </c>
      <c r="B25" s="40">
        <v>3780</v>
      </c>
      <c r="C25" s="40">
        <v>3464</v>
      </c>
      <c r="D25" s="40">
        <v>1228</v>
      </c>
      <c r="E25" s="40">
        <v>1197</v>
      </c>
      <c r="F25" s="40">
        <v>153.1</v>
      </c>
      <c r="G25" s="40">
        <v>24.7</v>
      </c>
      <c r="H25" s="40">
        <v>1630</v>
      </c>
      <c r="I25" s="40">
        <v>1400</v>
      </c>
      <c r="J25" s="40">
        <v>55</v>
      </c>
      <c r="K25" s="40">
        <v>15</v>
      </c>
      <c r="L25" s="40">
        <v>110</v>
      </c>
      <c r="M25" s="40">
        <v>25</v>
      </c>
      <c r="N25" s="40">
        <v>30</v>
      </c>
    </row>
    <row r="26" spans="1:14">
      <c r="A26" s="40" t="s">
        <v>123</v>
      </c>
      <c r="B26" s="40">
        <v>4608</v>
      </c>
      <c r="C26" s="40">
        <v>3181</v>
      </c>
      <c r="D26" s="40">
        <v>1537</v>
      </c>
      <c r="E26" s="40">
        <v>1470</v>
      </c>
      <c r="F26" s="40">
        <v>86.5</v>
      </c>
      <c r="G26" s="40">
        <v>53.24</v>
      </c>
      <c r="H26" s="40">
        <v>1720</v>
      </c>
      <c r="I26" s="40">
        <v>1585</v>
      </c>
      <c r="J26" s="40">
        <v>85</v>
      </c>
      <c r="K26" s="40">
        <v>10</v>
      </c>
      <c r="L26" s="40">
        <v>25</v>
      </c>
      <c r="M26" s="40">
        <v>0</v>
      </c>
      <c r="N26" s="40">
        <v>15</v>
      </c>
    </row>
    <row r="27" spans="1:14">
      <c r="A27" s="40" t="s">
        <v>124</v>
      </c>
      <c r="B27" s="40">
        <v>8960</v>
      </c>
      <c r="C27" s="40">
        <v>7671</v>
      </c>
      <c r="D27" s="40">
        <v>3121</v>
      </c>
      <c r="E27" s="40">
        <v>3048</v>
      </c>
      <c r="F27" s="40">
        <v>1793.7</v>
      </c>
      <c r="G27" s="40">
        <v>5</v>
      </c>
      <c r="H27" s="40">
        <v>3800</v>
      </c>
      <c r="I27" s="40">
        <v>3325</v>
      </c>
      <c r="J27" s="40">
        <v>230</v>
      </c>
      <c r="K27" s="40">
        <v>35</v>
      </c>
      <c r="L27" s="40">
        <v>95</v>
      </c>
      <c r="M27" s="40">
        <v>10</v>
      </c>
      <c r="N27" s="40">
        <v>115</v>
      </c>
    </row>
    <row r="28" spans="1:14">
      <c r="A28" s="40" t="s">
        <v>125</v>
      </c>
      <c r="B28" s="40">
        <v>2550</v>
      </c>
      <c r="C28" s="40">
        <v>2288</v>
      </c>
      <c r="D28" s="40">
        <v>829</v>
      </c>
      <c r="E28" s="40">
        <v>806</v>
      </c>
      <c r="F28" s="40">
        <v>2117.6</v>
      </c>
      <c r="G28" s="40">
        <v>1.2</v>
      </c>
      <c r="H28" s="40">
        <v>1050</v>
      </c>
      <c r="I28" s="40">
        <v>900</v>
      </c>
      <c r="J28" s="40">
        <v>65</v>
      </c>
      <c r="K28" s="40">
        <v>20</v>
      </c>
      <c r="L28" s="40">
        <v>30</v>
      </c>
      <c r="M28" s="40">
        <v>0</v>
      </c>
      <c r="N28" s="40">
        <v>30</v>
      </c>
    </row>
    <row r="29" spans="1:14">
      <c r="A29" s="40" t="s">
        <v>126</v>
      </c>
      <c r="B29" s="40">
        <v>6148</v>
      </c>
      <c r="C29" s="40">
        <v>4775</v>
      </c>
      <c r="D29" s="40">
        <v>2207</v>
      </c>
      <c r="E29" s="40">
        <v>2151</v>
      </c>
      <c r="F29" s="40">
        <v>2090.6999999999998</v>
      </c>
      <c r="G29" s="40">
        <v>2.94</v>
      </c>
      <c r="H29" s="40">
        <v>2585</v>
      </c>
      <c r="I29" s="40">
        <v>2270</v>
      </c>
      <c r="J29" s="40">
        <v>155</v>
      </c>
      <c r="K29" s="40">
        <v>25</v>
      </c>
      <c r="L29" s="40">
        <v>55</v>
      </c>
      <c r="M29" s="40">
        <v>45</v>
      </c>
      <c r="N29" s="40">
        <v>30</v>
      </c>
    </row>
    <row r="30" spans="1:14">
      <c r="A30" s="40" t="s">
        <v>127</v>
      </c>
      <c r="B30" s="40">
        <v>7125</v>
      </c>
      <c r="C30" s="40">
        <v>6412</v>
      </c>
      <c r="D30" s="40">
        <v>3141</v>
      </c>
      <c r="E30" s="40">
        <v>3037</v>
      </c>
      <c r="F30" s="40">
        <v>4853.2</v>
      </c>
      <c r="G30" s="40">
        <v>1.47</v>
      </c>
      <c r="H30" s="40">
        <v>2840</v>
      </c>
      <c r="I30" s="40">
        <v>2390</v>
      </c>
      <c r="J30" s="40">
        <v>170</v>
      </c>
      <c r="K30" s="40">
        <v>75</v>
      </c>
      <c r="L30" s="40">
        <v>130</v>
      </c>
      <c r="M30" s="40">
        <v>35</v>
      </c>
      <c r="N30" s="40">
        <v>35</v>
      </c>
    </row>
    <row r="31" spans="1:14">
      <c r="A31" s="40" t="s">
        <v>128</v>
      </c>
      <c r="B31" s="40">
        <v>3089</v>
      </c>
      <c r="C31" s="40">
        <v>2358</v>
      </c>
      <c r="D31" s="40">
        <v>1680</v>
      </c>
      <c r="E31" s="40">
        <v>1613</v>
      </c>
      <c r="F31" s="40">
        <v>1168.5999999999999</v>
      </c>
      <c r="G31" s="40">
        <v>2.64</v>
      </c>
      <c r="H31" s="40">
        <v>635</v>
      </c>
      <c r="I31" s="40">
        <v>505</v>
      </c>
      <c r="J31" s="40">
        <v>25</v>
      </c>
      <c r="K31" s="40">
        <v>20</v>
      </c>
      <c r="L31" s="40">
        <v>60</v>
      </c>
      <c r="M31" s="40">
        <v>0</v>
      </c>
      <c r="N31" s="40">
        <v>20</v>
      </c>
    </row>
    <row r="32" spans="1:14">
      <c r="A32" s="40" t="s">
        <v>129</v>
      </c>
      <c r="B32" s="40">
        <v>5257</v>
      </c>
      <c r="C32" s="40">
        <v>4625</v>
      </c>
      <c r="D32" s="40">
        <v>1811</v>
      </c>
      <c r="E32" s="40">
        <v>1768</v>
      </c>
      <c r="F32" s="40">
        <v>2343.6999999999998</v>
      </c>
      <c r="G32" s="40">
        <v>2.2400000000000002</v>
      </c>
      <c r="H32" s="40">
        <v>2295</v>
      </c>
      <c r="I32" s="40">
        <v>1970</v>
      </c>
      <c r="J32" s="40">
        <v>175</v>
      </c>
      <c r="K32" s="40">
        <v>50</v>
      </c>
      <c r="L32" s="40">
        <v>50</v>
      </c>
      <c r="M32" s="40">
        <v>20</v>
      </c>
      <c r="N32" s="40">
        <v>25</v>
      </c>
    </row>
    <row r="33" spans="1:14">
      <c r="A33" s="40" t="s">
        <v>130</v>
      </c>
      <c r="B33" s="40">
        <v>3945</v>
      </c>
      <c r="C33" s="40">
        <v>3908</v>
      </c>
      <c r="D33" s="40">
        <v>1627</v>
      </c>
      <c r="E33" s="40">
        <v>1541</v>
      </c>
      <c r="F33" s="40">
        <v>1527.1</v>
      </c>
      <c r="G33" s="40">
        <v>2.58</v>
      </c>
      <c r="H33" s="40">
        <v>1470</v>
      </c>
      <c r="I33" s="40">
        <v>1250</v>
      </c>
      <c r="J33" s="40">
        <v>100</v>
      </c>
      <c r="K33" s="40">
        <v>15</v>
      </c>
      <c r="L33" s="40">
        <v>45</v>
      </c>
      <c r="M33" s="40">
        <v>25</v>
      </c>
      <c r="N33" s="40">
        <v>35</v>
      </c>
    </row>
    <row r="34" spans="1:14">
      <c r="A34" s="40" t="s">
        <v>131</v>
      </c>
      <c r="B34" s="40">
        <v>49</v>
      </c>
      <c r="C34" s="40">
        <v>44</v>
      </c>
      <c r="D34" s="40">
        <v>22</v>
      </c>
      <c r="E34" s="40">
        <v>18</v>
      </c>
      <c r="F34" s="40">
        <v>236.3</v>
      </c>
      <c r="G34" s="40">
        <v>0.21</v>
      </c>
      <c r="H34" s="40">
        <v>15</v>
      </c>
      <c r="I34" s="40">
        <v>10</v>
      </c>
      <c r="J34" s="40">
        <v>0</v>
      </c>
      <c r="K34" s="40">
        <v>0</v>
      </c>
      <c r="L34" s="40">
        <v>0</v>
      </c>
      <c r="M34" s="40">
        <v>0</v>
      </c>
      <c r="N34" s="40">
        <v>0</v>
      </c>
    </row>
    <row r="35" spans="1:14">
      <c r="A35" s="40" t="s">
        <v>132</v>
      </c>
      <c r="B35" s="40">
        <v>983</v>
      </c>
      <c r="C35" s="40">
        <v>841</v>
      </c>
      <c r="D35" s="40">
        <v>466</v>
      </c>
      <c r="E35" s="40">
        <v>451</v>
      </c>
      <c r="F35" s="40">
        <v>1373.7</v>
      </c>
      <c r="G35" s="40">
        <v>0.72</v>
      </c>
      <c r="H35" s="40">
        <v>265</v>
      </c>
      <c r="I35" s="40">
        <v>235</v>
      </c>
      <c r="J35" s="40">
        <v>10</v>
      </c>
      <c r="K35" s="40">
        <v>0</v>
      </c>
      <c r="L35" s="40">
        <v>0</v>
      </c>
      <c r="M35" s="40">
        <v>0</v>
      </c>
      <c r="N35" s="40">
        <v>10</v>
      </c>
    </row>
    <row r="36" spans="1:14">
      <c r="A36" s="40" t="s">
        <v>133</v>
      </c>
      <c r="B36" s="40">
        <v>4794</v>
      </c>
      <c r="C36" s="40">
        <v>4238</v>
      </c>
      <c r="D36" s="40">
        <v>2385</v>
      </c>
      <c r="E36" s="40">
        <v>2299</v>
      </c>
      <c r="F36" s="40">
        <v>1240.7</v>
      </c>
      <c r="G36" s="40">
        <v>3.86</v>
      </c>
      <c r="H36" s="40">
        <v>1680</v>
      </c>
      <c r="I36" s="40">
        <v>1400</v>
      </c>
      <c r="J36" s="40">
        <v>115</v>
      </c>
      <c r="K36" s="40">
        <v>25</v>
      </c>
      <c r="L36" s="40">
        <v>80</v>
      </c>
      <c r="M36" s="40">
        <v>40</v>
      </c>
      <c r="N36" s="40">
        <v>25</v>
      </c>
    </row>
    <row r="37" spans="1:14">
      <c r="A37" s="40" t="s">
        <v>134</v>
      </c>
      <c r="B37" s="40">
        <v>971</v>
      </c>
      <c r="C37" s="40">
        <v>1027</v>
      </c>
      <c r="D37" s="40">
        <v>312</v>
      </c>
      <c r="E37" s="40">
        <v>296</v>
      </c>
      <c r="F37" s="40">
        <v>41.2</v>
      </c>
      <c r="G37" s="40">
        <v>23.56</v>
      </c>
      <c r="H37" s="40">
        <v>295</v>
      </c>
      <c r="I37" s="40">
        <v>225</v>
      </c>
      <c r="J37" s="40">
        <v>40</v>
      </c>
      <c r="K37" s="40">
        <v>0</v>
      </c>
      <c r="L37" s="40">
        <v>20</v>
      </c>
      <c r="M37" s="40">
        <v>0</v>
      </c>
      <c r="N37" s="40">
        <v>10</v>
      </c>
    </row>
    <row r="38" spans="1:14">
      <c r="A38" s="40" t="s">
        <v>135</v>
      </c>
      <c r="B38" s="40">
        <v>1136</v>
      </c>
      <c r="C38" s="40">
        <v>998</v>
      </c>
      <c r="D38" s="40">
        <v>421</v>
      </c>
      <c r="E38" s="40">
        <v>411</v>
      </c>
      <c r="F38" s="40">
        <v>957.8</v>
      </c>
      <c r="G38" s="40">
        <v>1.19</v>
      </c>
      <c r="H38" s="40">
        <v>465</v>
      </c>
      <c r="I38" s="40">
        <v>430</v>
      </c>
      <c r="J38" s="40">
        <v>20</v>
      </c>
      <c r="K38" s="40">
        <v>0</v>
      </c>
      <c r="L38" s="40">
        <v>0</v>
      </c>
      <c r="M38" s="40">
        <v>10</v>
      </c>
      <c r="N38" s="40">
        <v>10</v>
      </c>
    </row>
    <row r="39" spans="1:14">
      <c r="A39" s="40" t="s">
        <v>136</v>
      </c>
      <c r="B39" s="40">
        <v>5</v>
      </c>
      <c r="C39" s="40">
        <v>10</v>
      </c>
      <c r="D39" s="40">
        <v>3</v>
      </c>
      <c r="E39" s="40">
        <v>3</v>
      </c>
      <c r="F39" s="40">
        <v>5.2</v>
      </c>
      <c r="G39" s="40">
        <v>0.96</v>
      </c>
      <c r="H39" s="40" t="s">
        <v>74</v>
      </c>
      <c r="I39" s="40" t="s">
        <v>74</v>
      </c>
      <c r="J39" s="40" t="s">
        <v>74</v>
      </c>
      <c r="K39" s="40" t="s">
        <v>74</v>
      </c>
      <c r="L39" s="40" t="s">
        <v>74</v>
      </c>
      <c r="M39" s="40" t="s">
        <v>74</v>
      </c>
      <c r="N39" s="40" t="s">
        <v>74</v>
      </c>
    </row>
    <row r="40" spans="1:14">
      <c r="A40" s="40" t="s">
        <v>137</v>
      </c>
      <c r="B40" s="40">
        <v>3357</v>
      </c>
      <c r="C40" s="40">
        <v>3443</v>
      </c>
      <c r="D40" s="40">
        <v>1080</v>
      </c>
      <c r="E40" s="40">
        <v>1050</v>
      </c>
      <c r="F40" s="40">
        <v>55.5</v>
      </c>
      <c r="G40" s="40">
        <v>60.52</v>
      </c>
      <c r="H40" s="40">
        <v>1160</v>
      </c>
      <c r="I40" s="40">
        <v>880</v>
      </c>
      <c r="J40" s="40">
        <v>90</v>
      </c>
      <c r="K40" s="40">
        <v>20</v>
      </c>
      <c r="L40" s="40">
        <v>100</v>
      </c>
      <c r="M40" s="40">
        <v>20</v>
      </c>
      <c r="N40" s="40">
        <v>55</v>
      </c>
    </row>
    <row r="41" spans="1:14">
      <c r="A41" s="40" t="s">
        <v>138</v>
      </c>
      <c r="B41" s="40">
        <v>1219</v>
      </c>
      <c r="C41" s="40">
        <v>1084</v>
      </c>
      <c r="D41" s="40">
        <v>431</v>
      </c>
      <c r="E41" s="40">
        <v>423</v>
      </c>
      <c r="F41" s="40">
        <v>317.7</v>
      </c>
      <c r="G41" s="40">
        <v>3.84</v>
      </c>
      <c r="H41" s="40">
        <v>470</v>
      </c>
      <c r="I41" s="40">
        <v>425</v>
      </c>
      <c r="J41" s="40">
        <v>15</v>
      </c>
      <c r="K41" s="40">
        <v>0</v>
      </c>
      <c r="L41" s="40">
        <v>20</v>
      </c>
      <c r="M41" s="40">
        <v>0</v>
      </c>
      <c r="N41" s="40">
        <v>0</v>
      </c>
    </row>
    <row r="42" spans="1:14">
      <c r="A42" s="40" t="s">
        <v>139</v>
      </c>
      <c r="B42" s="40">
        <v>4027</v>
      </c>
      <c r="C42" s="40">
        <v>3387</v>
      </c>
      <c r="D42" s="40">
        <v>2299</v>
      </c>
      <c r="E42" s="40">
        <v>1802</v>
      </c>
      <c r="F42" s="40">
        <v>5.4</v>
      </c>
      <c r="G42" s="40">
        <v>749.3</v>
      </c>
      <c r="H42" s="40">
        <v>1425</v>
      </c>
      <c r="I42" s="40">
        <v>1250</v>
      </c>
      <c r="J42" s="40">
        <v>95</v>
      </c>
      <c r="K42" s="40">
        <v>0</v>
      </c>
      <c r="L42" s="40">
        <v>30</v>
      </c>
      <c r="M42" s="40">
        <v>15</v>
      </c>
      <c r="N42" s="40">
        <v>30</v>
      </c>
    </row>
    <row r="43" spans="1:14">
      <c r="A43" s="40" t="s">
        <v>140</v>
      </c>
      <c r="B43" s="40">
        <v>255</v>
      </c>
      <c r="C43" s="40">
        <v>247</v>
      </c>
      <c r="D43" s="40">
        <v>100</v>
      </c>
      <c r="E43" s="40">
        <v>93</v>
      </c>
      <c r="F43" s="40">
        <v>55.9</v>
      </c>
      <c r="G43" s="40">
        <v>4.57</v>
      </c>
      <c r="H43" s="40">
        <v>60</v>
      </c>
      <c r="I43" s="40">
        <v>50</v>
      </c>
      <c r="J43" s="40">
        <v>0</v>
      </c>
      <c r="K43" s="40">
        <v>0</v>
      </c>
      <c r="L43" s="40">
        <v>0</v>
      </c>
      <c r="M43" s="40">
        <v>0</v>
      </c>
      <c r="N43" s="40">
        <v>0</v>
      </c>
    </row>
    <row r="44" spans="1:14">
      <c r="A44" s="40" t="s">
        <v>141</v>
      </c>
      <c r="B44" s="40">
        <v>5</v>
      </c>
      <c r="C44" s="40">
        <v>10</v>
      </c>
      <c r="D44" s="40">
        <v>4</v>
      </c>
      <c r="E44" s="40">
        <v>3</v>
      </c>
      <c r="F44" s="40">
        <v>5.8</v>
      </c>
      <c r="G44" s="40">
        <v>0.87</v>
      </c>
      <c r="H44" s="40" t="s">
        <v>74</v>
      </c>
      <c r="I44" s="40" t="s">
        <v>74</v>
      </c>
      <c r="J44" s="40" t="s">
        <v>74</v>
      </c>
      <c r="K44" s="40" t="s">
        <v>74</v>
      </c>
      <c r="L44" s="40" t="s">
        <v>74</v>
      </c>
      <c r="M44" s="40" t="s">
        <v>74</v>
      </c>
      <c r="N44" s="40" t="s">
        <v>74</v>
      </c>
    </row>
    <row r="45" spans="1:14">
      <c r="A45" s="40" t="s">
        <v>142</v>
      </c>
      <c r="B45" s="40">
        <v>6300</v>
      </c>
      <c r="C45" s="40">
        <v>6067</v>
      </c>
      <c r="D45" s="40">
        <v>2518</v>
      </c>
      <c r="E45" s="40">
        <v>2351</v>
      </c>
      <c r="F45" s="40">
        <v>37.4</v>
      </c>
      <c r="G45" s="40">
        <v>168.59</v>
      </c>
      <c r="H45" s="40">
        <v>2050</v>
      </c>
      <c r="I45" s="40">
        <v>1700</v>
      </c>
      <c r="J45" s="40">
        <v>115</v>
      </c>
      <c r="K45" s="40">
        <v>25</v>
      </c>
      <c r="L45" s="40">
        <v>135</v>
      </c>
      <c r="M45" s="40">
        <v>40</v>
      </c>
      <c r="N45" s="40">
        <v>40</v>
      </c>
    </row>
    <row r="46" spans="1:14">
      <c r="A46" s="40" t="s">
        <v>143</v>
      </c>
      <c r="B46" s="40">
        <v>15</v>
      </c>
      <c r="C46" s="40">
        <v>23</v>
      </c>
      <c r="D46" s="40">
        <v>4</v>
      </c>
      <c r="E46" s="40">
        <v>4</v>
      </c>
      <c r="F46" s="40">
        <v>14.4</v>
      </c>
      <c r="G46" s="40">
        <v>1.04</v>
      </c>
      <c r="H46" s="40" t="s">
        <v>74</v>
      </c>
      <c r="I46" s="40" t="s">
        <v>74</v>
      </c>
      <c r="J46" s="40" t="s">
        <v>74</v>
      </c>
      <c r="K46" s="40" t="s">
        <v>74</v>
      </c>
      <c r="L46" s="40" t="s">
        <v>74</v>
      </c>
      <c r="M46" s="40" t="s">
        <v>74</v>
      </c>
      <c r="N46" s="40" t="s">
        <v>74</v>
      </c>
    </row>
    <row r="47" spans="1:14">
      <c r="A47" s="40" t="s">
        <v>144</v>
      </c>
      <c r="B47" s="40">
        <v>800</v>
      </c>
      <c r="C47" s="40">
        <v>767</v>
      </c>
      <c r="D47" s="40">
        <v>253</v>
      </c>
      <c r="E47" s="40">
        <v>237</v>
      </c>
      <c r="F47" s="40">
        <v>48.2</v>
      </c>
      <c r="G47" s="40">
        <v>16.61</v>
      </c>
      <c r="H47" s="40">
        <v>220</v>
      </c>
      <c r="I47" s="40">
        <v>190</v>
      </c>
      <c r="J47" s="40">
        <v>10</v>
      </c>
      <c r="K47" s="40">
        <v>0</v>
      </c>
      <c r="L47" s="40">
        <v>10</v>
      </c>
      <c r="M47" s="40">
        <v>0</v>
      </c>
      <c r="N47" s="40">
        <v>0</v>
      </c>
    </row>
    <row r="48" spans="1:14">
      <c r="A48" s="40" t="s">
        <v>145</v>
      </c>
      <c r="B48" s="40">
        <v>1905</v>
      </c>
      <c r="C48" s="40">
        <v>1468</v>
      </c>
      <c r="D48" s="40">
        <v>1045</v>
      </c>
      <c r="E48" s="40">
        <v>885</v>
      </c>
      <c r="F48" s="40">
        <v>347.3</v>
      </c>
      <c r="G48" s="40">
        <v>5.49</v>
      </c>
      <c r="H48" s="40">
        <v>590</v>
      </c>
      <c r="I48" s="40">
        <v>445</v>
      </c>
      <c r="J48" s="40">
        <v>40</v>
      </c>
      <c r="K48" s="40">
        <v>10</v>
      </c>
      <c r="L48" s="40">
        <v>55</v>
      </c>
      <c r="M48" s="40">
        <v>10</v>
      </c>
      <c r="N48" s="40">
        <v>35</v>
      </c>
    </row>
    <row r="49" spans="1:14">
      <c r="A49" s="40" t="s">
        <v>146</v>
      </c>
      <c r="B49" s="40">
        <v>2092</v>
      </c>
      <c r="C49" s="40">
        <v>1529</v>
      </c>
      <c r="D49" s="40">
        <v>735</v>
      </c>
      <c r="E49" s="40">
        <v>712</v>
      </c>
      <c r="F49" s="40">
        <v>9.5</v>
      </c>
      <c r="G49" s="40">
        <v>219.38</v>
      </c>
      <c r="H49" s="40">
        <v>810</v>
      </c>
      <c r="I49" s="40">
        <v>705</v>
      </c>
      <c r="J49" s="40">
        <v>55</v>
      </c>
      <c r="K49" s="40">
        <v>0</v>
      </c>
      <c r="L49" s="40">
        <v>15</v>
      </c>
      <c r="M49" s="40">
        <v>0</v>
      </c>
      <c r="N49" s="40">
        <v>25</v>
      </c>
    </row>
    <row r="50" spans="1:14">
      <c r="A50" s="40" t="s">
        <v>147</v>
      </c>
      <c r="B50" s="40">
        <v>207</v>
      </c>
      <c r="C50" s="40">
        <v>202</v>
      </c>
      <c r="D50" s="40">
        <v>76</v>
      </c>
      <c r="E50" s="40">
        <v>74</v>
      </c>
      <c r="F50" s="40">
        <v>59.2</v>
      </c>
      <c r="G50" s="40">
        <v>3.5</v>
      </c>
      <c r="H50" s="40">
        <v>75</v>
      </c>
      <c r="I50" s="40">
        <v>65</v>
      </c>
      <c r="J50" s="40">
        <v>0</v>
      </c>
      <c r="K50" s="40">
        <v>0</v>
      </c>
      <c r="L50" s="40">
        <v>10</v>
      </c>
      <c r="M50" s="40">
        <v>0</v>
      </c>
      <c r="N50" s="40">
        <v>0</v>
      </c>
    </row>
    <row r="51" spans="1:14">
      <c r="A51" s="40" t="s">
        <v>148</v>
      </c>
      <c r="B51" s="40">
        <v>0</v>
      </c>
      <c r="C51" s="40">
        <v>10</v>
      </c>
      <c r="D51" s="40">
        <v>2</v>
      </c>
      <c r="E51" s="40">
        <v>2</v>
      </c>
      <c r="F51" s="40">
        <v>0</v>
      </c>
      <c r="G51" s="40">
        <v>1.45</v>
      </c>
      <c r="H51" s="40" t="s">
        <v>74</v>
      </c>
      <c r="I51" s="40" t="s">
        <v>74</v>
      </c>
      <c r="J51" s="40" t="s">
        <v>74</v>
      </c>
      <c r="K51" s="40" t="s">
        <v>74</v>
      </c>
      <c r="L51" s="40" t="s">
        <v>74</v>
      </c>
      <c r="M51" s="40" t="s">
        <v>74</v>
      </c>
      <c r="N51" s="40" t="s">
        <v>74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FF5CD-5381-4E8B-8E05-80EDEDEAF4E2}">
  <dimension ref="A1:BL54"/>
  <sheetViews>
    <sheetView tabSelected="1" workbookViewId="0">
      <pane ySplit="1" topLeftCell="A2" activePane="bottomLeft" state="frozen"/>
      <selection activeCell="AU1" sqref="AU1"/>
      <selection pane="bottomLeft" activeCell="C5" sqref="C5"/>
    </sheetView>
  </sheetViews>
  <sheetFormatPr defaultColWidth="13.7109375" defaultRowHeight="15"/>
  <cols>
    <col min="1" max="2" width="13.7109375" style="10"/>
    <col min="3" max="46" width="13.7109375" style="10" customWidth="1"/>
    <col min="47" max="48" width="13.7109375" style="10"/>
    <col min="49" max="62" width="13.7109375" style="10" customWidth="1"/>
    <col min="63" max="16384" width="13.7109375" style="10"/>
  </cols>
  <sheetData>
    <row r="1" spans="1:64" ht="78" customHeight="1" thickTop="1" thickBot="1">
      <c r="A1" s="47" t="s">
        <v>0</v>
      </c>
      <c r="B1" s="158" t="s">
        <v>1</v>
      </c>
      <c r="C1" s="48" t="s">
        <v>2</v>
      </c>
      <c r="D1" s="48" t="s">
        <v>4</v>
      </c>
      <c r="E1" s="49" t="s">
        <v>5</v>
      </c>
      <c r="F1" s="49" t="s">
        <v>6</v>
      </c>
      <c r="G1" s="50" t="s">
        <v>7</v>
      </c>
      <c r="H1" s="51" t="s">
        <v>8</v>
      </c>
      <c r="I1" s="52" t="s">
        <v>9</v>
      </c>
      <c r="J1" s="53" t="s">
        <v>10</v>
      </c>
      <c r="K1" s="53" t="s">
        <v>11</v>
      </c>
      <c r="L1" s="159" t="s">
        <v>12</v>
      </c>
      <c r="M1" s="53" t="s">
        <v>13</v>
      </c>
      <c r="N1" s="159" t="s">
        <v>14</v>
      </c>
      <c r="O1" s="53" t="s">
        <v>15</v>
      </c>
      <c r="P1" s="54" t="s">
        <v>16</v>
      </c>
      <c r="Q1" s="55" t="s">
        <v>3</v>
      </c>
      <c r="R1" s="54" t="s">
        <v>17</v>
      </c>
      <c r="S1" s="56" t="s">
        <v>18</v>
      </c>
      <c r="T1" s="53" t="s">
        <v>19</v>
      </c>
      <c r="U1" s="159" t="s">
        <v>20</v>
      </c>
      <c r="V1" s="53" t="s">
        <v>21</v>
      </c>
      <c r="W1" s="53" t="s">
        <v>22</v>
      </c>
      <c r="X1" s="57" t="s">
        <v>23</v>
      </c>
      <c r="Y1" s="53" t="s">
        <v>24</v>
      </c>
      <c r="Z1" s="53" t="s">
        <v>25</v>
      </c>
      <c r="AA1" s="53" t="s">
        <v>26</v>
      </c>
      <c r="AB1" s="53" t="s">
        <v>27</v>
      </c>
      <c r="AC1" s="47" t="s">
        <v>28</v>
      </c>
      <c r="AD1" s="58" t="s">
        <v>29</v>
      </c>
      <c r="AE1" s="59" t="s">
        <v>30</v>
      </c>
      <c r="AF1" s="54" t="s">
        <v>31</v>
      </c>
      <c r="AG1" s="55" t="s">
        <v>32</v>
      </c>
      <c r="AH1" s="55" t="s">
        <v>33</v>
      </c>
      <c r="AI1" s="55" t="s">
        <v>34</v>
      </c>
      <c r="AJ1" s="59" t="s">
        <v>35</v>
      </c>
      <c r="AK1" s="58" t="s">
        <v>36</v>
      </c>
      <c r="AL1" s="55" t="s">
        <v>37</v>
      </c>
      <c r="AM1" s="59" t="s">
        <v>38</v>
      </c>
      <c r="AN1" s="58" t="s">
        <v>39</v>
      </c>
      <c r="AO1" s="55" t="s">
        <v>40</v>
      </c>
      <c r="AP1" s="55" t="s">
        <v>41</v>
      </c>
      <c r="AQ1" s="55" t="s">
        <v>42</v>
      </c>
      <c r="AR1" s="59" t="s">
        <v>43</v>
      </c>
      <c r="AS1" s="59" t="s">
        <v>44</v>
      </c>
      <c r="AT1" s="54" t="s">
        <v>45</v>
      </c>
      <c r="AU1" s="54" t="s">
        <v>46</v>
      </c>
      <c r="AV1" s="47" t="s">
        <v>47</v>
      </c>
      <c r="AW1" s="60" t="s">
        <v>48</v>
      </c>
      <c r="AY1" s="56" t="s">
        <v>153</v>
      </c>
      <c r="AZ1" s="55" t="s">
        <v>154</v>
      </c>
      <c r="BA1" s="55" t="s">
        <v>155</v>
      </c>
      <c r="BB1" s="59" t="s">
        <v>156</v>
      </c>
      <c r="BC1" s="58" t="s">
        <v>157</v>
      </c>
      <c r="BD1" s="55" t="s">
        <v>158</v>
      </c>
      <c r="BE1" s="59" t="s">
        <v>159</v>
      </c>
      <c r="BF1" s="58" t="s">
        <v>160</v>
      </c>
      <c r="BG1" s="55" t="s">
        <v>161</v>
      </c>
      <c r="BH1" s="55" t="s">
        <v>162</v>
      </c>
      <c r="BI1" s="55" t="s">
        <v>163</v>
      </c>
      <c r="BJ1" s="59" t="s">
        <v>164</v>
      </c>
      <c r="BK1" s="59" t="s">
        <v>165</v>
      </c>
      <c r="BL1" s="54" t="s">
        <v>166</v>
      </c>
    </row>
    <row r="2" spans="1:64" ht="15.75" thickTop="1">
      <c r="A2" s="238" t="s">
        <v>150</v>
      </c>
      <c r="B2" s="240">
        <v>9300000</v>
      </c>
      <c r="C2" s="241">
        <v>9300000</v>
      </c>
      <c r="D2" s="3">
        <v>1</v>
      </c>
      <c r="E2" s="4">
        <v>1444.02</v>
      </c>
      <c r="F2" s="4">
        <v>144402</v>
      </c>
      <c r="G2" s="108">
        <v>1445.26</v>
      </c>
      <c r="H2" s="242">
        <v>144526</v>
      </c>
      <c r="I2" s="4">
        <v>113767</v>
      </c>
      <c r="J2" s="4">
        <v>101512</v>
      </c>
      <c r="K2" s="4">
        <v>101512</v>
      </c>
      <c r="L2" s="241">
        <v>93882</v>
      </c>
      <c r="M2" s="4">
        <v>12255</v>
      </c>
      <c r="N2" s="243">
        <v>0.12072464339191426</v>
      </c>
      <c r="O2" s="4">
        <v>78.8</v>
      </c>
      <c r="P2" s="241">
        <v>70.2</v>
      </c>
      <c r="Q2" s="4">
        <v>9300000</v>
      </c>
      <c r="R2" s="3">
        <v>1</v>
      </c>
      <c r="S2" s="4">
        <v>46708</v>
      </c>
      <c r="T2" s="4">
        <v>42395</v>
      </c>
      <c r="U2" s="241">
        <v>42395</v>
      </c>
      <c r="V2" s="6">
        <v>4313</v>
      </c>
      <c r="W2" s="243">
        <v>0.10173369501120415</v>
      </c>
      <c r="X2" s="4">
        <v>44365</v>
      </c>
      <c r="Y2" s="4">
        <v>39696</v>
      </c>
      <c r="Z2" s="6">
        <v>39696</v>
      </c>
      <c r="AA2" s="6">
        <v>4669</v>
      </c>
      <c r="AB2" s="265">
        <v>0.11761890366787586</v>
      </c>
      <c r="AC2" s="244">
        <v>0.30723258680627691</v>
      </c>
      <c r="AD2" s="245">
        <v>0.27466338236718651</v>
      </c>
      <c r="AE2" s="4">
        <v>43430</v>
      </c>
      <c r="AF2" s="241">
        <v>41495</v>
      </c>
      <c r="AG2" s="4">
        <v>36450</v>
      </c>
      <c r="AH2" s="4">
        <v>3095</v>
      </c>
      <c r="AI2" s="4">
        <v>39545</v>
      </c>
      <c r="AJ2" s="5">
        <v>0.91054570573336402</v>
      </c>
      <c r="AK2" s="1">
        <v>0.99950132352729304</v>
      </c>
      <c r="AL2" s="4">
        <v>650</v>
      </c>
      <c r="AM2" s="5">
        <v>1.4966612940363803E-2</v>
      </c>
      <c r="AN2" s="1">
        <v>0.99777419602425355</v>
      </c>
      <c r="AO2" s="4">
        <v>1875</v>
      </c>
      <c r="AP2" s="4">
        <v>470</v>
      </c>
      <c r="AQ2" s="4">
        <v>2345</v>
      </c>
      <c r="AR2" s="5">
        <v>5.3994934377158646E-2</v>
      </c>
      <c r="AS2" s="2">
        <v>0.99990619216960452</v>
      </c>
      <c r="AT2" s="241">
        <v>890</v>
      </c>
      <c r="AU2" s="246" t="s">
        <v>150</v>
      </c>
      <c r="AV2" s="247" t="s">
        <v>100</v>
      </c>
      <c r="AW2" s="248"/>
      <c r="AY2" s="160">
        <v>34895</v>
      </c>
      <c r="AZ2">
        <v>2755</v>
      </c>
      <c r="BA2" s="8">
        <f>AY2+AZ2</f>
        <v>37650</v>
      </c>
      <c r="BB2" s="9">
        <f>BA2/AF2</f>
        <v>0.90733823352211107</v>
      </c>
      <c r="BC2" s="64">
        <f>BB2/0.908</f>
        <v>0.99927118229307388</v>
      </c>
      <c r="BD2" s="8">
        <v>725</v>
      </c>
      <c r="BE2" s="9">
        <f>BD2/AF2</f>
        <v>1.7471984576454994E-2</v>
      </c>
      <c r="BF2" s="64">
        <f>BE2/0.027</f>
        <v>0.64711053986870348</v>
      </c>
      <c r="BG2" s="8">
        <v>1910</v>
      </c>
      <c r="BH2" s="8">
        <v>580</v>
      </c>
      <c r="BI2" s="8">
        <f>BG2+BH2</f>
        <v>2490</v>
      </c>
      <c r="BJ2" s="9">
        <f>BI2/AF2</f>
        <v>6.0007229786721294E-2</v>
      </c>
      <c r="BK2" s="45">
        <f>BJ2/0.054</f>
        <v>1.1112449960503943</v>
      </c>
      <c r="BL2" s="166">
        <v>645</v>
      </c>
    </row>
    <row r="3" spans="1:64">
      <c r="A3" s="84"/>
      <c r="B3" s="125" t="s">
        <v>101</v>
      </c>
      <c r="C3" s="80">
        <v>9300001</v>
      </c>
      <c r="D3" s="80">
        <v>1</v>
      </c>
      <c r="E3" s="79">
        <v>3.45</v>
      </c>
      <c r="F3" s="79">
        <v>345</v>
      </c>
      <c r="G3" s="109">
        <v>3.44</v>
      </c>
      <c r="H3" s="85">
        <v>344</v>
      </c>
      <c r="I3" s="79">
        <v>4105</v>
      </c>
      <c r="J3" s="79">
        <v>3897</v>
      </c>
      <c r="K3" s="79">
        <v>3897</v>
      </c>
      <c r="L3" s="80">
        <v>3819</v>
      </c>
      <c r="M3" s="79">
        <v>208</v>
      </c>
      <c r="N3" s="128">
        <v>5.3374390556838597E-2</v>
      </c>
      <c r="O3" s="79">
        <v>1189.9000000000001</v>
      </c>
      <c r="P3" s="80">
        <v>1133.5</v>
      </c>
      <c r="Q3" s="79" t="s">
        <v>101</v>
      </c>
      <c r="R3" s="80">
        <v>1</v>
      </c>
      <c r="S3" s="79">
        <v>1400</v>
      </c>
      <c r="T3" s="79">
        <v>1344</v>
      </c>
      <c r="U3" s="80">
        <v>1344</v>
      </c>
      <c r="V3" s="82">
        <v>56</v>
      </c>
      <c r="W3" s="128">
        <v>4.1666666666666664E-2</v>
      </c>
      <c r="X3" s="79">
        <v>1370</v>
      </c>
      <c r="Y3" s="79">
        <v>1319</v>
      </c>
      <c r="Z3" s="82">
        <v>1319</v>
      </c>
      <c r="AA3" s="82">
        <v>51</v>
      </c>
      <c r="AB3" s="81">
        <v>3.8665655799848368E-2</v>
      </c>
      <c r="AC3" s="87">
        <v>3.9710144927536231</v>
      </c>
      <c r="AD3" s="133">
        <v>3.8343023255813953</v>
      </c>
      <c r="AE3" s="79">
        <v>1825</v>
      </c>
      <c r="AF3" s="80">
        <v>1715</v>
      </c>
      <c r="AG3" s="79">
        <v>1545</v>
      </c>
      <c r="AH3" s="79">
        <v>170</v>
      </c>
      <c r="AI3" s="79">
        <v>1715</v>
      </c>
      <c r="AJ3" s="81">
        <v>0.9397260273972603</v>
      </c>
      <c r="AK3" s="88">
        <v>1.0315324120716358</v>
      </c>
      <c r="AL3" s="79">
        <v>20</v>
      </c>
      <c r="AM3" s="81">
        <v>1.0958904109589041E-2</v>
      </c>
      <c r="AN3" s="88">
        <v>0.73059360730593614</v>
      </c>
      <c r="AO3" s="79">
        <v>45</v>
      </c>
      <c r="AP3" s="79">
        <v>15</v>
      </c>
      <c r="AQ3" s="79">
        <v>60</v>
      </c>
      <c r="AR3" s="81">
        <v>3.287671232876712E-2</v>
      </c>
      <c r="AS3" s="83">
        <v>0.60882800608828003</v>
      </c>
      <c r="AT3" s="80">
        <v>25</v>
      </c>
      <c r="AU3" s="140" t="s">
        <v>49</v>
      </c>
      <c r="AV3" s="103" t="s">
        <v>49</v>
      </c>
      <c r="AW3" s="86"/>
      <c r="AY3" s="160">
        <v>1545</v>
      </c>
      <c r="AZ3">
        <v>80</v>
      </c>
      <c r="BA3" s="8">
        <f>AY3+AZ3</f>
        <v>1625</v>
      </c>
      <c r="BB3" s="9">
        <f>BA3/AF3</f>
        <v>0.94752186588921283</v>
      </c>
      <c r="BC3" s="64">
        <f>BB3/0.908</f>
        <v>1.0435262840189568</v>
      </c>
      <c r="BD3" s="8">
        <v>35</v>
      </c>
      <c r="BE3" s="9">
        <f>BD3/AF3</f>
        <v>2.0408163265306121E-2</v>
      </c>
      <c r="BF3" s="64">
        <f>BE3/0.027</f>
        <v>0.7558578987150415</v>
      </c>
      <c r="BG3" s="8">
        <v>25</v>
      </c>
      <c r="BH3" s="8">
        <v>20</v>
      </c>
      <c r="BI3" s="8">
        <f>BG3+BH3</f>
        <v>45</v>
      </c>
      <c r="BJ3" s="9">
        <f>BI3/AF3</f>
        <v>2.6239067055393587E-2</v>
      </c>
      <c r="BK3" s="45">
        <f>BJ3/0.054</f>
        <v>0.48590864917395532</v>
      </c>
      <c r="BL3" s="61">
        <v>20</v>
      </c>
    </row>
    <row r="4" spans="1:64">
      <c r="A4" s="84"/>
      <c r="B4" s="125" t="s">
        <v>102</v>
      </c>
      <c r="C4" s="80">
        <v>9300002.0199999996</v>
      </c>
      <c r="D4" s="80">
        <v>1</v>
      </c>
      <c r="E4" s="79">
        <v>1.5</v>
      </c>
      <c r="F4" s="79">
        <v>150</v>
      </c>
      <c r="G4" s="109">
        <v>1.4</v>
      </c>
      <c r="H4" s="85">
        <v>140</v>
      </c>
      <c r="I4" s="79">
        <v>3691</v>
      </c>
      <c r="J4" s="79">
        <v>3447</v>
      </c>
      <c r="K4" s="79">
        <v>3447</v>
      </c>
      <c r="L4" s="80">
        <v>3446</v>
      </c>
      <c r="M4" s="79">
        <v>244</v>
      </c>
      <c r="N4" s="128">
        <v>7.0786190890629527E-2</v>
      </c>
      <c r="O4" s="79">
        <v>2456.1999999999998</v>
      </c>
      <c r="P4" s="80">
        <v>2456.5</v>
      </c>
      <c r="Q4" s="79" t="s">
        <v>102</v>
      </c>
      <c r="R4" s="80">
        <v>1</v>
      </c>
      <c r="S4" s="79">
        <v>1489</v>
      </c>
      <c r="T4" s="79">
        <v>1426</v>
      </c>
      <c r="U4" s="80">
        <v>1426</v>
      </c>
      <c r="V4" s="82">
        <v>63</v>
      </c>
      <c r="W4" s="128">
        <v>4.4179523141654978E-2</v>
      </c>
      <c r="X4" s="79">
        <v>1437</v>
      </c>
      <c r="Y4" s="79">
        <v>1394</v>
      </c>
      <c r="Z4" s="82">
        <v>1394</v>
      </c>
      <c r="AA4" s="82">
        <v>43</v>
      </c>
      <c r="AB4" s="81">
        <v>3.0846484935437589E-2</v>
      </c>
      <c r="AC4" s="87">
        <v>9.58</v>
      </c>
      <c r="AD4" s="133">
        <v>9.9571428571428573</v>
      </c>
      <c r="AE4" s="79">
        <v>1605</v>
      </c>
      <c r="AF4" s="80">
        <v>1535</v>
      </c>
      <c r="AG4" s="79">
        <v>1415</v>
      </c>
      <c r="AH4" s="79">
        <v>100</v>
      </c>
      <c r="AI4" s="79">
        <v>1515</v>
      </c>
      <c r="AJ4" s="81">
        <v>0.94392523364485981</v>
      </c>
      <c r="AK4" s="88">
        <v>1.0361418591052247</v>
      </c>
      <c r="AL4" s="79">
        <v>15</v>
      </c>
      <c r="AM4" s="81">
        <v>9.3457943925233638E-3</v>
      </c>
      <c r="AN4" s="88">
        <v>0.62305295950155759</v>
      </c>
      <c r="AO4" s="79">
        <v>40</v>
      </c>
      <c r="AP4" s="79">
        <v>15</v>
      </c>
      <c r="AQ4" s="79">
        <v>55</v>
      </c>
      <c r="AR4" s="81">
        <v>3.4267912772585667E-2</v>
      </c>
      <c r="AS4" s="83">
        <v>0.63459097727010494</v>
      </c>
      <c r="AT4" s="80">
        <v>15</v>
      </c>
      <c r="AU4" s="140" t="s">
        <v>49</v>
      </c>
      <c r="AV4" s="103" t="s">
        <v>49</v>
      </c>
      <c r="AW4" s="86"/>
      <c r="AX4" s="105"/>
      <c r="AY4" s="160">
        <v>1360</v>
      </c>
      <c r="AZ4">
        <v>75</v>
      </c>
      <c r="BA4" s="8">
        <f>AY4+AZ4</f>
        <v>1435</v>
      </c>
      <c r="BB4" s="9">
        <f>BA4/AF4</f>
        <v>0.93485342019543971</v>
      </c>
      <c r="BC4" s="64">
        <f>BB4/0.908</f>
        <v>1.0295742513165635</v>
      </c>
      <c r="BD4" s="8">
        <v>0</v>
      </c>
      <c r="BE4" s="9">
        <f>BD4/AF4</f>
        <v>0</v>
      </c>
      <c r="BF4" s="64">
        <f>BE4/0.027</f>
        <v>0</v>
      </c>
      <c r="BG4" s="8">
        <v>55</v>
      </c>
      <c r="BH4" s="8">
        <v>25</v>
      </c>
      <c r="BI4" s="8">
        <f>BG4+BH4</f>
        <v>80</v>
      </c>
      <c r="BJ4" s="9">
        <f>BI4/AF4</f>
        <v>5.2117263843648211E-2</v>
      </c>
      <c r="BK4" s="45">
        <f>BJ4/0.054</f>
        <v>0.96513451562311503</v>
      </c>
      <c r="BL4" s="61">
        <v>10</v>
      </c>
    </row>
    <row r="5" spans="1:64">
      <c r="A5" s="69"/>
      <c r="B5" s="126" t="s">
        <v>103</v>
      </c>
      <c r="C5" s="71">
        <v>9300003</v>
      </c>
      <c r="D5" s="71">
        <v>1</v>
      </c>
      <c r="E5" s="70">
        <v>0.48</v>
      </c>
      <c r="F5" s="70">
        <v>48</v>
      </c>
      <c r="G5" s="110">
        <v>0.48</v>
      </c>
      <c r="H5" s="72">
        <v>48</v>
      </c>
      <c r="I5" s="70">
        <v>1980</v>
      </c>
      <c r="J5" s="70">
        <v>1936</v>
      </c>
      <c r="K5" s="70">
        <v>1936</v>
      </c>
      <c r="L5" s="71">
        <v>1706</v>
      </c>
      <c r="M5" s="70">
        <v>44</v>
      </c>
      <c r="N5" s="129">
        <v>2.2727272727272728E-2</v>
      </c>
      <c r="O5" s="70">
        <v>4120.7</v>
      </c>
      <c r="P5" s="71">
        <v>4030</v>
      </c>
      <c r="Q5" s="70" t="s">
        <v>103</v>
      </c>
      <c r="R5" s="71">
        <v>1</v>
      </c>
      <c r="S5" s="70">
        <v>1119</v>
      </c>
      <c r="T5" s="70">
        <v>1126</v>
      </c>
      <c r="U5" s="71">
        <v>1126</v>
      </c>
      <c r="V5" s="74">
        <v>-7</v>
      </c>
      <c r="W5" s="129">
        <v>-6.2166962699822378E-3</v>
      </c>
      <c r="X5" s="70">
        <v>1072</v>
      </c>
      <c r="Y5" s="70">
        <v>1038</v>
      </c>
      <c r="Z5" s="74">
        <v>1038</v>
      </c>
      <c r="AA5" s="74">
        <v>34</v>
      </c>
      <c r="AB5" s="73">
        <v>3.2755298651252408E-2</v>
      </c>
      <c r="AC5" s="75">
        <v>22.333333333333332</v>
      </c>
      <c r="AD5" s="134">
        <v>21.625</v>
      </c>
      <c r="AE5" s="70">
        <v>710</v>
      </c>
      <c r="AF5" s="71">
        <v>705</v>
      </c>
      <c r="AG5" s="70">
        <v>500</v>
      </c>
      <c r="AH5" s="70">
        <v>85</v>
      </c>
      <c r="AI5" s="70">
        <v>585</v>
      </c>
      <c r="AJ5" s="73">
        <v>0.823943661971831</v>
      </c>
      <c r="AK5" s="76">
        <v>0.90443870688455652</v>
      </c>
      <c r="AL5" s="70">
        <v>30</v>
      </c>
      <c r="AM5" s="73">
        <v>4.2253521126760563E-2</v>
      </c>
      <c r="AN5" s="76">
        <v>2.8169014084507045</v>
      </c>
      <c r="AO5" s="70">
        <v>65</v>
      </c>
      <c r="AP5" s="70">
        <v>10</v>
      </c>
      <c r="AQ5" s="70">
        <v>75</v>
      </c>
      <c r="AR5" s="73">
        <v>0.10563380281690141</v>
      </c>
      <c r="AS5" s="77">
        <v>1.9561815336463224</v>
      </c>
      <c r="AT5" s="71">
        <v>20</v>
      </c>
      <c r="AU5" s="101" t="s">
        <v>51</v>
      </c>
      <c r="AV5" s="268" t="s">
        <v>51</v>
      </c>
      <c r="AW5" s="78" t="s">
        <v>151</v>
      </c>
      <c r="AX5" s="105"/>
      <c r="AY5" s="160">
        <v>485</v>
      </c>
      <c r="AZ5">
        <v>85</v>
      </c>
      <c r="BA5" s="8">
        <f>AY5+AZ5</f>
        <v>570</v>
      </c>
      <c r="BB5" s="9">
        <f>BA5/AF5</f>
        <v>0.80851063829787229</v>
      </c>
      <c r="BC5" s="64">
        <f>BB5/0.908</f>
        <v>0.89043021838972713</v>
      </c>
      <c r="BD5" s="8">
        <v>35</v>
      </c>
      <c r="BE5" s="9">
        <f>BD5/AF5</f>
        <v>4.9645390070921988E-2</v>
      </c>
      <c r="BF5" s="64">
        <f>BE5/0.027</f>
        <v>1.8387181507748884</v>
      </c>
      <c r="BG5" s="8">
        <v>70</v>
      </c>
      <c r="BH5" s="8">
        <v>20</v>
      </c>
      <c r="BI5" s="8">
        <f>BG5+BH5</f>
        <v>90</v>
      </c>
      <c r="BJ5" s="9">
        <f>BI5/AF5</f>
        <v>0.1276595744680851</v>
      </c>
      <c r="BK5" s="45">
        <f>BJ5/0.054</f>
        <v>2.3640661938534278</v>
      </c>
      <c r="BL5" s="61">
        <v>15</v>
      </c>
    </row>
    <row r="6" spans="1:64">
      <c r="A6" s="69"/>
      <c r="B6" s="126" t="s">
        <v>104</v>
      </c>
      <c r="C6" s="71">
        <v>9300004</v>
      </c>
      <c r="D6" s="71">
        <v>1</v>
      </c>
      <c r="E6" s="70">
        <v>0.55000000000000004</v>
      </c>
      <c r="F6" s="70">
        <v>55.000000000000007</v>
      </c>
      <c r="G6" s="110">
        <v>0.55000000000000004</v>
      </c>
      <c r="H6" s="72">
        <v>55.000000000000007</v>
      </c>
      <c r="I6" s="70">
        <v>1764</v>
      </c>
      <c r="J6" s="70">
        <v>1709</v>
      </c>
      <c r="K6" s="70">
        <v>1709</v>
      </c>
      <c r="L6" s="71">
        <v>1688</v>
      </c>
      <c r="M6" s="70">
        <v>55</v>
      </c>
      <c r="N6" s="129">
        <v>3.2182562902282039E-2</v>
      </c>
      <c r="O6" s="70">
        <v>3186.4</v>
      </c>
      <c r="P6" s="71">
        <v>3087.6</v>
      </c>
      <c r="Q6" s="70" t="s">
        <v>104</v>
      </c>
      <c r="R6" s="71">
        <v>1</v>
      </c>
      <c r="S6" s="70">
        <v>843</v>
      </c>
      <c r="T6" s="70">
        <v>839</v>
      </c>
      <c r="U6" s="71">
        <v>839</v>
      </c>
      <c r="V6" s="74">
        <v>4</v>
      </c>
      <c r="W6" s="129">
        <v>4.7675804529201428E-3</v>
      </c>
      <c r="X6" s="70">
        <v>807</v>
      </c>
      <c r="Y6" s="70">
        <v>801</v>
      </c>
      <c r="Z6" s="74">
        <v>801</v>
      </c>
      <c r="AA6" s="74">
        <v>6</v>
      </c>
      <c r="AB6" s="73">
        <v>7.4906367041198503E-3</v>
      </c>
      <c r="AC6" s="75">
        <v>14.67272727272727</v>
      </c>
      <c r="AD6" s="134">
        <v>14.563636363636363</v>
      </c>
      <c r="AE6" s="70">
        <v>685</v>
      </c>
      <c r="AF6" s="71">
        <v>710</v>
      </c>
      <c r="AG6" s="70">
        <v>535</v>
      </c>
      <c r="AH6" s="70">
        <v>90</v>
      </c>
      <c r="AI6" s="70">
        <v>625</v>
      </c>
      <c r="AJ6" s="73">
        <v>0.91240875912408759</v>
      </c>
      <c r="AK6" s="76">
        <v>1.001546387622489</v>
      </c>
      <c r="AL6" s="70">
        <v>0</v>
      </c>
      <c r="AM6" s="73">
        <v>0</v>
      </c>
      <c r="AN6" s="76">
        <v>0</v>
      </c>
      <c r="AO6" s="70">
        <v>45</v>
      </c>
      <c r="AP6" s="70">
        <v>10</v>
      </c>
      <c r="AQ6" s="70">
        <v>55</v>
      </c>
      <c r="AR6" s="73">
        <v>8.0291970802919707E-2</v>
      </c>
      <c r="AS6" s="77">
        <v>1.4868883482022168</v>
      </c>
      <c r="AT6" s="71">
        <v>10</v>
      </c>
      <c r="AU6" s="101" t="s">
        <v>51</v>
      </c>
      <c r="AV6" s="104" t="s">
        <v>51</v>
      </c>
      <c r="AW6" s="78" t="s">
        <v>178</v>
      </c>
      <c r="AX6" s="105"/>
      <c r="AY6" s="160">
        <v>510</v>
      </c>
      <c r="AZ6">
        <v>75</v>
      </c>
      <c r="BA6" s="8">
        <f>AY6+AZ6</f>
        <v>585</v>
      </c>
      <c r="BB6" s="9">
        <f>BA6/AF6</f>
        <v>0.823943661971831</v>
      </c>
      <c r="BC6" s="64">
        <f>BB6/0.908</f>
        <v>0.90742694049761119</v>
      </c>
      <c r="BD6" s="8">
        <v>20</v>
      </c>
      <c r="BE6" s="9">
        <f>BD6/AF6</f>
        <v>2.8169014084507043E-2</v>
      </c>
      <c r="BF6" s="64">
        <f>BE6/0.027</f>
        <v>1.0432968179447053</v>
      </c>
      <c r="BG6" s="8">
        <v>65</v>
      </c>
      <c r="BH6" s="8">
        <v>30</v>
      </c>
      <c r="BI6" s="8">
        <f>BG6+BH6</f>
        <v>95</v>
      </c>
      <c r="BJ6" s="9">
        <f>BI6/AF6</f>
        <v>0.13380281690140844</v>
      </c>
      <c r="BK6" s="45">
        <f>BJ6/0.054</f>
        <v>2.477829942618675</v>
      </c>
      <c r="BL6" s="61">
        <v>10</v>
      </c>
    </row>
    <row r="7" spans="1:64">
      <c r="A7" s="69"/>
      <c r="B7" s="126" t="s">
        <v>105</v>
      </c>
      <c r="C7" s="71">
        <v>9300005</v>
      </c>
      <c r="D7" s="71">
        <v>1</v>
      </c>
      <c r="E7" s="70">
        <v>0.88</v>
      </c>
      <c r="F7" s="70">
        <v>88</v>
      </c>
      <c r="G7" s="110">
        <v>0.89</v>
      </c>
      <c r="H7" s="72">
        <v>89</v>
      </c>
      <c r="I7" s="70">
        <v>3537</v>
      </c>
      <c r="J7" s="70">
        <v>3370</v>
      </c>
      <c r="K7" s="70">
        <v>3370</v>
      </c>
      <c r="L7" s="71">
        <v>2930</v>
      </c>
      <c r="M7" s="70">
        <v>167</v>
      </c>
      <c r="N7" s="129">
        <v>4.9554896142433233E-2</v>
      </c>
      <c r="O7" s="70">
        <v>3998.9</v>
      </c>
      <c r="P7" s="71">
        <v>3798.5</v>
      </c>
      <c r="Q7" s="70" t="s">
        <v>105</v>
      </c>
      <c r="R7" s="71">
        <v>1</v>
      </c>
      <c r="S7" s="70">
        <v>2170</v>
      </c>
      <c r="T7" s="70">
        <v>2043</v>
      </c>
      <c r="U7" s="71">
        <v>2043</v>
      </c>
      <c r="V7" s="74">
        <v>127</v>
      </c>
      <c r="W7" s="129">
        <v>6.2163485070974057E-2</v>
      </c>
      <c r="X7" s="70">
        <v>2072</v>
      </c>
      <c r="Y7" s="70">
        <v>1936</v>
      </c>
      <c r="Z7" s="74">
        <v>1936</v>
      </c>
      <c r="AA7" s="74">
        <v>136</v>
      </c>
      <c r="AB7" s="73">
        <v>7.0247933884297523E-2</v>
      </c>
      <c r="AC7" s="75">
        <v>23.545454545454547</v>
      </c>
      <c r="AD7" s="134">
        <v>21.752808988764045</v>
      </c>
      <c r="AE7" s="70">
        <v>1025</v>
      </c>
      <c r="AF7" s="71">
        <v>995</v>
      </c>
      <c r="AG7" s="70">
        <v>750</v>
      </c>
      <c r="AH7" s="70">
        <v>85</v>
      </c>
      <c r="AI7" s="70">
        <v>835</v>
      </c>
      <c r="AJ7" s="73">
        <v>0.81463414634146336</v>
      </c>
      <c r="AK7" s="76">
        <v>0.8942196996064361</v>
      </c>
      <c r="AL7" s="70">
        <v>30</v>
      </c>
      <c r="AM7" s="73">
        <v>2.9268292682926831E-2</v>
      </c>
      <c r="AN7" s="76">
        <v>1.9512195121951221</v>
      </c>
      <c r="AO7" s="70">
        <v>125</v>
      </c>
      <c r="AP7" s="70">
        <v>10</v>
      </c>
      <c r="AQ7" s="70">
        <v>135</v>
      </c>
      <c r="AR7" s="73">
        <v>0.13170731707317074</v>
      </c>
      <c r="AS7" s="77">
        <v>2.4390243902439024</v>
      </c>
      <c r="AT7" s="71">
        <v>30</v>
      </c>
      <c r="AU7" s="101" t="s">
        <v>51</v>
      </c>
      <c r="AV7" s="104" t="s">
        <v>51</v>
      </c>
      <c r="AW7" s="78"/>
      <c r="AX7" s="105"/>
      <c r="AY7" s="160">
        <v>680</v>
      </c>
      <c r="AZ7">
        <v>75</v>
      </c>
      <c r="BA7" s="8">
        <f>AY7+AZ7</f>
        <v>755</v>
      </c>
      <c r="BB7" s="9">
        <f>BA7/AF7</f>
        <v>0.75879396984924619</v>
      </c>
      <c r="BC7" s="64">
        <f>BB7/0.908</f>
        <v>0.8356761782480685</v>
      </c>
      <c r="BD7" s="8">
        <v>65</v>
      </c>
      <c r="BE7" s="9">
        <f>BD7/AF7</f>
        <v>6.5326633165829151E-2</v>
      </c>
      <c r="BF7" s="64">
        <f>BE7/0.027</f>
        <v>2.4195049320677464</v>
      </c>
      <c r="BG7" s="8">
        <v>150</v>
      </c>
      <c r="BH7" s="8">
        <v>25</v>
      </c>
      <c r="BI7" s="8">
        <f>BG7+BH7</f>
        <v>175</v>
      </c>
      <c r="BJ7" s="9">
        <f>BI7/AF7</f>
        <v>0.17587939698492464</v>
      </c>
      <c r="BK7" s="45">
        <f>BJ7/0.054</f>
        <v>3.2570258700911969</v>
      </c>
      <c r="BL7" s="61">
        <v>15</v>
      </c>
    </row>
    <row r="8" spans="1:64">
      <c r="A8" s="69"/>
      <c r="B8" s="126" t="s">
        <v>106</v>
      </c>
      <c r="C8" s="71">
        <v>9300006</v>
      </c>
      <c r="D8" s="71">
        <v>1</v>
      </c>
      <c r="E8" s="70">
        <v>0.84</v>
      </c>
      <c r="F8" s="70">
        <v>84</v>
      </c>
      <c r="G8" s="110">
        <v>0.83</v>
      </c>
      <c r="H8" s="72">
        <v>83</v>
      </c>
      <c r="I8" s="70">
        <v>2678</v>
      </c>
      <c r="J8" s="70">
        <v>2417</v>
      </c>
      <c r="K8" s="70">
        <v>2417</v>
      </c>
      <c r="L8" s="71">
        <v>2491</v>
      </c>
      <c r="M8" s="70">
        <v>261</v>
      </c>
      <c r="N8" s="129">
        <v>0.10798510550268929</v>
      </c>
      <c r="O8" s="70">
        <v>3179</v>
      </c>
      <c r="P8" s="71">
        <v>2927.6</v>
      </c>
      <c r="Q8" s="70" t="s">
        <v>106</v>
      </c>
      <c r="R8" s="71">
        <v>1</v>
      </c>
      <c r="S8" s="70">
        <v>1321</v>
      </c>
      <c r="T8" s="70">
        <v>1290</v>
      </c>
      <c r="U8" s="71">
        <v>1290</v>
      </c>
      <c r="V8" s="74">
        <v>31</v>
      </c>
      <c r="W8" s="129">
        <v>2.4031007751937984E-2</v>
      </c>
      <c r="X8" s="70">
        <v>1234</v>
      </c>
      <c r="Y8" s="70">
        <v>1169</v>
      </c>
      <c r="Z8" s="74">
        <v>1169</v>
      </c>
      <c r="AA8" s="74">
        <v>65</v>
      </c>
      <c r="AB8" s="73">
        <v>5.5603079555175364E-2</v>
      </c>
      <c r="AC8" s="75">
        <v>14.69047619047619</v>
      </c>
      <c r="AD8" s="134">
        <v>14.08433734939759</v>
      </c>
      <c r="AE8" s="70">
        <v>885</v>
      </c>
      <c r="AF8" s="71">
        <v>880</v>
      </c>
      <c r="AG8" s="70">
        <v>655</v>
      </c>
      <c r="AH8" s="70">
        <v>120</v>
      </c>
      <c r="AI8" s="70">
        <v>775</v>
      </c>
      <c r="AJ8" s="73">
        <v>0.87570621468926557</v>
      </c>
      <c r="AK8" s="76">
        <v>0.96125819395089518</v>
      </c>
      <c r="AL8" s="70">
        <v>25</v>
      </c>
      <c r="AM8" s="73">
        <v>2.8248587570621469E-2</v>
      </c>
      <c r="AN8" s="76">
        <v>1.8832391713747647</v>
      </c>
      <c r="AO8" s="70">
        <v>40</v>
      </c>
      <c r="AP8" s="70">
        <v>30</v>
      </c>
      <c r="AQ8" s="70">
        <v>70</v>
      </c>
      <c r="AR8" s="73">
        <v>7.909604519774012E-2</v>
      </c>
      <c r="AS8" s="77">
        <v>1.4647415777359281</v>
      </c>
      <c r="AT8" s="71">
        <v>15</v>
      </c>
      <c r="AU8" s="101" t="s">
        <v>51</v>
      </c>
      <c r="AV8" s="104" t="s">
        <v>51</v>
      </c>
      <c r="AW8" s="78"/>
      <c r="AX8" s="105"/>
      <c r="AY8" s="160">
        <v>670</v>
      </c>
      <c r="AZ8">
        <v>55</v>
      </c>
      <c r="BA8" s="8">
        <f>AY8+AZ8</f>
        <v>725</v>
      </c>
      <c r="BB8" s="9">
        <f>BA8/AF8</f>
        <v>0.82386363636363635</v>
      </c>
      <c r="BC8" s="64">
        <f>BB8/0.908</f>
        <v>0.90733880656788146</v>
      </c>
      <c r="BD8" s="8">
        <v>35</v>
      </c>
      <c r="BE8" s="9">
        <f>BD8/AF8</f>
        <v>3.9772727272727272E-2</v>
      </c>
      <c r="BF8" s="64">
        <f>BE8/0.027</f>
        <v>1.473063973063973</v>
      </c>
      <c r="BG8" s="8">
        <v>80</v>
      </c>
      <c r="BH8" s="8">
        <v>30</v>
      </c>
      <c r="BI8" s="8">
        <f>BG8+BH8</f>
        <v>110</v>
      </c>
      <c r="BJ8" s="9">
        <f>BI8/AF8</f>
        <v>0.125</v>
      </c>
      <c r="BK8" s="45">
        <f>BJ8/0.054</f>
        <v>2.3148148148148149</v>
      </c>
      <c r="BL8" s="61">
        <v>15</v>
      </c>
    </row>
    <row r="9" spans="1:64">
      <c r="A9" s="84"/>
      <c r="B9" s="125" t="s">
        <v>107</v>
      </c>
      <c r="C9" s="80">
        <v>9300007</v>
      </c>
      <c r="D9" s="80">
        <v>1</v>
      </c>
      <c r="E9" s="79">
        <v>2.17</v>
      </c>
      <c r="F9" s="79">
        <v>217</v>
      </c>
      <c r="G9" s="109">
        <v>2.15</v>
      </c>
      <c r="H9" s="85">
        <v>215</v>
      </c>
      <c r="I9" s="79">
        <v>4841</v>
      </c>
      <c r="J9" s="79">
        <v>4600</v>
      </c>
      <c r="K9" s="79">
        <v>4600</v>
      </c>
      <c r="L9" s="80">
        <v>4317</v>
      </c>
      <c r="M9" s="79">
        <v>241</v>
      </c>
      <c r="N9" s="128">
        <v>5.2391304347826087E-2</v>
      </c>
      <c r="O9" s="79">
        <v>2228.1</v>
      </c>
      <c r="P9" s="80">
        <v>2136.6999999999998</v>
      </c>
      <c r="Q9" s="79" t="s">
        <v>107</v>
      </c>
      <c r="R9" s="80">
        <v>1</v>
      </c>
      <c r="S9" s="79">
        <v>1994</v>
      </c>
      <c r="T9" s="79">
        <v>1974</v>
      </c>
      <c r="U9" s="80">
        <v>1974</v>
      </c>
      <c r="V9" s="82">
        <v>20</v>
      </c>
      <c r="W9" s="128">
        <v>1.0131712259371834E-2</v>
      </c>
      <c r="X9" s="79">
        <v>1903</v>
      </c>
      <c r="Y9" s="79">
        <v>1881</v>
      </c>
      <c r="Z9" s="82">
        <v>1881</v>
      </c>
      <c r="AA9" s="82">
        <v>22</v>
      </c>
      <c r="AB9" s="81">
        <v>1.1695906432748537E-2</v>
      </c>
      <c r="AC9" s="87">
        <v>8.7695852534562206</v>
      </c>
      <c r="AD9" s="133">
        <v>8.7488372093023248</v>
      </c>
      <c r="AE9" s="79">
        <v>2110</v>
      </c>
      <c r="AF9" s="80">
        <v>2025</v>
      </c>
      <c r="AG9" s="79">
        <v>1725</v>
      </c>
      <c r="AH9" s="79">
        <v>220</v>
      </c>
      <c r="AI9" s="79">
        <v>1945</v>
      </c>
      <c r="AJ9" s="81">
        <v>0.9218009478672986</v>
      </c>
      <c r="AK9" s="88">
        <v>1.0118561447500534</v>
      </c>
      <c r="AL9" s="79">
        <v>60</v>
      </c>
      <c r="AM9" s="81">
        <v>2.843601895734597E-2</v>
      </c>
      <c r="AN9" s="88">
        <v>1.8957345971563981</v>
      </c>
      <c r="AO9" s="79">
        <v>40</v>
      </c>
      <c r="AP9" s="79">
        <v>15</v>
      </c>
      <c r="AQ9" s="79">
        <v>55</v>
      </c>
      <c r="AR9" s="81">
        <v>2.6066350710900472E-2</v>
      </c>
      <c r="AS9" s="83">
        <v>0.48271019835000878</v>
      </c>
      <c r="AT9" s="80">
        <v>50</v>
      </c>
      <c r="AU9" s="140" t="s">
        <v>49</v>
      </c>
      <c r="AV9" s="103" t="s">
        <v>49</v>
      </c>
      <c r="AW9" s="86"/>
      <c r="AX9" s="105"/>
      <c r="AY9" s="160">
        <v>1645</v>
      </c>
      <c r="AZ9">
        <v>205</v>
      </c>
      <c r="BA9" s="8">
        <f>AY9+AZ9</f>
        <v>1850</v>
      </c>
      <c r="BB9" s="9">
        <f>BA9/AF9</f>
        <v>0.9135802469135802</v>
      </c>
      <c r="BC9" s="64">
        <f>BB9/0.908</f>
        <v>1.0061456463805949</v>
      </c>
      <c r="BD9" s="8">
        <v>45</v>
      </c>
      <c r="BE9" s="9">
        <f>BD9/AF9</f>
        <v>2.2222222222222223E-2</v>
      </c>
      <c r="BF9" s="64">
        <f>BE9/0.027</f>
        <v>0.82304526748971196</v>
      </c>
      <c r="BG9" s="8">
        <v>65</v>
      </c>
      <c r="BH9" s="8">
        <v>30</v>
      </c>
      <c r="BI9" s="8">
        <f>BG9+BH9</f>
        <v>95</v>
      </c>
      <c r="BJ9" s="9">
        <f>BI9/AF9</f>
        <v>4.6913580246913583E-2</v>
      </c>
      <c r="BK9" s="45">
        <f>BJ9/0.054</f>
        <v>0.86877000457247378</v>
      </c>
      <c r="BL9" s="61">
        <v>40</v>
      </c>
    </row>
    <row r="10" spans="1:64">
      <c r="A10" s="84"/>
      <c r="B10" s="125" t="s">
        <v>108</v>
      </c>
      <c r="C10" s="80">
        <v>9300008</v>
      </c>
      <c r="D10" s="80">
        <v>1</v>
      </c>
      <c r="E10" s="79">
        <v>3.36</v>
      </c>
      <c r="F10" s="79">
        <v>336</v>
      </c>
      <c r="G10" s="109">
        <v>3.39</v>
      </c>
      <c r="H10" s="85">
        <v>339</v>
      </c>
      <c r="I10" s="79">
        <v>4509</v>
      </c>
      <c r="J10" s="79">
        <v>4408</v>
      </c>
      <c r="K10" s="79">
        <v>4408</v>
      </c>
      <c r="L10" s="80">
        <v>4283</v>
      </c>
      <c r="M10" s="79">
        <v>101</v>
      </c>
      <c r="N10" s="128">
        <v>2.2912885662431944E-2</v>
      </c>
      <c r="O10" s="79">
        <v>1343.9</v>
      </c>
      <c r="P10" s="80">
        <v>1299.8</v>
      </c>
      <c r="Q10" s="79" t="s">
        <v>108</v>
      </c>
      <c r="R10" s="80">
        <v>1</v>
      </c>
      <c r="S10" s="79">
        <v>1836</v>
      </c>
      <c r="T10" s="79">
        <v>1816</v>
      </c>
      <c r="U10" s="80">
        <v>1816</v>
      </c>
      <c r="V10" s="82">
        <v>20</v>
      </c>
      <c r="W10" s="128">
        <v>1.1013215859030838E-2</v>
      </c>
      <c r="X10" s="79">
        <v>1772</v>
      </c>
      <c r="Y10" s="79">
        <v>1754</v>
      </c>
      <c r="Z10" s="82">
        <v>1754</v>
      </c>
      <c r="AA10" s="82">
        <v>18</v>
      </c>
      <c r="AB10" s="81">
        <v>1.0262257696693273E-2</v>
      </c>
      <c r="AC10" s="87">
        <v>5.2738095238095237</v>
      </c>
      <c r="AD10" s="133">
        <v>5.1740412979351031</v>
      </c>
      <c r="AE10" s="79">
        <v>1970</v>
      </c>
      <c r="AF10" s="80">
        <v>2020</v>
      </c>
      <c r="AG10" s="79">
        <v>1635</v>
      </c>
      <c r="AH10" s="79">
        <v>180</v>
      </c>
      <c r="AI10" s="79">
        <v>1815</v>
      </c>
      <c r="AJ10" s="81">
        <v>0.92131979695431476</v>
      </c>
      <c r="AK10" s="88">
        <v>1.0113279878752082</v>
      </c>
      <c r="AL10" s="79">
        <v>15</v>
      </c>
      <c r="AM10" s="81">
        <v>7.6142131979695434E-3</v>
      </c>
      <c r="AN10" s="88">
        <v>0.50761421319796962</v>
      </c>
      <c r="AO10" s="79">
        <v>90</v>
      </c>
      <c r="AP10" s="79">
        <v>15</v>
      </c>
      <c r="AQ10" s="79">
        <v>105</v>
      </c>
      <c r="AR10" s="81">
        <v>5.3299492385786802E-2</v>
      </c>
      <c r="AS10" s="83">
        <v>0.98702763677382965</v>
      </c>
      <c r="AT10" s="80">
        <v>20</v>
      </c>
      <c r="AU10" s="140" t="s">
        <v>49</v>
      </c>
      <c r="AV10" s="103" t="s">
        <v>49</v>
      </c>
      <c r="AW10" s="86"/>
      <c r="AX10" s="105"/>
      <c r="AY10" s="160">
        <v>1695</v>
      </c>
      <c r="AZ10">
        <v>160</v>
      </c>
      <c r="BA10" s="8">
        <f>AY10+AZ10</f>
        <v>1855</v>
      </c>
      <c r="BB10" s="9">
        <f>BA10/AF10</f>
        <v>0.91831683168316836</v>
      </c>
      <c r="BC10" s="64">
        <f>BB10/0.908</f>
        <v>1.011362149430802</v>
      </c>
      <c r="BD10" s="8">
        <v>55</v>
      </c>
      <c r="BE10" s="9">
        <f>BD10/AF10</f>
        <v>2.7227722772277228E-2</v>
      </c>
      <c r="BF10" s="64">
        <f>BE10/0.027</f>
        <v>1.0084341767510085</v>
      </c>
      <c r="BG10" s="8">
        <v>55</v>
      </c>
      <c r="BH10" s="8">
        <v>35</v>
      </c>
      <c r="BI10" s="8">
        <f>BG10+BH10</f>
        <v>90</v>
      </c>
      <c r="BJ10" s="9">
        <f>BI10/AF10</f>
        <v>4.4554455445544552E-2</v>
      </c>
      <c r="BK10" s="45">
        <f>BJ10/0.054</f>
        <v>0.82508250825082508</v>
      </c>
      <c r="BL10" s="61">
        <v>10</v>
      </c>
    </row>
    <row r="11" spans="1:64">
      <c r="A11" s="84"/>
      <c r="B11" s="125" t="s">
        <v>109</v>
      </c>
      <c r="C11" s="80">
        <v>9300009</v>
      </c>
      <c r="D11" s="80">
        <v>1</v>
      </c>
      <c r="E11" s="79">
        <v>2.2400000000000002</v>
      </c>
      <c r="F11" s="79">
        <v>224.00000000000003</v>
      </c>
      <c r="G11" s="109">
        <v>2.2400000000000002</v>
      </c>
      <c r="H11" s="85">
        <v>224.00000000000003</v>
      </c>
      <c r="I11" s="79">
        <v>602</v>
      </c>
      <c r="J11" s="79">
        <v>660</v>
      </c>
      <c r="K11" s="79">
        <v>660</v>
      </c>
      <c r="L11" s="80">
        <v>663</v>
      </c>
      <c r="M11" s="79">
        <v>-58</v>
      </c>
      <c r="N11" s="128">
        <v>-8.7878787878787876E-2</v>
      </c>
      <c r="O11" s="79">
        <v>268.39999999999998</v>
      </c>
      <c r="P11" s="80">
        <v>294.60000000000002</v>
      </c>
      <c r="Q11" s="79" t="s">
        <v>109</v>
      </c>
      <c r="R11" s="80">
        <v>1</v>
      </c>
      <c r="S11" s="79">
        <v>285</v>
      </c>
      <c r="T11" s="79">
        <v>241</v>
      </c>
      <c r="U11" s="80">
        <v>241</v>
      </c>
      <c r="V11" s="82">
        <v>44</v>
      </c>
      <c r="W11" s="128">
        <v>0.18257261410788381</v>
      </c>
      <c r="X11" s="79">
        <v>256</v>
      </c>
      <c r="Y11" s="79">
        <v>231</v>
      </c>
      <c r="Z11" s="82">
        <v>231</v>
      </c>
      <c r="AA11" s="82">
        <v>25</v>
      </c>
      <c r="AB11" s="81">
        <v>0.10822510822510822</v>
      </c>
      <c r="AC11" s="87">
        <v>1.1428571428571428</v>
      </c>
      <c r="AD11" s="133">
        <v>1.0312499999999998</v>
      </c>
      <c r="AE11" s="79">
        <v>45</v>
      </c>
      <c r="AF11" s="80">
        <v>65</v>
      </c>
      <c r="AG11" s="79">
        <v>35</v>
      </c>
      <c r="AH11" s="79">
        <v>0</v>
      </c>
      <c r="AI11" s="79">
        <v>35</v>
      </c>
      <c r="AJ11" s="81">
        <v>0.77777777777777779</v>
      </c>
      <c r="AK11" s="88">
        <v>0.85376265398219298</v>
      </c>
      <c r="AL11" s="79">
        <v>0</v>
      </c>
      <c r="AM11" s="81">
        <v>0</v>
      </c>
      <c r="AN11" s="88">
        <v>0</v>
      </c>
      <c r="AO11" s="79">
        <v>0</v>
      </c>
      <c r="AP11" s="79">
        <v>0</v>
      </c>
      <c r="AQ11" s="79">
        <v>0</v>
      </c>
      <c r="AR11" s="81">
        <v>0</v>
      </c>
      <c r="AS11" s="83">
        <v>0</v>
      </c>
      <c r="AT11" s="80">
        <v>0</v>
      </c>
      <c r="AU11" s="140" t="s">
        <v>49</v>
      </c>
      <c r="AV11" s="103" t="s">
        <v>49</v>
      </c>
      <c r="AW11" s="86"/>
      <c r="AX11" s="105"/>
      <c r="AY11" s="160">
        <v>50</v>
      </c>
      <c r="AZ11">
        <v>10</v>
      </c>
      <c r="BA11" s="8">
        <f>AY11+AZ11</f>
        <v>60</v>
      </c>
      <c r="BB11" s="9">
        <f>BA11/AF11</f>
        <v>0.92307692307692313</v>
      </c>
      <c r="BC11" s="64">
        <f>BB11/0.908</f>
        <v>1.0166045408336157</v>
      </c>
      <c r="BD11" s="8">
        <v>0</v>
      </c>
      <c r="BE11" s="9">
        <f>BD11/AF11</f>
        <v>0</v>
      </c>
      <c r="BF11" s="64">
        <f>BE11/0.027</f>
        <v>0</v>
      </c>
      <c r="BG11" s="8">
        <v>0</v>
      </c>
      <c r="BH11" s="8">
        <v>0</v>
      </c>
      <c r="BI11" s="8">
        <f>BG11+BH11</f>
        <v>0</v>
      </c>
      <c r="BJ11" s="9">
        <f>BI11/AF11</f>
        <v>0</v>
      </c>
      <c r="BK11" s="45">
        <f>BJ11/0.054</f>
        <v>0</v>
      </c>
      <c r="BL11" s="61">
        <v>0</v>
      </c>
    </row>
    <row r="12" spans="1:64">
      <c r="A12" s="69" t="s">
        <v>183</v>
      </c>
      <c r="B12" s="126" t="s">
        <v>110</v>
      </c>
      <c r="C12" s="71">
        <v>9300010</v>
      </c>
      <c r="D12" s="71">
        <v>1</v>
      </c>
      <c r="E12" s="70">
        <v>0.57999999999999996</v>
      </c>
      <c r="F12" s="70">
        <v>57.999999999999993</v>
      </c>
      <c r="G12" s="110">
        <v>0.57999999999999996</v>
      </c>
      <c r="H12" s="72">
        <v>57.999999999999993</v>
      </c>
      <c r="I12" s="70">
        <v>2629</v>
      </c>
      <c r="J12" s="70">
        <v>1891</v>
      </c>
      <c r="K12" s="70">
        <v>1891</v>
      </c>
      <c r="L12" s="71">
        <v>1731</v>
      </c>
      <c r="M12" s="70">
        <v>738</v>
      </c>
      <c r="N12" s="129">
        <v>0.39026969857218402</v>
      </c>
      <c r="O12" s="70">
        <v>4565</v>
      </c>
      <c r="P12" s="71">
        <v>3288.7</v>
      </c>
      <c r="Q12" s="70" t="s">
        <v>110</v>
      </c>
      <c r="R12" s="71">
        <v>1</v>
      </c>
      <c r="S12" s="70">
        <v>1184</v>
      </c>
      <c r="T12" s="70">
        <v>855</v>
      </c>
      <c r="U12" s="71">
        <v>855</v>
      </c>
      <c r="V12" s="74">
        <v>329</v>
      </c>
      <c r="W12" s="129">
        <v>0.38479532163742691</v>
      </c>
      <c r="X12" s="70">
        <v>1114</v>
      </c>
      <c r="Y12" s="70">
        <v>775</v>
      </c>
      <c r="Z12" s="74">
        <v>775</v>
      </c>
      <c r="AA12" s="74">
        <v>339</v>
      </c>
      <c r="AB12" s="73">
        <v>0.4374193548387097</v>
      </c>
      <c r="AC12" s="75">
        <v>19.206896551724139</v>
      </c>
      <c r="AD12" s="134">
        <v>13.362068965517244</v>
      </c>
      <c r="AE12" s="70">
        <v>1115</v>
      </c>
      <c r="AF12" s="71">
        <v>795</v>
      </c>
      <c r="AG12" s="70">
        <v>825</v>
      </c>
      <c r="AH12" s="70">
        <v>105</v>
      </c>
      <c r="AI12" s="70">
        <v>930</v>
      </c>
      <c r="AJ12" s="73">
        <v>0.8340807174887892</v>
      </c>
      <c r="AK12" s="76">
        <v>0.91556610042677189</v>
      </c>
      <c r="AL12" s="70">
        <v>45</v>
      </c>
      <c r="AM12" s="73">
        <v>4.0358744394618833E-2</v>
      </c>
      <c r="AN12" s="76">
        <v>2.6905829596412558</v>
      </c>
      <c r="AO12" s="70">
        <v>110</v>
      </c>
      <c r="AP12" s="70">
        <v>0</v>
      </c>
      <c r="AQ12" s="70">
        <v>110</v>
      </c>
      <c r="AR12" s="73">
        <v>9.8654708520179366E-2</v>
      </c>
      <c r="AS12" s="77">
        <v>1.8269390466699882</v>
      </c>
      <c r="AT12" s="71">
        <v>25</v>
      </c>
      <c r="AU12" s="101" t="s">
        <v>51</v>
      </c>
      <c r="AV12" s="104" t="s">
        <v>51</v>
      </c>
      <c r="AW12" s="78"/>
      <c r="AY12" s="160">
        <v>565</v>
      </c>
      <c r="AZ12">
        <v>95</v>
      </c>
      <c r="BA12" s="8">
        <f>AY12+AZ12</f>
        <v>660</v>
      </c>
      <c r="BB12" s="9">
        <f>BA12/AF12</f>
        <v>0.83018867924528306</v>
      </c>
      <c r="BC12" s="64">
        <f>BB12/0.908</f>
        <v>0.91430471282520154</v>
      </c>
      <c r="BD12" s="8">
        <v>15</v>
      </c>
      <c r="BE12" s="9">
        <f>BD12/AF12</f>
        <v>1.8867924528301886E-2</v>
      </c>
      <c r="BF12" s="64">
        <f>BE12/0.027</f>
        <v>0.69881201956673655</v>
      </c>
      <c r="BG12" s="8">
        <v>80</v>
      </c>
      <c r="BH12" s="8">
        <v>10</v>
      </c>
      <c r="BI12" s="8">
        <f>BG12+BH12</f>
        <v>90</v>
      </c>
      <c r="BJ12" s="9">
        <f>BI12/AF12</f>
        <v>0.11320754716981132</v>
      </c>
      <c r="BK12" s="45">
        <f>BJ12/0.054</f>
        <v>2.0964360587002098</v>
      </c>
      <c r="BL12" s="61">
        <v>30</v>
      </c>
    </row>
    <row r="13" spans="1:64">
      <c r="A13" s="84"/>
      <c r="B13" s="125" t="s">
        <v>111</v>
      </c>
      <c r="C13" s="80">
        <v>9300011.0099999998</v>
      </c>
      <c r="D13" s="80">
        <v>1</v>
      </c>
      <c r="E13" s="79">
        <v>0.72</v>
      </c>
      <c r="F13" s="79">
        <v>72</v>
      </c>
      <c r="G13" s="109">
        <v>0.71</v>
      </c>
      <c r="H13" s="85">
        <v>71</v>
      </c>
      <c r="I13" s="79">
        <v>295</v>
      </c>
      <c r="J13" s="79">
        <v>324</v>
      </c>
      <c r="K13" s="79">
        <v>324</v>
      </c>
      <c r="L13" s="80">
        <v>342</v>
      </c>
      <c r="M13" s="79">
        <v>-29</v>
      </c>
      <c r="N13" s="128">
        <v>-8.9506172839506168E-2</v>
      </c>
      <c r="O13" s="79">
        <v>411.8</v>
      </c>
      <c r="P13" s="80">
        <v>455.4</v>
      </c>
      <c r="Q13" s="79" t="s">
        <v>111</v>
      </c>
      <c r="R13" s="80">
        <v>1</v>
      </c>
      <c r="S13" s="79">
        <v>197</v>
      </c>
      <c r="T13" s="79">
        <v>200</v>
      </c>
      <c r="U13" s="80">
        <v>200</v>
      </c>
      <c r="V13" s="82">
        <v>-3</v>
      </c>
      <c r="W13" s="128">
        <v>-1.4999999999999999E-2</v>
      </c>
      <c r="X13" s="79">
        <v>192</v>
      </c>
      <c r="Y13" s="79">
        <v>199</v>
      </c>
      <c r="Z13" s="82">
        <v>199</v>
      </c>
      <c r="AA13" s="82">
        <v>-7</v>
      </c>
      <c r="AB13" s="81">
        <v>-3.5175879396984924E-2</v>
      </c>
      <c r="AC13" s="87">
        <v>2.6666666666666665</v>
      </c>
      <c r="AD13" s="133">
        <v>2.8028169014084505</v>
      </c>
      <c r="AE13" s="79">
        <v>35</v>
      </c>
      <c r="AF13" s="80">
        <v>30</v>
      </c>
      <c r="AG13" s="79">
        <v>30</v>
      </c>
      <c r="AH13" s="79">
        <v>0</v>
      </c>
      <c r="AI13" s="79">
        <v>30</v>
      </c>
      <c r="AJ13" s="81">
        <v>0.8571428571428571</v>
      </c>
      <c r="AK13" s="88">
        <v>0.94088129214364113</v>
      </c>
      <c r="AL13" s="79">
        <v>0</v>
      </c>
      <c r="AM13" s="81">
        <v>0</v>
      </c>
      <c r="AN13" s="88">
        <v>0</v>
      </c>
      <c r="AO13" s="79">
        <v>10</v>
      </c>
      <c r="AP13" s="79">
        <v>0</v>
      </c>
      <c r="AQ13" s="79">
        <v>10</v>
      </c>
      <c r="AR13" s="81">
        <v>0.2857142857142857</v>
      </c>
      <c r="AS13" s="83">
        <v>5.2910052910052912</v>
      </c>
      <c r="AT13" s="80">
        <v>0</v>
      </c>
      <c r="AU13" s="140" t="s">
        <v>49</v>
      </c>
      <c r="AV13" s="103" t="s">
        <v>49</v>
      </c>
      <c r="AW13" s="86" t="s">
        <v>168</v>
      </c>
      <c r="AY13" s="160">
        <v>30</v>
      </c>
      <c r="AZ13">
        <v>0</v>
      </c>
      <c r="BA13" s="8">
        <f>AY13+AZ13</f>
        <v>30</v>
      </c>
      <c r="BB13" s="9">
        <f>BA13/AF13</f>
        <v>1</v>
      </c>
      <c r="BC13" s="64">
        <f>BB13/0.908</f>
        <v>1.1013215859030836</v>
      </c>
      <c r="BD13" s="8">
        <v>0</v>
      </c>
      <c r="BE13" s="9">
        <f>BD13/AF13</f>
        <v>0</v>
      </c>
      <c r="BF13" s="64">
        <f>BE13/0.027</f>
        <v>0</v>
      </c>
      <c r="BG13" s="8">
        <v>0</v>
      </c>
      <c r="BH13" s="8">
        <v>0</v>
      </c>
      <c r="BI13" s="8">
        <f>BG13+BH13</f>
        <v>0</v>
      </c>
      <c r="BJ13" s="9">
        <f>BI13/AF13</f>
        <v>0</v>
      </c>
      <c r="BK13" s="45">
        <f>BJ13/0.054</f>
        <v>0</v>
      </c>
      <c r="BL13" s="61">
        <v>0</v>
      </c>
    </row>
    <row r="14" spans="1:64">
      <c r="A14" s="84"/>
      <c r="B14" s="125" t="s">
        <v>112</v>
      </c>
      <c r="C14" s="80">
        <v>9300011.0199999996</v>
      </c>
      <c r="D14" s="80">
        <v>1</v>
      </c>
      <c r="E14" s="79">
        <v>1.68</v>
      </c>
      <c r="F14" s="79">
        <v>168</v>
      </c>
      <c r="G14" s="109">
        <v>1.67</v>
      </c>
      <c r="H14" s="85">
        <v>167</v>
      </c>
      <c r="I14" s="79">
        <v>4068</v>
      </c>
      <c r="J14" s="79">
        <v>3664</v>
      </c>
      <c r="K14" s="79">
        <v>3664</v>
      </c>
      <c r="L14" s="80">
        <v>3468</v>
      </c>
      <c r="M14" s="79">
        <v>404</v>
      </c>
      <c r="N14" s="128">
        <v>0.11026200873362445</v>
      </c>
      <c r="O14" s="79">
        <v>2426.3000000000002</v>
      </c>
      <c r="P14" s="80">
        <v>2192.6</v>
      </c>
      <c r="Q14" s="79" t="s">
        <v>112</v>
      </c>
      <c r="R14" s="80">
        <v>1</v>
      </c>
      <c r="S14" s="79">
        <v>1528</v>
      </c>
      <c r="T14" s="79">
        <v>1439</v>
      </c>
      <c r="U14" s="80">
        <v>1439</v>
      </c>
      <c r="V14" s="82">
        <v>89</v>
      </c>
      <c r="W14" s="128">
        <v>6.1848505906879778E-2</v>
      </c>
      <c r="X14" s="79">
        <v>1479</v>
      </c>
      <c r="Y14" s="79">
        <v>1388</v>
      </c>
      <c r="Z14" s="82">
        <v>1388</v>
      </c>
      <c r="AA14" s="82">
        <v>91</v>
      </c>
      <c r="AB14" s="81">
        <v>6.5561959654178673E-2</v>
      </c>
      <c r="AC14" s="87">
        <v>8.8035714285714288</v>
      </c>
      <c r="AD14" s="133">
        <v>8.3113772455089823</v>
      </c>
      <c r="AE14" s="79">
        <v>1770</v>
      </c>
      <c r="AF14" s="80">
        <v>1630</v>
      </c>
      <c r="AG14" s="79">
        <v>1460</v>
      </c>
      <c r="AH14" s="79">
        <v>140</v>
      </c>
      <c r="AI14" s="79">
        <v>1600</v>
      </c>
      <c r="AJ14" s="81">
        <v>0.903954802259887</v>
      </c>
      <c r="AK14" s="88">
        <v>0.99226652278802085</v>
      </c>
      <c r="AL14" s="79">
        <v>35</v>
      </c>
      <c r="AM14" s="81">
        <v>1.977401129943503E-2</v>
      </c>
      <c r="AN14" s="88">
        <v>1.3182674199623354</v>
      </c>
      <c r="AO14" s="79">
        <v>90</v>
      </c>
      <c r="AP14" s="79">
        <v>10</v>
      </c>
      <c r="AQ14" s="79">
        <v>100</v>
      </c>
      <c r="AR14" s="81">
        <v>5.6497175141242938E-2</v>
      </c>
      <c r="AS14" s="83">
        <v>1.0462439840970914</v>
      </c>
      <c r="AT14" s="80">
        <v>35</v>
      </c>
      <c r="AU14" s="140" t="s">
        <v>49</v>
      </c>
      <c r="AV14" s="103" t="s">
        <v>49</v>
      </c>
      <c r="AW14" s="86"/>
      <c r="AY14" s="160">
        <v>1285</v>
      </c>
      <c r="AZ14">
        <v>150</v>
      </c>
      <c r="BA14" s="8">
        <f>AY14+AZ14</f>
        <v>1435</v>
      </c>
      <c r="BB14" s="9">
        <f>BA14/AF14</f>
        <v>0.88036809815950923</v>
      </c>
      <c r="BC14" s="64">
        <f>BB14/0.908</f>
        <v>0.96956839004351236</v>
      </c>
      <c r="BD14" s="8">
        <v>35</v>
      </c>
      <c r="BE14" s="9">
        <f>BD14/AF14</f>
        <v>2.1472392638036811E-2</v>
      </c>
      <c r="BF14" s="64">
        <f>BE14/0.027</f>
        <v>0.7952738014087708</v>
      </c>
      <c r="BG14" s="8">
        <v>105</v>
      </c>
      <c r="BH14" s="8">
        <v>20</v>
      </c>
      <c r="BI14" s="8">
        <f>BG14+BH14</f>
        <v>125</v>
      </c>
      <c r="BJ14" s="9">
        <f>BI14/AF14</f>
        <v>7.6687116564417179E-2</v>
      </c>
      <c r="BK14" s="45">
        <f>BJ14/0.054</f>
        <v>1.4201317882299478</v>
      </c>
      <c r="BL14" s="61">
        <v>25</v>
      </c>
    </row>
    <row r="15" spans="1:64">
      <c r="A15" s="69"/>
      <c r="B15" s="126" t="s">
        <v>113</v>
      </c>
      <c r="C15" s="71">
        <v>9300012.0099999998</v>
      </c>
      <c r="D15" s="71">
        <v>1</v>
      </c>
      <c r="E15" s="70">
        <v>1.1599999999999999</v>
      </c>
      <c r="F15" s="70">
        <v>115.99999999999999</v>
      </c>
      <c r="G15" s="110">
        <v>1.1599999999999999</v>
      </c>
      <c r="H15" s="72">
        <v>115.99999999999999</v>
      </c>
      <c r="I15" s="70">
        <v>245</v>
      </c>
      <c r="J15" s="70">
        <v>192</v>
      </c>
      <c r="K15" s="70">
        <v>192</v>
      </c>
      <c r="L15" s="71">
        <v>216</v>
      </c>
      <c r="M15" s="70">
        <v>53</v>
      </c>
      <c r="N15" s="129">
        <v>0.27604166666666669</v>
      </c>
      <c r="O15" s="70">
        <v>211.1</v>
      </c>
      <c r="P15" s="71">
        <v>165.4</v>
      </c>
      <c r="Q15" s="70" t="s">
        <v>113</v>
      </c>
      <c r="R15" s="71">
        <v>1</v>
      </c>
      <c r="S15" s="70">
        <v>65</v>
      </c>
      <c r="T15" s="70">
        <v>64</v>
      </c>
      <c r="U15" s="71">
        <v>64</v>
      </c>
      <c r="V15" s="74">
        <v>1</v>
      </c>
      <c r="W15" s="129">
        <v>1.5625E-2</v>
      </c>
      <c r="X15" s="70">
        <v>65</v>
      </c>
      <c r="Y15" s="70">
        <v>60</v>
      </c>
      <c r="Z15" s="74">
        <v>60</v>
      </c>
      <c r="AA15" s="74">
        <v>5</v>
      </c>
      <c r="AB15" s="73">
        <v>8.3333333333333329E-2</v>
      </c>
      <c r="AC15" s="75">
        <v>0.56034482758620696</v>
      </c>
      <c r="AD15" s="134">
        <v>0.51724137931034486</v>
      </c>
      <c r="AE15" s="70">
        <v>85</v>
      </c>
      <c r="AF15" s="71">
        <v>60</v>
      </c>
      <c r="AG15" s="70">
        <v>50</v>
      </c>
      <c r="AH15" s="70">
        <v>15</v>
      </c>
      <c r="AI15" s="70">
        <v>65</v>
      </c>
      <c r="AJ15" s="73">
        <v>0.76470588235294112</v>
      </c>
      <c r="AK15" s="76">
        <v>0.83941370181442487</v>
      </c>
      <c r="AL15" s="70">
        <v>0</v>
      </c>
      <c r="AM15" s="73">
        <v>0</v>
      </c>
      <c r="AN15" s="76">
        <v>0</v>
      </c>
      <c r="AO15" s="70">
        <v>20</v>
      </c>
      <c r="AP15" s="70">
        <v>0</v>
      </c>
      <c r="AQ15" s="70">
        <v>20</v>
      </c>
      <c r="AR15" s="73">
        <v>0.23529411764705882</v>
      </c>
      <c r="AS15" s="77">
        <v>4.3572984749455337</v>
      </c>
      <c r="AT15" s="71">
        <v>0</v>
      </c>
      <c r="AU15" s="101" t="s">
        <v>51</v>
      </c>
      <c r="AV15" s="104" t="s">
        <v>51</v>
      </c>
      <c r="AW15" s="78"/>
      <c r="AY15" s="160">
        <v>45</v>
      </c>
      <c r="AZ15">
        <v>10</v>
      </c>
      <c r="BA15" s="8">
        <f>AY15+AZ15</f>
        <v>55</v>
      </c>
      <c r="BB15" s="9">
        <f>BA15/AF15</f>
        <v>0.91666666666666663</v>
      </c>
      <c r="BC15" s="64">
        <f>BB15/0.908</f>
        <v>1.0095447870778267</v>
      </c>
      <c r="BD15" s="8">
        <v>0</v>
      </c>
      <c r="BE15" s="9">
        <f>BD15/AF15</f>
        <v>0</v>
      </c>
      <c r="BF15" s="64">
        <f>BE15/0.027</f>
        <v>0</v>
      </c>
      <c r="BG15" s="8">
        <v>10</v>
      </c>
      <c r="BH15" s="8">
        <v>0</v>
      </c>
      <c r="BI15" s="8">
        <f>BG15+BH15</f>
        <v>10</v>
      </c>
      <c r="BJ15" s="9">
        <f>BI15/AF15</f>
        <v>0.16666666666666666</v>
      </c>
      <c r="BK15" s="45">
        <f>BJ15/0.054</f>
        <v>3.0864197530864197</v>
      </c>
      <c r="BL15" s="61">
        <v>0</v>
      </c>
    </row>
    <row r="16" spans="1:64">
      <c r="A16" s="239" t="s">
        <v>173</v>
      </c>
      <c r="B16" s="127" t="s">
        <v>114</v>
      </c>
      <c r="C16" s="91">
        <v>9300012.0199999996</v>
      </c>
      <c r="D16" s="91">
        <v>1</v>
      </c>
      <c r="E16" s="92">
        <v>1.35</v>
      </c>
      <c r="F16" s="92">
        <v>135</v>
      </c>
      <c r="G16" s="111">
        <v>1.35</v>
      </c>
      <c r="H16" s="96">
        <v>135</v>
      </c>
      <c r="I16" s="92">
        <v>0</v>
      </c>
      <c r="J16" s="92">
        <v>10</v>
      </c>
      <c r="K16" s="92">
        <v>10</v>
      </c>
      <c r="L16" s="91">
        <v>10</v>
      </c>
      <c r="M16" s="92">
        <v>-10</v>
      </c>
      <c r="N16" s="130">
        <v>-1</v>
      </c>
      <c r="O16" s="92">
        <v>0</v>
      </c>
      <c r="P16" s="91">
        <v>7.4</v>
      </c>
      <c r="Q16" s="92" t="s">
        <v>114</v>
      </c>
      <c r="R16" s="91">
        <v>1</v>
      </c>
      <c r="S16" s="92">
        <v>0</v>
      </c>
      <c r="T16" s="92">
        <v>3</v>
      </c>
      <c r="U16" s="91">
        <v>3</v>
      </c>
      <c r="V16" s="94">
        <v>-3</v>
      </c>
      <c r="W16" s="130">
        <v>-1</v>
      </c>
      <c r="X16" s="92">
        <v>0</v>
      </c>
      <c r="Y16" s="92">
        <v>3</v>
      </c>
      <c r="Z16" s="94">
        <v>3</v>
      </c>
      <c r="AA16" s="94">
        <v>-3</v>
      </c>
      <c r="AB16" s="267">
        <v>-1</v>
      </c>
      <c r="AC16" s="106">
        <v>0</v>
      </c>
      <c r="AD16" s="135">
        <v>2.2222222222222223E-2</v>
      </c>
      <c r="AE16" s="92" t="s">
        <v>74</v>
      </c>
      <c r="AF16" s="91" t="s">
        <v>74</v>
      </c>
      <c r="AG16" s="92" t="s">
        <v>74</v>
      </c>
      <c r="AH16" s="92" t="s">
        <v>74</v>
      </c>
      <c r="AI16" s="92" t="e">
        <v>#VALUE!</v>
      </c>
      <c r="AJ16" s="93" t="e">
        <v>#VALUE!</v>
      </c>
      <c r="AK16" s="107" t="e">
        <v>#VALUE!</v>
      </c>
      <c r="AL16" s="92" t="s">
        <v>74</v>
      </c>
      <c r="AM16" s="93" t="e">
        <v>#VALUE!</v>
      </c>
      <c r="AN16" s="107" t="e">
        <v>#VALUE!</v>
      </c>
      <c r="AO16" s="92" t="s">
        <v>74</v>
      </c>
      <c r="AP16" s="92" t="s">
        <v>74</v>
      </c>
      <c r="AQ16" s="92" t="e">
        <v>#VALUE!</v>
      </c>
      <c r="AR16" s="93" t="e">
        <v>#VALUE!</v>
      </c>
      <c r="AS16" s="95" t="e">
        <v>#VALUE!</v>
      </c>
      <c r="AT16" s="91" t="s">
        <v>74</v>
      </c>
      <c r="AU16" s="102" t="s">
        <v>53</v>
      </c>
      <c r="AV16" s="92" t="s">
        <v>53</v>
      </c>
      <c r="AW16" s="97" t="s">
        <v>172</v>
      </c>
      <c r="AY16" s="160" t="s">
        <v>74</v>
      </c>
      <c r="AZ16" t="s">
        <v>74</v>
      </c>
      <c r="BA16" s="8" t="e">
        <f>AY16+AZ16</f>
        <v>#VALUE!</v>
      </c>
      <c r="BB16" s="9" t="e">
        <f>BA16/AF16</f>
        <v>#VALUE!</v>
      </c>
      <c r="BC16" s="64" t="e">
        <f>BB16/0.908</f>
        <v>#VALUE!</v>
      </c>
      <c r="BD16" s="8" t="s">
        <v>74</v>
      </c>
      <c r="BE16" s="9" t="e">
        <f>BD16/AF16</f>
        <v>#VALUE!</v>
      </c>
      <c r="BF16" s="64" t="e">
        <f>BE16/0.027</f>
        <v>#VALUE!</v>
      </c>
      <c r="BG16" s="8" t="s">
        <v>74</v>
      </c>
      <c r="BH16" s="8" t="s">
        <v>74</v>
      </c>
      <c r="BI16" s="8" t="e">
        <f>BG16+BH16</f>
        <v>#VALUE!</v>
      </c>
      <c r="BJ16" s="9" t="e">
        <f>BI16/AF16</f>
        <v>#VALUE!</v>
      </c>
      <c r="BK16" s="45" t="e">
        <f>BJ16/0.054</f>
        <v>#VALUE!</v>
      </c>
      <c r="BL16" s="61" t="s">
        <v>74</v>
      </c>
    </row>
    <row r="17" spans="1:64">
      <c r="A17" s="65"/>
      <c r="B17" s="67" t="s">
        <v>115</v>
      </c>
      <c r="C17" s="61">
        <v>9300012.0299999993</v>
      </c>
      <c r="D17" s="61">
        <v>1</v>
      </c>
      <c r="E17" s="8">
        <v>2.59</v>
      </c>
      <c r="F17" s="8">
        <v>259</v>
      </c>
      <c r="G17" s="112">
        <v>2.59</v>
      </c>
      <c r="H17" s="66">
        <v>259</v>
      </c>
      <c r="I17" s="8">
        <v>89</v>
      </c>
      <c r="J17" s="8">
        <v>84</v>
      </c>
      <c r="K17" s="8">
        <v>84</v>
      </c>
      <c r="L17" s="61">
        <v>98</v>
      </c>
      <c r="M17" s="8">
        <v>5</v>
      </c>
      <c r="N17" s="131">
        <v>5.9523809523809521E-2</v>
      </c>
      <c r="O17" s="8">
        <v>34.4</v>
      </c>
      <c r="P17" s="61">
        <v>32.5</v>
      </c>
      <c r="Q17" s="8" t="s">
        <v>115</v>
      </c>
      <c r="R17" s="61">
        <v>1</v>
      </c>
      <c r="S17" s="8">
        <v>41</v>
      </c>
      <c r="T17" s="8">
        <v>34</v>
      </c>
      <c r="U17" s="61">
        <v>34</v>
      </c>
      <c r="V17" s="62">
        <v>7</v>
      </c>
      <c r="W17" s="131">
        <v>0.20588235294117646</v>
      </c>
      <c r="X17" s="8">
        <v>32</v>
      </c>
      <c r="Y17" s="8">
        <v>29</v>
      </c>
      <c r="Z17" s="62">
        <v>29</v>
      </c>
      <c r="AA17" s="62">
        <v>3</v>
      </c>
      <c r="AB17" s="266">
        <v>0.10344827586206896</v>
      </c>
      <c r="AC17" s="63">
        <v>0.12355212355212356</v>
      </c>
      <c r="AD17" s="136">
        <v>0.11196911196911197</v>
      </c>
      <c r="AE17" s="8">
        <v>20</v>
      </c>
      <c r="AF17" s="61">
        <v>25</v>
      </c>
      <c r="AG17" s="8">
        <v>10</v>
      </c>
      <c r="AH17" s="8">
        <v>0</v>
      </c>
      <c r="AI17" s="8">
        <v>10</v>
      </c>
      <c r="AJ17" s="9">
        <v>0.5</v>
      </c>
      <c r="AK17" s="64">
        <v>0.54884742041712398</v>
      </c>
      <c r="AL17" s="8">
        <v>0</v>
      </c>
      <c r="AM17" s="9">
        <v>0</v>
      </c>
      <c r="AN17" s="64">
        <v>0</v>
      </c>
      <c r="AO17" s="8">
        <v>0</v>
      </c>
      <c r="AP17" s="8">
        <v>0</v>
      </c>
      <c r="AQ17" s="8">
        <v>0</v>
      </c>
      <c r="AR17" s="9">
        <v>0</v>
      </c>
      <c r="AS17" s="45">
        <v>0</v>
      </c>
      <c r="AT17" s="61">
        <v>0</v>
      </c>
      <c r="AU17" s="100" t="s">
        <v>52</v>
      </c>
      <c r="AV17" s="260" t="s">
        <v>52</v>
      </c>
      <c r="AW17" s="141"/>
      <c r="AY17" s="160">
        <v>20</v>
      </c>
      <c r="AZ17">
        <v>0</v>
      </c>
      <c r="BA17" s="8">
        <f>AY17+AZ17</f>
        <v>20</v>
      </c>
      <c r="BB17" s="9">
        <f>BA17/AF17</f>
        <v>0.8</v>
      </c>
      <c r="BC17" s="64">
        <f>BB17/0.908</f>
        <v>0.88105726872246704</v>
      </c>
      <c r="BD17" s="8">
        <v>0</v>
      </c>
      <c r="BE17" s="9">
        <f>BD17/AF17</f>
        <v>0</v>
      </c>
      <c r="BF17" s="64">
        <f>BE17/0.027</f>
        <v>0</v>
      </c>
      <c r="BG17" s="8">
        <v>0</v>
      </c>
      <c r="BH17" s="8">
        <v>0</v>
      </c>
      <c r="BI17" s="8">
        <f>BG17+BH17</f>
        <v>0</v>
      </c>
      <c r="BJ17" s="9">
        <f>BI17/AF17</f>
        <v>0</v>
      </c>
      <c r="BK17" s="45">
        <f>BJ17/0.054</f>
        <v>0</v>
      </c>
      <c r="BL17" s="61">
        <v>10</v>
      </c>
    </row>
    <row r="18" spans="1:64">
      <c r="A18" s="239" t="s">
        <v>185</v>
      </c>
      <c r="B18" s="127" t="s">
        <v>116</v>
      </c>
      <c r="C18" s="91">
        <v>9300012.0399999991</v>
      </c>
      <c r="D18" s="91">
        <v>1</v>
      </c>
      <c r="E18" s="92">
        <v>0.21</v>
      </c>
      <c r="F18" s="92">
        <v>21</v>
      </c>
      <c r="G18" s="111">
        <v>0.21</v>
      </c>
      <c r="H18" s="96">
        <v>21</v>
      </c>
      <c r="I18" s="92">
        <v>45</v>
      </c>
      <c r="J18" s="92">
        <v>15</v>
      </c>
      <c r="K18" s="92">
        <v>15</v>
      </c>
      <c r="L18" s="91">
        <v>18</v>
      </c>
      <c r="M18" s="92">
        <v>30</v>
      </c>
      <c r="N18" s="130">
        <v>2</v>
      </c>
      <c r="O18" s="92">
        <v>215.5</v>
      </c>
      <c r="P18" s="91">
        <v>72.3</v>
      </c>
      <c r="Q18" s="92" t="s">
        <v>116</v>
      </c>
      <c r="R18" s="91">
        <v>1</v>
      </c>
      <c r="S18" s="92">
        <v>13</v>
      </c>
      <c r="T18" s="92">
        <v>5</v>
      </c>
      <c r="U18" s="91">
        <v>5</v>
      </c>
      <c r="V18" s="94">
        <v>8</v>
      </c>
      <c r="W18" s="130">
        <v>1.6</v>
      </c>
      <c r="X18" s="92">
        <v>13</v>
      </c>
      <c r="Y18" s="92">
        <v>5</v>
      </c>
      <c r="Z18" s="94">
        <v>5</v>
      </c>
      <c r="AA18" s="94">
        <v>8</v>
      </c>
      <c r="AB18" s="267">
        <v>1.6</v>
      </c>
      <c r="AC18" s="106">
        <v>0.61904761904761907</v>
      </c>
      <c r="AD18" s="135">
        <v>0.23809523809523808</v>
      </c>
      <c r="AE18" s="92">
        <v>10</v>
      </c>
      <c r="AF18" s="91"/>
      <c r="AG18" s="92">
        <v>10</v>
      </c>
      <c r="AH18" s="92">
        <v>0</v>
      </c>
      <c r="AI18" s="92">
        <v>10</v>
      </c>
      <c r="AJ18" s="93">
        <v>1</v>
      </c>
      <c r="AK18" s="107">
        <v>1.097694840834248</v>
      </c>
      <c r="AL18" s="92">
        <v>0</v>
      </c>
      <c r="AM18" s="93">
        <v>0</v>
      </c>
      <c r="AN18" s="107">
        <v>0</v>
      </c>
      <c r="AO18" s="92">
        <v>0</v>
      </c>
      <c r="AP18" s="92">
        <v>0</v>
      </c>
      <c r="AQ18" s="92">
        <v>0</v>
      </c>
      <c r="AR18" s="93">
        <v>0</v>
      </c>
      <c r="AS18" s="95">
        <v>0</v>
      </c>
      <c r="AT18" s="91">
        <v>0</v>
      </c>
      <c r="AU18" s="102" t="s">
        <v>53</v>
      </c>
      <c r="AV18" s="261" t="s">
        <v>53</v>
      </c>
      <c r="AW18" s="97" t="s">
        <v>170</v>
      </c>
      <c r="AY18" s="160" t="s">
        <v>74</v>
      </c>
      <c r="AZ18" t="s">
        <v>74</v>
      </c>
      <c r="BA18" s="8" t="e">
        <f>AY18+AZ18</f>
        <v>#VALUE!</v>
      </c>
      <c r="BB18" s="9" t="e">
        <f>BA18/AF18</f>
        <v>#VALUE!</v>
      </c>
      <c r="BC18" s="64" t="e">
        <f>BB18/0.908</f>
        <v>#VALUE!</v>
      </c>
      <c r="BD18" s="8" t="s">
        <v>74</v>
      </c>
      <c r="BE18" s="9" t="e">
        <f>BD18/AF18</f>
        <v>#VALUE!</v>
      </c>
      <c r="BF18" s="64" t="e">
        <f>BE18/0.027</f>
        <v>#VALUE!</v>
      </c>
      <c r="BG18" s="8" t="s">
        <v>74</v>
      </c>
      <c r="BH18" s="8" t="s">
        <v>74</v>
      </c>
      <c r="BI18" s="8" t="e">
        <f>BG18+BH18</f>
        <v>#VALUE!</v>
      </c>
      <c r="BJ18" s="9" t="e">
        <f>BI18/AF18</f>
        <v>#VALUE!</v>
      </c>
      <c r="BK18" s="45" t="e">
        <f>BJ18/0.054</f>
        <v>#VALUE!</v>
      </c>
      <c r="BL18" s="61" t="s">
        <v>74</v>
      </c>
    </row>
    <row r="19" spans="1:64" ht="14.25" customHeight="1">
      <c r="A19" s="65"/>
      <c r="B19" s="67" t="s">
        <v>117</v>
      </c>
      <c r="C19" s="61">
        <v>9300012.0500000007</v>
      </c>
      <c r="D19" s="61">
        <v>1</v>
      </c>
      <c r="E19" s="8">
        <v>1.35</v>
      </c>
      <c r="F19" s="8">
        <v>135</v>
      </c>
      <c r="G19" s="112">
        <v>1.35</v>
      </c>
      <c r="H19" s="66">
        <v>135</v>
      </c>
      <c r="I19" s="8">
        <v>158</v>
      </c>
      <c r="J19" s="8">
        <v>136</v>
      </c>
      <c r="K19" s="8">
        <v>136</v>
      </c>
      <c r="L19" s="61">
        <v>80</v>
      </c>
      <c r="M19" s="8">
        <v>22</v>
      </c>
      <c r="N19" s="131">
        <v>0.16176470588235295</v>
      </c>
      <c r="O19" s="8">
        <v>117.1</v>
      </c>
      <c r="P19" s="61">
        <v>100.6</v>
      </c>
      <c r="Q19" s="8" t="s">
        <v>117</v>
      </c>
      <c r="R19" s="61">
        <v>1</v>
      </c>
      <c r="S19" s="8">
        <v>61</v>
      </c>
      <c r="T19" s="8">
        <v>48</v>
      </c>
      <c r="U19" s="61">
        <v>48</v>
      </c>
      <c r="V19" s="62">
        <v>13</v>
      </c>
      <c r="W19" s="131">
        <v>0.27083333333333331</v>
      </c>
      <c r="X19" s="8">
        <v>57</v>
      </c>
      <c r="Y19" s="8">
        <v>46</v>
      </c>
      <c r="Z19" s="62">
        <v>46</v>
      </c>
      <c r="AA19" s="62">
        <v>11</v>
      </c>
      <c r="AB19" s="266">
        <v>0.2391304347826087</v>
      </c>
      <c r="AC19" s="63">
        <v>0.42222222222222222</v>
      </c>
      <c r="AD19" s="136">
        <v>0.34074074074074073</v>
      </c>
      <c r="AE19" s="8">
        <v>45</v>
      </c>
      <c r="AF19" s="61">
        <v>30</v>
      </c>
      <c r="AG19" s="8">
        <v>35</v>
      </c>
      <c r="AH19" s="8">
        <v>10</v>
      </c>
      <c r="AI19" s="8">
        <v>45</v>
      </c>
      <c r="AJ19" s="9">
        <v>1</v>
      </c>
      <c r="AK19" s="64">
        <v>1.097694840834248</v>
      </c>
      <c r="AL19" s="8">
        <v>0</v>
      </c>
      <c r="AM19" s="9">
        <v>0</v>
      </c>
      <c r="AN19" s="64">
        <v>0</v>
      </c>
      <c r="AO19" s="8">
        <v>0</v>
      </c>
      <c r="AP19" s="8">
        <v>0</v>
      </c>
      <c r="AQ19" s="8">
        <v>0</v>
      </c>
      <c r="AR19" s="9">
        <v>0</v>
      </c>
      <c r="AS19" s="45">
        <v>0</v>
      </c>
      <c r="AT19" s="61">
        <v>0</v>
      </c>
      <c r="AU19" s="100" t="s">
        <v>52</v>
      </c>
      <c r="AV19" s="103" t="s">
        <v>52</v>
      </c>
      <c r="AW19" s="141"/>
      <c r="AY19" s="160">
        <v>20</v>
      </c>
      <c r="AZ19">
        <v>0</v>
      </c>
      <c r="BA19" s="8">
        <f>AY19+AZ19</f>
        <v>20</v>
      </c>
      <c r="BB19" s="9">
        <f>BA19/AF19</f>
        <v>0.66666666666666663</v>
      </c>
      <c r="BC19" s="64">
        <f>BB19/0.908</f>
        <v>0.73421439060205573</v>
      </c>
      <c r="BD19" s="8">
        <v>0</v>
      </c>
      <c r="BE19" s="9">
        <f>BD19/AF19</f>
        <v>0</v>
      </c>
      <c r="BF19" s="64">
        <f>BE19/0.027</f>
        <v>0</v>
      </c>
      <c r="BG19" s="8">
        <v>0</v>
      </c>
      <c r="BH19" s="8">
        <v>0</v>
      </c>
      <c r="BI19" s="8">
        <f>BG19+BH19</f>
        <v>0</v>
      </c>
      <c r="BJ19" s="9">
        <f>BI19/AF19</f>
        <v>0</v>
      </c>
      <c r="BK19" s="45">
        <f>BJ19/0.054</f>
        <v>0</v>
      </c>
      <c r="BL19" s="61">
        <v>0</v>
      </c>
    </row>
    <row r="20" spans="1:64">
      <c r="A20" s="239"/>
      <c r="B20" s="127" t="s">
        <v>118</v>
      </c>
      <c r="C20" s="91">
        <v>9300012.0600000005</v>
      </c>
      <c r="D20" s="91">
        <v>1</v>
      </c>
      <c r="E20" s="92">
        <v>4.78</v>
      </c>
      <c r="F20" s="92">
        <v>478</v>
      </c>
      <c r="G20" s="111">
        <v>4.8099999999999996</v>
      </c>
      <c r="H20" s="96">
        <v>480.99999999999994</v>
      </c>
      <c r="I20" s="92">
        <v>19</v>
      </c>
      <c r="J20" s="92">
        <v>15</v>
      </c>
      <c r="K20" s="92">
        <v>15</v>
      </c>
      <c r="L20" s="91">
        <v>17</v>
      </c>
      <c r="M20" s="92">
        <v>4</v>
      </c>
      <c r="N20" s="130">
        <v>0.26666666666666666</v>
      </c>
      <c r="O20" s="92">
        <v>4</v>
      </c>
      <c r="P20" s="91">
        <v>3.1</v>
      </c>
      <c r="Q20" s="92" t="s">
        <v>118</v>
      </c>
      <c r="R20" s="91">
        <v>1</v>
      </c>
      <c r="S20" s="92">
        <v>6</v>
      </c>
      <c r="T20" s="92">
        <v>5</v>
      </c>
      <c r="U20" s="91">
        <v>5</v>
      </c>
      <c r="V20" s="94">
        <v>1</v>
      </c>
      <c r="W20" s="130">
        <v>0.2</v>
      </c>
      <c r="X20" s="92">
        <v>6</v>
      </c>
      <c r="Y20" s="92">
        <v>5</v>
      </c>
      <c r="Z20" s="94">
        <v>5</v>
      </c>
      <c r="AA20" s="94">
        <v>1</v>
      </c>
      <c r="AB20" s="267">
        <v>0.2</v>
      </c>
      <c r="AC20" s="106">
        <v>1.2552301255230125E-2</v>
      </c>
      <c r="AD20" s="135">
        <v>1.0395010395010396E-2</v>
      </c>
      <c r="AE20" s="92" t="s">
        <v>74</v>
      </c>
      <c r="AF20" s="91" t="s">
        <v>74</v>
      </c>
      <c r="AG20" s="92" t="s">
        <v>74</v>
      </c>
      <c r="AH20" s="92" t="s">
        <v>74</v>
      </c>
      <c r="AI20" s="92" t="e">
        <v>#VALUE!</v>
      </c>
      <c r="AJ20" s="93" t="e">
        <v>#VALUE!</v>
      </c>
      <c r="AK20" s="107" t="e">
        <v>#VALUE!</v>
      </c>
      <c r="AL20" s="92" t="s">
        <v>74</v>
      </c>
      <c r="AM20" s="93" t="e">
        <v>#VALUE!</v>
      </c>
      <c r="AN20" s="107" t="e">
        <v>#VALUE!</v>
      </c>
      <c r="AO20" s="92" t="s">
        <v>74</v>
      </c>
      <c r="AP20" s="92" t="s">
        <v>74</v>
      </c>
      <c r="AQ20" s="92" t="e">
        <v>#VALUE!</v>
      </c>
      <c r="AR20" s="93" t="e">
        <v>#VALUE!</v>
      </c>
      <c r="AS20" s="95" t="e">
        <v>#VALUE!</v>
      </c>
      <c r="AT20" s="91" t="s">
        <v>74</v>
      </c>
      <c r="AU20" s="102" t="s">
        <v>53</v>
      </c>
      <c r="AV20" s="92" t="s">
        <v>53</v>
      </c>
      <c r="AW20" s="97"/>
      <c r="AY20" s="160" t="s">
        <v>74</v>
      </c>
      <c r="AZ20" t="s">
        <v>74</v>
      </c>
      <c r="BA20" s="8" t="e">
        <f>AY20+AZ20</f>
        <v>#VALUE!</v>
      </c>
      <c r="BB20" s="9" t="e">
        <f>BA20/AF20</f>
        <v>#VALUE!</v>
      </c>
      <c r="BC20" s="64" t="e">
        <f>BB20/0.908</f>
        <v>#VALUE!</v>
      </c>
      <c r="BD20" s="8" t="s">
        <v>74</v>
      </c>
      <c r="BE20" s="9" t="e">
        <f>BD20/AF20</f>
        <v>#VALUE!</v>
      </c>
      <c r="BF20" s="64" t="e">
        <f>BE20/0.027</f>
        <v>#VALUE!</v>
      </c>
      <c r="BG20" s="8" t="s">
        <v>74</v>
      </c>
      <c r="BH20" s="8" t="s">
        <v>74</v>
      </c>
      <c r="BI20" s="8" t="e">
        <f>BG20+BH20</f>
        <v>#VALUE!</v>
      </c>
      <c r="BJ20" s="9" t="e">
        <f>BI20/AF20</f>
        <v>#VALUE!</v>
      </c>
      <c r="BK20" s="45" t="e">
        <f>BJ20/0.054</f>
        <v>#VALUE!</v>
      </c>
      <c r="BL20" s="61" t="s">
        <v>74</v>
      </c>
    </row>
    <row r="21" spans="1:64">
      <c r="A21" s="65"/>
      <c r="B21" s="67" t="s">
        <v>119</v>
      </c>
      <c r="C21" s="61">
        <v>9300012.0700000003</v>
      </c>
      <c r="D21" s="61">
        <v>1</v>
      </c>
      <c r="E21" s="8">
        <v>3.83</v>
      </c>
      <c r="F21" s="8">
        <v>383</v>
      </c>
      <c r="G21" s="112">
        <v>3.88</v>
      </c>
      <c r="H21" s="66">
        <v>388</v>
      </c>
      <c r="I21" s="8">
        <v>102</v>
      </c>
      <c r="J21" s="8">
        <v>131</v>
      </c>
      <c r="K21" s="8">
        <v>131</v>
      </c>
      <c r="L21" s="61">
        <v>120</v>
      </c>
      <c r="M21" s="8">
        <v>-29</v>
      </c>
      <c r="N21" s="131">
        <v>-0.22137404580152673</v>
      </c>
      <c r="O21" s="8">
        <v>26.6</v>
      </c>
      <c r="P21" s="61">
        <v>33.799999999999997</v>
      </c>
      <c r="Q21" s="8" t="s">
        <v>119</v>
      </c>
      <c r="R21" s="61">
        <v>1</v>
      </c>
      <c r="S21" s="8">
        <v>42</v>
      </c>
      <c r="T21" s="8">
        <v>75</v>
      </c>
      <c r="U21" s="61">
        <v>75</v>
      </c>
      <c r="V21" s="62">
        <v>-33</v>
      </c>
      <c r="W21" s="131">
        <v>-0.44</v>
      </c>
      <c r="X21" s="8">
        <v>40</v>
      </c>
      <c r="Y21" s="8">
        <v>73</v>
      </c>
      <c r="Z21" s="62">
        <v>73</v>
      </c>
      <c r="AA21" s="62">
        <v>-33</v>
      </c>
      <c r="AB21" s="266">
        <v>-0.45205479452054792</v>
      </c>
      <c r="AC21" s="63">
        <v>0.10443864229765012</v>
      </c>
      <c r="AD21" s="136">
        <v>0.18814432989690721</v>
      </c>
      <c r="AE21" s="8">
        <v>65</v>
      </c>
      <c r="AF21" s="61">
        <v>30</v>
      </c>
      <c r="AG21" s="8">
        <v>45</v>
      </c>
      <c r="AH21" s="8">
        <v>0</v>
      </c>
      <c r="AI21" s="8">
        <v>45</v>
      </c>
      <c r="AJ21" s="9">
        <v>0.69230769230769229</v>
      </c>
      <c r="AK21" s="64">
        <v>0.75994258211601784</v>
      </c>
      <c r="AL21" s="8">
        <v>0</v>
      </c>
      <c r="AM21" s="9">
        <v>0</v>
      </c>
      <c r="AN21" s="64">
        <v>0</v>
      </c>
      <c r="AO21" s="8">
        <v>10</v>
      </c>
      <c r="AP21" s="8">
        <v>0</v>
      </c>
      <c r="AQ21" s="8">
        <v>10</v>
      </c>
      <c r="AR21" s="9">
        <v>0.15384615384615385</v>
      </c>
      <c r="AS21" s="45">
        <v>2.8490028490028494</v>
      </c>
      <c r="AT21" s="61">
        <v>0</v>
      </c>
      <c r="AU21" s="100" t="s">
        <v>52</v>
      </c>
      <c r="AV21" s="260" t="s">
        <v>52</v>
      </c>
      <c r="AW21" s="141"/>
      <c r="AY21" s="160">
        <v>20</v>
      </c>
      <c r="AZ21">
        <v>0</v>
      </c>
      <c r="BA21" s="8">
        <f>AY21+AZ21</f>
        <v>20</v>
      </c>
      <c r="BB21" s="9">
        <f>BA21/AF21</f>
        <v>0.66666666666666663</v>
      </c>
      <c r="BC21" s="64">
        <f>BB21/0.908</f>
        <v>0.73421439060205573</v>
      </c>
      <c r="BD21" s="8">
        <v>0</v>
      </c>
      <c r="BE21" s="9">
        <f>BD21/AF21</f>
        <v>0</v>
      </c>
      <c r="BF21" s="64">
        <f>BE21/0.027</f>
        <v>0</v>
      </c>
      <c r="BG21" s="8">
        <v>10</v>
      </c>
      <c r="BH21" s="8">
        <v>0</v>
      </c>
      <c r="BI21" s="8">
        <f>BG21+BH21</f>
        <v>10</v>
      </c>
      <c r="BJ21" s="9">
        <f>BI21/AF21</f>
        <v>0.33333333333333331</v>
      </c>
      <c r="BK21" s="45">
        <f>BJ21/0.054</f>
        <v>6.1728395061728394</v>
      </c>
      <c r="BL21" s="61">
        <v>0</v>
      </c>
    </row>
    <row r="22" spans="1:64">
      <c r="A22" s="84"/>
      <c r="B22" s="125" t="s">
        <v>120</v>
      </c>
      <c r="C22" s="80">
        <v>9300013</v>
      </c>
      <c r="D22" s="80">
        <v>1</v>
      </c>
      <c r="E22" s="79">
        <v>6.44</v>
      </c>
      <c r="F22" s="79">
        <v>644</v>
      </c>
      <c r="G22" s="109">
        <v>6.43</v>
      </c>
      <c r="H22" s="85">
        <v>643</v>
      </c>
      <c r="I22" s="79">
        <v>1801</v>
      </c>
      <c r="J22" s="79">
        <v>1493</v>
      </c>
      <c r="K22" s="79">
        <v>1493</v>
      </c>
      <c r="L22" s="80">
        <v>1409</v>
      </c>
      <c r="M22" s="79">
        <v>308</v>
      </c>
      <c r="N22" s="128">
        <v>0.20629604822505024</v>
      </c>
      <c r="O22" s="79">
        <v>279.8</v>
      </c>
      <c r="P22" s="80">
        <v>232.1</v>
      </c>
      <c r="Q22" s="79" t="s">
        <v>120</v>
      </c>
      <c r="R22" s="80">
        <v>1</v>
      </c>
      <c r="S22" s="79">
        <v>767</v>
      </c>
      <c r="T22" s="79">
        <v>616</v>
      </c>
      <c r="U22" s="80">
        <v>616</v>
      </c>
      <c r="V22" s="82">
        <v>151</v>
      </c>
      <c r="W22" s="128">
        <v>0.24512987012987014</v>
      </c>
      <c r="X22" s="79">
        <v>733</v>
      </c>
      <c r="Y22" s="79">
        <v>601</v>
      </c>
      <c r="Z22" s="82">
        <v>601</v>
      </c>
      <c r="AA22" s="82">
        <v>132</v>
      </c>
      <c r="AB22" s="81">
        <v>0.21963394342762063</v>
      </c>
      <c r="AC22" s="87">
        <v>1.1381987577639752</v>
      </c>
      <c r="AD22" s="133">
        <v>0.93468118195956451</v>
      </c>
      <c r="AE22" s="79">
        <v>725</v>
      </c>
      <c r="AF22" s="80">
        <v>615</v>
      </c>
      <c r="AG22" s="79">
        <v>645</v>
      </c>
      <c r="AH22" s="79">
        <v>35</v>
      </c>
      <c r="AI22" s="79">
        <v>680</v>
      </c>
      <c r="AJ22" s="81">
        <v>0.93793103448275861</v>
      </c>
      <c r="AK22" s="88">
        <v>1.0295620576100533</v>
      </c>
      <c r="AL22" s="79">
        <v>0</v>
      </c>
      <c r="AM22" s="81">
        <v>0</v>
      </c>
      <c r="AN22" s="88">
        <v>0</v>
      </c>
      <c r="AO22" s="79">
        <v>0</v>
      </c>
      <c r="AP22" s="79">
        <v>0</v>
      </c>
      <c r="AQ22" s="79">
        <v>0</v>
      </c>
      <c r="AR22" s="81">
        <v>0</v>
      </c>
      <c r="AS22" s="83">
        <v>0</v>
      </c>
      <c r="AT22" s="80">
        <v>30</v>
      </c>
      <c r="AU22" s="140" t="s">
        <v>49</v>
      </c>
      <c r="AV22" s="103" t="s">
        <v>49</v>
      </c>
      <c r="AW22" s="86"/>
      <c r="AY22" s="160">
        <v>560</v>
      </c>
      <c r="AZ22">
        <v>45</v>
      </c>
      <c r="BA22" s="8">
        <f>AY22+AZ22</f>
        <v>605</v>
      </c>
      <c r="BB22" s="9">
        <f>BA22/AF22</f>
        <v>0.98373983739837401</v>
      </c>
      <c r="BC22" s="64">
        <f>BB22/0.908</f>
        <v>1.0834139178396189</v>
      </c>
      <c r="BD22" s="8">
        <v>0</v>
      </c>
      <c r="BE22" s="9">
        <f>BD22/AF22</f>
        <v>0</v>
      </c>
      <c r="BF22" s="64">
        <f>BE22/0.027</f>
        <v>0</v>
      </c>
      <c r="BG22" s="8">
        <v>0</v>
      </c>
      <c r="BH22" s="8">
        <v>0</v>
      </c>
      <c r="BI22" s="8">
        <f>BG22+BH22</f>
        <v>0</v>
      </c>
      <c r="BJ22" s="9">
        <f>BI22/AF22</f>
        <v>0</v>
      </c>
      <c r="BK22" s="45">
        <f>BJ22/0.054</f>
        <v>0</v>
      </c>
      <c r="BL22" s="61">
        <v>0</v>
      </c>
    </row>
    <row r="23" spans="1:64">
      <c r="A23" s="65"/>
      <c r="B23" s="67" t="s">
        <v>121</v>
      </c>
      <c r="C23" s="61">
        <v>9300014</v>
      </c>
      <c r="D23" s="61">
        <v>1</v>
      </c>
      <c r="E23" s="8">
        <v>42.22</v>
      </c>
      <c r="F23" s="8">
        <v>4222</v>
      </c>
      <c r="G23" s="112">
        <v>42.38</v>
      </c>
      <c r="H23" s="66">
        <v>4238</v>
      </c>
      <c r="I23" s="8">
        <v>3027</v>
      </c>
      <c r="J23" s="8">
        <v>3036</v>
      </c>
      <c r="K23" s="8">
        <v>3036</v>
      </c>
      <c r="L23" s="61">
        <v>2842</v>
      </c>
      <c r="M23" s="8">
        <v>-9</v>
      </c>
      <c r="N23" s="131">
        <v>-2.9644268774703555E-3</v>
      </c>
      <c r="O23" s="8">
        <v>71.7</v>
      </c>
      <c r="P23" s="61">
        <v>71.599999999999994</v>
      </c>
      <c r="Q23" s="8" t="s">
        <v>121</v>
      </c>
      <c r="R23" s="61">
        <v>1</v>
      </c>
      <c r="S23" s="8">
        <v>1010</v>
      </c>
      <c r="T23" s="8">
        <v>1000</v>
      </c>
      <c r="U23" s="61">
        <v>1000</v>
      </c>
      <c r="V23" s="62">
        <v>10</v>
      </c>
      <c r="W23" s="131">
        <v>0.01</v>
      </c>
      <c r="X23" s="8">
        <v>966</v>
      </c>
      <c r="Y23" s="8">
        <v>979</v>
      </c>
      <c r="Z23" s="62">
        <v>979</v>
      </c>
      <c r="AA23" s="62">
        <v>-13</v>
      </c>
      <c r="AB23" s="266">
        <v>-1.3278855975485188E-2</v>
      </c>
      <c r="AC23" s="63">
        <v>0.22880151586925629</v>
      </c>
      <c r="AD23" s="136">
        <v>0.2310051911278905</v>
      </c>
      <c r="AE23" s="8">
        <v>1080</v>
      </c>
      <c r="AF23" s="61">
        <v>1375</v>
      </c>
      <c r="AG23" s="8">
        <v>950</v>
      </c>
      <c r="AH23" s="8">
        <v>65</v>
      </c>
      <c r="AI23" s="8">
        <v>1015</v>
      </c>
      <c r="AJ23" s="9">
        <v>0.93981481481481477</v>
      </c>
      <c r="AK23" s="64">
        <v>1.0316298735618163</v>
      </c>
      <c r="AL23" s="8">
        <v>0</v>
      </c>
      <c r="AM23" s="9">
        <v>0</v>
      </c>
      <c r="AN23" s="64">
        <v>0</v>
      </c>
      <c r="AO23" s="8">
        <v>40</v>
      </c>
      <c r="AP23" s="8">
        <v>20</v>
      </c>
      <c r="AQ23" s="8">
        <v>60</v>
      </c>
      <c r="AR23" s="9">
        <v>5.5555555555555552E-2</v>
      </c>
      <c r="AS23" s="45">
        <v>1.0288065843621399</v>
      </c>
      <c r="AT23" s="61">
        <v>15</v>
      </c>
      <c r="AU23" s="100" t="s">
        <v>52</v>
      </c>
      <c r="AV23" s="103" t="s">
        <v>52</v>
      </c>
      <c r="AW23" s="141"/>
      <c r="AY23" s="160">
        <v>1135</v>
      </c>
      <c r="AZ23">
        <v>85</v>
      </c>
      <c r="BA23" s="8">
        <f>AY23+AZ23</f>
        <v>1220</v>
      </c>
      <c r="BB23" s="9">
        <f>BA23/AF23</f>
        <v>0.88727272727272732</v>
      </c>
      <c r="BC23" s="64">
        <f>BB23/0.908</f>
        <v>0.97717260712855425</v>
      </c>
      <c r="BD23" s="8">
        <v>15</v>
      </c>
      <c r="BE23" s="9">
        <f>BD23/AF23</f>
        <v>1.090909090909091E-2</v>
      </c>
      <c r="BF23" s="64">
        <f>BE23/0.027</f>
        <v>0.40404040404040409</v>
      </c>
      <c r="BG23" s="8">
        <v>120</v>
      </c>
      <c r="BH23" s="8">
        <v>0</v>
      </c>
      <c r="BI23" s="8">
        <f>BG23+BH23</f>
        <v>120</v>
      </c>
      <c r="BJ23" s="9">
        <f>BI23/AF23</f>
        <v>8.727272727272728E-2</v>
      </c>
      <c r="BK23" s="45">
        <f>BJ23/0.054</f>
        <v>1.6161616161616164</v>
      </c>
      <c r="BL23" s="61">
        <v>20</v>
      </c>
    </row>
    <row r="24" spans="1:64">
      <c r="A24" s="84" t="s">
        <v>182</v>
      </c>
      <c r="B24" s="125" t="s">
        <v>122</v>
      </c>
      <c r="C24" s="80">
        <v>9300015</v>
      </c>
      <c r="D24" s="80">
        <v>1</v>
      </c>
      <c r="E24" s="79">
        <v>24.7</v>
      </c>
      <c r="F24" s="79">
        <v>2470</v>
      </c>
      <c r="G24" s="109">
        <v>24.71</v>
      </c>
      <c r="H24" s="85">
        <v>2471</v>
      </c>
      <c r="I24" s="79">
        <v>3780</v>
      </c>
      <c r="J24" s="79">
        <v>3464</v>
      </c>
      <c r="K24" s="79">
        <v>3464</v>
      </c>
      <c r="L24" s="80">
        <v>3249</v>
      </c>
      <c r="M24" s="79">
        <v>316</v>
      </c>
      <c r="N24" s="128">
        <v>9.1224018475750582E-2</v>
      </c>
      <c r="O24" s="79">
        <v>153.1</v>
      </c>
      <c r="P24" s="80">
        <v>140.19999999999999</v>
      </c>
      <c r="Q24" s="79" t="s">
        <v>122</v>
      </c>
      <c r="R24" s="80">
        <v>1</v>
      </c>
      <c r="S24" s="79">
        <v>1228</v>
      </c>
      <c r="T24" s="79">
        <v>1179</v>
      </c>
      <c r="U24" s="80">
        <v>1179</v>
      </c>
      <c r="V24" s="82">
        <v>49</v>
      </c>
      <c r="W24" s="128">
        <v>4.1560644614079725E-2</v>
      </c>
      <c r="X24" s="79">
        <v>1197</v>
      </c>
      <c r="Y24" s="79">
        <v>1145</v>
      </c>
      <c r="Z24" s="82">
        <v>1145</v>
      </c>
      <c r="AA24" s="82">
        <v>52</v>
      </c>
      <c r="AB24" s="81">
        <v>4.5414847161572056E-2</v>
      </c>
      <c r="AC24" s="87">
        <v>0.48461538461538461</v>
      </c>
      <c r="AD24" s="133">
        <v>0.46337515176042088</v>
      </c>
      <c r="AE24" s="79">
        <v>1630</v>
      </c>
      <c r="AF24" s="80">
        <v>1480</v>
      </c>
      <c r="AG24" s="79">
        <v>1400</v>
      </c>
      <c r="AH24" s="79">
        <v>55</v>
      </c>
      <c r="AI24" s="79">
        <v>1455</v>
      </c>
      <c r="AJ24" s="81">
        <v>0.8926380368098159</v>
      </c>
      <c r="AK24" s="88">
        <v>0.97984416773854655</v>
      </c>
      <c r="AL24" s="79">
        <v>15</v>
      </c>
      <c r="AM24" s="81">
        <v>9.202453987730062E-3</v>
      </c>
      <c r="AN24" s="88">
        <v>0.61349693251533743</v>
      </c>
      <c r="AO24" s="79">
        <v>110</v>
      </c>
      <c r="AP24" s="79">
        <v>25</v>
      </c>
      <c r="AQ24" s="79">
        <v>135</v>
      </c>
      <c r="AR24" s="81">
        <v>8.2822085889570546E-2</v>
      </c>
      <c r="AS24" s="83">
        <v>1.5337423312883434</v>
      </c>
      <c r="AT24" s="80">
        <v>30</v>
      </c>
      <c r="AU24" s="140" t="s">
        <v>49</v>
      </c>
      <c r="AV24" s="103" t="s">
        <v>52</v>
      </c>
      <c r="AW24" s="86" t="s">
        <v>169</v>
      </c>
      <c r="AY24" s="160">
        <v>1325</v>
      </c>
      <c r="AZ24">
        <v>55</v>
      </c>
      <c r="BA24" s="8">
        <f>AY24+AZ24</f>
        <v>1380</v>
      </c>
      <c r="BB24" s="9">
        <f>BA24/AF24</f>
        <v>0.93243243243243246</v>
      </c>
      <c r="BC24" s="64">
        <f>BB24/0.908</f>
        <v>1.0269079652339563</v>
      </c>
      <c r="BD24" s="8">
        <v>0</v>
      </c>
      <c r="BE24" s="9">
        <f>BD24/AF24</f>
        <v>0</v>
      </c>
      <c r="BF24" s="64">
        <f>BE24/0.027</f>
        <v>0</v>
      </c>
      <c r="BG24" s="8">
        <v>45</v>
      </c>
      <c r="BH24" s="8">
        <v>10</v>
      </c>
      <c r="BI24" s="8">
        <f>BG24+BH24</f>
        <v>55</v>
      </c>
      <c r="BJ24" s="9">
        <f>BI24/AF24</f>
        <v>3.7162162162162164E-2</v>
      </c>
      <c r="BK24" s="45">
        <f>BJ24/0.054</f>
        <v>0.68818818818818828</v>
      </c>
      <c r="BL24" s="61">
        <v>35</v>
      </c>
    </row>
    <row r="25" spans="1:64">
      <c r="A25" s="65" t="s">
        <v>181</v>
      </c>
      <c r="B25" s="67">
        <v>9300016.0199999996</v>
      </c>
      <c r="C25" s="61">
        <v>9300016.0199999996</v>
      </c>
      <c r="D25" s="61">
        <v>1</v>
      </c>
      <c r="E25" s="8">
        <v>53.24</v>
      </c>
      <c r="F25" s="8">
        <v>5324</v>
      </c>
      <c r="G25" s="112">
        <v>53.26</v>
      </c>
      <c r="H25" s="66">
        <v>5326</v>
      </c>
      <c r="I25" s="8">
        <v>4608</v>
      </c>
      <c r="J25" s="8">
        <v>3181</v>
      </c>
      <c r="K25" s="8">
        <v>3181</v>
      </c>
      <c r="L25" s="61">
        <v>2345</v>
      </c>
      <c r="M25" s="8">
        <v>1427</v>
      </c>
      <c r="N25" s="131">
        <v>0.44860106884627476</v>
      </c>
      <c r="O25" s="8">
        <v>86.5</v>
      </c>
      <c r="P25" s="61">
        <v>59.7</v>
      </c>
      <c r="Q25" s="8" t="s">
        <v>123</v>
      </c>
      <c r="R25" s="61">
        <v>1</v>
      </c>
      <c r="S25" s="8">
        <v>1537</v>
      </c>
      <c r="T25" s="8">
        <v>1322</v>
      </c>
      <c r="U25" s="61">
        <v>1322</v>
      </c>
      <c r="V25" s="62">
        <v>215</v>
      </c>
      <c r="W25" s="131">
        <v>0.16263237518910742</v>
      </c>
      <c r="X25" s="8">
        <v>1470</v>
      </c>
      <c r="Y25" s="8">
        <v>1047</v>
      </c>
      <c r="Z25" s="62">
        <v>1047</v>
      </c>
      <c r="AA25" s="62">
        <v>423</v>
      </c>
      <c r="AB25" s="266">
        <v>0.4040114613180516</v>
      </c>
      <c r="AC25" s="63">
        <v>0.2761081893313298</v>
      </c>
      <c r="AD25" s="136">
        <v>0.19658280135185879</v>
      </c>
      <c r="AE25" s="8">
        <v>1720</v>
      </c>
      <c r="AF25" s="61">
        <v>4700</v>
      </c>
      <c r="AG25" s="8">
        <v>1585</v>
      </c>
      <c r="AH25" s="8">
        <v>85</v>
      </c>
      <c r="AI25" s="8">
        <v>1670</v>
      </c>
      <c r="AJ25" s="9">
        <v>0.97093023255813948</v>
      </c>
      <c r="AK25" s="64">
        <v>1.0657851070890663</v>
      </c>
      <c r="AL25" s="8">
        <v>10</v>
      </c>
      <c r="AM25" s="9">
        <v>5.8139534883720929E-3</v>
      </c>
      <c r="AN25" s="64">
        <v>0.38759689922480622</v>
      </c>
      <c r="AO25" s="8">
        <v>25</v>
      </c>
      <c r="AP25" s="8">
        <v>0</v>
      </c>
      <c r="AQ25" s="8">
        <v>25</v>
      </c>
      <c r="AR25" s="9">
        <v>1.4534883720930232E-2</v>
      </c>
      <c r="AS25" s="45">
        <v>0.26916451335055985</v>
      </c>
      <c r="AT25" s="61">
        <v>15</v>
      </c>
      <c r="AU25" s="100" t="s">
        <v>52</v>
      </c>
      <c r="AV25" s="103" t="s">
        <v>52</v>
      </c>
      <c r="AW25" s="141"/>
      <c r="AY25" s="160">
        <v>4155</v>
      </c>
      <c r="AZ25">
        <v>315</v>
      </c>
      <c r="BA25" s="8">
        <f>AY25+AZ25</f>
        <v>4470</v>
      </c>
      <c r="BB25" s="9">
        <f>BA25/AF25</f>
        <v>0.95106382978723403</v>
      </c>
      <c r="BC25" s="64">
        <f>BB25/0.908</f>
        <v>1.047427125316337</v>
      </c>
      <c r="BD25" s="8">
        <v>65</v>
      </c>
      <c r="BE25" s="9">
        <f>BD25/AF25</f>
        <v>1.3829787234042552E-2</v>
      </c>
      <c r="BF25" s="64">
        <f>BE25/0.027</f>
        <v>0.51221434200157601</v>
      </c>
      <c r="BG25" s="8">
        <v>55</v>
      </c>
      <c r="BH25" s="8">
        <v>25</v>
      </c>
      <c r="BI25" s="8">
        <f>BG25+BH25</f>
        <v>80</v>
      </c>
      <c r="BJ25" s="9">
        <f>BI25/AF25</f>
        <v>1.7021276595744681E-2</v>
      </c>
      <c r="BK25" s="45">
        <f>BJ25/0.054</f>
        <v>0.31520882584712373</v>
      </c>
      <c r="BL25" s="61">
        <v>80</v>
      </c>
    </row>
    <row r="26" spans="1:64">
      <c r="A26" s="84" t="s">
        <v>177</v>
      </c>
      <c r="B26" s="125" t="s">
        <v>124</v>
      </c>
      <c r="C26" s="80">
        <v>9300016.0099999998</v>
      </c>
      <c r="D26" s="98">
        <v>0.77025292999999995</v>
      </c>
      <c r="E26" s="79">
        <v>5</v>
      </c>
      <c r="F26" s="79">
        <v>500</v>
      </c>
      <c r="G26" s="109">
        <v>6.23</v>
      </c>
      <c r="H26" s="85">
        <v>623</v>
      </c>
      <c r="I26" s="79">
        <v>8960</v>
      </c>
      <c r="J26" s="79">
        <v>9959</v>
      </c>
      <c r="K26" s="82">
        <v>7670.9489298699991</v>
      </c>
      <c r="L26" s="80">
        <v>8310</v>
      </c>
      <c r="M26" s="82">
        <v>1289.0510701300009</v>
      </c>
      <c r="N26" s="128">
        <v>0.16804323453524109</v>
      </c>
      <c r="O26" s="79">
        <v>1793.7</v>
      </c>
      <c r="P26" s="80">
        <v>1599.6</v>
      </c>
      <c r="Q26" s="99">
        <v>9300016.0099999998</v>
      </c>
      <c r="R26" s="98">
        <v>0.77406942000000001</v>
      </c>
      <c r="S26" s="79">
        <v>3121</v>
      </c>
      <c r="T26" s="79">
        <v>3479</v>
      </c>
      <c r="U26" s="132">
        <v>2692.9875121800001</v>
      </c>
      <c r="V26" s="82">
        <v>428.01248781999993</v>
      </c>
      <c r="W26" s="128">
        <v>0.15893593486199259</v>
      </c>
      <c r="X26" s="79">
        <v>3048</v>
      </c>
      <c r="Y26" s="79">
        <v>3332</v>
      </c>
      <c r="Z26" s="82">
        <v>2579.1993074400002</v>
      </c>
      <c r="AA26" s="82">
        <v>468.80069255999979</v>
      </c>
      <c r="AB26" s="81">
        <v>0.18176210392414796</v>
      </c>
      <c r="AC26" s="87">
        <v>6.0960000000000001</v>
      </c>
      <c r="AD26" s="133">
        <v>5.3483146067415728</v>
      </c>
      <c r="AE26" s="79">
        <v>3800</v>
      </c>
      <c r="AF26" s="80">
        <v>1330</v>
      </c>
      <c r="AG26" s="79">
        <v>3325</v>
      </c>
      <c r="AH26" s="79">
        <v>230</v>
      </c>
      <c r="AI26" s="79">
        <v>3555</v>
      </c>
      <c r="AJ26" s="81">
        <v>0.93552631578947365</v>
      </c>
      <c r="AK26" s="88">
        <v>1.0269224103067767</v>
      </c>
      <c r="AL26" s="79">
        <v>35</v>
      </c>
      <c r="AM26" s="81">
        <v>9.2105263157894728E-3</v>
      </c>
      <c r="AN26" s="88">
        <v>0.61403508771929816</v>
      </c>
      <c r="AO26" s="79">
        <v>95</v>
      </c>
      <c r="AP26" s="79">
        <v>10</v>
      </c>
      <c r="AQ26" s="79">
        <v>105</v>
      </c>
      <c r="AR26" s="81">
        <v>2.763157894736842E-2</v>
      </c>
      <c r="AS26" s="83">
        <v>0.51169590643274854</v>
      </c>
      <c r="AT26" s="80">
        <v>115</v>
      </c>
      <c r="AU26" s="140" t="s">
        <v>49</v>
      </c>
      <c r="AV26" s="103" t="s">
        <v>49</v>
      </c>
      <c r="AW26" s="86"/>
      <c r="AY26" s="160">
        <v>1210</v>
      </c>
      <c r="AZ26">
        <v>80</v>
      </c>
      <c r="BA26" s="8">
        <f>AY26+AZ26</f>
        <v>1290</v>
      </c>
      <c r="BB26" s="9">
        <f>BA26/AF26</f>
        <v>0.96992481203007519</v>
      </c>
      <c r="BC26" s="64">
        <f>BB26/0.908</f>
        <v>1.0681991321917128</v>
      </c>
      <c r="BD26" s="8">
        <v>15</v>
      </c>
      <c r="BE26" s="9">
        <f>BD26/AF26</f>
        <v>1.1278195488721804E-2</v>
      </c>
      <c r="BF26" s="64">
        <f>BE26/0.027</f>
        <v>0.41771094402673348</v>
      </c>
      <c r="BG26" s="8">
        <v>15</v>
      </c>
      <c r="BH26" s="8">
        <v>0</v>
      </c>
      <c r="BI26" s="8">
        <f>BG26+BH26</f>
        <v>15</v>
      </c>
      <c r="BJ26" s="9">
        <f>BI26/AF26</f>
        <v>1.1278195488721804E-2</v>
      </c>
      <c r="BK26" s="45">
        <f>BJ26/0.054</f>
        <v>0.20885547201336674</v>
      </c>
      <c r="BL26" s="61">
        <v>15</v>
      </c>
    </row>
    <row r="27" spans="1:64">
      <c r="A27" s="84" t="s">
        <v>184</v>
      </c>
      <c r="B27" s="125" t="s">
        <v>125</v>
      </c>
      <c r="C27" s="80"/>
      <c r="D27" s="98">
        <v>0.22974707</v>
      </c>
      <c r="E27" s="79">
        <v>1.2</v>
      </c>
      <c r="F27" s="79">
        <v>120</v>
      </c>
      <c r="G27" s="109"/>
      <c r="H27" s="85"/>
      <c r="I27" s="79">
        <v>2550</v>
      </c>
      <c r="J27" s="79"/>
      <c r="K27" s="82">
        <v>2288.05107013</v>
      </c>
      <c r="L27" s="80"/>
      <c r="M27" s="82">
        <v>261.94892987000003</v>
      </c>
      <c r="N27" s="128">
        <v>0.11448561323201449</v>
      </c>
      <c r="O27" s="79">
        <v>2117.6</v>
      </c>
      <c r="P27" s="80"/>
      <c r="Q27" s="99">
        <v>9300016.0099999998</v>
      </c>
      <c r="R27" s="264">
        <v>0.22593057999999999</v>
      </c>
      <c r="S27" s="79">
        <v>829</v>
      </c>
      <c r="T27" s="79"/>
      <c r="U27" s="132">
        <v>786.01248781999993</v>
      </c>
      <c r="V27" s="82">
        <v>42.987512180000067</v>
      </c>
      <c r="W27" s="128">
        <v>5.4690622408844453E-2</v>
      </c>
      <c r="X27" s="79">
        <v>806</v>
      </c>
      <c r="Y27" s="79"/>
      <c r="Z27" s="82">
        <v>752.80069256000002</v>
      </c>
      <c r="AA27" s="82">
        <v>53.199307439999984</v>
      </c>
      <c r="AB27" s="81">
        <v>7.0668515539071289E-2</v>
      </c>
      <c r="AC27" s="87">
        <v>6.7166666666666668</v>
      </c>
      <c r="AD27" s="133"/>
      <c r="AE27" s="79">
        <v>1050</v>
      </c>
      <c r="AF27" s="80"/>
      <c r="AG27" s="79">
        <v>900</v>
      </c>
      <c r="AH27" s="79">
        <v>65</v>
      </c>
      <c r="AI27" s="79">
        <v>965</v>
      </c>
      <c r="AJ27" s="81">
        <v>0.919047619047619</v>
      </c>
      <c r="AK27" s="88">
        <v>1.0088338299095707</v>
      </c>
      <c r="AL27" s="79">
        <v>20</v>
      </c>
      <c r="AM27" s="81">
        <v>1.9047619047619049E-2</v>
      </c>
      <c r="AN27" s="88">
        <v>1.26984126984127</v>
      </c>
      <c r="AO27" s="79">
        <v>30</v>
      </c>
      <c r="AP27" s="79">
        <v>0</v>
      </c>
      <c r="AQ27" s="79">
        <v>30</v>
      </c>
      <c r="AR27" s="81">
        <v>2.8571428571428571E-2</v>
      </c>
      <c r="AS27" s="83">
        <v>0.52910052910052907</v>
      </c>
      <c r="AT27" s="80">
        <v>30</v>
      </c>
      <c r="AU27" s="140" t="s">
        <v>49</v>
      </c>
      <c r="AV27" s="8"/>
      <c r="AW27" s="86" t="s">
        <v>152</v>
      </c>
      <c r="AY27" s="160"/>
      <c r="AZ27"/>
      <c r="BA27" s="8"/>
      <c r="BB27" s="9"/>
      <c r="BC27" s="64"/>
      <c r="BD27" s="8"/>
      <c r="BE27" s="9"/>
      <c r="BF27" s="64"/>
      <c r="BG27" s="8"/>
      <c r="BH27" s="8"/>
      <c r="BI27" s="8"/>
      <c r="BJ27" s="9"/>
      <c r="BK27" s="45"/>
      <c r="BL27" s="61"/>
    </row>
    <row r="28" spans="1:64">
      <c r="A28" s="84" t="s">
        <v>175</v>
      </c>
      <c r="B28" s="125" t="s">
        <v>126</v>
      </c>
      <c r="C28" s="80">
        <v>9300017.0099999998</v>
      </c>
      <c r="D28" s="80">
        <v>1</v>
      </c>
      <c r="E28" s="79">
        <v>2.94</v>
      </c>
      <c r="F28" s="79">
        <v>294</v>
      </c>
      <c r="G28" s="109">
        <v>2.94</v>
      </c>
      <c r="H28" s="85">
        <v>294</v>
      </c>
      <c r="I28" s="79">
        <v>6148</v>
      </c>
      <c r="J28" s="79">
        <v>4775</v>
      </c>
      <c r="K28" s="79">
        <v>4775</v>
      </c>
      <c r="L28" s="80">
        <v>4431</v>
      </c>
      <c r="M28" s="79">
        <v>1373</v>
      </c>
      <c r="N28" s="128">
        <v>0.28753926701570681</v>
      </c>
      <c r="O28" s="79">
        <v>2090.6999999999998</v>
      </c>
      <c r="P28" s="80">
        <v>1623.8</v>
      </c>
      <c r="Q28" s="79" t="s">
        <v>126</v>
      </c>
      <c r="R28" s="259">
        <v>1</v>
      </c>
      <c r="S28" s="79">
        <v>2207</v>
      </c>
      <c r="T28" s="79">
        <v>1657</v>
      </c>
      <c r="U28" s="80">
        <v>1657</v>
      </c>
      <c r="V28" s="82">
        <v>550</v>
      </c>
      <c r="W28" s="128">
        <v>0.33192516596258298</v>
      </c>
      <c r="X28" s="79">
        <v>2151</v>
      </c>
      <c r="Y28" s="79">
        <v>1647</v>
      </c>
      <c r="Z28" s="82">
        <v>1647</v>
      </c>
      <c r="AA28" s="82">
        <v>504</v>
      </c>
      <c r="AB28" s="81">
        <v>0.30601092896174864</v>
      </c>
      <c r="AC28" s="87">
        <v>7.3163265306122449</v>
      </c>
      <c r="AD28" s="133">
        <v>5.6020408163265305</v>
      </c>
      <c r="AE28" s="79">
        <v>2585</v>
      </c>
      <c r="AF28" s="80">
        <v>2290</v>
      </c>
      <c r="AG28" s="79">
        <v>2270</v>
      </c>
      <c r="AH28" s="79">
        <v>155</v>
      </c>
      <c r="AI28" s="79">
        <v>2425</v>
      </c>
      <c r="AJ28" s="81">
        <v>0.93810444874274657</v>
      </c>
      <c r="AK28" s="88">
        <v>1.0297524135485692</v>
      </c>
      <c r="AL28" s="79">
        <v>25</v>
      </c>
      <c r="AM28" s="81">
        <v>9.6711798839458421E-3</v>
      </c>
      <c r="AN28" s="88">
        <v>0.64474532559638953</v>
      </c>
      <c r="AO28" s="79">
        <v>55</v>
      </c>
      <c r="AP28" s="79">
        <v>45</v>
      </c>
      <c r="AQ28" s="79">
        <v>100</v>
      </c>
      <c r="AR28" s="81">
        <v>3.8684719535783368E-2</v>
      </c>
      <c r="AS28" s="83">
        <v>0.71638369510709943</v>
      </c>
      <c r="AT28" s="80">
        <v>30</v>
      </c>
      <c r="AU28" s="140" t="s">
        <v>49</v>
      </c>
      <c r="AV28" s="103" t="s">
        <v>49</v>
      </c>
      <c r="AW28" s="86"/>
      <c r="AY28" s="160">
        <v>1995</v>
      </c>
      <c r="AZ28">
        <v>155</v>
      </c>
      <c r="BA28" s="8">
        <f>AY28+AZ28</f>
        <v>2150</v>
      </c>
      <c r="BB28" s="9">
        <f>BA28/AF28</f>
        <v>0.93886462882096067</v>
      </c>
      <c r="BC28" s="64">
        <f>BB28/0.908</f>
        <v>1.0339918819614105</v>
      </c>
      <c r="BD28" s="8">
        <v>30</v>
      </c>
      <c r="BE28" s="9">
        <f>BD28/AF28</f>
        <v>1.3100436681222707E-2</v>
      </c>
      <c r="BF28" s="64">
        <f>BE28/0.027</f>
        <v>0.48520135856380397</v>
      </c>
      <c r="BG28" s="8">
        <v>40</v>
      </c>
      <c r="BH28" s="8">
        <v>40</v>
      </c>
      <c r="BI28" s="8">
        <f>BG28+BH28</f>
        <v>80</v>
      </c>
      <c r="BJ28" s="9">
        <f>BI28/AF28</f>
        <v>3.4934497816593885E-2</v>
      </c>
      <c r="BK28" s="45">
        <f>BJ28/0.054</f>
        <v>0.64693514475173863</v>
      </c>
      <c r="BL28" s="61">
        <v>30</v>
      </c>
    </row>
    <row r="29" spans="1:64">
      <c r="A29" s="84" t="s">
        <v>176</v>
      </c>
      <c r="B29" s="125" t="s">
        <v>127</v>
      </c>
      <c r="C29" s="80">
        <v>9300017.0199999996</v>
      </c>
      <c r="D29" s="80">
        <v>1</v>
      </c>
      <c r="E29" s="79">
        <v>1.47</v>
      </c>
      <c r="F29" s="79">
        <v>147</v>
      </c>
      <c r="G29" s="109">
        <v>1.59</v>
      </c>
      <c r="H29" s="85">
        <v>159</v>
      </c>
      <c r="I29" s="79">
        <v>7125</v>
      </c>
      <c r="J29" s="79">
        <v>6412</v>
      </c>
      <c r="K29" s="79">
        <v>6412</v>
      </c>
      <c r="L29" s="80">
        <v>5626</v>
      </c>
      <c r="M29" s="79">
        <v>713</v>
      </c>
      <c r="N29" s="128">
        <v>0.11119775421085465</v>
      </c>
      <c r="O29" s="79">
        <v>4853.2</v>
      </c>
      <c r="P29" s="80">
        <v>4029.2</v>
      </c>
      <c r="Q29" s="79" t="s">
        <v>127</v>
      </c>
      <c r="R29" s="80">
        <v>1</v>
      </c>
      <c r="S29" s="79">
        <v>3141</v>
      </c>
      <c r="T29" s="79">
        <v>2786</v>
      </c>
      <c r="U29" s="80">
        <v>2786</v>
      </c>
      <c r="V29" s="82">
        <v>355</v>
      </c>
      <c r="W29" s="128">
        <v>0.12742282842785355</v>
      </c>
      <c r="X29" s="79">
        <v>3037</v>
      </c>
      <c r="Y29" s="79">
        <v>2613</v>
      </c>
      <c r="Z29" s="82">
        <v>2613</v>
      </c>
      <c r="AA29" s="82">
        <v>424</v>
      </c>
      <c r="AB29" s="128">
        <v>0.162265595101416</v>
      </c>
      <c r="AC29" s="87">
        <v>20.65986394557823</v>
      </c>
      <c r="AD29" s="133">
        <v>16.433962264150942</v>
      </c>
      <c r="AE29" s="79">
        <v>2840</v>
      </c>
      <c r="AF29" s="80">
        <v>3005</v>
      </c>
      <c r="AG29" s="79">
        <v>2390</v>
      </c>
      <c r="AH29" s="79">
        <v>170</v>
      </c>
      <c r="AI29" s="79">
        <v>2560</v>
      </c>
      <c r="AJ29" s="81">
        <v>0.90140845070422537</v>
      </c>
      <c r="AK29" s="88">
        <v>0.98947140582242077</v>
      </c>
      <c r="AL29" s="79">
        <v>75</v>
      </c>
      <c r="AM29" s="81">
        <v>2.6408450704225352E-2</v>
      </c>
      <c r="AN29" s="88">
        <v>1.7605633802816902</v>
      </c>
      <c r="AO29" s="79">
        <v>130</v>
      </c>
      <c r="AP29" s="79">
        <v>35</v>
      </c>
      <c r="AQ29" s="79">
        <v>165</v>
      </c>
      <c r="AR29" s="81">
        <v>5.8098591549295774E-2</v>
      </c>
      <c r="AS29" s="83">
        <v>1.0758998435054774</v>
      </c>
      <c r="AT29" s="80">
        <v>35</v>
      </c>
      <c r="AU29" s="140" t="s">
        <v>49</v>
      </c>
      <c r="AV29" s="86" t="s">
        <v>49</v>
      </c>
      <c r="AW29" s="86"/>
      <c r="AY29" s="160">
        <v>2540</v>
      </c>
      <c r="AZ29">
        <v>165</v>
      </c>
      <c r="BA29" s="8">
        <f>AY29+AZ29</f>
        <v>2705</v>
      </c>
      <c r="BB29" s="9">
        <f>BA29/AF29</f>
        <v>0.90016638935108151</v>
      </c>
      <c r="BC29" s="64">
        <f>BB29/0.908</f>
        <v>0.99137267549678576</v>
      </c>
      <c r="BD29" s="8">
        <v>70</v>
      </c>
      <c r="BE29" s="9">
        <f>BD29/AF29</f>
        <v>2.329450915141431E-2</v>
      </c>
      <c r="BF29" s="64">
        <f>BE29/0.027</f>
        <v>0.86275959820052994</v>
      </c>
      <c r="BG29" s="8">
        <v>135</v>
      </c>
      <c r="BH29" s="8">
        <v>35</v>
      </c>
      <c r="BI29" s="8">
        <f>BG29+BH29</f>
        <v>170</v>
      </c>
      <c r="BJ29" s="9">
        <f>BI29/AF29</f>
        <v>5.6572379367720464E-2</v>
      </c>
      <c r="BK29" s="45">
        <f>BJ29/0.054</f>
        <v>1.0476366549577865</v>
      </c>
      <c r="BL29" s="61">
        <v>55</v>
      </c>
    </row>
    <row r="30" spans="1:64">
      <c r="A30" s="260" t="s">
        <v>174</v>
      </c>
      <c r="B30" s="125" t="s">
        <v>128</v>
      </c>
      <c r="C30" s="80">
        <v>9300018.0099999998</v>
      </c>
      <c r="D30" s="80">
        <v>1</v>
      </c>
      <c r="E30" s="79">
        <v>2.64</v>
      </c>
      <c r="F30" s="79">
        <v>264</v>
      </c>
      <c r="G30" s="109">
        <v>2.52</v>
      </c>
      <c r="H30" s="85">
        <v>252</v>
      </c>
      <c r="I30" s="79">
        <v>3089</v>
      </c>
      <c r="J30" s="79">
        <v>2358</v>
      </c>
      <c r="K30" s="79">
        <v>2358</v>
      </c>
      <c r="L30" s="80">
        <v>1467</v>
      </c>
      <c r="M30" s="79">
        <v>731</v>
      </c>
      <c r="N30" s="128">
        <v>0.31000848176420698</v>
      </c>
      <c r="O30" s="79">
        <v>1168.5999999999999</v>
      </c>
      <c r="P30" s="80">
        <v>935.8</v>
      </c>
      <c r="Q30" s="79" t="s">
        <v>128</v>
      </c>
      <c r="R30" s="80">
        <v>1</v>
      </c>
      <c r="S30" s="79">
        <v>1680</v>
      </c>
      <c r="T30" s="79">
        <v>1205</v>
      </c>
      <c r="U30" s="80">
        <v>1205</v>
      </c>
      <c r="V30" s="82">
        <v>475</v>
      </c>
      <c r="W30" s="128">
        <v>0.39419087136929459</v>
      </c>
      <c r="X30" s="79">
        <v>1613</v>
      </c>
      <c r="Y30" s="79">
        <v>1183</v>
      </c>
      <c r="Z30" s="82">
        <v>1183</v>
      </c>
      <c r="AA30" s="82">
        <v>430</v>
      </c>
      <c r="AB30" s="128">
        <v>0.36348267117497884</v>
      </c>
      <c r="AC30" s="87">
        <v>6.1098484848484844</v>
      </c>
      <c r="AD30" s="133">
        <v>4.6944444444444446</v>
      </c>
      <c r="AE30" s="79">
        <v>635</v>
      </c>
      <c r="AF30" s="80">
        <v>435</v>
      </c>
      <c r="AG30" s="79">
        <v>505</v>
      </c>
      <c r="AH30" s="79">
        <v>25</v>
      </c>
      <c r="AI30" s="79">
        <v>530</v>
      </c>
      <c r="AJ30" s="81">
        <v>0.83464566929133854</v>
      </c>
      <c r="AK30" s="88">
        <v>0.91618624510575031</v>
      </c>
      <c r="AL30" s="79">
        <v>20</v>
      </c>
      <c r="AM30" s="81">
        <v>3.1496062992125984E-2</v>
      </c>
      <c r="AN30" s="88">
        <v>2.0997375328083989</v>
      </c>
      <c r="AO30" s="79">
        <v>60</v>
      </c>
      <c r="AP30" s="79">
        <v>0</v>
      </c>
      <c r="AQ30" s="79">
        <v>60</v>
      </c>
      <c r="AR30" s="81">
        <v>9.4488188976377951E-2</v>
      </c>
      <c r="AS30" s="83">
        <v>1.7497812773403325</v>
      </c>
      <c r="AT30" s="80">
        <v>20</v>
      </c>
      <c r="AU30" s="140" t="s">
        <v>49</v>
      </c>
      <c r="AV30" s="103" t="s">
        <v>49</v>
      </c>
      <c r="AW30" s="86" t="s">
        <v>179</v>
      </c>
      <c r="AY30" s="160">
        <v>380</v>
      </c>
      <c r="AZ30">
        <v>20</v>
      </c>
      <c r="BA30" s="8">
        <f>AY30+AZ30</f>
        <v>400</v>
      </c>
      <c r="BB30" s="9">
        <f>BA30/AF30</f>
        <v>0.91954022988505746</v>
      </c>
      <c r="BC30" s="64">
        <f>BB30/0.908</f>
        <v>1.0127095042786975</v>
      </c>
      <c r="BD30" s="8">
        <v>20</v>
      </c>
      <c r="BE30" s="9">
        <f>BD30/AF30</f>
        <v>4.5977011494252873E-2</v>
      </c>
      <c r="BF30" s="64">
        <f>BE30/0.027</f>
        <v>1.7028522775649213</v>
      </c>
      <c r="BG30" s="8">
        <v>15</v>
      </c>
      <c r="BH30" s="8">
        <v>0</v>
      </c>
      <c r="BI30" s="8">
        <f>BG30+BH30</f>
        <v>15</v>
      </c>
      <c r="BJ30" s="9">
        <f>BI30/AF30</f>
        <v>3.4482758620689655E-2</v>
      </c>
      <c r="BK30" s="45">
        <f>BJ30/0.054</f>
        <v>0.63856960408684549</v>
      </c>
      <c r="BL30" s="61">
        <v>0</v>
      </c>
    </row>
    <row r="31" spans="1:64">
      <c r="A31" s="84"/>
      <c r="B31" s="125" t="s">
        <v>129</v>
      </c>
      <c r="C31" s="80">
        <v>9300018.0199999996</v>
      </c>
      <c r="D31" s="80">
        <v>1</v>
      </c>
      <c r="E31" s="79">
        <v>2.2400000000000002</v>
      </c>
      <c r="F31" s="79">
        <v>224.00000000000003</v>
      </c>
      <c r="G31" s="109">
        <v>2.2400000000000002</v>
      </c>
      <c r="H31" s="85">
        <v>224.00000000000003</v>
      </c>
      <c r="I31" s="79">
        <v>5257</v>
      </c>
      <c r="J31" s="79">
        <v>4625</v>
      </c>
      <c r="K31" s="79">
        <v>4625</v>
      </c>
      <c r="L31" s="80">
        <v>4438</v>
      </c>
      <c r="M31" s="79">
        <v>632</v>
      </c>
      <c r="N31" s="128">
        <v>0.13664864864864865</v>
      </c>
      <c r="O31" s="79">
        <v>2343.6999999999998</v>
      </c>
      <c r="P31" s="80">
        <v>2062</v>
      </c>
      <c r="Q31" s="79" t="s">
        <v>129</v>
      </c>
      <c r="R31" s="80">
        <v>1</v>
      </c>
      <c r="S31" s="79">
        <v>1811</v>
      </c>
      <c r="T31" s="79">
        <v>1689</v>
      </c>
      <c r="U31" s="80">
        <v>1689</v>
      </c>
      <c r="V31" s="82">
        <v>122</v>
      </c>
      <c r="W31" s="128">
        <v>7.2232089994079332E-2</v>
      </c>
      <c r="X31" s="79">
        <v>1768</v>
      </c>
      <c r="Y31" s="79">
        <v>1650</v>
      </c>
      <c r="Z31" s="82">
        <v>1650</v>
      </c>
      <c r="AA31" s="82">
        <v>118</v>
      </c>
      <c r="AB31" s="128">
        <v>7.1515151515151518E-2</v>
      </c>
      <c r="AC31" s="87">
        <v>7.8928571428571415</v>
      </c>
      <c r="AD31" s="133">
        <v>7.3660714285714279</v>
      </c>
      <c r="AE31" s="79">
        <v>2295</v>
      </c>
      <c r="AF31" s="80">
        <v>2105</v>
      </c>
      <c r="AG31" s="79">
        <v>1970</v>
      </c>
      <c r="AH31" s="79">
        <v>175</v>
      </c>
      <c r="AI31" s="79">
        <v>2145</v>
      </c>
      <c r="AJ31" s="81">
        <v>0.934640522875817</v>
      </c>
      <c r="AK31" s="88">
        <v>1.0259500799954082</v>
      </c>
      <c r="AL31" s="79">
        <v>50</v>
      </c>
      <c r="AM31" s="81">
        <v>2.178649237472767E-2</v>
      </c>
      <c r="AN31" s="88">
        <v>1.4524328249818448</v>
      </c>
      <c r="AO31" s="79">
        <v>50</v>
      </c>
      <c r="AP31" s="79">
        <v>20</v>
      </c>
      <c r="AQ31" s="79">
        <v>70</v>
      </c>
      <c r="AR31" s="81">
        <v>3.0501089324618737E-2</v>
      </c>
      <c r="AS31" s="83">
        <v>0.56483498749293959</v>
      </c>
      <c r="AT31" s="80">
        <v>25</v>
      </c>
      <c r="AU31" s="140" t="s">
        <v>49</v>
      </c>
      <c r="AV31" s="86" t="s">
        <v>49</v>
      </c>
      <c r="AW31" s="86"/>
      <c r="AY31" s="160">
        <v>1840</v>
      </c>
      <c r="AZ31">
        <v>115</v>
      </c>
      <c r="BA31" s="8">
        <f>AY31+AZ31</f>
        <v>1955</v>
      </c>
      <c r="BB31" s="9">
        <f>BA31/AF31</f>
        <v>0.92874109263657956</v>
      </c>
      <c r="BC31" s="64">
        <f>BB31/0.908</f>
        <v>1.0228426130358805</v>
      </c>
      <c r="BD31" s="8">
        <v>35</v>
      </c>
      <c r="BE31" s="9">
        <f>BD31/AF31</f>
        <v>1.66270783847981E-2</v>
      </c>
      <c r="BF31" s="64">
        <f>BE31/0.027</f>
        <v>0.61581771795548523</v>
      </c>
      <c r="BG31" s="8">
        <v>50</v>
      </c>
      <c r="BH31" s="8">
        <v>25</v>
      </c>
      <c r="BI31" s="8">
        <f>BG31+BH31</f>
        <v>75</v>
      </c>
      <c r="BJ31" s="9">
        <f>BI31/AF31</f>
        <v>3.5629453681710214E-2</v>
      </c>
      <c r="BK31" s="45">
        <f>BJ31/0.054</f>
        <v>0.65980469780944839</v>
      </c>
      <c r="BL31" s="61">
        <v>40</v>
      </c>
    </row>
    <row r="32" spans="1:64">
      <c r="A32" s="84"/>
      <c r="B32" s="125" t="s">
        <v>130</v>
      </c>
      <c r="C32" s="80">
        <v>9300019</v>
      </c>
      <c r="D32" s="80">
        <v>1</v>
      </c>
      <c r="E32" s="79">
        <v>2.58</v>
      </c>
      <c r="F32" s="79">
        <v>258</v>
      </c>
      <c r="G32" s="109">
        <v>2.58</v>
      </c>
      <c r="H32" s="85">
        <v>258</v>
      </c>
      <c r="I32" s="79">
        <v>3945</v>
      </c>
      <c r="J32" s="79">
        <v>3908</v>
      </c>
      <c r="K32" s="79">
        <v>3908</v>
      </c>
      <c r="L32" s="80">
        <v>3827</v>
      </c>
      <c r="M32" s="79">
        <v>37</v>
      </c>
      <c r="N32" s="128">
        <v>9.467758444216991E-3</v>
      </c>
      <c r="O32" s="79">
        <v>1527.1</v>
      </c>
      <c r="P32" s="80">
        <v>1512.8</v>
      </c>
      <c r="Q32" s="79" t="s">
        <v>130</v>
      </c>
      <c r="R32" s="80">
        <v>1</v>
      </c>
      <c r="S32" s="79">
        <v>1627</v>
      </c>
      <c r="T32" s="79">
        <v>1551</v>
      </c>
      <c r="U32" s="80">
        <v>1551</v>
      </c>
      <c r="V32" s="82">
        <v>76</v>
      </c>
      <c r="W32" s="128">
        <v>4.9000644745325596E-2</v>
      </c>
      <c r="X32" s="79">
        <v>1541</v>
      </c>
      <c r="Y32" s="79">
        <v>1527</v>
      </c>
      <c r="Z32" s="82">
        <v>1527</v>
      </c>
      <c r="AA32" s="82">
        <v>14</v>
      </c>
      <c r="AB32" s="128">
        <v>9.1683038637852005E-3</v>
      </c>
      <c r="AC32" s="87">
        <v>5.9728682170542635</v>
      </c>
      <c r="AD32" s="133">
        <v>5.9186046511627906</v>
      </c>
      <c r="AE32" s="79">
        <v>1470</v>
      </c>
      <c r="AF32" s="80">
        <v>1735</v>
      </c>
      <c r="AG32" s="79">
        <v>1250</v>
      </c>
      <c r="AH32" s="79">
        <v>100</v>
      </c>
      <c r="AI32" s="79">
        <v>1350</v>
      </c>
      <c r="AJ32" s="81">
        <v>0.91836734693877553</v>
      </c>
      <c r="AK32" s="88">
        <v>1.0080870987253299</v>
      </c>
      <c r="AL32" s="79">
        <v>15</v>
      </c>
      <c r="AM32" s="81">
        <v>1.020408163265306E-2</v>
      </c>
      <c r="AN32" s="88">
        <v>0.68027210884353739</v>
      </c>
      <c r="AO32" s="79">
        <v>45</v>
      </c>
      <c r="AP32" s="79">
        <v>25</v>
      </c>
      <c r="AQ32" s="79">
        <v>70</v>
      </c>
      <c r="AR32" s="81">
        <v>4.7619047619047616E-2</v>
      </c>
      <c r="AS32" s="83">
        <v>0.88183421516754845</v>
      </c>
      <c r="AT32" s="80">
        <v>35</v>
      </c>
      <c r="AU32" s="140" t="s">
        <v>49</v>
      </c>
      <c r="AV32" s="103" t="s">
        <v>49</v>
      </c>
      <c r="AW32" s="86"/>
      <c r="AY32" s="160">
        <v>1545</v>
      </c>
      <c r="AZ32">
        <v>75</v>
      </c>
      <c r="BA32" s="8">
        <f>AY32+AZ32</f>
        <v>1620</v>
      </c>
      <c r="BB32" s="9">
        <f>BA32/AF32</f>
        <v>0.93371757925072041</v>
      </c>
      <c r="BC32" s="64">
        <f>BB32/0.908</f>
        <v>1.0283233251659916</v>
      </c>
      <c r="BD32" s="8">
        <v>55</v>
      </c>
      <c r="BE32" s="9">
        <f>BD32/AF32</f>
        <v>3.1700288184438041E-2</v>
      </c>
      <c r="BF32" s="64">
        <f>BE32/0.027</f>
        <v>1.1740847475717793</v>
      </c>
      <c r="BG32" s="8">
        <v>20</v>
      </c>
      <c r="BH32" s="8">
        <v>20</v>
      </c>
      <c r="BI32" s="8">
        <f>BG32+BH32</f>
        <v>40</v>
      </c>
      <c r="BJ32" s="9">
        <f>BI32/AF32</f>
        <v>2.3054755043227664E-2</v>
      </c>
      <c r="BK32" s="45">
        <f>BJ32/0.054</f>
        <v>0.42693990820791972</v>
      </c>
      <c r="BL32" s="61">
        <v>20</v>
      </c>
    </row>
    <row r="33" spans="1:64">
      <c r="A33" s="84"/>
      <c r="B33" s="125" t="s">
        <v>131</v>
      </c>
      <c r="C33" s="80">
        <v>9300020.0099999998</v>
      </c>
      <c r="D33" s="80">
        <v>1</v>
      </c>
      <c r="E33" s="79">
        <v>0.21</v>
      </c>
      <c r="F33" s="79">
        <v>21</v>
      </c>
      <c r="G33" s="109">
        <v>0.21</v>
      </c>
      <c r="H33" s="85">
        <v>21</v>
      </c>
      <c r="I33" s="79">
        <v>49</v>
      </c>
      <c r="J33" s="79">
        <v>44</v>
      </c>
      <c r="K33" s="79">
        <v>44</v>
      </c>
      <c r="L33" s="80">
        <v>39</v>
      </c>
      <c r="M33" s="79">
        <v>5</v>
      </c>
      <c r="N33" s="128">
        <v>0.11363636363636363</v>
      </c>
      <c r="O33" s="79">
        <v>236.3</v>
      </c>
      <c r="P33" s="80">
        <v>212.2</v>
      </c>
      <c r="Q33" s="79" t="s">
        <v>131</v>
      </c>
      <c r="R33" s="80">
        <v>1</v>
      </c>
      <c r="S33" s="79">
        <v>22</v>
      </c>
      <c r="T33" s="79">
        <v>12</v>
      </c>
      <c r="U33" s="80">
        <v>12</v>
      </c>
      <c r="V33" s="82">
        <v>10</v>
      </c>
      <c r="W33" s="128">
        <v>0.83333333333333337</v>
      </c>
      <c r="X33" s="79">
        <v>18</v>
      </c>
      <c r="Y33" s="79">
        <v>12</v>
      </c>
      <c r="Z33" s="82">
        <v>12</v>
      </c>
      <c r="AA33" s="82">
        <v>6</v>
      </c>
      <c r="AB33" s="128">
        <v>0.5</v>
      </c>
      <c r="AC33" s="87">
        <v>0.8571428571428571</v>
      </c>
      <c r="AD33" s="133">
        <v>0.5714285714285714</v>
      </c>
      <c r="AE33" s="79">
        <v>15</v>
      </c>
      <c r="AF33" s="80">
        <v>15</v>
      </c>
      <c r="AG33" s="79">
        <v>10</v>
      </c>
      <c r="AH33" s="79">
        <v>0</v>
      </c>
      <c r="AI33" s="79">
        <v>10</v>
      </c>
      <c r="AJ33" s="81">
        <v>0.66666666666666663</v>
      </c>
      <c r="AK33" s="88">
        <v>0.73179656055616527</v>
      </c>
      <c r="AL33" s="79">
        <v>0</v>
      </c>
      <c r="AM33" s="81">
        <v>0</v>
      </c>
      <c r="AN33" s="88">
        <v>0</v>
      </c>
      <c r="AO33" s="79">
        <v>0</v>
      </c>
      <c r="AP33" s="79">
        <v>0</v>
      </c>
      <c r="AQ33" s="79">
        <v>0</v>
      </c>
      <c r="AR33" s="81">
        <v>0</v>
      </c>
      <c r="AS33" s="83">
        <v>0</v>
      </c>
      <c r="AT33" s="80">
        <v>0</v>
      </c>
      <c r="AU33" s="140" t="s">
        <v>49</v>
      </c>
      <c r="AV33" s="86" t="s">
        <v>49</v>
      </c>
      <c r="AW33" s="86" t="s">
        <v>170</v>
      </c>
      <c r="AY33" s="160">
        <v>10</v>
      </c>
      <c r="AZ33">
        <v>0</v>
      </c>
      <c r="BA33" s="8">
        <f>AY33+AZ33</f>
        <v>10</v>
      </c>
      <c r="BB33" s="9">
        <f>BA33/AF33</f>
        <v>0.66666666666666663</v>
      </c>
      <c r="BC33" s="64">
        <f>BB33/0.908</f>
        <v>0.73421439060205573</v>
      </c>
      <c r="BD33" s="8">
        <v>0</v>
      </c>
      <c r="BE33" s="9">
        <f>BD33/AF33</f>
        <v>0</v>
      </c>
      <c r="BF33" s="64">
        <f>BE33/0.027</f>
        <v>0</v>
      </c>
      <c r="BG33" s="8">
        <v>0</v>
      </c>
      <c r="BH33" s="8">
        <v>0</v>
      </c>
      <c r="BI33" s="8">
        <f>BG33+BH33</f>
        <v>0</v>
      </c>
      <c r="BJ33" s="9">
        <f>BI33/AF33</f>
        <v>0</v>
      </c>
      <c r="BK33" s="45">
        <f>BJ33/0.054</f>
        <v>0</v>
      </c>
      <c r="BL33" s="61">
        <v>0</v>
      </c>
    </row>
    <row r="34" spans="1:64">
      <c r="A34" s="84"/>
      <c r="B34" s="125" t="s">
        <v>132</v>
      </c>
      <c r="C34" s="80">
        <v>9300020.0199999996</v>
      </c>
      <c r="D34" s="80">
        <v>1</v>
      </c>
      <c r="E34" s="79">
        <v>0.72</v>
      </c>
      <c r="F34" s="79">
        <v>72</v>
      </c>
      <c r="G34" s="109">
        <v>0.72</v>
      </c>
      <c r="H34" s="85">
        <v>72</v>
      </c>
      <c r="I34" s="79">
        <v>983</v>
      </c>
      <c r="J34" s="79">
        <v>841</v>
      </c>
      <c r="K34" s="79">
        <v>841</v>
      </c>
      <c r="L34" s="80">
        <v>795</v>
      </c>
      <c r="M34" s="79">
        <v>142</v>
      </c>
      <c r="N34" s="128">
        <v>0.16884661117717004</v>
      </c>
      <c r="O34" s="79">
        <v>1373.7</v>
      </c>
      <c r="P34" s="80">
        <v>1175.0999999999999</v>
      </c>
      <c r="Q34" s="79" t="s">
        <v>132</v>
      </c>
      <c r="R34" s="80">
        <v>1</v>
      </c>
      <c r="S34" s="79">
        <v>466</v>
      </c>
      <c r="T34" s="79">
        <v>381</v>
      </c>
      <c r="U34" s="80">
        <v>381</v>
      </c>
      <c r="V34" s="82">
        <v>85</v>
      </c>
      <c r="W34" s="128">
        <v>0.2230971128608924</v>
      </c>
      <c r="X34" s="79">
        <v>451</v>
      </c>
      <c r="Y34" s="79">
        <v>380</v>
      </c>
      <c r="Z34" s="82">
        <v>380</v>
      </c>
      <c r="AA34" s="82">
        <v>71</v>
      </c>
      <c r="AB34" s="128">
        <v>0.18684210526315789</v>
      </c>
      <c r="AC34" s="87">
        <v>6.2638888888888893</v>
      </c>
      <c r="AD34" s="133">
        <v>5.2777777777777777</v>
      </c>
      <c r="AE34" s="79">
        <v>265</v>
      </c>
      <c r="AF34" s="80">
        <v>230</v>
      </c>
      <c r="AG34" s="79">
        <v>235</v>
      </c>
      <c r="AH34" s="79">
        <v>10</v>
      </c>
      <c r="AI34" s="79">
        <v>245</v>
      </c>
      <c r="AJ34" s="81">
        <v>0.92452830188679247</v>
      </c>
      <c r="AK34" s="88">
        <v>1.0148499471863803</v>
      </c>
      <c r="AL34" s="79">
        <v>0</v>
      </c>
      <c r="AM34" s="81">
        <v>0</v>
      </c>
      <c r="AN34" s="88">
        <v>0</v>
      </c>
      <c r="AO34" s="79">
        <v>0</v>
      </c>
      <c r="AP34" s="79">
        <v>0</v>
      </c>
      <c r="AQ34" s="79">
        <v>0</v>
      </c>
      <c r="AR34" s="81">
        <v>0</v>
      </c>
      <c r="AS34" s="83">
        <v>0</v>
      </c>
      <c r="AT34" s="80">
        <v>10</v>
      </c>
      <c r="AU34" s="140" t="s">
        <v>49</v>
      </c>
      <c r="AV34" s="103" t="s">
        <v>49</v>
      </c>
      <c r="AW34" s="86"/>
      <c r="AY34" s="160">
        <v>195</v>
      </c>
      <c r="AZ34">
        <v>20</v>
      </c>
      <c r="BA34" s="8">
        <f>AY34+AZ34</f>
        <v>215</v>
      </c>
      <c r="BB34" s="9">
        <f>BA34/AF34</f>
        <v>0.93478260869565222</v>
      </c>
      <c r="BC34" s="64">
        <f>BB34/0.908</f>
        <v>1.0294962650833175</v>
      </c>
      <c r="BD34" s="8">
        <v>0</v>
      </c>
      <c r="BE34" s="9">
        <f>BD34/AF34</f>
        <v>0</v>
      </c>
      <c r="BF34" s="64">
        <f>BE34/0.027</f>
        <v>0</v>
      </c>
      <c r="BG34" s="8">
        <v>10</v>
      </c>
      <c r="BH34" s="8">
        <v>0</v>
      </c>
      <c r="BI34" s="8">
        <f>BG34+BH34</f>
        <v>10</v>
      </c>
      <c r="BJ34" s="9">
        <f>BI34/AF34</f>
        <v>4.3478260869565216E-2</v>
      </c>
      <c r="BK34" s="45">
        <f>BJ34/0.054</f>
        <v>0.80515297906602257</v>
      </c>
      <c r="BL34" s="61">
        <v>10</v>
      </c>
    </row>
    <row r="35" spans="1:64">
      <c r="A35" s="69"/>
      <c r="B35" s="126" t="s">
        <v>133</v>
      </c>
      <c r="C35" s="71">
        <v>9300020.0299999993</v>
      </c>
      <c r="D35" s="71">
        <v>1</v>
      </c>
      <c r="E35" s="70">
        <v>3.86</v>
      </c>
      <c r="F35" s="70">
        <v>386</v>
      </c>
      <c r="G35" s="110">
        <v>3.86</v>
      </c>
      <c r="H35" s="72">
        <v>386</v>
      </c>
      <c r="I35" s="70">
        <v>4794</v>
      </c>
      <c r="J35" s="70">
        <v>4238</v>
      </c>
      <c r="K35" s="70">
        <v>4238</v>
      </c>
      <c r="L35" s="71">
        <v>4206</v>
      </c>
      <c r="M35" s="70">
        <v>556</v>
      </c>
      <c r="N35" s="129">
        <v>0.13119395941481832</v>
      </c>
      <c r="O35" s="70">
        <v>1240.7</v>
      </c>
      <c r="P35" s="71">
        <v>1096.5999999999999</v>
      </c>
      <c r="Q35" s="70" t="s">
        <v>133</v>
      </c>
      <c r="R35" s="71">
        <v>1</v>
      </c>
      <c r="S35" s="70">
        <v>2385</v>
      </c>
      <c r="T35" s="70">
        <v>2080</v>
      </c>
      <c r="U35" s="71">
        <v>2080</v>
      </c>
      <c r="V35" s="74">
        <v>305</v>
      </c>
      <c r="W35" s="129">
        <v>0.14663461538461539</v>
      </c>
      <c r="X35" s="70">
        <v>2299</v>
      </c>
      <c r="Y35" s="70">
        <v>2020</v>
      </c>
      <c r="Z35" s="74">
        <v>2020</v>
      </c>
      <c r="AA35" s="74">
        <v>279</v>
      </c>
      <c r="AB35" s="129">
        <v>0.13811881188118813</v>
      </c>
      <c r="AC35" s="75">
        <v>5.9559585492227978</v>
      </c>
      <c r="AD35" s="134">
        <v>5.233160621761658</v>
      </c>
      <c r="AE35" s="70">
        <v>1680</v>
      </c>
      <c r="AF35" s="71">
        <v>1515</v>
      </c>
      <c r="AG35" s="70">
        <v>1400</v>
      </c>
      <c r="AH35" s="70">
        <v>115</v>
      </c>
      <c r="AI35" s="70">
        <v>1515</v>
      </c>
      <c r="AJ35" s="73">
        <v>0.9017857142857143</v>
      </c>
      <c r="AK35" s="76">
        <v>0.98988552610945579</v>
      </c>
      <c r="AL35" s="70">
        <v>25</v>
      </c>
      <c r="AM35" s="73">
        <v>1.488095238095238E-2</v>
      </c>
      <c r="AN35" s="76">
        <v>0.99206349206349209</v>
      </c>
      <c r="AO35" s="70">
        <v>80</v>
      </c>
      <c r="AP35" s="70">
        <v>40</v>
      </c>
      <c r="AQ35" s="70">
        <v>120</v>
      </c>
      <c r="AR35" s="73">
        <v>7.1428571428571425E-2</v>
      </c>
      <c r="AS35" s="77">
        <v>1.3227513227513228</v>
      </c>
      <c r="AT35" s="71">
        <v>25</v>
      </c>
      <c r="AU35" s="101" t="s">
        <v>51</v>
      </c>
      <c r="AV35" s="104" t="s">
        <v>51</v>
      </c>
      <c r="AW35" s="78" t="s">
        <v>178</v>
      </c>
      <c r="AY35" s="160">
        <v>1215</v>
      </c>
      <c r="AZ35">
        <v>100</v>
      </c>
      <c r="BA35" s="8">
        <f>AY35+AZ35</f>
        <v>1315</v>
      </c>
      <c r="BB35" s="9">
        <f>BA35/AF35</f>
        <v>0.86798679867986794</v>
      </c>
      <c r="BC35" s="64">
        <f>BB35/0.908</f>
        <v>0.95593259766505279</v>
      </c>
      <c r="BD35" s="8">
        <v>0</v>
      </c>
      <c r="BE35" s="9">
        <f>BD35/AF35</f>
        <v>0</v>
      </c>
      <c r="BF35" s="64">
        <f>BE35/0.027</f>
        <v>0</v>
      </c>
      <c r="BG35" s="8">
        <v>155</v>
      </c>
      <c r="BH35" s="8">
        <v>15</v>
      </c>
      <c r="BI35" s="8">
        <f>BG35+BH35</f>
        <v>170</v>
      </c>
      <c r="BJ35" s="9">
        <f>BI35/AF35</f>
        <v>0.11221122112211221</v>
      </c>
      <c r="BK35" s="45">
        <f>BJ35/0.054</f>
        <v>2.0779855763354114</v>
      </c>
      <c r="BL35" s="61">
        <v>25</v>
      </c>
    </row>
    <row r="36" spans="1:64">
      <c r="A36" s="65"/>
      <c r="B36" s="67" t="s">
        <v>134</v>
      </c>
      <c r="C36" s="61">
        <v>9300021</v>
      </c>
      <c r="D36" s="61">
        <v>1</v>
      </c>
      <c r="E36" s="8">
        <v>23.56</v>
      </c>
      <c r="F36" s="8">
        <v>2356</v>
      </c>
      <c r="G36" s="112">
        <v>23.56</v>
      </c>
      <c r="H36" s="66">
        <v>2356</v>
      </c>
      <c r="I36" s="8">
        <v>971</v>
      </c>
      <c r="J36" s="8">
        <v>1027</v>
      </c>
      <c r="K36" s="8">
        <v>1027</v>
      </c>
      <c r="L36" s="61">
        <v>1004</v>
      </c>
      <c r="M36" s="8">
        <v>-56</v>
      </c>
      <c r="N36" s="131">
        <v>-5.4527750730282376E-2</v>
      </c>
      <c r="O36" s="8">
        <v>41.2</v>
      </c>
      <c r="P36" s="61">
        <v>43.6</v>
      </c>
      <c r="Q36" s="8" t="s">
        <v>134</v>
      </c>
      <c r="R36" s="61">
        <v>1</v>
      </c>
      <c r="S36" s="8">
        <v>312</v>
      </c>
      <c r="T36" s="8">
        <v>339</v>
      </c>
      <c r="U36" s="61">
        <v>339</v>
      </c>
      <c r="V36" s="62">
        <v>-27</v>
      </c>
      <c r="W36" s="131">
        <v>-7.9646017699115043E-2</v>
      </c>
      <c r="X36" s="8">
        <v>296</v>
      </c>
      <c r="Y36" s="8">
        <v>316</v>
      </c>
      <c r="Z36" s="62">
        <v>316</v>
      </c>
      <c r="AA36" s="62">
        <v>-20</v>
      </c>
      <c r="AB36" s="131">
        <v>-6.3291139240506333E-2</v>
      </c>
      <c r="AC36" s="63">
        <v>0.12563667232597622</v>
      </c>
      <c r="AD36" s="136">
        <v>0.13412563667232597</v>
      </c>
      <c r="AE36" s="8">
        <v>295</v>
      </c>
      <c r="AF36" s="61">
        <v>315</v>
      </c>
      <c r="AG36" s="8">
        <v>225</v>
      </c>
      <c r="AH36" s="8">
        <v>40</v>
      </c>
      <c r="AI36" s="8">
        <v>265</v>
      </c>
      <c r="AJ36" s="9">
        <v>0.89830508474576276</v>
      </c>
      <c r="AK36" s="64">
        <v>0.98606485702059576</v>
      </c>
      <c r="AL36" s="8">
        <v>0</v>
      </c>
      <c r="AM36" s="9">
        <v>0</v>
      </c>
      <c r="AN36" s="64">
        <v>0</v>
      </c>
      <c r="AO36" s="8">
        <v>20</v>
      </c>
      <c r="AP36" s="8">
        <v>0</v>
      </c>
      <c r="AQ36" s="8">
        <v>20</v>
      </c>
      <c r="AR36" s="9">
        <v>6.7796610169491525E-2</v>
      </c>
      <c r="AS36" s="45">
        <v>1.2554927809165097</v>
      </c>
      <c r="AT36" s="61">
        <v>10</v>
      </c>
      <c r="AU36" s="100" t="s">
        <v>52</v>
      </c>
      <c r="AV36" s="103" t="s">
        <v>52</v>
      </c>
      <c r="AW36" s="141"/>
      <c r="AY36" s="160">
        <v>260</v>
      </c>
      <c r="AZ36">
        <v>25</v>
      </c>
      <c r="BA36" s="8">
        <f>AY36+AZ36</f>
        <v>285</v>
      </c>
      <c r="BB36" s="9">
        <f>BA36/AF36</f>
        <v>0.90476190476190477</v>
      </c>
      <c r="BC36" s="64">
        <f>BB36/0.908</f>
        <v>0.99643381581707569</v>
      </c>
      <c r="BD36" s="8">
        <v>0</v>
      </c>
      <c r="BE36" s="9">
        <f>BD36/AF36</f>
        <v>0</v>
      </c>
      <c r="BF36" s="64">
        <f>BE36/0.027</f>
        <v>0</v>
      </c>
      <c r="BG36" s="8">
        <v>20</v>
      </c>
      <c r="BH36" s="8">
        <v>0</v>
      </c>
      <c r="BI36" s="8">
        <f>BG36+BH36</f>
        <v>20</v>
      </c>
      <c r="BJ36" s="9">
        <f>BI36/AF36</f>
        <v>6.3492063492063489E-2</v>
      </c>
      <c r="BK36" s="45">
        <f>BJ36/0.054</f>
        <v>1.1757789535567313</v>
      </c>
      <c r="BL36" s="61">
        <v>10</v>
      </c>
    </row>
    <row r="37" spans="1:64">
      <c r="A37" s="84"/>
      <c r="B37" s="125" t="s">
        <v>135</v>
      </c>
      <c r="C37" s="80">
        <v>9300022</v>
      </c>
      <c r="D37" s="80">
        <v>1</v>
      </c>
      <c r="E37" s="79">
        <v>1.19</v>
      </c>
      <c r="F37" s="79">
        <v>119</v>
      </c>
      <c r="G37" s="109">
        <v>1.19</v>
      </c>
      <c r="H37" s="85">
        <v>119</v>
      </c>
      <c r="I37" s="79">
        <v>1136</v>
      </c>
      <c r="J37" s="79">
        <v>998</v>
      </c>
      <c r="K37" s="79">
        <v>998</v>
      </c>
      <c r="L37" s="80">
        <v>967</v>
      </c>
      <c r="M37" s="79">
        <v>138</v>
      </c>
      <c r="N37" s="128">
        <v>0.13827655310621242</v>
      </c>
      <c r="O37" s="79">
        <v>957.8</v>
      </c>
      <c r="P37" s="80">
        <v>838.7</v>
      </c>
      <c r="Q37" s="79" t="s">
        <v>135</v>
      </c>
      <c r="R37" s="80">
        <v>1</v>
      </c>
      <c r="S37" s="79">
        <v>421</v>
      </c>
      <c r="T37" s="79">
        <v>378</v>
      </c>
      <c r="U37" s="80">
        <v>378</v>
      </c>
      <c r="V37" s="82">
        <v>43</v>
      </c>
      <c r="W37" s="128">
        <v>0.11375661375661375</v>
      </c>
      <c r="X37" s="79">
        <v>411</v>
      </c>
      <c r="Y37" s="79">
        <v>371</v>
      </c>
      <c r="Z37" s="82">
        <v>371</v>
      </c>
      <c r="AA37" s="82">
        <v>40</v>
      </c>
      <c r="AB37" s="128">
        <v>0.1078167115902965</v>
      </c>
      <c r="AC37" s="87">
        <v>3.4537815126050422</v>
      </c>
      <c r="AD37" s="133">
        <v>3.1176470588235294</v>
      </c>
      <c r="AE37" s="79">
        <v>465</v>
      </c>
      <c r="AF37" s="80">
        <v>480</v>
      </c>
      <c r="AG37" s="79">
        <v>430</v>
      </c>
      <c r="AH37" s="79">
        <v>20</v>
      </c>
      <c r="AI37" s="79">
        <v>450</v>
      </c>
      <c r="AJ37" s="81">
        <v>0.967741935483871</v>
      </c>
      <c r="AK37" s="88">
        <v>1.0622853298395949</v>
      </c>
      <c r="AL37" s="79">
        <v>0</v>
      </c>
      <c r="AM37" s="81">
        <v>0</v>
      </c>
      <c r="AN37" s="88">
        <v>0</v>
      </c>
      <c r="AO37" s="79">
        <v>0</v>
      </c>
      <c r="AP37" s="79">
        <v>10</v>
      </c>
      <c r="AQ37" s="79">
        <v>10</v>
      </c>
      <c r="AR37" s="81">
        <v>2.1505376344086023E-2</v>
      </c>
      <c r="AS37" s="83">
        <v>0.39824771007566712</v>
      </c>
      <c r="AT37" s="80">
        <v>10</v>
      </c>
      <c r="AU37" s="140" t="s">
        <v>49</v>
      </c>
      <c r="AV37" s="103" t="s">
        <v>49</v>
      </c>
      <c r="AW37" s="86"/>
      <c r="AY37" s="160">
        <v>435</v>
      </c>
      <c r="AZ37">
        <v>30</v>
      </c>
      <c r="BA37" s="8">
        <f>AY37+AZ37</f>
        <v>465</v>
      </c>
      <c r="BB37" s="9">
        <f>BA37/AF37</f>
        <v>0.96875</v>
      </c>
      <c r="BC37" s="64">
        <f>BB37/0.908</f>
        <v>1.0669052863436124</v>
      </c>
      <c r="BD37" s="8">
        <v>10</v>
      </c>
      <c r="BE37" s="9">
        <f>BD37/AF37</f>
        <v>2.0833333333333332E-2</v>
      </c>
      <c r="BF37" s="64">
        <f>BE37/0.027</f>
        <v>0.77160493827160492</v>
      </c>
      <c r="BG37" s="8">
        <v>0</v>
      </c>
      <c r="BH37" s="8">
        <v>0</v>
      </c>
      <c r="BI37" s="8">
        <f>BG37+BH37</f>
        <v>0</v>
      </c>
      <c r="BJ37" s="9">
        <f>BI37/AF37</f>
        <v>0</v>
      </c>
      <c r="BK37" s="45">
        <f>BJ37/0.054</f>
        <v>0</v>
      </c>
      <c r="BL37" s="61">
        <v>0</v>
      </c>
    </row>
    <row r="38" spans="1:64">
      <c r="A38" s="239"/>
      <c r="B38" s="127" t="s">
        <v>136</v>
      </c>
      <c r="C38" s="91">
        <v>9300023.0099999998</v>
      </c>
      <c r="D38" s="91">
        <v>1</v>
      </c>
      <c r="E38" s="92">
        <v>0.96</v>
      </c>
      <c r="F38" s="92">
        <v>96</v>
      </c>
      <c r="G38" s="111">
        <v>0.96</v>
      </c>
      <c r="H38" s="96">
        <v>96</v>
      </c>
      <c r="I38" s="92">
        <v>5</v>
      </c>
      <c r="J38" s="92">
        <v>10</v>
      </c>
      <c r="K38" s="92">
        <v>10</v>
      </c>
      <c r="L38" s="91">
        <v>10</v>
      </c>
      <c r="M38" s="92">
        <v>-5</v>
      </c>
      <c r="N38" s="130">
        <v>-0.5</v>
      </c>
      <c r="O38" s="92">
        <v>5.2</v>
      </c>
      <c r="P38" s="91">
        <v>10.4</v>
      </c>
      <c r="Q38" s="92" t="s">
        <v>136</v>
      </c>
      <c r="R38" s="91">
        <v>1</v>
      </c>
      <c r="S38" s="92">
        <v>3</v>
      </c>
      <c r="T38" s="92">
        <v>4</v>
      </c>
      <c r="U38" s="91">
        <v>4</v>
      </c>
      <c r="V38" s="94">
        <v>-1</v>
      </c>
      <c r="W38" s="130">
        <v>-0.25</v>
      </c>
      <c r="X38" s="92">
        <v>3</v>
      </c>
      <c r="Y38" s="92">
        <v>4</v>
      </c>
      <c r="Z38" s="94">
        <v>4</v>
      </c>
      <c r="AA38" s="94">
        <v>-1</v>
      </c>
      <c r="AB38" s="130">
        <v>-0.25</v>
      </c>
      <c r="AC38" s="106">
        <v>3.125E-2</v>
      </c>
      <c r="AD38" s="135">
        <v>4.1666666666666664E-2</v>
      </c>
      <c r="AE38" s="92" t="s">
        <v>74</v>
      </c>
      <c r="AF38" s="91" t="s">
        <v>74</v>
      </c>
      <c r="AG38" s="92" t="s">
        <v>74</v>
      </c>
      <c r="AH38" s="92" t="s">
        <v>74</v>
      </c>
      <c r="AI38" s="92" t="e">
        <v>#VALUE!</v>
      </c>
      <c r="AJ38" s="93" t="e">
        <v>#VALUE!</v>
      </c>
      <c r="AK38" s="107" t="e">
        <v>#VALUE!</v>
      </c>
      <c r="AL38" s="92" t="s">
        <v>74</v>
      </c>
      <c r="AM38" s="93" t="e">
        <v>#VALUE!</v>
      </c>
      <c r="AN38" s="107" t="e">
        <v>#VALUE!</v>
      </c>
      <c r="AO38" s="92" t="s">
        <v>74</v>
      </c>
      <c r="AP38" s="92" t="s">
        <v>74</v>
      </c>
      <c r="AQ38" s="92" t="e">
        <v>#VALUE!</v>
      </c>
      <c r="AR38" s="93" t="e">
        <v>#VALUE!</v>
      </c>
      <c r="AS38" s="95" t="e">
        <v>#VALUE!</v>
      </c>
      <c r="AT38" s="91" t="s">
        <v>74</v>
      </c>
      <c r="AU38" s="102" t="s">
        <v>53</v>
      </c>
      <c r="AV38" s="92" t="s">
        <v>53</v>
      </c>
      <c r="AW38" s="97"/>
      <c r="AY38" s="160" t="s">
        <v>74</v>
      </c>
      <c r="AZ38" t="s">
        <v>74</v>
      </c>
      <c r="BA38" s="8" t="e">
        <f>AY38+AZ38</f>
        <v>#VALUE!</v>
      </c>
      <c r="BB38" s="9" t="e">
        <f>BA38/AF38</f>
        <v>#VALUE!</v>
      </c>
      <c r="BC38" s="64" t="e">
        <f>BB38/0.908</f>
        <v>#VALUE!</v>
      </c>
      <c r="BD38" s="8" t="s">
        <v>74</v>
      </c>
      <c r="BE38" s="9" t="e">
        <f>BD38/AF38</f>
        <v>#VALUE!</v>
      </c>
      <c r="BF38" s="64" t="e">
        <f>BE38/0.027</f>
        <v>#VALUE!</v>
      </c>
      <c r="BG38" s="8" t="s">
        <v>74</v>
      </c>
      <c r="BH38" s="8" t="s">
        <v>74</v>
      </c>
      <c r="BI38" s="8" t="e">
        <f>BG38+BH38</f>
        <v>#VALUE!</v>
      </c>
      <c r="BJ38" s="9" t="e">
        <f>BI38/AF38</f>
        <v>#VALUE!</v>
      </c>
      <c r="BK38" s="45" t="e">
        <f>BJ38/0.054</f>
        <v>#VALUE!</v>
      </c>
      <c r="BL38" s="61" t="s">
        <v>74</v>
      </c>
    </row>
    <row r="39" spans="1:64">
      <c r="A39" s="65"/>
      <c r="B39" s="67" t="s">
        <v>137</v>
      </c>
      <c r="C39" s="61">
        <v>9300023.0199999996</v>
      </c>
      <c r="D39" s="61">
        <v>1</v>
      </c>
      <c r="E39" s="8">
        <v>60.52</v>
      </c>
      <c r="F39" s="8">
        <v>6052</v>
      </c>
      <c r="G39" s="112">
        <v>60.53</v>
      </c>
      <c r="H39" s="66">
        <v>6053</v>
      </c>
      <c r="I39" s="8">
        <v>3357</v>
      </c>
      <c r="J39" s="8">
        <v>3443</v>
      </c>
      <c r="K39" s="8">
        <v>3443</v>
      </c>
      <c r="L39" s="61">
        <v>3525</v>
      </c>
      <c r="M39" s="8">
        <v>-86</v>
      </c>
      <c r="N39" s="131">
        <v>-2.4978216671507406E-2</v>
      </c>
      <c r="O39" s="8">
        <v>55.5</v>
      </c>
      <c r="P39" s="61">
        <v>56.9</v>
      </c>
      <c r="Q39" s="8" t="s">
        <v>137</v>
      </c>
      <c r="R39" s="61">
        <v>1</v>
      </c>
      <c r="S39" s="8">
        <v>1080</v>
      </c>
      <c r="T39" s="8">
        <v>1076</v>
      </c>
      <c r="U39" s="61">
        <v>1076</v>
      </c>
      <c r="V39" s="62">
        <v>4</v>
      </c>
      <c r="W39" s="131">
        <v>3.7174721189591076E-3</v>
      </c>
      <c r="X39" s="8">
        <v>1050</v>
      </c>
      <c r="Y39" s="8">
        <v>1031</v>
      </c>
      <c r="Z39" s="62">
        <v>1031</v>
      </c>
      <c r="AA39" s="62">
        <v>19</v>
      </c>
      <c r="AB39" s="131">
        <v>1.842870999030068E-2</v>
      </c>
      <c r="AC39" s="63">
        <v>0.17349636483807007</v>
      </c>
      <c r="AD39" s="136">
        <v>0.17032876259705931</v>
      </c>
      <c r="AE39" s="8">
        <v>1160</v>
      </c>
      <c r="AF39" s="61">
        <v>1345</v>
      </c>
      <c r="AG39" s="8">
        <v>880</v>
      </c>
      <c r="AH39" s="8">
        <v>90</v>
      </c>
      <c r="AI39" s="8">
        <v>970</v>
      </c>
      <c r="AJ39" s="9">
        <v>0.83620689655172409</v>
      </c>
      <c r="AK39" s="64">
        <v>0.9178999962148453</v>
      </c>
      <c r="AL39" s="8">
        <v>20</v>
      </c>
      <c r="AM39" s="9">
        <v>1.7241379310344827E-2</v>
      </c>
      <c r="AN39" s="64">
        <v>1.1494252873563218</v>
      </c>
      <c r="AO39" s="8">
        <v>100</v>
      </c>
      <c r="AP39" s="8">
        <v>20</v>
      </c>
      <c r="AQ39" s="8">
        <v>120</v>
      </c>
      <c r="AR39" s="9">
        <v>0.10344827586206896</v>
      </c>
      <c r="AS39" s="45">
        <v>1.9157088122605364</v>
      </c>
      <c r="AT39" s="61">
        <v>55</v>
      </c>
      <c r="AU39" s="100" t="s">
        <v>52</v>
      </c>
      <c r="AV39" s="86" t="s">
        <v>52</v>
      </c>
      <c r="AW39" s="141"/>
      <c r="AY39" s="160">
        <v>1080</v>
      </c>
      <c r="AZ39">
        <v>70</v>
      </c>
      <c r="BA39" s="8">
        <f>AY39+AZ39</f>
        <v>1150</v>
      </c>
      <c r="BB39" s="9">
        <f>BA39/AF39</f>
        <v>0.85501858736059477</v>
      </c>
      <c r="BC39" s="64">
        <f>BB39/0.908</f>
        <v>0.94165042660858456</v>
      </c>
      <c r="BD39" s="8">
        <v>20</v>
      </c>
      <c r="BE39" s="9">
        <f>BD39/AF39</f>
        <v>1.4869888475836431E-2</v>
      </c>
      <c r="BF39" s="64">
        <f>BE39/0.027</f>
        <v>0.55073661021616405</v>
      </c>
      <c r="BG39" s="8">
        <v>95</v>
      </c>
      <c r="BH39" s="8">
        <v>55</v>
      </c>
      <c r="BI39" s="8">
        <f>BG39+BH39</f>
        <v>150</v>
      </c>
      <c r="BJ39" s="9">
        <f>BI39/AF39</f>
        <v>0.11152416356877323</v>
      </c>
      <c r="BK39" s="45">
        <f>BJ39/0.054</f>
        <v>2.0652622883106155</v>
      </c>
      <c r="BL39" s="61">
        <v>25</v>
      </c>
    </row>
    <row r="40" spans="1:64">
      <c r="A40" s="84"/>
      <c r="B40" s="125" t="s">
        <v>138</v>
      </c>
      <c r="C40" s="80">
        <v>9300024</v>
      </c>
      <c r="D40" s="80">
        <v>1</v>
      </c>
      <c r="E40" s="79">
        <v>3.84</v>
      </c>
      <c r="F40" s="79">
        <v>384</v>
      </c>
      <c r="G40" s="109">
        <v>3.83</v>
      </c>
      <c r="H40" s="85">
        <v>383</v>
      </c>
      <c r="I40" s="79">
        <v>1219</v>
      </c>
      <c r="J40" s="79">
        <v>1084</v>
      </c>
      <c r="K40" s="79">
        <v>1084</v>
      </c>
      <c r="L40" s="80">
        <v>1078</v>
      </c>
      <c r="M40" s="79">
        <v>135</v>
      </c>
      <c r="N40" s="128">
        <v>0.12453874538745388</v>
      </c>
      <c r="O40" s="79">
        <v>317.7</v>
      </c>
      <c r="P40" s="80">
        <v>283.2</v>
      </c>
      <c r="Q40" s="79" t="s">
        <v>138</v>
      </c>
      <c r="R40" s="80">
        <v>1</v>
      </c>
      <c r="S40" s="79">
        <v>431</v>
      </c>
      <c r="T40" s="79">
        <v>413</v>
      </c>
      <c r="U40" s="80">
        <v>413</v>
      </c>
      <c r="V40" s="82">
        <v>18</v>
      </c>
      <c r="W40" s="128">
        <v>4.3583535108958835E-2</v>
      </c>
      <c r="X40" s="79">
        <v>423</v>
      </c>
      <c r="Y40" s="79">
        <v>397</v>
      </c>
      <c r="Z40" s="82">
        <v>397</v>
      </c>
      <c r="AA40" s="82">
        <v>26</v>
      </c>
      <c r="AB40" s="128">
        <v>6.5491183879093195E-2</v>
      </c>
      <c r="AC40" s="87">
        <v>1.1015625</v>
      </c>
      <c r="AD40" s="133">
        <v>1.0365535248041775</v>
      </c>
      <c r="AE40" s="79">
        <v>470</v>
      </c>
      <c r="AF40" s="80">
        <v>355</v>
      </c>
      <c r="AG40" s="79">
        <v>425</v>
      </c>
      <c r="AH40" s="79">
        <v>15</v>
      </c>
      <c r="AI40" s="79">
        <v>440</v>
      </c>
      <c r="AJ40" s="81">
        <v>0.93617021276595747</v>
      </c>
      <c r="AK40" s="88">
        <v>1.0276292126958919</v>
      </c>
      <c r="AL40" s="79">
        <v>0</v>
      </c>
      <c r="AM40" s="81">
        <v>0</v>
      </c>
      <c r="AN40" s="88">
        <v>0</v>
      </c>
      <c r="AO40" s="79">
        <v>20</v>
      </c>
      <c r="AP40" s="79">
        <v>0</v>
      </c>
      <c r="AQ40" s="79">
        <v>20</v>
      </c>
      <c r="AR40" s="81">
        <v>4.2553191489361701E-2</v>
      </c>
      <c r="AS40" s="83">
        <v>0.78802206461780933</v>
      </c>
      <c r="AT40" s="80">
        <v>0</v>
      </c>
      <c r="AU40" s="140" t="s">
        <v>49</v>
      </c>
      <c r="AV40" s="260" t="s">
        <v>49</v>
      </c>
      <c r="AW40" s="86"/>
      <c r="AY40" s="160">
        <v>315</v>
      </c>
      <c r="AZ40">
        <v>30</v>
      </c>
      <c r="BA40" s="8">
        <f>AY40+AZ40</f>
        <v>345</v>
      </c>
      <c r="BB40" s="9">
        <f>BA40/AF40</f>
        <v>0.971830985915493</v>
      </c>
      <c r="BC40" s="64">
        <f>BB40/0.908</f>
        <v>1.0702984426382081</v>
      </c>
      <c r="BD40" s="8">
        <v>0</v>
      </c>
      <c r="BE40" s="9">
        <f>BD40/AF40</f>
        <v>0</v>
      </c>
      <c r="BF40" s="64">
        <f>BE40/0.027</f>
        <v>0</v>
      </c>
      <c r="BG40" s="8">
        <v>10</v>
      </c>
      <c r="BH40" s="8">
        <v>0</v>
      </c>
      <c r="BI40" s="8">
        <f>BG40+BH40</f>
        <v>10</v>
      </c>
      <c r="BJ40" s="9">
        <f>BI40/AF40</f>
        <v>2.8169014084507043E-2</v>
      </c>
      <c r="BK40" s="45">
        <f>BJ40/0.054</f>
        <v>0.52164840897235265</v>
      </c>
      <c r="BL40" s="61">
        <v>0</v>
      </c>
    </row>
    <row r="41" spans="1:64">
      <c r="A41" s="65"/>
      <c r="B41" s="67" t="s">
        <v>139</v>
      </c>
      <c r="C41" s="61">
        <v>9300025</v>
      </c>
      <c r="D41" s="61">
        <v>1</v>
      </c>
      <c r="E41" s="8">
        <v>749.3</v>
      </c>
      <c r="F41" s="8">
        <v>74930</v>
      </c>
      <c r="G41" s="112">
        <v>749.56</v>
      </c>
      <c r="H41" s="66">
        <v>74956</v>
      </c>
      <c r="I41" s="8">
        <v>4027</v>
      </c>
      <c r="J41" s="8">
        <v>3387</v>
      </c>
      <c r="K41" s="8">
        <v>3387</v>
      </c>
      <c r="L41" s="61">
        <v>3358</v>
      </c>
      <c r="M41" s="8">
        <v>640</v>
      </c>
      <c r="N41" s="131">
        <v>0.18895777974608799</v>
      </c>
      <c r="O41" s="8">
        <v>5.4</v>
      </c>
      <c r="P41" s="61">
        <v>4.5</v>
      </c>
      <c r="Q41" s="8" t="s">
        <v>139</v>
      </c>
      <c r="R41" s="61">
        <v>1</v>
      </c>
      <c r="S41" s="8">
        <v>2299</v>
      </c>
      <c r="T41" s="8">
        <v>2129</v>
      </c>
      <c r="U41" s="61">
        <v>2129</v>
      </c>
      <c r="V41" s="62">
        <v>170</v>
      </c>
      <c r="W41" s="131">
        <v>7.984969469234382E-2</v>
      </c>
      <c r="X41" s="8">
        <v>1802</v>
      </c>
      <c r="Y41" s="8">
        <v>1515</v>
      </c>
      <c r="Z41" s="62">
        <v>1515</v>
      </c>
      <c r="AA41" s="62">
        <v>287</v>
      </c>
      <c r="AB41" s="131">
        <v>0.18943894389438945</v>
      </c>
      <c r="AC41" s="63">
        <v>2.4049112505004671E-2</v>
      </c>
      <c r="AD41" s="136">
        <v>2.0211857623138908E-2</v>
      </c>
      <c r="AE41" s="8">
        <v>1425</v>
      </c>
      <c r="AF41" s="61">
        <v>1390</v>
      </c>
      <c r="AG41" s="8">
        <v>1250</v>
      </c>
      <c r="AH41" s="8">
        <v>95</v>
      </c>
      <c r="AI41" s="8">
        <v>1345</v>
      </c>
      <c r="AJ41" s="9">
        <v>0.94385964912280707</v>
      </c>
      <c r="AK41" s="64">
        <v>1.036069867313729</v>
      </c>
      <c r="AL41" s="8">
        <v>0</v>
      </c>
      <c r="AM41" s="9">
        <v>0</v>
      </c>
      <c r="AN41" s="64">
        <v>0</v>
      </c>
      <c r="AO41" s="8">
        <v>30</v>
      </c>
      <c r="AP41" s="8">
        <v>15</v>
      </c>
      <c r="AQ41" s="8">
        <v>45</v>
      </c>
      <c r="AR41" s="9">
        <v>3.1578947368421054E-2</v>
      </c>
      <c r="AS41" s="45">
        <v>0.58479532163742698</v>
      </c>
      <c r="AT41" s="61">
        <v>30</v>
      </c>
      <c r="AU41" s="100" t="s">
        <v>52</v>
      </c>
      <c r="AV41" s="8" t="s">
        <v>52</v>
      </c>
      <c r="AW41" s="141"/>
      <c r="AY41" s="160">
        <v>1225</v>
      </c>
      <c r="AZ41">
        <v>60</v>
      </c>
      <c r="BA41" s="8">
        <f>AY41+AZ41</f>
        <v>1285</v>
      </c>
      <c r="BB41" s="9">
        <f>BA41/AF41</f>
        <v>0.92446043165467628</v>
      </c>
      <c r="BC41" s="64">
        <f>BB41/0.908</f>
        <v>1.0181282286945774</v>
      </c>
      <c r="BD41" s="8">
        <v>15</v>
      </c>
      <c r="BE41" s="9">
        <f>BD41/AF41</f>
        <v>1.0791366906474821E-2</v>
      </c>
      <c r="BF41" s="64">
        <f>BE41/0.027</f>
        <v>0.39968025579536376</v>
      </c>
      <c r="BG41" s="8">
        <v>60</v>
      </c>
      <c r="BH41" s="8">
        <v>20</v>
      </c>
      <c r="BI41" s="8">
        <f>BG41+BH41</f>
        <v>80</v>
      </c>
      <c r="BJ41" s="9">
        <f>BI41/AF41</f>
        <v>5.7553956834532377E-2</v>
      </c>
      <c r="BK41" s="45">
        <f>BJ41/0.054</f>
        <v>1.0658140154543032</v>
      </c>
      <c r="BL41" s="61">
        <v>15</v>
      </c>
    </row>
    <row r="42" spans="1:64">
      <c r="A42" s="67"/>
      <c r="B42" s="67" t="s">
        <v>140</v>
      </c>
      <c r="C42" s="61">
        <v>9300026</v>
      </c>
      <c r="D42" s="61">
        <v>1</v>
      </c>
      <c r="E42" s="8">
        <v>4.57</v>
      </c>
      <c r="F42" s="8">
        <v>457</v>
      </c>
      <c r="G42" s="112">
        <v>4.59</v>
      </c>
      <c r="H42" s="68">
        <v>459</v>
      </c>
      <c r="I42" s="8">
        <v>255</v>
      </c>
      <c r="J42" s="8">
        <v>247</v>
      </c>
      <c r="K42" s="8">
        <v>247</v>
      </c>
      <c r="L42" s="61">
        <v>187</v>
      </c>
      <c r="M42" s="8">
        <v>8</v>
      </c>
      <c r="N42" s="131">
        <v>3.2388663967611336E-2</v>
      </c>
      <c r="O42" s="8">
        <v>55.9</v>
      </c>
      <c r="P42" s="61">
        <v>53.8</v>
      </c>
      <c r="Q42" s="8" t="s">
        <v>140</v>
      </c>
      <c r="R42" s="61">
        <v>1</v>
      </c>
      <c r="S42" s="8">
        <v>100</v>
      </c>
      <c r="T42" s="8">
        <v>76</v>
      </c>
      <c r="U42" s="61">
        <v>76</v>
      </c>
      <c r="V42" s="62">
        <v>24</v>
      </c>
      <c r="W42" s="131">
        <v>0.31578947368421051</v>
      </c>
      <c r="X42" s="8">
        <v>93</v>
      </c>
      <c r="Y42" s="8">
        <v>74</v>
      </c>
      <c r="Z42" s="62">
        <v>74</v>
      </c>
      <c r="AA42" s="62">
        <v>19</v>
      </c>
      <c r="AB42" s="131">
        <v>0.25675675675675674</v>
      </c>
      <c r="AC42" s="63">
        <v>0.20350109409190373</v>
      </c>
      <c r="AD42" s="137">
        <v>0.16122004357298475</v>
      </c>
      <c r="AE42" s="8">
        <v>60</v>
      </c>
      <c r="AF42" s="61">
        <v>70</v>
      </c>
      <c r="AG42" s="8">
        <v>50</v>
      </c>
      <c r="AH42" s="8">
        <v>0</v>
      </c>
      <c r="AI42" s="8">
        <v>50</v>
      </c>
      <c r="AJ42" s="9">
        <v>0.83333333333333337</v>
      </c>
      <c r="AK42" s="64">
        <v>0.91474570069520678</v>
      </c>
      <c r="AL42" s="8">
        <v>0</v>
      </c>
      <c r="AM42" s="9">
        <v>0</v>
      </c>
      <c r="AN42" s="64">
        <v>0</v>
      </c>
      <c r="AO42" s="8">
        <v>0</v>
      </c>
      <c r="AP42" s="8">
        <v>0</v>
      </c>
      <c r="AQ42" s="8">
        <v>0</v>
      </c>
      <c r="AR42" s="9">
        <v>0</v>
      </c>
      <c r="AS42" s="45">
        <v>0</v>
      </c>
      <c r="AT42" s="61">
        <v>0</v>
      </c>
      <c r="AU42" s="100" t="s">
        <v>52</v>
      </c>
      <c r="AV42" s="260" t="s">
        <v>52</v>
      </c>
      <c r="AW42" s="100"/>
      <c r="AY42" s="160">
        <v>50</v>
      </c>
      <c r="AZ42">
        <v>10</v>
      </c>
      <c r="BA42" s="8">
        <f>AY42+AZ42</f>
        <v>60</v>
      </c>
      <c r="BB42" s="9">
        <f>BA42/AF42</f>
        <v>0.8571428571428571</v>
      </c>
      <c r="BC42" s="64">
        <f>BB42/0.908</f>
        <v>0.94398993077407167</v>
      </c>
      <c r="BD42" s="8">
        <v>0</v>
      </c>
      <c r="BE42" s="9">
        <f>BD42/AF42</f>
        <v>0</v>
      </c>
      <c r="BF42" s="64">
        <f>BE42/0.027</f>
        <v>0</v>
      </c>
      <c r="BG42" s="8">
        <v>0</v>
      </c>
      <c r="BH42" s="8">
        <v>0</v>
      </c>
      <c r="BI42" s="8">
        <f>BG42+BH42</f>
        <v>0</v>
      </c>
      <c r="BJ42" s="9">
        <f>BI42/AF42</f>
        <v>0</v>
      </c>
      <c r="BK42" s="45">
        <f>BJ42/0.054</f>
        <v>0</v>
      </c>
      <c r="BL42" s="61">
        <v>10</v>
      </c>
    </row>
    <row r="43" spans="1:64">
      <c r="A43" s="92"/>
      <c r="B43" s="127" t="s">
        <v>141</v>
      </c>
      <c r="C43" s="91">
        <v>9300027</v>
      </c>
      <c r="D43" s="91">
        <v>1</v>
      </c>
      <c r="E43" s="92">
        <v>0.87</v>
      </c>
      <c r="F43" s="92">
        <v>87</v>
      </c>
      <c r="G43" s="111">
        <v>0.88</v>
      </c>
      <c r="H43" s="124">
        <v>88</v>
      </c>
      <c r="I43" s="92">
        <v>5</v>
      </c>
      <c r="J43" s="92">
        <v>10</v>
      </c>
      <c r="K43" s="92">
        <v>10</v>
      </c>
      <c r="L43" s="91">
        <v>10</v>
      </c>
      <c r="M43" s="92">
        <v>-5</v>
      </c>
      <c r="N43" s="130">
        <v>-0.5</v>
      </c>
      <c r="O43" s="92">
        <v>5.8</v>
      </c>
      <c r="P43" s="91">
        <v>11.3</v>
      </c>
      <c r="Q43" s="92" t="s">
        <v>141</v>
      </c>
      <c r="R43" s="91">
        <v>1</v>
      </c>
      <c r="S43" s="92">
        <v>4</v>
      </c>
      <c r="T43" s="92">
        <v>4</v>
      </c>
      <c r="U43" s="91">
        <v>4</v>
      </c>
      <c r="V43" s="94">
        <v>0</v>
      </c>
      <c r="W43" s="130">
        <v>0</v>
      </c>
      <c r="X43" s="92">
        <v>3</v>
      </c>
      <c r="Y43" s="92">
        <v>4</v>
      </c>
      <c r="Z43" s="94">
        <v>4</v>
      </c>
      <c r="AA43" s="94">
        <v>-1</v>
      </c>
      <c r="AB43" s="130">
        <v>-0.25</v>
      </c>
      <c r="AC43" s="106">
        <v>3.4482758620689655E-2</v>
      </c>
      <c r="AD43" s="138">
        <v>4.5454545454545456E-2</v>
      </c>
      <c r="AE43" s="92" t="s">
        <v>74</v>
      </c>
      <c r="AF43" s="91" t="s">
        <v>74</v>
      </c>
      <c r="AG43" s="92" t="s">
        <v>74</v>
      </c>
      <c r="AH43" s="92" t="s">
        <v>74</v>
      </c>
      <c r="AI43" s="92" t="e">
        <v>#VALUE!</v>
      </c>
      <c r="AJ43" s="93" t="e">
        <v>#VALUE!</v>
      </c>
      <c r="AK43" s="107" t="e">
        <v>#VALUE!</v>
      </c>
      <c r="AL43" s="92" t="s">
        <v>74</v>
      </c>
      <c r="AM43" s="93" t="e">
        <v>#VALUE!</v>
      </c>
      <c r="AN43" s="107" t="e">
        <v>#VALUE!</v>
      </c>
      <c r="AO43" s="92" t="s">
        <v>74</v>
      </c>
      <c r="AP43" s="92" t="s">
        <v>74</v>
      </c>
      <c r="AQ43" s="92" t="e">
        <v>#VALUE!</v>
      </c>
      <c r="AR43" s="93" t="e">
        <v>#VALUE!</v>
      </c>
      <c r="AS43" s="95" t="e">
        <v>#VALUE!</v>
      </c>
      <c r="AT43" s="91" t="s">
        <v>74</v>
      </c>
      <c r="AU43" s="102" t="s">
        <v>53</v>
      </c>
      <c r="AV43" s="102" t="s">
        <v>53</v>
      </c>
      <c r="AW43" s="102"/>
      <c r="AY43" s="160" t="s">
        <v>74</v>
      </c>
      <c r="AZ43" t="s">
        <v>74</v>
      </c>
      <c r="BA43" s="8" t="e">
        <f>AY43+AZ43</f>
        <v>#VALUE!</v>
      </c>
      <c r="BB43" s="9" t="e">
        <f>BA43/AF43</f>
        <v>#VALUE!</v>
      </c>
      <c r="BC43" s="64" t="e">
        <f>BB43/0.908</f>
        <v>#VALUE!</v>
      </c>
      <c r="BD43" s="8" t="s">
        <v>74</v>
      </c>
      <c r="BE43" s="9" t="e">
        <f>BD43/AF43</f>
        <v>#VALUE!</v>
      </c>
      <c r="BF43" s="64" t="e">
        <f>BE43/0.027</f>
        <v>#VALUE!</v>
      </c>
      <c r="BG43" s="8" t="s">
        <v>74</v>
      </c>
      <c r="BH43" s="8" t="s">
        <v>74</v>
      </c>
      <c r="BI43" s="8" t="e">
        <f>BG43+BH43</f>
        <v>#VALUE!</v>
      </c>
      <c r="BJ43" s="9" t="e">
        <f>BI43/AF43</f>
        <v>#VALUE!</v>
      </c>
      <c r="BK43" s="45" t="e">
        <f>BJ43/0.054</f>
        <v>#VALUE!</v>
      </c>
      <c r="BL43" s="61" t="s">
        <v>74</v>
      </c>
    </row>
    <row r="44" spans="1:64">
      <c r="A44" s="262"/>
      <c r="B44" s="67" t="s">
        <v>142</v>
      </c>
      <c r="C44" s="61">
        <v>9300028</v>
      </c>
      <c r="D44" s="61">
        <v>1</v>
      </c>
      <c r="E44" s="8">
        <v>168.59</v>
      </c>
      <c r="F44" s="8">
        <v>16859</v>
      </c>
      <c r="G44" s="112">
        <v>168.87</v>
      </c>
      <c r="H44" s="68">
        <v>16887</v>
      </c>
      <c r="I44" s="8">
        <v>6300</v>
      </c>
      <c r="J44" s="8">
        <v>6067</v>
      </c>
      <c r="K44" s="8">
        <v>6067</v>
      </c>
      <c r="L44" s="61">
        <v>5664</v>
      </c>
      <c r="M44" s="8">
        <v>233</v>
      </c>
      <c r="N44" s="131">
        <v>3.8404483270149989E-2</v>
      </c>
      <c r="O44" s="8">
        <v>37.4</v>
      </c>
      <c r="P44" s="61">
        <v>35.9</v>
      </c>
      <c r="Q44" s="8" t="s">
        <v>142</v>
      </c>
      <c r="R44" s="61">
        <v>1</v>
      </c>
      <c r="S44" s="8">
        <v>2518</v>
      </c>
      <c r="T44" s="8">
        <v>2351</v>
      </c>
      <c r="U44" s="61">
        <v>2351</v>
      </c>
      <c r="V44" s="62">
        <v>167</v>
      </c>
      <c r="W44" s="131">
        <v>7.1033602722245848E-2</v>
      </c>
      <c r="X44" s="8">
        <v>2351</v>
      </c>
      <c r="Y44" s="8">
        <v>2190</v>
      </c>
      <c r="Z44" s="62">
        <v>2190</v>
      </c>
      <c r="AA44" s="62">
        <v>161</v>
      </c>
      <c r="AB44" s="131">
        <v>7.3515981735159816E-2</v>
      </c>
      <c r="AC44" s="63">
        <v>0.1394507384779643</v>
      </c>
      <c r="AD44" s="137">
        <v>0.12968555693728903</v>
      </c>
      <c r="AE44" s="8">
        <v>2050</v>
      </c>
      <c r="AF44" s="61">
        <v>1980</v>
      </c>
      <c r="AG44" s="8">
        <v>1700</v>
      </c>
      <c r="AH44" s="8">
        <v>115</v>
      </c>
      <c r="AI44" s="8">
        <v>1815</v>
      </c>
      <c r="AJ44" s="9">
        <v>0.88536585365853659</v>
      </c>
      <c r="AK44" s="64">
        <v>0.97186152981178542</v>
      </c>
      <c r="AL44" s="8">
        <v>25</v>
      </c>
      <c r="AM44" s="9">
        <v>1.2195121951219513E-2</v>
      </c>
      <c r="AN44" s="64">
        <v>0.81300813008130091</v>
      </c>
      <c r="AO44" s="8">
        <v>135</v>
      </c>
      <c r="AP44" s="8">
        <v>40</v>
      </c>
      <c r="AQ44" s="8">
        <v>175</v>
      </c>
      <c r="AR44" s="9">
        <v>8.5365853658536592E-2</v>
      </c>
      <c r="AS44" s="45">
        <v>1.5808491418247517</v>
      </c>
      <c r="AT44" s="61">
        <v>40</v>
      </c>
      <c r="AU44" s="100" t="s">
        <v>52</v>
      </c>
      <c r="AV44" s="103" t="s">
        <v>52</v>
      </c>
      <c r="AW44" s="100"/>
      <c r="AY44" s="160">
        <v>1595</v>
      </c>
      <c r="AZ44">
        <v>130</v>
      </c>
      <c r="BA44" s="8">
        <f>AY44+AZ44</f>
        <v>1725</v>
      </c>
      <c r="BB44" s="9">
        <f>BA44/AF44</f>
        <v>0.87121212121212122</v>
      </c>
      <c r="BC44" s="64">
        <f>BB44/0.908</f>
        <v>0.95948471499132293</v>
      </c>
      <c r="BD44" s="8">
        <v>10</v>
      </c>
      <c r="BE44" s="9">
        <f>BD44/AF44</f>
        <v>5.0505050505050509E-3</v>
      </c>
      <c r="BF44" s="64">
        <f>BE44/0.027</f>
        <v>0.18705574261129818</v>
      </c>
      <c r="BG44" s="8">
        <v>155</v>
      </c>
      <c r="BH44" s="8">
        <v>45</v>
      </c>
      <c r="BI44" s="8">
        <f>BG44+BH44</f>
        <v>200</v>
      </c>
      <c r="BJ44" s="9">
        <f>BI44/AF44</f>
        <v>0.10101010101010101</v>
      </c>
      <c r="BK44" s="45">
        <f>BJ44/0.054</f>
        <v>1.8705574261129816</v>
      </c>
      <c r="BL44" s="61">
        <v>45</v>
      </c>
    </row>
    <row r="45" spans="1:64">
      <c r="A45" s="92"/>
      <c r="B45" s="127" t="s">
        <v>143</v>
      </c>
      <c r="C45" s="91">
        <v>9300029</v>
      </c>
      <c r="D45" s="91">
        <v>1</v>
      </c>
      <c r="E45" s="92">
        <v>1.04</v>
      </c>
      <c r="F45" s="92">
        <v>104</v>
      </c>
      <c r="G45" s="111">
        <v>1.04</v>
      </c>
      <c r="H45" s="124">
        <v>104</v>
      </c>
      <c r="I45" s="92">
        <v>15</v>
      </c>
      <c r="J45" s="92">
        <v>23</v>
      </c>
      <c r="K45" s="92">
        <v>23</v>
      </c>
      <c r="L45" s="91">
        <v>16</v>
      </c>
      <c r="M45" s="92">
        <v>-8</v>
      </c>
      <c r="N45" s="130">
        <v>-0.34782608695652173</v>
      </c>
      <c r="O45" s="92">
        <v>14.4</v>
      </c>
      <c r="P45" s="91">
        <v>22.1</v>
      </c>
      <c r="Q45" s="92" t="s">
        <v>143</v>
      </c>
      <c r="R45" s="91">
        <v>1</v>
      </c>
      <c r="S45" s="92">
        <v>4</v>
      </c>
      <c r="T45" s="92">
        <v>6</v>
      </c>
      <c r="U45" s="91">
        <v>6</v>
      </c>
      <c r="V45" s="94">
        <v>-2</v>
      </c>
      <c r="W45" s="130">
        <v>-0.33333333333333331</v>
      </c>
      <c r="X45" s="92">
        <v>4</v>
      </c>
      <c r="Y45" s="92">
        <v>6</v>
      </c>
      <c r="Z45" s="94">
        <v>6</v>
      </c>
      <c r="AA45" s="94">
        <v>-2</v>
      </c>
      <c r="AB45" s="130">
        <v>-0.33333333333333331</v>
      </c>
      <c r="AC45" s="106">
        <v>3.8461538461538464E-2</v>
      </c>
      <c r="AD45" s="138">
        <v>5.7692307692307696E-2</v>
      </c>
      <c r="AE45" s="92" t="s">
        <v>74</v>
      </c>
      <c r="AF45" s="91" t="s">
        <v>74</v>
      </c>
      <c r="AG45" s="92" t="s">
        <v>74</v>
      </c>
      <c r="AH45" s="92" t="s">
        <v>74</v>
      </c>
      <c r="AI45" s="92" t="e">
        <v>#VALUE!</v>
      </c>
      <c r="AJ45" s="93" t="e">
        <v>#VALUE!</v>
      </c>
      <c r="AK45" s="107" t="e">
        <v>#VALUE!</v>
      </c>
      <c r="AL45" s="92" t="s">
        <v>74</v>
      </c>
      <c r="AM45" s="93" t="e">
        <v>#VALUE!</v>
      </c>
      <c r="AN45" s="107" t="e">
        <v>#VALUE!</v>
      </c>
      <c r="AO45" s="92" t="s">
        <v>74</v>
      </c>
      <c r="AP45" s="92" t="s">
        <v>74</v>
      </c>
      <c r="AQ45" s="92" t="e">
        <v>#VALUE!</v>
      </c>
      <c r="AR45" s="93" t="e">
        <v>#VALUE!</v>
      </c>
      <c r="AS45" s="95" t="e">
        <v>#VALUE!</v>
      </c>
      <c r="AT45" s="91" t="s">
        <v>74</v>
      </c>
      <c r="AU45" s="102" t="s">
        <v>53</v>
      </c>
      <c r="AV45" s="102" t="s">
        <v>53</v>
      </c>
      <c r="AW45" s="102"/>
      <c r="AY45" s="160" t="s">
        <v>74</v>
      </c>
      <c r="AZ45" t="s">
        <v>74</v>
      </c>
      <c r="BA45" s="8" t="e">
        <f>AY45+AZ45</f>
        <v>#VALUE!</v>
      </c>
      <c r="BB45" s="9" t="e">
        <f>BA45/AF45</f>
        <v>#VALUE!</v>
      </c>
      <c r="BC45" s="64" t="e">
        <f>BB45/0.908</f>
        <v>#VALUE!</v>
      </c>
      <c r="BD45" s="8" t="s">
        <v>74</v>
      </c>
      <c r="BE45" s="9" t="e">
        <f>BD45/AF45</f>
        <v>#VALUE!</v>
      </c>
      <c r="BF45" s="64" t="e">
        <f>BE45/0.027</f>
        <v>#VALUE!</v>
      </c>
      <c r="BG45" s="8" t="s">
        <v>74</v>
      </c>
      <c r="BH45" s="8" t="s">
        <v>74</v>
      </c>
      <c r="BI45" s="8" t="e">
        <f>BG45+BH45</f>
        <v>#VALUE!</v>
      </c>
      <c r="BJ45" s="9" t="e">
        <f>BI45/AF45</f>
        <v>#VALUE!</v>
      </c>
      <c r="BK45" s="45" t="e">
        <f>BJ45/0.054</f>
        <v>#VALUE!</v>
      </c>
      <c r="BL45" s="61" t="s">
        <v>74</v>
      </c>
    </row>
    <row r="46" spans="1:64">
      <c r="A46" s="262"/>
      <c r="B46" s="67" t="s">
        <v>144</v>
      </c>
      <c r="C46" s="61">
        <v>9300030</v>
      </c>
      <c r="D46" s="61">
        <v>1</v>
      </c>
      <c r="E46" s="8">
        <v>16.61</v>
      </c>
      <c r="F46" s="8">
        <v>1661</v>
      </c>
      <c r="G46" s="112">
        <v>16.57</v>
      </c>
      <c r="H46" s="61">
        <v>1657</v>
      </c>
      <c r="I46" s="8">
        <v>800</v>
      </c>
      <c r="J46" s="8">
        <v>767</v>
      </c>
      <c r="K46" s="8">
        <v>767</v>
      </c>
      <c r="L46" s="61">
        <v>594</v>
      </c>
      <c r="M46" s="8">
        <v>33</v>
      </c>
      <c r="N46" s="131">
        <v>4.3024771838331158E-2</v>
      </c>
      <c r="O46" s="8">
        <v>48.2</v>
      </c>
      <c r="P46" s="61">
        <v>46.3</v>
      </c>
      <c r="Q46" s="8" t="s">
        <v>144</v>
      </c>
      <c r="R46" s="61">
        <v>1</v>
      </c>
      <c r="S46" s="8">
        <v>253</v>
      </c>
      <c r="T46" s="8">
        <v>231</v>
      </c>
      <c r="U46" s="61">
        <v>231</v>
      </c>
      <c r="V46" s="62">
        <v>22</v>
      </c>
      <c r="W46" s="131">
        <v>9.5238095238095233E-2</v>
      </c>
      <c r="X46" s="8">
        <v>237</v>
      </c>
      <c r="Y46" s="8">
        <v>228</v>
      </c>
      <c r="Z46" s="62">
        <v>228</v>
      </c>
      <c r="AA46" s="62">
        <v>9</v>
      </c>
      <c r="AB46" s="131">
        <v>3.9473684210526314E-2</v>
      </c>
      <c r="AC46" s="63">
        <v>0.14268512944009631</v>
      </c>
      <c r="AD46" s="137">
        <v>0.13759806879903441</v>
      </c>
      <c r="AE46" s="8">
        <v>220</v>
      </c>
      <c r="AF46" s="61">
        <v>230</v>
      </c>
      <c r="AG46" s="8">
        <v>190</v>
      </c>
      <c r="AH46" s="8">
        <v>10</v>
      </c>
      <c r="AI46" s="8">
        <v>200</v>
      </c>
      <c r="AJ46" s="9">
        <v>0.90909090909090906</v>
      </c>
      <c r="AK46" s="64">
        <v>0.99790440075840725</v>
      </c>
      <c r="AL46" s="8">
        <v>0</v>
      </c>
      <c r="AM46" s="9">
        <v>0</v>
      </c>
      <c r="AN46" s="64">
        <v>0</v>
      </c>
      <c r="AO46" s="8">
        <v>10</v>
      </c>
      <c r="AP46" s="8">
        <v>0</v>
      </c>
      <c r="AQ46" s="8">
        <v>10</v>
      </c>
      <c r="AR46" s="9">
        <v>4.5454545454545456E-2</v>
      </c>
      <c r="AS46" s="45">
        <v>0.84175084175084181</v>
      </c>
      <c r="AT46" s="61">
        <v>0</v>
      </c>
      <c r="AU46" s="100" t="s">
        <v>52</v>
      </c>
      <c r="AV46" s="103" t="s">
        <v>52</v>
      </c>
      <c r="AW46" s="100"/>
      <c r="AY46" s="160">
        <v>165</v>
      </c>
      <c r="AZ46">
        <v>35</v>
      </c>
      <c r="BA46" s="8">
        <f>AY46+AZ46</f>
        <v>200</v>
      </c>
      <c r="BB46" s="9">
        <f>BA46/AF46</f>
        <v>0.86956521739130432</v>
      </c>
      <c r="BC46" s="64">
        <f>BB46/0.908</f>
        <v>0.95767094426355104</v>
      </c>
      <c r="BD46" s="8">
        <v>0</v>
      </c>
      <c r="BE46" s="9">
        <f>BD46/AF46</f>
        <v>0</v>
      </c>
      <c r="BF46" s="64">
        <f>BE46/0.027</f>
        <v>0</v>
      </c>
      <c r="BG46" s="8">
        <v>25</v>
      </c>
      <c r="BH46" s="8">
        <v>0</v>
      </c>
      <c r="BI46" s="8">
        <f>BG46+BH46</f>
        <v>25</v>
      </c>
      <c r="BJ46" s="9">
        <f>BI46/AF46</f>
        <v>0.10869565217391304</v>
      </c>
      <c r="BK46" s="45">
        <f>BJ46/0.054</f>
        <v>2.0128824476650564</v>
      </c>
      <c r="BL46" s="61">
        <v>0</v>
      </c>
    </row>
    <row r="47" spans="1:64">
      <c r="A47" s="263"/>
      <c r="B47" s="126" t="s">
        <v>145</v>
      </c>
      <c r="C47" s="71">
        <v>9300031</v>
      </c>
      <c r="D47" s="71">
        <v>1</v>
      </c>
      <c r="E47" s="70">
        <v>5.49</v>
      </c>
      <c r="F47" s="70">
        <v>549</v>
      </c>
      <c r="G47" s="110">
        <v>5.57</v>
      </c>
      <c r="H47" s="71">
        <v>557</v>
      </c>
      <c r="I47" s="70">
        <v>1905</v>
      </c>
      <c r="J47" s="70">
        <v>1468</v>
      </c>
      <c r="K47" s="70">
        <v>1468</v>
      </c>
      <c r="L47" s="71">
        <v>1468</v>
      </c>
      <c r="M47" s="70">
        <v>437</v>
      </c>
      <c r="N47" s="129">
        <v>0.29768392370572205</v>
      </c>
      <c r="O47" s="70">
        <v>347.3</v>
      </c>
      <c r="P47" s="71">
        <v>263.39999999999998</v>
      </c>
      <c r="Q47" s="70" t="s">
        <v>145</v>
      </c>
      <c r="R47" s="71">
        <v>1</v>
      </c>
      <c r="S47" s="70">
        <v>1045</v>
      </c>
      <c r="T47" s="70">
        <v>928</v>
      </c>
      <c r="U47" s="71">
        <v>928</v>
      </c>
      <c r="V47" s="74">
        <v>117</v>
      </c>
      <c r="W47" s="129">
        <v>0.12607758620689655</v>
      </c>
      <c r="X47" s="70">
        <v>885</v>
      </c>
      <c r="Y47" s="70">
        <v>719</v>
      </c>
      <c r="Z47" s="74">
        <v>719</v>
      </c>
      <c r="AA47" s="74">
        <v>166</v>
      </c>
      <c r="AB47" s="129">
        <v>0.23087621696801114</v>
      </c>
      <c r="AC47" s="75">
        <v>1.6120218579234973</v>
      </c>
      <c r="AD47" s="139">
        <v>1.2908438061041292</v>
      </c>
      <c r="AE47" s="70">
        <v>590</v>
      </c>
      <c r="AF47" s="71">
        <v>505</v>
      </c>
      <c r="AG47" s="70">
        <v>445</v>
      </c>
      <c r="AH47" s="70">
        <v>40</v>
      </c>
      <c r="AI47" s="70">
        <v>485</v>
      </c>
      <c r="AJ47" s="73">
        <v>0.82203389830508478</v>
      </c>
      <c r="AK47" s="76">
        <v>0.90234236916035648</v>
      </c>
      <c r="AL47" s="70">
        <v>10</v>
      </c>
      <c r="AM47" s="73">
        <v>1.6949152542372881E-2</v>
      </c>
      <c r="AN47" s="76">
        <v>1.1299435028248588</v>
      </c>
      <c r="AO47" s="70">
        <v>55</v>
      </c>
      <c r="AP47" s="70">
        <v>10</v>
      </c>
      <c r="AQ47" s="70">
        <v>65</v>
      </c>
      <c r="AR47" s="73">
        <v>0.11016949152542373</v>
      </c>
      <c r="AS47" s="77">
        <v>2.0401757689893283</v>
      </c>
      <c r="AT47" s="71">
        <v>35</v>
      </c>
      <c r="AU47" s="101" t="s">
        <v>51</v>
      </c>
      <c r="AV47" s="70" t="s">
        <v>51</v>
      </c>
      <c r="AW47" s="101"/>
      <c r="AY47" s="160">
        <v>370</v>
      </c>
      <c r="AZ47">
        <v>10</v>
      </c>
      <c r="BA47" s="8">
        <f>AY47+AZ47</f>
        <v>380</v>
      </c>
      <c r="BB47" s="9">
        <f>BA47/AF47</f>
        <v>0.75247524752475248</v>
      </c>
      <c r="BC47" s="64">
        <f>BB47/0.908</f>
        <v>0.8287172329567758</v>
      </c>
      <c r="BD47" s="8">
        <v>0</v>
      </c>
      <c r="BE47" s="9">
        <f>BD47/AF47</f>
        <v>0</v>
      </c>
      <c r="BF47" s="64">
        <f>BE47/0.027</f>
        <v>0</v>
      </c>
      <c r="BG47" s="8">
        <v>95</v>
      </c>
      <c r="BH47" s="8">
        <v>15</v>
      </c>
      <c r="BI47" s="8">
        <f>BG47+BH47</f>
        <v>110</v>
      </c>
      <c r="BJ47" s="9">
        <f>BI47/AF47</f>
        <v>0.21782178217821782</v>
      </c>
      <c r="BK47" s="45">
        <f>BJ47/0.054</f>
        <v>4.0337367070040342</v>
      </c>
      <c r="BL47" s="61">
        <v>10</v>
      </c>
    </row>
    <row r="48" spans="1:64">
      <c r="A48" s="262"/>
      <c r="B48" s="67" t="s">
        <v>146</v>
      </c>
      <c r="C48" s="61">
        <v>9300032</v>
      </c>
      <c r="D48" s="61">
        <v>1</v>
      </c>
      <c r="E48" s="8">
        <v>219.38</v>
      </c>
      <c r="F48" s="8">
        <v>21938</v>
      </c>
      <c r="G48" s="112">
        <v>219.7</v>
      </c>
      <c r="H48" s="61">
        <v>21970</v>
      </c>
      <c r="I48" s="8">
        <v>2092</v>
      </c>
      <c r="J48" s="8">
        <v>1529</v>
      </c>
      <c r="K48" s="8">
        <v>1529</v>
      </c>
      <c r="L48" s="61">
        <v>1346</v>
      </c>
      <c r="M48" s="8">
        <v>563</v>
      </c>
      <c r="N48" s="131">
        <v>0.36821451929365601</v>
      </c>
      <c r="O48" s="8">
        <v>9.5</v>
      </c>
      <c r="P48" s="61">
        <v>7</v>
      </c>
      <c r="Q48" s="8" t="s">
        <v>146</v>
      </c>
      <c r="R48" s="61">
        <v>1</v>
      </c>
      <c r="S48" s="8">
        <v>735</v>
      </c>
      <c r="T48" s="8">
        <v>596</v>
      </c>
      <c r="U48" s="61">
        <v>596</v>
      </c>
      <c r="V48" s="62">
        <v>139</v>
      </c>
      <c r="W48" s="131">
        <v>0.23322147651006711</v>
      </c>
      <c r="X48" s="8">
        <v>712</v>
      </c>
      <c r="Y48" s="8">
        <v>524</v>
      </c>
      <c r="Z48" s="62">
        <v>524</v>
      </c>
      <c r="AA48" s="62">
        <v>188</v>
      </c>
      <c r="AB48" s="131">
        <v>0.35877862595419846</v>
      </c>
      <c r="AC48" s="63">
        <v>3.2455100738444709E-2</v>
      </c>
      <c r="AD48" s="137">
        <v>2.3850705507510242E-2</v>
      </c>
      <c r="AE48" s="8">
        <v>810</v>
      </c>
      <c r="AF48" s="61">
        <v>630</v>
      </c>
      <c r="AG48" s="8">
        <v>705</v>
      </c>
      <c r="AH48" s="8">
        <v>55</v>
      </c>
      <c r="AI48" s="8">
        <v>760</v>
      </c>
      <c r="AJ48" s="9">
        <v>0.93827160493827155</v>
      </c>
      <c r="AK48" s="64">
        <v>1.0299359000420105</v>
      </c>
      <c r="AL48" s="8">
        <v>0</v>
      </c>
      <c r="AM48" s="9">
        <v>0</v>
      </c>
      <c r="AN48" s="64">
        <v>0</v>
      </c>
      <c r="AO48" s="8">
        <v>15</v>
      </c>
      <c r="AP48" s="8">
        <v>0</v>
      </c>
      <c r="AQ48" s="8">
        <v>15</v>
      </c>
      <c r="AR48" s="9">
        <v>1.8518518518518517E-2</v>
      </c>
      <c r="AS48" s="45">
        <v>0.34293552812071332</v>
      </c>
      <c r="AT48" s="61">
        <v>25</v>
      </c>
      <c r="AU48" s="100" t="s">
        <v>52</v>
      </c>
      <c r="AV48" s="8" t="s">
        <v>52</v>
      </c>
      <c r="AW48" s="100"/>
      <c r="AY48" s="160">
        <v>585</v>
      </c>
      <c r="AZ48">
        <v>30</v>
      </c>
      <c r="BA48" s="8">
        <f>AY48+AZ48</f>
        <v>615</v>
      </c>
      <c r="BB48" s="9">
        <f>BA48/AF48</f>
        <v>0.97619047619047616</v>
      </c>
      <c r="BC48" s="64">
        <f>BB48/0.908</f>
        <v>1.0750996433815816</v>
      </c>
      <c r="BD48" s="8">
        <v>0</v>
      </c>
      <c r="BE48" s="9">
        <f>BD48/AF48</f>
        <v>0</v>
      </c>
      <c r="BF48" s="64">
        <f>BE48/0.027</f>
        <v>0</v>
      </c>
      <c r="BG48" s="8">
        <v>10</v>
      </c>
      <c r="BH48" s="8">
        <v>10</v>
      </c>
      <c r="BI48" s="8">
        <f>BG48+BH48</f>
        <v>20</v>
      </c>
      <c r="BJ48" s="9">
        <f>BI48/AF48</f>
        <v>3.1746031746031744E-2</v>
      </c>
      <c r="BK48" s="45">
        <f>BJ48/0.054</f>
        <v>0.58788947677836567</v>
      </c>
      <c r="BL48" s="61">
        <v>10</v>
      </c>
    </row>
    <row r="49" spans="1:64">
      <c r="A49" s="8"/>
      <c r="B49" s="67" t="s">
        <v>147</v>
      </c>
      <c r="C49" s="61">
        <v>9300033</v>
      </c>
      <c r="D49" s="61">
        <v>1</v>
      </c>
      <c r="E49" s="8">
        <v>3.5</v>
      </c>
      <c r="F49" s="8">
        <v>350</v>
      </c>
      <c r="G49" s="112">
        <v>3.5</v>
      </c>
      <c r="H49" s="61">
        <v>350</v>
      </c>
      <c r="I49" s="8">
        <v>207</v>
      </c>
      <c r="J49" s="8">
        <v>202</v>
      </c>
      <c r="K49" s="8">
        <v>202</v>
      </c>
      <c r="L49" s="61">
        <v>223</v>
      </c>
      <c r="M49" s="8">
        <v>5</v>
      </c>
      <c r="N49" s="131">
        <v>2.4752475247524754E-2</v>
      </c>
      <c r="O49" s="8">
        <v>59.2</v>
      </c>
      <c r="P49" s="61">
        <v>57.8</v>
      </c>
      <c r="Q49" s="8" t="s">
        <v>147</v>
      </c>
      <c r="R49" s="61">
        <v>1</v>
      </c>
      <c r="S49" s="8">
        <v>76</v>
      </c>
      <c r="T49" s="8">
        <v>77</v>
      </c>
      <c r="U49" s="61">
        <v>77</v>
      </c>
      <c r="V49" s="62">
        <v>-1</v>
      </c>
      <c r="W49" s="131">
        <v>-1.2987012987012988E-2</v>
      </c>
      <c r="X49" s="8">
        <v>74</v>
      </c>
      <c r="Y49" s="8">
        <v>72</v>
      </c>
      <c r="Z49" s="62">
        <v>72</v>
      </c>
      <c r="AA49" s="62">
        <v>2</v>
      </c>
      <c r="AB49" s="131">
        <v>2.7777777777777776E-2</v>
      </c>
      <c r="AC49" s="63">
        <v>0.21142857142857144</v>
      </c>
      <c r="AD49" s="137">
        <v>0.20571428571428571</v>
      </c>
      <c r="AE49" s="8">
        <v>75</v>
      </c>
      <c r="AF49" s="61">
        <v>55</v>
      </c>
      <c r="AG49" s="8">
        <v>65</v>
      </c>
      <c r="AH49" s="8">
        <v>0</v>
      </c>
      <c r="AI49" s="8">
        <v>65</v>
      </c>
      <c r="AJ49" s="9">
        <v>0.8666666666666667</v>
      </c>
      <c r="AK49" s="64">
        <v>0.95133552872301497</v>
      </c>
      <c r="AL49" s="8">
        <v>0</v>
      </c>
      <c r="AM49" s="9">
        <v>0</v>
      </c>
      <c r="AN49" s="64">
        <v>0</v>
      </c>
      <c r="AO49" s="8">
        <v>10</v>
      </c>
      <c r="AP49" s="8">
        <v>0</v>
      </c>
      <c r="AQ49" s="8">
        <v>10</v>
      </c>
      <c r="AR49" s="9">
        <v>0.13333333333333333</v>
      </c>
      <c r="AS49" s="45">
        <v>2.4691358024691357</v>
      </c>
      <c r="AT49" s="61">
        <v>0</v>
      </c>
      <c r="AU49" s="100" t="s">
        <v>52</v>
      </c>
      <c r="AV49" s="86" t="s">
        <v>52</v>
      </c>
      <c r="AW49" s="100"/>
      <c r="AY49" s="160">
        <v>35</v>
      </c>
      <c r="AZ49">
        <v>10</v>
      </c>
      <c r="BA49" s="8">
        <f>AY49+AZ49</f>
        <v>45</v>
      </c>
      <c r="BB49" s="9">
        <f>BA49/AF49</f>
        <v>0.81818181818181823</v>
      </c>
      <c r="BC49" s="64">
        <f>BB49/0.908</f>
        <v>0.90108129755706856</v>
      </c>
      <c r="BD49" s="8">
        <v>0</v>
      </c>
      <c r="BE49" s="9">
        <f>BD49/AF49</f>
        <v>0</v>
      </c>
      <c r="BF49" s="64">
        <f>BE49/0.027</f>
        <v>0</v>
      </c>
      <c r="BG49" s="8">
        <v>10</v>
      </c>
      <c r="BH49" s="8">
        <v>0</v>
      </c>
      <c r="BI49" s="8">
        <f>BG49+BH49</f>
        <v>10</v>
      </c>
      <c r="BJ49" s="9">
        <f>BI49/AF49</f>
        <v>0.18181818181818182</v>
      </c>
      <c r="BK49" s="45">
        <f>BJ49/0.054</f>
        <v>3.3670033670033672</v>
      </c>
      <c r="BL49" s="61">
        <v>0</v>
      </c>
    </row>
    <row r="50" spans="1:64">
      <c r="A50" s="92"/>
      <c r="B50" s="127" t="s">
        <v>148</v>
      </c>
      <c r="C50" s="91">
        <v>9300034</v>
      </c>
      <c r="D50" s="91">
        <v>1</v>
      </c>
      <c r="E50" s="92">
        <v>1.45</v>
      </c>
      <c r="F50" s="92">
        <v>145</v>
      </c>
      <c r="G50" s="111">
        <v>1.45</v>
      </c>
      <c r="H50" s="91">
        <v>145</v>
      </c>
      <c r="I50" s="92">
        <v>0</v>
      </c>
      <c r="J50" s="92">
        <v>10</v>
      </c>
      <c r="K50" s="92">
        <v>10</v>
      </c>
      <c r="L50" s="91">
        <v>5</v>
      </c>
      <c r="M50" s="92">
        <v>-10</v>
      </c>
      <c r="N50" s="130">
        <v>-1</v>
      </c>
      <c r="O50" s="92">
        <v>0</v>
      </c>
      <c r="P50" s="91">
        <v>6.9</v>
      </c>
      <c r="Q50" s="92" t="s">
        <v>148</v>
      </c>
      <c r="R50" s="91">
        <v>1</v>
      </c>
      <c r="S50" s="92">
        <v>2</v>
      </c>
      <c r="T50" s="92">
        <v>3</v>
      </c>
      <c r="U50" s="91">
        <v>3</v>
      </c>
      <c r="V50" s="94">
        <v>-1</v>
      </c>
      <c r="W50" s="130">
        <v>-0.33333333333333331</v>
      </c>
      <c r="X50" s="92">
        <v>2</v>
      </c>
      <c r="Y50" s="92">
        <v>3</v>
      </c>
      <c r="Z50" s="94">
        <v>3</v>
      </c>
      <c r="AA50" s="94">
        <v>-1</v>
      </c>
      <c r="AB50" s="130">
        <v>-0.33333333333333331</v>
      </c>
      <c r="AC50" s="106">
        <v>1.3793103448275862E-2</v>
      </c>
      <c r="AD50" s="138">
        <v>2.0689655172413793E-2</v>
      </c>
      <c r="AE50" s="92" t="s">
        <v>74</v>
      </c>
      <c r="AF50" s="91" t="s">
        <v>74</v>
      </c>
      <c r="AG50" s="92" t="s">
        <v>74</v>
      </c>
      <c r="AH50" s="92" t="s">
        <v>74</v>
      </c>
      <c r="AI50" s="92" t="e">
        <v>#VALUE!</v>
      </c>
      <c r="AJ50" s="93" t="e">
        <v>#VALUE!</v>
      </c>
      <c r="AK50" s="107" t="e">
        <v>#VALUE!</v>
      </c>
      <c r="AL50" s="92" t="s">
        <v>74</v>
      </c>
      <c r="AM50" s="93" t="e">
        <v>#VALUE!</v>
      </c>
      <c r="AN50" s="107" t="e">
        <v>#VALUE!</v>
      </c>
      <c r="AO50" s="92" t="s">
        <v>74</v>
      </c>
      <c r="AP50" s="92" t="s">
        <v>74</v>
      </c>
      <c r="AQ50" s="92" t="e">
        <v>#VALUE!</v>
      </c>
      <c r="AR50" s="93" t="e">
        <v>#VALUE!</v>
      </c>
      <c r="AS50" s="95" t="e">
        <v>#VALUE!</v>
      </c>
      <c r="AT50" s="91" t="s">
        <v>74</v>
      </c>
      <c r="AU50" s="102" t="s">
        <v>53</v>
      </c>
      <c r="AV50" s="92" t="s">
        <v>53</v>
      </c>
      <c r="AW50" s="102"/>
      <c r="AY50" s="160" t="s">
        <v>74</v>
      </c>
      <c r="AZ50" t="s">
        <v>74</v>
      </c>
      <c r="BA50" s="8" t="e">
        <f>AY50+AZ50</f>
        <v>#VALUE!</v>
      </c>
      <c r="BB50" s="9" t="e">
        <f>BA50/AF50</f>
        <v>#VALUE!</v>
      </c>
      <c r="BC50" s="64" t="e">
        <f>BB50/0.908</f>
        <v>#VALUE!</v>
      </c>
      <c r="BD50" s="8" t="s">
        <v>74</v>
      </c>
      <c r="BE50" s="9" t="e">
        <f>BD50/AF50</f>
        <v>#VALUE!</v>
      </c>
      <c r="BF50" s="64" t="e">
        <f>BE50/0.027</f>
        <v>#VALUE!</v>
      </c>
      <c r="BG50" s="8" t="s">
        <v>74</v>
      </c>
      <c r="BH50" s="8" t="s">
        <v>74</v>
      </c>
      <c r="BI50" s="8" t="e">
        <f>BG50+BH50</f>
        <v>#VALUE!</v>
      </c>
      <c r="BJ50" s="9" t="e">
        <f>BI50/AF50</f>
        <v>#VALUE!</v>
      </c>
      <c r="BK50" s="45" t="e">
        <f>BJ50/0.054</f>
        <v>#VALUE!</v>
      </c>
      <c r="BL50" s="61" t="s">
        <v>74</v>
      </c>
    </row>
    <row r="51" spans="1:64" ht="15.75" thickBot="1">
      <c r="A51" s="143" t="s">
        <v>171</v>
      </c>
      <c r="B51" s="144"/>
      <c r="C51" s="145">
        <v>9300002.0099999998</v>
      </c>
      <c r="D51" s="145">
        <v>1</v>
      </c>
      <c r="E51" s="146">
        <v>0</v>
      </c>
      <c r="F51" s="146">
        <v>0</v>
      </c>
      <c r="G51" s="147">
        <v>0.1</v>
      </c>
      <c r="H51" s="148">
        <v>10</v>
      </c>
      <c r="I51" s="146">
        <v>0</v>
      </c>
      <c r="J51" s="146">
        <v>0</v>
      </c>
      <c r="K51" s="146">
        <v>0</v>
      </c>
      <c r="L51" s="145">
        <v>0</v>
      </c>
      <c r="M51" s="146">
        <v>0</v>
      </c>
      <c r="N51" s="149" t="e">
        <v>#DIV/0!</v>
      </c>
      <c r="O51" s="146">
        <v>0</v>
      </c>
      <c r="P51" s="145">
        <v>0</v>
      </c>
      <c r="Q51" s="146">
        <v>9300002.0099999998</v>
      </c>
      <c r="R51" s="145">
        <v>1</v>
      </c>
      <c r="S51" s="146">
        <v>0</v>
      </c>
      <c r="T51" s="146">
        <v>0</v>
      </c>
      <c r="U51" s="145">
        <v>0</v>
      </c>
      <c r="V51" s="150">
        <v>0</v>
      </c>
      <c r="W51" s="149" t="e">
        <v>#DIV/0!</v>
      </c>
      <c r="X51" s="146">
        <v>0</v>
      </c>
      <c r="Y51" s="146">
        <v>0</v>
      </c>
      <c r="Z51" s="150">
        <v>0</v>
      </c>
      <c r="AA51" s="150">
        <v>0</v>
      </c>
      <c r="AB51" s="149" t="e">
        <v>#DIV/0!</v>
      </c>
      <c r="AC51" s="151" t="e">
        <v>#DIV/0!</v>
      </c>
      <c r="AD51" s="152">
        <v>0</v>
      </c>
      <c r="AE51" s="146"/>
      <c r="AF51" s="145" t="s">
        <v>74</v>
      </c>
      <c r="AG51" s="146"/>
      <c r="AH51" s="146"/>
      <c r="AI51" s="146"/>
      <c r="AJ51" s="153"/>
      <c r="AK51" s="154"/>
      <c r="AL51" s="146"/>
      <c r="AM51" s="153"/>
      <c r="AN51" s="154"/>
      <c r="AO51" s="146"/>
      <c r="AP51" s="146"/>
      <c r="AQ51" s="146"/>
      <c r="AR51" s="153"/>
      <c r="AS51" s="155"/>
      <c r="AT51" s="145"/>
      <c r="AU51" s="156"/>
      <c r="AV51" s="143" t="s">
        <v>53</v>
      </c>
      <c r="AW51" s="157" t="s">
        <v>180</v>
      </c>
      <c r="AX51" s="142"/>
      <c r="AY51" s="161" t="s">
        <v>74</v>
      </c>
      <c r="AZ51" s="162" t="s">
        <v>74</v>
      </c>
      <c r="BA51" s="163" t="e">
        <f>AY51+AZ51</f>
        <v>#VALUE!</v>
      </c>
      <c r="BB51" s="164" t="e">
        <f>BA51/AF51</f>
        <v>#VALUE!</v>
      </c>
      <c r="BC51" s="168" t="e">
        <f>BB51/0.908</f>
        <v>#VALUE!</v>
      </c>
      <c r="BD51" s="163" t="s">
        <v>74</v>
      </c>
      <c r="BE51" s="164" t="e">
        <f>BD51/AF51</f>
        <v>#VALUE!</v>
      </c>
      <c r="BF51" s="168" t="e">
        <f>BE51/0.027</f>
        <v>#VALUE!</v>
      </c>
      <c r="BG51" s="163" t="s">
        <v>74</v>
      </c>
      <c r="BH51" s="163" t="s">
        <v>74</v>
      </c>
      <c r="BI51" s="163" t="e">
        <f>BG51+BH51</f>
        <v>#VALUE!</v>
      </c>
      <c r="BJ51" s="164" t="e">
        <f>BI51/AF51</f>
        <v>#VALUE!</v>
      </c>
      <c r="BK51" s="165" t="e">
        <f>BJ51/0.054</f>
        <v>#VALUE!</v>
      </c>
      <c r="BL51" s="167" t="s">
        <v>74</v>
      </c>
    </row>
    <row r="52" spans="1:64" ht="15.75" thickTop="1">
      <c r="B52" s="45"/>
    </row>
    <row r="54" spans="1:64">
      <c r="U54" s="46"/>
      <c r="V54" s="8"/>
      <c r="W54" s="8"/>
      <c r="X54" s="7"/>
    </row>
  </sheetData>
  <autoFilter ref="A1:BL54" xr:uid="{FCDFF5CD-5381-4E8B-8E05-80EDEDEAF4E2}">
    <sortState xmlns:xlrd2="http://schemas.microsoft.com/office/spreadsheetml/2017/richdata2" ref="A2:BL54">
      <sortCondition ref="B1:B54"/>
    </sortState>
  </autoFilter>
  <sortState xmlns:xlrd2="http://schemas.microsoft.com/office/spreadsheetml/2017/richdata2" ref="A2:AW51">
    <sortCondition ref="C2:C51"/>
  </sortState>
  <conditionalFormatting sqref="AW1">
    <cfRule type="containsText" dxfId="0" priority="1" operator="containsText" text="auto">
      <formula>NOT(ISERROR(SEARCH("auto",AW1)))</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A9644-415F-4EFC-ACEA-06364D1CF03F}">
  <dimension ref="A1:F25"/>
  <sheetViews>
    <sheetView workbookViewId="0">
      <selection activeCell="J15" sqref="J15"/>
    </sheetView>
  </sheetViews>
  <sheetFormatPr defaultColWidth="8.85546875" defaultRowHeight="15"/>
  <cols>
    <col min="1" max="1" width="37.42578125" customWidth="1"/>
    <col min="2" max="2" width="20.28515625" bestFit="1" customWidth="1"/>
    <col min="3" max="3" width="10.28515625" customWidth="1"/>
    <col min="4" max="4" width="12.85546875" bestFit="1" customWidth="1"/>
    <col min="5" max="5" width="11.5703125" customWidth="1"/>
    <col min="6" max="6" width="14" customWidth="1"/>
    <col min="7" max="7" width="16.42578125" bestFit="1" customWidth="1"/>
  </cols>
  <sheetData>
    <row r="1" spans="1:6" ht="21" customHeight="1" thickBot="1"/>
    <row r="2" spans="1:6" ht="15.75">
      <c r="A2" s="33"/>
      <c r="B2" s="39" t="s">
        <v>52</v>
      </c>
      <c r="C2" s="255" t="s">
        <v>54</v>
      </c>
      <c r="D2" s="256"/>
      <c r="E2" s="257" t="s">
        <v>55</v>
      </c>
      <c r="F2" s="258"/>
    </row>
    <row r="3" spans="1:6" ht="30.75" thickBot="1">
      <c r="A3" s="122">
        <v>2016</v>
      </c>
      <c r="B3" s="34" t="s">
        <v>56</v>
      </c>
      <c r="C3" s="35" t="s">
        <v>57</v>
      </c>
      <c r="D3" s="36" t="s">
        <v>58</v>
      </c>
      <c r="E3" s="37" t="s">
        <v>57</v>
      </c>
      <c r="F3" s="38" t="s">
        <v>58</v>
      </c>
    </row>
    <row r="4" spans="1:6">
      <c r="A4" s="13" t="s">
        <v>59</v>
      </c>
      <c r="B4" s="18"/>
      <c r="C4" s="14">
        <v>0.06</v>
      </c>
      <c r="D4" s="89">
        <v>6.8900000000000003E-2</v>
      </c>
      <c r="E4" s="15">
        <v>1.7000000000000001E-2</v>
      </c>
      <c r="F4" s="90">
        <v>0.16250000000000001</v>
      </c>
    </row>
    <row r="5" spans="1:6" ht="17.25">
      <c r="A5" s="16" t="s">
        <v>60</v>
      </c>
      <c r="B5" s="12" t="s">
        <v>61</v>
      </c>
      <c r="C5" s="21"/>
      <c r="D5" s="22"/>
      <c r="E5" s="23"/>
      <c r="F5" s="24"/>
    </row>
    <row r="6" spans="1:6" ht="15.75">
      <c r="A6" s="16" t="s">
        <v>62</v>
      </c>
      <c r="B6" s="19"/>
      <c r="C6" s="29">
        <f>C4*1.5</f>
        <v>0.09</v>
      </c>
      <c r="D6" s="30">
        <f>D4*1.5</f>
        <v>0.10335</v>
      </c>
      <c r="E6" s="27"/>
      <c r="F6" s="28"/>
    </row>
    <row r="7" spans="1:6" ht="16.5" thickBot="1">
      <c r="A7" s="17" t="s">
        <v>63</v>
      </c>
      <c r="B7" s="20"/>
      <c r="C7" s="25"/>
      <c r="D7" s="26"/>
      <c r="E7" s="31">
        <f>E4*1.5</f>
        <v>2.5500000000000002E-2</v>
      </c>
      <c r="F7" s="32">
        <f>F4*0.5</f>
        <v>8.1250000000000003E-2</v>
      </c>
    </row>
    <row r="8" spans="1:6" ht="15.75">
      <c r="A8" s="11"/>
      <c r="B8" s="27"/>
      <c r="C8" s="27"/>
      <c r="D8" s="27"/>
      <c r="E8" s="123"/>
      <c r="F8" s="123"/>
    </row>
    <row r="9" spans="1:6" ht="15.75" thickBot="1"/>
    <row r="10" spans="1:6" ht="15.75">
      <c r="A10" s="33"/>
      <c r="B10" s="39" t="s">
        <v>52</v>
      </c>
      <c r="C10" s="255" t="s">
        <v>54</v>
      </c>
      <c r="D10" s="256"/>
      <c r="E10" s="255" t="s">
        <v>55</v>
      </c>
      <c r="F10" s="258"/>
    </row>
    <row r="11" spans="1:6" ht="30.75" thickBot="1">
      <c r="A11" s="122">
        <v>2021</v>
      </c>
      <c r="B11" s="34" t="s">
        <v>56</v>
      </c>
      <c r="C11" s="35" t="s">
        <v>57</v>
      </c>
      <c r="D11" s="36" t="s">
        <v>58</v>
      </c>
      <c r="E11" s="37" t="s">
        <v>57</v>
      </c>
      <c r="F11" s="38" t="s">
        <v>58</v>
      </c>
    </row>
    <row r="12" spans="1:6">
      <c r="A12" s="13" t="s">
        <v>59</v>
      </c>
      <c r="B12" s="18"/>
      <c r="C12" s="14">
        <v>5.3999999999999999E-2</v>
      </c>
      <c r="D12" s="44">
        <v>6.1699999999999998E-2</v>
      </c>
      <c r="E12" s="15">
        <v>1.4999999999999999E-2</v>
      </c>
      <c r="F12" s="44">
        <v>0.10199999999999999</v>
      </c>
    </row>
    <row r="13" spans="1:6" ht="17.25">
      <c r="A13" s="16" t="s">
        <v>60</v>
      </c>
      <c r="B13" s="12" t="s">
        <v>61</v>
      </c>
      <c r="C13" s="21"/>
      <c r="D13" s="22"/>
      <c r="E13" s="23"/>
      <c r="F13" s="24"/>
    </row>
    <row r="14" spans="1:6" ht="15.75">
      <c r="A14" s="16" t="s">
        <v>62</v>
      </c>
      <c r="B14" s="19"/>
      <c r="C14" s="29">
        <f>C12*1.5</f>
        <v>8.1000000000000003E-2</v>
      </c>
      <c r="D14" s="30">
        <f>D12*1.5</f>
        <v>9.2549999999999993E-2</v>
      </c>
      <c r="E14" s="27"/>
      <c r="F14" s="28"/>
    </row>
    <row r="15" spans="1:6" ht="16.5" thickBot="1">
      <c r="A15" s="17" t="s">
        <v>63</v>
      </c>
      <c r="B15" s="20"/>
      <c r="C15" s="25"/>
      <c r="D15" s="26"/>
      <c r="E15" s="31">
        <f>E12*1.5</f>
        <v>2.2499999999999999E-2</v>
      </c>
      <c r="F15" s="32">
        <f>F12*0.5</f>
        <v>5.0999999999999997E-2</v>
      </c>
    </row>
    <row r="19" spans="1:1">
      <c r="A19" s="11" t="s">
        <v>64</v>
      </c>
    </row>
    <row r="21" spans="1:1">
      <c r="A21" s="41" t="s">
        <v>65</v>
      </c>
    </row>
    <row r="22" spans="1:1">
      <c r="A22" s="42" t="s">
        <v>66</v>
      </c>
    </row>
    <row r="23" spans="1:1">
      <c r="A23" s="42" t="s">
        <v>67</v>
      </c>
    </row>
    <row r="24" spans="1:1">
      <c r="A24" s="43" t="s">
        <v>68</v>
      </c>
    </row>
    <row r="25" spans="1:1">
      <c r="A25" s="42" t="s">
        <v>69</v>
      </c>
    </row>
  </sheetData>
  <mergeCells count="4">
    <mergeCell ref="C2:D2"/>
    <mergeCell ref="E2:F2"/>
    <mergeCell ref="C10:D10"/>
    <mergeCell ref="E10:F10"/>
  </mergeCells>
  <hyperlinks>
    <hyperlink ref="A24" r:id="rId1" display="“T9” updates this method to calculate floors using total raw count sums to arrive at CMA thresholds. This method matches that used by Statistics Canada. " xr:uid="{77BF1E39-6245-42F9-8FA0-FDFB67E1103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0354C-0661-4799-BD98-155E4B1510AA}">
  <dimension ref="B1:T24"/>
  <sheetViews>
    <sheetView zoomScaleNormal="100" workbookViewId="0">
      <selection activeCell="J18" sqref="J18"/>
    </sheetView>
  </sheetViews>
  <sheetFormatPr defaultRowHeight="15"/>
  <cols>
    <col min="1" max="1" width="9.140625" style="169"/>
    <col min="2" max="9" width="10.7109375" style="169" customWidth="1"/>
    <col min="10" max="16384" width="9.140625" style="169"/>
  </cols>
  <sheetData>
    <row r="1" spans="2:20" ht="67.5" customHeight="1" thickBot="1">
      <c r="G1" s="186"/>
      <c r="H1" s="186"/>
      <c r="I1" s="186"/>
    </row>
    <row r="2" spans="2:20" ht="51.75" thickBot="1">
      <c r="B2" s="224" t="s">
        <v>167</v>
      </c>
      <c r="C2" s="223" t="s">
        <v>10</v>
      </c>
      <c r="D2" s="222" t="s">
        <v>70</v>
      </c>
      <c r="E2" s="237" t="s">
        <v>9</v>
      </c>
      <c r="F2" s="236" t="s">
        <v>88</v>
      </c>
      <c r="G2" s="237" t="s">
        <v>13</v>
      </c>
      <c r="H2" s="236" t="s">
        <v>93</v>
      </c>
      <c r="I2" s="236" t="s">
        <v>96</v>
      </c>
    </row>
    <row r="3" spans="2:20">
      <c r="B3" s="219" t="s">
        <v>51</v>
      </c>
      <c r="C3" s="218">
        <v>17221</v>
      </c>
      <c r="D3" s="217">
        <f>C3/$C$8</f>
        <v>0.16964496808259122</v>
      </c>
      <c r="E3" s="216">
        <v>19532</v>
      </c>
      <c r="F3" s="215">
        <f>E3/E8</f>
        <v>0.17168423180711453</v>
      </c>
      <c r="G3" s="216">
        <f>E3-C3</f>
        <v>2311</v>
      </c>
      <c r="H3" s="215">
        <f>G3/C3</f>
        <v>0.1341966204053191</v>
      </c>
      <c r="I3" s="215">
        <f>G3/G8</f>
        <v>0.18851456073089159</v>
      </c>
    </row>
    <row r="4" spans="2:20">
      <c r="B4" s="214" t="s">
        <v>50</v>
      </c>
      <c r="C4" s="213">
        <v>0</v>
      </c>
      <c r="D4" s="212">
        <f>C4/$C$8</f>
        <v>0</v>
      </c>
      <c r="E4" s="210">
        <v>0</v>
      </c>
      <c r="F4" s="211">
        <f>E4/E8</f>
        <v>0</v>
      </c>
      <c r="G4" s="210">
        <f>E4-C4</f>
        <v>0</v>
      </c>
      <c r="H4" s="209"/>
      <c r="I4" s="209">
        <f>G4/G8</f>
        <v>0</v>
      </c>
    </row>
    <row r="5" spans="2:20">
      <c r="B5" s="206" t="s">
        <v>49</v>
      </c>
      <c r="C5" s="205">
        <v>60961</v>
      </c>
      <c r="D5" s="204">
        <f>C5/$C$8</f>
        <v>0.60052998660256918</v>
      </c>
      <c r="E5" s="202">
        <v>68153</v>
      </c>
      <c r="F5" s="201">
        <f>E5/E8</f>
        <v>0.59905772324136175</v>
      </c>
      <c r="G5" s="202">
        <f>E5-C5</f>
        <v>7192</v>
      </c>
      <c r="H5" s="201">
        <f>G5/C5</f>
        <v>0.11797706730532635</v>
      </c>
      <c r="I5" s="201">
        <f>G5/G8</f>
        <v>0.58667101721184434</v>
      </c>
    </row>
    <row r="6" spans="2:20">
      <c r="B6" s="200" t="s">
        <v>52</v>
      </c>
      <c r="C6" s="199">
        <v>23237</v>
      </c>
      <c r="D6" s="198">
        <f>C6/$C$8</f>
        <v>0.22890889747024981</v>
      </c>
      <c r="E6" s="196">
        <v>25993</v>
      </c>
      <c r="F6" s="195">
        <f>E6/E8</f>
        <v>0.22847574428437067</v>
      </c>
      <c r="G6" s="196">
        <f>E6-C6</f>
        <v>2756</v>
      </c>
      <c r="H6" s="195">
        <f>G6/C6</f>
        <v>0.1186039505960322</v>
      </c>
      <c r="I6" s="195">
        <f>G6/G8</f>
        <v>0.22481442205726404</v>
      </c>
      <c r="K6" s="186"/>
      <c r="L6" s="194"/>
      <c r="M6" s="185"/>
      <c r="N6" s="194"/>
      <c r="O6" s="182"/>
      <c r="P6" s="183"/>
      <c r="Q6" s="182"/>
      <c r="R6" s="182"/>
      <c r="S6" s="193"/>
      <c r="T6" s="193"/>
    </row>
    <row r="7" spans="2:20" ht="15.75" thickBot="1">
      <c r="B7" s="192" t="s">
        <v>53</v>
      </c>
      <c r="C7" s="191">
        <v>93</v>
      </c>
      <c r="D7" s="235">
        <f>C7/C8</f>
        <v>9.1614784458980214E-4</v>
      </c>
      <c r="E7" s="234">
        <v>89</v>
      </c>
      <c r="F7" s="187">
        <f>E7/E8</f>
        <v>7.8230066715304092E-4</v>
      </c>
      <c r="G7" s="188">
        <f>E7-C7</f>
        <v>-4</v>
      </c>
      <c r="H7" s="187">
        <f>G7/C7</f>
        <v>-4.3010752688172046E-2</v>
      </c>
      <c r="I7" s="187">
        <f>G7/G8</f>
        <v>-3.2629088832694349E-4</v>
      </c>
      <c r="K7" s="186"/>
      <c r="L7" s="184"/>
      <c r="M7" s="185"/>
      <c r="N7" s="184"/>
      <c r="O7" s="182"/>
      <c r="P7" s="183"/>
      <c r="Q7" s="182"/>
      <c r="R7" s="182"/>
      <c r="S7" s="193"/>
    </row>
    <row r="8" spans="2:20" ht="15.75" thickBot="1">
      <c r="B8" s="181" t="s">
        <v>71</v>
      </c>
      <c r="C8" s="180">
        <f>SUM(C3:C7)</f>
        <v>101512</v>
      </c>
      <c r="D8" s="179"/>
      <c r="E8" s="232">
        <f>SUM(E3:E7)</f>
        <v>113767</v>
      </c>
      <c r="F8" s="230"/>
      <c r="G8" s="232">
        <f>SUM(G3:G6)</f>
        <v>12259</v>
      </c>
      <c r="H8" s="231">
        <f>G8/C8</f>
        <v>0.12076404760028371</v>
      </c>
      <c r="I8" s="230"/>
    </row>
    <row r="9" spans="2:20" ht="15.75" thickBot="1">
      <c r="B9" s="229"/>
      <c r="C9" s="228"/>
      <c r="D9" s="227"/>
      <c r="E9" s="226"/>
      <c r="F9" s="225"/>
      <c r="G9" s="226"/>
      <c r="H9" s="225"/>
      <c r="I9" s="225"/>
    </row>
    <row r="10" spans="2:20" ht="51.75" thickBot="1">
      <c r="B10" s="224" t="s">
        <v>167</v>
      </c>
      <c r="C10" s="223" t="s">
        <v>19</v>
      </c>
      <c r="D10" s="222" t="s">
        <v>72</v>
      </c>
      <c r="E10" s="221" t="s">
        <v>18</v>
      </c>
      <c r="F10" s="220" t="s">
        <v>89</v>
      </c>
      <c r="G10" s="221" t="s">
        <v>91</v>
      </c>
      <c r="H10" s="220" t="s">
        <v>94</v>
      </c>
      <c r="I10" s="220" t="s">
        <v>97</v>
      </c>
    </row>
    <row r="11" spans="2:20">
      <c r="B11" s="219" t="s">
        <v>51</v>
      </c>
      <c r="C11" s="218">
        <v>9225</v>
      </c>
      <c r="D11" s="217">
        <f>C11/$C$16</f>
        <v>0.21759641467154145</v>
      </c>
      <c r="E11" s="216">
        <v>10132</v>
      </c>
      <c r="F11" s="215">
        <f>E11/E16</f>
        <v>0.21692215466301276</v>
      </c>
      <c r="G11" s="216">
        <f>E11-C11</f>
        <v>907</v>
      </c>
      <c r="H11" s="215">
        <f>G11/C11</f>
        <v>9.8319783197831981E-2</v>
      </c>
      <c r="I11" s="215">
        <f>G11/G16</f>
        <v>0.21039202041289723</v>
      </c>
    </row>
    <row r="12" spans="2:20">
      <c r="B12" s="214" t="s">
        <v>50</v>
      </c>
      <c r="C12" s="213">
        <v>0</v>
      </c>
      <c r="D12" s="212">
        <f>C12/$C$16</f>
        <v>0</v>
      </c>
      <c r="E12" s="210">
        <v>0</v>
      </c>
      <c r="F12" s="211">
        <f>E12/E16</f>
        <v>0</v>
      </c>
      <c r="G12" s="210">
        <f>E12-C12</f>
        <v>0</v>
      </c>
      <c r="H12" s="209"/>
      <c r="I12" s="209">
        <f>G12/G16</f>
        <v>0</v>
      </c>
    </row>
    <row r="13" spans="2:20">
      <c r="B13" s="206" t="s">
        <v>49</v>
      </c>
      <c r="C13" s="205">
        <v>23786</v>
      </c>
      <c r="D13" s="204">
        <f>C13/$C$16</f>
        <v>0.56105672838778153</v>
      </c>
      <c r="E13" s="202">
        <v>26480</v>
      </c>
      <c r="F13" s="201">
        <f>E13/E16</f>
        <v>0.56692643658473918</v>
      </c>
      <c r="G13" s="202">
        <f>E13-C13</f>
        <v>2694</v>
      </c>
      <c r="H13" s="201">
        <f>G13/C13</f>
        <v>0.11325990078197259</v>
      </c>
      <c r="I13" s="201">
        <f>G13/G16</f>
        <v>0.62491301322199022</v>
      </c>
    </row>
    <row r="14" spans="2:20">
      <c r="B14" s="200" t="s">
        <v>52</v>
      </c>
      <c r="C14" s="199">
        <v>9354</v>
      </c>
      <c r="D14" s="198">
        <f>C14/$C$16</f>
        <v>0.22063922632385893</v>
      </c>
      <c r="E14" s="196">
        <v>10064</v>
      </c>
      <c r="F14" s="195">
        <f>E14/E16</f>
        <v>0.21546630127601268</v>
      </c>
      <c r="G14" s="196">
        <f>E14-C14</f>
        <v>710</v>
      </c>
      <c r="H14" s="195">
        <f>G14/C14</f>
        <v>7.5903356852683346E-2</v>
      </c>
      <c r="I14" s="195">
        <f>G14/G16</f>
        <v>0.16469496636511249</v>
      </c>
    </row>
    <row r="15" spans="2:20" ht="15.75" thickBot="1">
      <c r="B15" s="192" t="s">
        <v>53</v>
      </c>
      <c r="C15" s="191">
        <v>30</v>
      </c>
      <c r="D15" s="235">
        <f>C15/$C$16</f>
        <v>7.0763061681802103E-4</v>
      </c>
      <c r="E15" s="234">
        <v>32</v>
      </c>
      <c r="F15" s="233">
        <f>E15/E16</f>
        <v>6.8510747623533438E-4</v>
      </c>
      <c r="G15" s="188">
        <f>E15-C15</f>
        <v>2</v>
      </c>
      <c r="H15" s="187">
        <f>G15/C15</f>
        <v>6.6666666666666666E-2</v>
      </c>
      <c r="I15" s="187">
        <f>G15/G16</f>
        <v>4.6392948271862676E-4</v>
      </c>
    </row>
    <row r="16" spans="2:20" ht="15" customHeight="1" thickBot="1">
      <c r="B16" s="181" t="s">
        <v>71</v>
      </c>
      <c r="C16" s="180">
        <f>SUM(C11:C15)</f>
        <v>42395</v>
      </c>
      <c r="D16" s="179"/>
      <c r="E16" s="232">
        <f>SUM(E11:E15)</f>
        <v>46708</v>
      </c>
      <c r="F16" s="230"/>
      <c r="G16" s="232">
        <f>SUM(G11:G14)</f>
        <v>4311</v>
      </c>
      <c r="H16" s="231">
        <f>G16/C16</f>
        <v>0.10168651963674961</v>
      </c>
      <c r="I16" s="230"/>
    </row>
    <row r="17" spans="2:20" ht="15.75" thickBot="1">
      <c r="B17" s="229"/>
      <c r="C17" s="228"/>
      <c r="D17" s="227"/>
      <c r="E17" s="226"/>
      <c r="F17" s="225"/>
      <c r="G17" s="226"/>
      <c r="H17" s="225"/>
      <c r="I17" s="225"/>
    </row>
    <row r="18" spans="2:20" ht="64.5" thickBot="1">
      <c r="B18" s="224" t="s">
        <v>167</v>
      </c>
      <c r="C18" s="223" t="s">
        <v>24</v>
      </c>
      <c r="D18" s="222" t="s">
        <v>73</v>
      </c>
      <c r="E18" s="221" t="s">
        <v>23</v>
      </c>
      <c r="F18" s="220" t="s">
        <v>90</v>
      </c>
      <c r="G18" s="221" t="s">
        <v>92</v>
      </c>
      <c r="H18" s="220" t="s">
        <v>95</v>
      </c>
      <c r="I18" s="220" t="s">
        <v>98</v>
      </c>
    </row>
    <row r="19" spans="2:20">
      <c r="B19" s="219" t="s">
        <v>51</v>
      </c>
      <c r="C19" s="218">
        <v>8518</v>
      </c>
      <c r="D19" s="217">
        <f>C19/$C$24</f>
        <v>0.21458081418782748</v>
      </c>
      <c r="E19" s="216">
        <v>9548</v>
      </c>
      <c r="F19" s="215">
        <f>E19/E24</f>
        <v>0.21521469626958187</v>
      </c>
      <c r="G19" s="216">
        <f>E19-C19</f>
        <v>1030</v>
      </c>
      <c r="H19" s="215">
        <f>G19/C19</f>
        <v>0.12092040385066917</v>
      </c>
      <c r="I19" s="215">
        <f>G19/G24</f>
        <v>0.22060398372242451</v>
      </c>
    </row>
    <row r="20" spans="2:20" ht="18.75">
      <c r="B20" s="214" t="s">
        <v>50</v>
      </c>
      <c r="C20" s="213">
        <v>0</v>
      </c>
      <c r="D20" s="212">
        <f>C20/$C$24</f>
        <v>0</v>
      </c>
      <c r="E20" s="210">
        <v>0</v>
      </c>
      <c r="F20" s="211">
        <f>E20/E24</f>
        <v>0</v>
      </c>
      <c r="G20" s="210">
        <f>E20-C20</f>
        <v>0</v>
      </c>
      <c r="H20" s="209"/>
      <c r="I20" s="209">
        <f>G20/G24</f>
        <v>0</v>
      </c>
      <c r="L20" s="208"/>
      <c r="M20" s="207"/>
      <c r="N20" s="207"/>
      <c r="O20" s="207"/>
      <c r="P20" s="207"/>
      <c r="Q20" s="207"/>
      <c r="R20" s="207"/>
      <c r="S20" s="207"/>
    </row>
    <row r="21" spans="2:20">
      <c r="B21" s="206" t="s">
        <v>49</v>
      </c>
      <c r="C21" s="205">
        <v>23024</v>
      </c>
      <c r="D21" s="204">
        <f>C21/$C$24</f>
        <v>0.58000806126561866</v>
      </c>
      <c r="E21" s="203">
        <v>25606</v>
      </c>
      <c r="F21" s="201">
        <f>E21/E24</f>
        <v>0.5771666854502423</v>
      </c>
      <c r="G21" s="202">
        <f>E21-C21</f>
        <v>2582</v>
      </c>
      <c r="H21" s="201">
        <f>G21/C21</f>
        <v>0.11214384989576094</v>
      </c>
      <c r="I21" s="201">
        <f>G21/G24</f>
        <v>0.55300920968087386</v>
      </c>
      <c r="K21" s="186"/>
      <c r="L21" s="194"/>
      <c r="M21" s="185"/>
      <c r="N21" s="194"/>
      <c r="O21" s="182"/>
      <c r="P21" s="183"/>
      <c r="Q21" s="182"/>
      <c r="R21" s="182"/>
      <c r="S21" s="193"/>
      <c r="T21" s="193"/>
    </row>
    <row r="22" spans="2:20">
      <c r="B22" s="200" t="s">
        <v>52</v>
      </c>
      <c r="C22" s="199">
        <v>8124</v>
      </c>
      <c r="D22" s="198">
        <f>C22/$C$24</f>
        <v>0.20465538089480048</v>
      </c>
      <c r="E22" s="197">
        <v>9180</v>
      </c>
      <c r="F22" s="195">
        <f>E22/E24</f>
        <v>0.20691986926631353</v>
      </c>
      <c r="G22" s="196">
        <f>E22-C22</f>
        <v>1056</v>
      </c>
      <c r="H22" s="195">
        <f>G22/C22</f>
        <v>0.12998522895125553</v>
      </c>
      <c r="I22" s="195">
        <f>G22/G24</f>
        <v>0.22617262797172843</v>
      </c>
      <c r="K22" s="186"/>
      <c r="L22" s="194"/>
      <c r="M22" s="185"/>
      <c r="N22" s="194"/>
      <c r="O22" s="182"/>
      <c r="P22" s="183"/>
      <c r="Q22" s="182"/>
      <c r="R22" s="182"/>
      <c r="S22" s="193"/>
      <c r="T22" s="193"/>
    </row>
    <row r="23" spans="2:20" ht="15.75" thickBot="1">
      <c r="B23" s="192" t="s">
        <v>53</v>
      </c>
      <c r="C23" s="191">
        <v>30</v>
      </c>
      <c r="D23" s="190">
        <f>C23/$C$24</f>
        <v>7.5574365175332526E-4</v>
      </c>
      <c r="E23" s="189">
        <v>31</v>
      </c>
      <c r="F23" s="187">
        <f>E23/E24</f>
        <v>6.9874901386227887E-4</v>
      </c>
      <c r="G23" s="188">
        <f>E23-C23</f>
        <v>1</v>
      </c>
      <c r="H23" s="187">
        <f>G23/C23</f>
        <v>3.3333333333333333E-2</v>
      </c>
      <c r="I23" s="187">
        <f>G23/G24</f>
        <v>2.1417862497322766E-4</v>
      </c>
      <c r="K23" s="186"/>
      <c r="L23" s="184"/>
      <c r="M23" s="185"/>
      <c r="N23" s="184"/>
      <c r="O23" s="182"/>
      <c r="P23" s="183"/>
      <c r="Q23" s="182"/>
      <c r="R23" s="182"/>
    </row>
    <row r="24" spans="2:20" ht="15.75" thickBot="1">
      <c r="B24" s="181" t="s">
        <v>71</v>
      </c>
      <c r="C24" s="180">
        <f>SUM(C19:C23)</f>
        <v>39696</v>
      </c>
      <c r="D24" s="179"/>
      <c r="E24" s="178">
        <f>SUM(E19:E23)</f>
        <v>44365</v>
      </c>
      <c r="F24" s="176"/>
      <c r="G24" s="178">
        <f>SUM(G19:G23)</f>
        <v>4669</v>
      </c>
      <c r="H24" s="177">
        <f>G24/C24</f>
        <v>0.11761890366787586</v>
      </c>
      <c r="I24" s="176"/>
      <c r="K24" s="173"/>
      <c r="L24" s="174"/>
      <c r="M24" s="175"/>
      <c r="N24" s="174"/>
      <c r="O24" s="173"/>
      <c r="P24" s="172"/>
      <c r="Q24" s="171"/>
      <c r="R24" s="17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2016 Original</vt:lpstr>
      <vt:lpstr>2021 Original</vt:lpstr>
      <vt:lpstr>2021 CTDataMaker</vt:lpstr>
      <vt:lpstr>Thresholds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Remus</dc:creator>
  <cp:lastModifiedBy>Remus</cp:lastModifiedBy>
  <dcterms:created xsi:type="dcterms:W3CDTF">2023-03-03T19:42:35Z</dcterms:created>
  <dcterms:modified xsi:type="dcterms:W3CDTF">2023-05-30T02:21:45Z</dcterms:modified>
</cp:coreProperties>
</file>