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emus\Desktop\School\Canadian Suburbs Project\2021\Datamakers\"/>
    </mc:Choice>
  </mc:AlternateContent>
  <xr:revisionPtr revIDLastSave="0" documentId="13_ncr:1_{8A5BAA4E-E53C-4D68-AE4E-7DB00124A70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FO" sheetId="14" r:id="rId1"/>
    <sheet name="2006 Original" sheetId="5" r:id="rId2"/>
    <sheet name="2016 Original" sheetId="8" r:id="rId3"/>
    <sheet name="2021 Original" sheetId="9" r:id="rId4"/>
    <sheet name="2021 CTDataMaker" sheetId="10" r:id="rId5"/>
    <sheet name="Thresholds" sheetId="2" r:id="rId6"/>
    <sheet name="Summary" sheetId="16" r:id="rId7"/>
  </sheets>
  <definedNames>
    <definedName name="_xlnm._FilterDatabase" localSheetId="4" hidden="1">'2021 CTDataMaker'!$A$1:$BO$111</definedName>
    <definedName name="_xlnm.Print_Area" localSheetId="4">'2021 CTDataMaker'!$A$1:$AU$101</definedName>
    <definedName name="_xlnm.Print_Area" localSheetId="6">Summary!#REF!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6" l="1"/>
  <c r="G3" i="16"/>
  <c r="H3" i="16"/>
  <c r="I3" i="16"/>
  <c r="J3" i="16"/>
  <c r="J8" i="16" s="1"/>
  <c r="K3" i="16"/>
  <c r="C4" i="16"/>
  <c r="H4" i="16"/>
  <c r="L4" i="16" s="1"/>
  <c r="I4" i="16"/>
  <c r="J4" i="16"/>
  <c r="K4" i="16"/>
  <c r="C5" i="16"/>
  <c r="E5" i="16"/>
  <c r="G5" i="16"/>
  <c r="H5" i="16"/>
  <c r="L5" i="16" s="1"/>
  <c r="I5" i="16"/>
  <c r="J5" i="16"/>
  <c r="K5" i="16" s="1"/>
  <c r="H6" i="16"/>
  <c r="I6" i="16"/>
  <c r="J6" i="16"/>
  <c r="K6" i="16"/>
  <c r="C7" i="16"/>
  <c r="E7" i="16"/>
  <c r="G7" i="16"/>
  <c r="H7" i="16"/>
  <c r="I7" i="16"/>
  <c r="J7" i="16"/>
  <c r="K7" i="16" s="1"/>
  <c r="B8" i="16"/>
  <c r="C3" i="16" s="1"/>
  <c r="D8" i="16"/>
  <c r="H8" i="16" s="1"/>
  <c r="F8" i="16"/>
  <c r="G4" i="16" s="1"/>
  <c r="I8" i="16"/>
  <c r="C11" i="16"/>
  <c r="E11" i="16"/>
  <c r="G11" i="16"/>
  <c r="H11" i="16"/>
  <c r="L11" i="16" s="1"/>
  <c r="I11" i="16"/>
  <c r="J11" i="16"/>
  <c r="K11" i="16" s="1"/>
  <c r="H12" i="16"/>
  <c r="I12" i="16"/>
  <c r="J12" i="16"/>
  <c r="K12" i="16"/>
  <c r="C13" i="16"/>
  <c r="E13" i="16"/>
  <c r="H13" i="16"/>
  <c r="L13" i="16" s="1"/>
  <c r="I13" i="16"/>
  <c r="J13" i="16"/>
  <c r="K13" i="16"/>
  <c r="H14" i="16"/>
  <c r="I14" i="16"/>
  <c r="J14" i="16"/>
  <c r="K14" i="16"/>
  <c r="L14" i="16"/>
  <c r="M14" i="16"/>
  <c r="H15" i="16"/>
  <c r="I15" i="16"/>
  <c r="J15" i="16"/>
  <c r="M15" i="16" s="1"/>
  <c r="K15" i="16"/>
  <c r="B16" i="16"/>
  <c r="C15" i="16" s="1"/>
  <c r="D16" i="16"/>
  <c r="E14" i="16" s="1"/>
  <c r="F16" i="16"/>
  <c r="G13" i="16" s="1"/>
  <c r="H16" i="16"/>
  <c r="L15" i="16" s="1"/>
  <c r="I16" i="16"/>
  <c r="J16" i="16"/>
  <c r="M12" i="16" s="1"/>
  <c r="K16" i="16"/>
  <c r="H19" i="16"/>
  <c r="I19" i="16"/>
  <c r="J19" i="16"/>
  <c r="K19" i="16"/>
  <c r="H20" i="16"/>
  <c r="I20" i="16"/>
  <c r="J20" i="16"/>
  <c r="K20" i="16"/>
  <c r="H21" i="16"/>
  <c r="I21" i="16"/>
  <c r="J21" i="16"/>
  <c r="K21" i="16" s="1"/>
  <c r="H22" i="16"/>
  <c r="I22" i="16"/>
  <c r="J22" i="16"/>
  <c r="K22" i="16"/>
  <c r="H23" i="16"/>
  <c r="I23" i="16"/>
  <c r="J23" i="16"/>
  <c r="K23" i="16"/>
  <c r="B24" i="16"/>
  <c r="C19" i="16" s="1"/>
  <c r="D24" i="16"/>
  <c r="H24" i="16" s="1"/>
  <c r="F24" i="16"/>
  <c r="G19" i="16" s="1"/>
  <c r="L3" i="16" l="1"/>
  <c r="L6" i="16"/>
  <c r="L22" i="16"/>
  <c r="L7" i="16"/>
  <c r="M20" i="16"/>
  <c r="L23" i="16"/>
  <c r="L19" i="16"/>
  <c r="L21" i="16"/>
  <c r="L20" i="16"/>
  <c r="M4" i="16"/>
  <c r="K8" i="16"/>
  <c r="M6" i="16"/>
  <c r="G20" i="16"/>
  <c r="C20" i="16"/>
  <c r="C14" i="16"/>
  <c r="E12" i="16"/>
  <c r="E23" i="16"/>
  <c r="C12" i="16"/>
  <c r="G6" i="16"/>
  <c r="G22" i="16"/>
  <c r="G12" i="16"/>
  <c r="M13" i="16"/>
  <c r="C23" i="16"/>
  <c r="G21" i="16"/>
  <c r="M11" i="16"/>
  <c r="M7" i="16"/>
  <c r="E6" i="16"/>
  <c r="L12" i="16"/>
  <c r="E20" i="16"/>
  <c r="E21" i="16"/>
  <c r="C6" i="16"/>
  <c r="E22" i="16"/>
  <c r="C22" i="16"/>
  <c r="G23" i="16"/>
  <c r="J24" i="16"/>
  <c r="C21" i="16"/>
  <c r="G15" i="16"/>
  <c r="M5" i="16"/>
  <c r="E4" i="16"/>
  <c r="G14" i="16"/>
  <c r="I24" i="16"/>
  <c r="E19" i="16"/>
  <c r="E15" i="16"/>
  <c r="M3" i="16"/>
  <c r="M22" i="16" l="1"/>
  <c r="M21" i="16"/>
  <c r="M23" i="16"/>
  <c r="M19" i="16"/>
  <c r="F16" i="2"/>
  <c r="E16" i="2"/>
  <c r="D15" i="2"/>
  <c r="C15" i="2"/>
  <c r="F8" i="2" l="1"/>
  <c r="E8" i="2"/>
  <c r="D7" i="2"/>
  <c r="C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3FED31F9-9D92-4CBE-AFFA-F90AA3A92731}">
      <text>
        <r>
          <rPr>
            <sz val="10"/>
            <color rgb="FF000000"/>
            <rFont val="Calibri"/>
            <family val="2"/>
            <scheme val="minor"/>
          </rPr>
          <t>======
ID#AAAAnZDX78c
    (2023-01-12 21:09:40)
(r) revised</t>
        </r>
      </text>
    </comment>
    <comment ref="C30" authorId="0" shapeId="0" xr:uid="{7FC432E4-5019-4561-8589-97160F0C87EC}">
      <text>
        <r>
          <rPr>
            <sz val="10"/>
            <color rgb="FF000000"/>
            <rFont val="Calibri"/>
            <family val="2"/>
            <scheme val="minor"/>
          </rPr>
          <t>======
ID#AAAAnZDX8CM
    (2023-01-12 21:09:40)
(r) revised</t>
        </r>
      </text>
    </comment>
    <comment ref="C31" authorId="0" shapeId="0" xr:uid="{28829DFD-AAE8-4EBB-981B-5FA4C67FB32D}">
      <text>
        <r>
          <rPr>
            <sz val="10"/>
            <color rgb="FF000000"/>
            <rFont val="Calibri"/>
            <family val="2"/>
            <scheme val="minor"/>
          </rPr>
          <t>======
ID#AAAAnZDX618
    (2023-01-12 21:09:39)
(r) revised</t>
        </r>
      </text>
    </comment>
    <comment ref="C42" authorId="0" shapeId="0" xr:uid="{67A31836-B332-45A7-B1B9-E63E488FAAB0}">
      <text>
        <r>
          <rPr>
            <sz val="10"/>
            <color rgb="FF000000"/>
            <rFont val="Calibri"/>
            <family val="2"/>
            <scheme val="minor"/>
          </rPr>
          <t>======
ID#AAAAnZDX8DE
    (2023-01-12 21:09:40)
(r) revised</t>
        </r>
      </text>
    </comment>
    <comment ref="C43" authorId="0" shapeId="0" xr:uid="{C35B0443-A9CD-46F1-B281-4E21D859288A}">
      <text>
        <r>
          <rPr>
            <sz val="10"/>
            <color rgb="FF000000"/>
            <rFont val="Calibri"/>
            <family val="2"/>
            <scheme val="minor"/>
          </rPr>
          <t>======
ID#AAAAnZDX7XA
    (2023-01-12 21:09:40)
(r) revised</t>
        </r>
      </text>
    </comment>
    <comment ref="C44" authorId="0" shapeId="0" xr:uid="{707A95F4-7F02-47B3-B322-3EB8075D3A6E}">
      <text>
        <r>
          <rPr>
            <sz val="10"/>
            <color rgb="FF000000"/>
            <rFont val="Calibri"/>
            <family val="2"/>
            <scheme val="minor"/>
          </rPr>
          <t>======
ID#AAAAnZDX7Vo
    (2023-01-12 21:09:40)
(r) revised</t>
        </r>
      </text>
    </comment>
    <comment ref="C73" authorId="0" shapeId="0" xr:uid="{10BB42F4-E9BC-4586-AC56-DC0B783C5AA5}">
      <text>
        <r>
          <rPr>
            <sz val="10"/>
            <color rgb="FF000000"/>
            <rFont val="Calibri"/>
            <family val="2"/>
            <scheme val="minor"/>
          </rPr>
          <t>======
ID#AAAAnZDX744
    (2023-01-12 21:09:40)
(r) revised</t>
        </r>
      </text>
    </comment>
    <comment ref="C74" authorId="0" shapeId="0" xr:uid="{74CD9B49-53FF-4BCB-999E-A7EDE3655AAC}">
      <text>
        <r>
          <rPr>
            <sz val="10"/>
            <color rgb="FF000000"/>
            <rFont val="Calibri"/>
            <family val="2"/>
            <scheme val="minor"/>
          </rPr>
          <t>======
ID#AAAAnZDX7vU
    (2023-01-12 21:09:40)
(r) revised</t>
        </r>
      </text>
    </comment>
    <comment ref="C75" authorId="0" shapeId="0" xr:uid="{BF45C8DE-EB6A-488A-B8CE-8F71830A9DE1}">
      <text>
        <r>
          <rPr>
            <sz val="10"/>
            <color rgb="FF000000"/>
            <rFont val="Calibri"/>
            <family val="2"/>
            <scheme val="minor"/>
          </rPr>
          <t>======
ID#AAAAnZDX8NY
    (2023-01-12 21:09:40)
(r) revised</t>
        </r>
      </text>
    </comment>
    <comment ref="C78" authorId="0" shapeId="0" xr:uid="{343BB833-DFDE-4E43-84E9-71B5F2151D31}">
      <text>
        <r>
          <rPr>
            <sz val="10"/>
            <color rgb="FF000000"/>
            <rFont val="Calibri"/>
            <family val="2"/>
            <scheme val="minor"/>
          </rPr>
          <t>======
ID#AAAAnZDX720
    (2023-01-12 21:09:40)
(r) revised</t>
        </r>
      </text>
    </comment>
    <comment ref="C79" authorId="0" shapeId="0" xr:uid="{41444B74-7545-4D52-8E33-CF71F1A1C6E0}">
      <text>
        <r>
          <rPr>
            <sz val="10"/>
            <color rgb="FF000000"/>
            <rFont val="Calibri"/>
            <family val="2"/>
            <scheme val="minor"/>
          </rPr>
          <t>======
ID#AAAAnZDX8VU
    (2023-01-12 21:09:40)
(r) revised</t>
        </r>
      </text>
    </comment>
    <comment ref="C80" authorId="0" shapeId="0" xr:uid="{53FE3F34-0060-4025-B717-0E6853EF88AB}">
      <text>
        <r>
          <rPr>
            <sz val="10"/>
            <color rgb="FF000000"/>
            <rFont val="Calibri"/>
            <family val="2"/>
            <scheme val="minor"/>
          </rPr>
          <t>======
ID#AAAAnZDX7pc
    (2023-01-12 21:09:40)
(r) revised</t>
        </r>
      </text>
    </comment>
    <comment ref="H90" authorId="0" shapeId="0" xr:uid="{BEBCBDB7-8DBA-4D7B-AAE1-CD2E4F47EF79}">
      <text>
        <r>
          <rPr>
            <sz val="10"/>
            <color rgb="FF000000"/>
            <rFont val="Calibri"/>
            <family val="2"/>
            <scheme val="minor"/>
          </rPr>
          <t>======
ID#AAAAnZDX7wU
    (2023-01-12 21:09:40)
x  Suppressed to meet the confidentiality requirements of the Statistics Act</t>
        </r>
      </text>
    </comment>
    <comment ref="I90" authorId="0" shapeId="0" xr:uid="{1CAC1C7B-353A-4B00-9E23-ABC791387FAD}">
      <text>
        <r>
          <rPr>
            <sz val="10"/>
            <color rgb="FF000000"/>
            <rFont val="Calibri"/>
            <family val="2"/>
            <scheme val="minor"/>
          </rPr>
          <t>======
ID#AAAAnZDX7m8
    (2023-01-12 21:09:40)
x  Suppressed to meet the confidentiality requirements of the Statistics Act</t>
        </r>
      </text>
    </comment>
    <comment ref="J90" authorId="0" shapeId="0" xr:uid="{C2BFB2B1-3CAD-441E-AA18-1A6E7CD078DD}">
      <text>
        <r>
          <rPr>
            <sz val="10"/>
            <color rgb="FF000000"/>
            <rFont val="Calibri"/>
            <family val="2"/>
            <scheme val="minor"/>
          </rPr>
          <t>======
ID#AAAAnZDX764
    (2023-01-12 21:09:40)
x  Suppressed to meet the confidentiality requirements of the Statistics Act</t>
        </r>
      </text>
    </comment>
    <comment ref="K90" authorId="0" shapeId="0" xr:uid="{675DE5EE-70DA-43A7-BFBE-BFDE2E6F78CF}">
      <text>
        <r>
          <rPr>
            <sz val="10"/>
            <color rgb="FF000000"/>
            <rFont val="Calibri"/>
            <family val="2"/>
            <scheme val="minor"/>
          </rPr>
          <t>======
ID#AAAAnZDX668
    (2023-01-12 21:09:39)
x  Suppressed to meet the confidentiality requirements of the Statistics Act</t>
        </r>
      </text>
    </comment>
    <comment ref="L90" authorId="0" shapeId="0" xr:uid="{EA150AD9-BCDE-4080-B764-B70C38301471}">
      <text>
        <r>
          <rPr>
            <sz val="10"/>
            <color rgb="FF000000"/>
            <rFont val="Calibri"/>
            <family val="2"/>
            <scheme val="minor"/>
          </rPr>
          <t>======
ID#AAAAnZDX7Ho
    (2023-01-12 21:09:39)
x  Suppressed to meet the confidentiality requirements of the Statistics Act</t>
        </r>
      </text>
    </comment>
    <comment ref="M90" authorId="0" shapeId="0" xr:uid="{BE135B11-6D55-4056-B420-40DE3B9BEB8D}">
      <text>
        <r>
          <rPr>
            <sz val="10"/>
            <color rgb="FF000000"/>
            <rFont val="Calibri"/>
            <family val="2"/>
            <scheme val="minor"/>
          </rPr>
          <t>======
ID#AAAAnZDX79A
    (2023-01-12 21:09:40)
x  Suppressed to meet the confidentiality requirements of the Statistics Act</t>
        </r>
      </text>
    </comment>
    <comment ref="N90" authorId="0" shapeId="0" xr:uid="{99473562-343D-45BD-B07A-3E4E26A7CA86}">
      <text>
        <r>
          <rPr>
            <sz val="10"/>
            <color rgb="FF000000"/>
            <rFont val="Calibri"/>
            <family val="2"/>
            <scheme val="minor"/>
          </rPr>
          <t>======
ID#AAAAnZDX64A
    (2023-01-12 21:09:39)
x  Suppressed to meet the confidentiality requirements of the Statistics Act</t>
        </r>
      </text>
    </comment>
    <comment ref="H103" authorId="0" shapeId="0" xr:uid="{07FA63C5-F8FB-42AE-9CE4-ABBC3753D018}">
      <text>
        <r>
          <rPr>
            <sz val="10"/>
            <color rgb="FF000000"/>
            <rFont val="Calibri"/>
            <family val="2"/>
            <scheme val="minor"/>
          </rPr>
          <t>======
ID#AAAAnZDX7gQ
    (2023-01-12 21:09:40)
x  Suppressed to meet the confidentiality requirements of the Statistics Act</t>
        </r>
      </text>
    </comment>
    <comment ref="I103" authorId="0" shapeId="0" xr:uid="{5A69404F-8E9D-4694-A85F-4C23C440CB3B}">
      <text>
        <r>
          <rPr>
            <sz val="10"/>
            <color rgb="FF000000"/>
            <rFont val="Calibri"/>
            <family val="2"/>
            <scheme val="minor"/>
          </rPr>
          <t>======
ID#AAAAnZDX7c8
    (2023-01-12 21:09:40)
x  Suppressed to meet the confidentiality requirements of the Statistics Act</t>
        </r>
      </text>
    </comment>
    <comment ref="J103" authorId="0" shapeId="0" xr:uid="{090D8E0F-E243-4D46-9856-D2E4774EBE24}">
      <text>
        <r>
          <rPr>
            <sz val="10"/>
            <color rgb="FF000000"/>
            <rFont val="Calibri"/>
            <family val="2"/>
            <scheme val="minor"/>
          </rPr>
          <t>======
ID#AAAAnZDX7Zs
    (2023-01-12 21:09:40)
x  Suppressed to meet the confidentiality requirements of the Statistics Act</t>
        </r>
      </text>
    </comment>
    <comment ref="K103" authorId="0" shapeId="0" xr:uid="{39930701-3025-4ED7-A9E6-CA3FF1457E81}">
      <text>
        <r>
          <rPr>
            <sz val="10"/>
            <color rgb="FF000000"/>
            <rFont val="Calibri"/>
            <family val="2"/>
            <scheme val="minor"/>
          </rPr>
          <t>======
ID#AAAAnZDX8No
    (2023-01-12 21:09:40)
x  Suppressed to meet the confidentiality requirements of the Statistics Act</t>
        </r>
      </text>
    </comment>
    <comment ref="L103" authorId="0" shapeId="0" xr:uid="{5BDED764-5512-44C0-9B1C-0F7924C9B3AB}">
      <text>
        <r>
          <rPr>
            <sz val="10"/>
            <color rgb="FF000000"/>
            <rFont val="Calibri"/>
            <family val="2"/>
            <scheme val="minor"/>
          </rPr>
          <t>======
ID#AAAAnZDX8XY
    (2023-01-12 21:09:40)
x  Suppressed to meet the confidentiality requirements of the Statistics Act</t>
        </r>
      </text>
    </comment>
    <comment ref="M103" authorId="0" shapeId="0" xr:uid="{809313E8-5E12-4FBD-9881-CAA2A17691E4}">
      <text>
        <r>
          <rPr>
            <sz val="10"/>
            <color rgb="FF000000"/>
            <rFont val="Calibri"/>
            <family val="2"/>
            <scheme val="minor"/>
          </rPr>
          <t>======
ID#AAAAnZDX7kA
    (2023-01-12 21:09:40)
x  Suppressed to meet the confidentiality requirements of the Statistics Act</t>
        </r>
      </text>
    </comment>
    <comment ref="N103" authorId="0" shapeId="0" xr:uid="{71E00051-96AB-4773-BC93-51932C3C7E7F}">
      <text>
        <r>
          <rPr>
            <sz val="10"/>
            <color rgb="FF000000"/>
            <rFont val="Calibri"/>
            <family val="2"/>
            <scheme val="minor"/>
          </rPr>
          <t>======
ID#AAAAnZDX7Rk
    (2023-01-12 21:09:40)
x  Suppressed to meet the confidentiality requirements of the Statistics Act</t>
        </r>
      </text>
    </comment>
    <comment ref="H104" authorId="0" shapeId="0" xr:uid="{FDE108B8-4235-4189-89D7-698722B89A8C}">
      <text>
        <r>
          <rPr>
            <sz val="10"/>
            <color rgb="FF000000"/>
            <rFont val="Calibri"/>
            <family val="2"/>
            <scheme val="minor"/>
          </rPr>
          <t>======
ID#AAAAnZDX7Jo
    (2023-01-12 21:09:40)
x  Suppressed to meet the confidentiality requirements of the Statistics Act</t>
        </r>
      </text>
    </comment>
    <comment ref="I104" authorId="0" shapeId="0" xr:uid="{0BA133F4-5906-4F09-A179-F61FCE2F94D9}">
      <text>
        <r>
          <rPr>
            <sz val="10"/>
            <color rgb="FF000000"/>
            <rFont val="Calibri"/>
            <family val="2"/>
            <scheme val="minor"/>
          </rPr>
          <t>======
ID#AAAAnZDX7kc
    (2023-01-12 21:09:40)
x  Suppressed to meet the confidentiality requirements of the Statistics Act</t>
        </r>
      </text>
    </comment>
    <comment ref="J104" authorId="0" shapeId="0" xr:uid="{F79E051C-BCF2-436C-93E3-AFF16C3FE308}">
      <text>
        <r>
          <rPr>
            <sz val="10"/>
            <color rgb="FF000000"/>
            <rFont val="Calibri"/>
            <family val="2"/>
            <scheme val="minor"/>
          </rPr>
          <t>======
ID#AAAAnZDX7JA
    (2023-01-12 21:09:40)
x  Suppressed to meet the confidentiality requirements of the Statistics Act</t>
        </r>
      </text>
    </comment>
    <comment ref="K104" authorId="0" shapeId="0" xr:uid="{10A8F28A-F414-457A-A3F3-0D4365D1297B}">
      <text>
        <r>
          <rPr>
            <sz val="10"/>
            <color rgb="FF000000"/>
            <rFont val="Calibri"/>
            <family val="2"/>
            <scheme val="minor"/>
          </rPr>
          <t>======
ID#AAAAnZDX8WE
    (2023-01-12 21:09:40)
x  Suppressed to meet the confidentiality requirements of the Statistics Act</t>
        </r>
      </text>
    </comment>
    <comment ref="L104" authorId="0" shapeId="0" xr:uid="{DCC3B0D6-AB14-452E-83B2-B30419DCF3A6}">
      <text>
        <r>
          <rPr>
            <sz val="10"/>
            <color rgb="FF000000"/>
            <rFont val="Calibri"/>
            <family val="2"/>
            <scheme val="minor"/>
          </rPr>
          <t>======
ID#AAAAnZDX75w
    (2023-01-12 21:09:40)
x  Suppressed to meet the confidentiality requirements of the Statistics Act</t>
        </r>
      </text>
    </comment>
    <comment ref="M104" authorId="0" shapeId="0" xr:uid="{49287024-AA1D-4B52-B1E4-A297F7FD221B}">
      <text>
        <r>
          <rPr>
            <sz val="10"/>
            <color rgb="FF000000"/>
            <rFont val="Calibri"/>
            <family val="2"/>
            <scheme val="minor"/>
          </rPr>
          <t>======
ID#AAAAnZDX7W8
    (2023-01-12 21:09:40)
x  Suppressed to meet the confidentiality requirements of the Statistics Act</t>
        </r>
      </text>
    </comment>
    <comment ref="N104" authorId="0" shapeId="0" xr:uid="{C216D377-7C93-4E16-993C-F3B7505888FB}">
      <text>
        <r>
          <rPr>
            <sz val="10"/>
            <color rgb="FF000000"/>
            <rFont val="Calibri"/>
            <family val="2"/>
            <scheme val="minor"/>
          </rPr>
          <t>======
ID#AAAAnZDX7DA
    (2023-01-12 21:09:39)
x  Suppressed to meet the confidentiality requirements of the Statistics Act</t>
        </r>
      </text>
    </comment>
    <comment ref="H106" authorId="0" shapeId="0" xr:uid="{DDEBD9F9-EB04-40B2-BCCD-32802EE0CBC9}">
      <text>
        <r>
          <rPr>
            <sz val="10"/>
            <color rgb="FF000000"/>
            <rFont val="Calibri"/>
            <family val="2"/>
            <scheme val="minor"/>
          </rPr>
          <t>======
ID#AAAAnZDX7tY
    (2023-01-12 21:09:40)
x  Suppressed to meet the confidentiality requirements of the Statistics Act</t>
        </r>
      </text>
    </comment>
    <comment ref="I106" authorId="0" shapeId="0" xr:uid="{9D3D8369-AFE2-42E5-8009-99A9151793AD}">
      <text>
        <r>
          <rPr>
            <sz val="10"/>
            <color rgb="FF000000"/>
            <rFont val="Calibri"/>
            <family val="2"/>
            <scheme val="minor"/>
          </rPr>
          <t>======
ID#AAAAnZDX7OY
    (2023-01-12 21:09:40)
x  Suppressed to meet the confidentiality requirements of the Statistics Act</t>
        </r>
      </text>
    </comment>
    <comment ref="J106" authorId="0" shapeId="0" xr:uid="{8DAADE76-49F3-4EC9-ABC6-7AF41D61CE67}">
      <text>
        <r>
          <rPr>
            <sz val="10"/>
            <color rgb="FF000000"/>
            <rFont val="Calibri"/>
            <family val="2"/>
            <scheme val="minor"/>
          </rPr>
          <t>======
ID#AAAAnZDX7LU
    (2023-01-12 21:09:40)
x  Suppressed to meet the confidentiality requirements of the Statistics Act</t>
        </r>
      </text>
    </comment>
    <comment ref="K106" authorId="0" shapeId="0" xr:uid="{A57BEB33-8039-4A3A-8872-9A8F10F1F55A}">
      <text>
        <r>
          <rPr>
            <sz val="10"/>
            <color rgb="FF000000"/>
            <rFont val="Calibri"/>
            <family val="2"/>
            <scheme val="minor"/>
          </rPr>
          <t>======
ID#AAAAnZDX65U
    (2023-01-12 21:09:39)
x  Suppressed to meet the confidentiality requirements of the Statistics Act</t>
        </r>
      </text>
    </comment>
    <comment ref="L106" authorId="0" shapeId="0" xr:uid="{339B08F7-FF59-483A-AC8E-8A854FBA6C20}">
      <text>
        <r>
          <rPr>
            <sz val="10"/>
            <color rgb="FF000000"/>
            <rFont val="Calibri"/>
            <family val="2"/>
            <scheme val="minor"/>
          </rPr>
          <t>======
ID#AAAAnZDX7z0
    (2023-01-12 21:09:40)
x  Suppressed to meet the confidentiality requirements of the Statistics Act</t>
        </r>
      </text>
    </comment>
    <comment ref="M106" authorId="0" shapeId="0" xr:uid="{0A8C960A-91CE-4B78-AC32-742CDAE5878A}">
      <text>
        <r>
          <rPr>
            <sz val="10"/>
            <color rgb="FF000000"/>
            <rFont val="Calibri"/>
            <family val="2"/>
            <scheme val="minor"/>
          </rPr>
          <t>======
ID#AAAAnZDX8To
    (2023-01-12 21:09:40)
x  Suppressed to meet the confidentiality requirements of the Statistics Act</t>
        </r>
      </text>
    </comment>
    <comment ref="N106" authorId="0" shapeId="0" xr:uid="{80C36B1D-9B9C-4D9F-A1E2-73A37F49DA5A}">
      <text>
        <r>
          <rPr>
            <sz val="10"/>
            <color rgb="FF000000"/>
            <rFont val="Calibri"/>
            <family val="2"/>
            <scheme val="minor"/>
          </rPr>
          <t>======
ID#AAAAnZDX61g
    (2023-01-12 21:09:39)
x  Suppressed to meet the confidentiality requirements of the Statistics Act</t>
        </r>
      </text>
    </comment>
    <comment ref="C107" authorId="0" shapeId="0" xr:uid="{904B79F3-2970-4A7D-B4BB-AF4F38BA50DD}">
      <text>
        <r>
          <rPr>
            <sz val="10"/>
            <color rgb="FF000000"/>
            <rFont val="Calibri"/>
            <family val="2"/>
            <scheme val="minor"/>
          </rPr>
          <t>======
ID#AAAAnZDX62U
    (2023-01-12 21:09:39)
(r) revised</t>
        </r>
      </text>
    </comment>
    <comment ref="C108" authorId="0" shapeId="0" xr:uid="{257E2177-B9FB-4631-9AFF-7BDACDFA7464}">
      <text>
        <r>
          <rPr>
            <sz val="10"/>
            <color rgb="FF000000"/>
            <rFont val="Calibri"/>
            <family val="2"/>
            <scheme val="minor"/>
          </rPr>
          <t>======
ID#AAAAnZDX7Dw
    (2023-01-12 21:09:39)
(r) revised</t>
        </r>
      </text>
    </comment>
    <comment ref="C109" authorId="0" shapeId="0" xr:uid="{5ADE13E0-014D-473B-B74A-BBD1330F476F}">
      <text>
        <r>
          <rPr>
            <sz val="10"/>
            <color rgb="FF000000"/>
            <rFont val="Calibri"/>
            <family val="2"/>
            <scheme val="minor"/>
          </rPr>
          <t>======
ID#AAAAnZDX7Bs
    (2023-01-12 21:09:39)
(r) revised</t>
        </r>
      </text>
    </comment>
    <comment ref="C110" authorId="0" shapeId="0" xr:uid="{B354C113-EADE-4FF4-BBD9-30499BC596C5}">
      <text>
        <r>
          <rPr>
            <sz val="10"/>
            <color rgb="FF000000"/>
            <rFont val="Calibri"/>
            <family val="2"/>
            <scheme val="minor"/>
          </rPr>
          <t>======
ID#AAAAnZDX67M
    (2023-01-12 21:09:39)
(r) revised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U90" authorId="0" shapeId="0" xr:uid="{790188B7-C75D-4B12-B023-87FC40BED438}">
      <text>
        <r>
          <rPr>
            <sz val="10"/>
            <color rgb="FF000000"/>
            <rFont val="Calibri"/>
            <family val="2"/>
            <scheme val="minor"/>
          </rPr>
          <t>======
ID#AAAAnZDX7wU
    (2023-01-12 21:09:40)
x  Suppressed to meet the confidentiality requirements of the Statistics Act</t>
        </r>
      </text>
    </comment>
    <comment ref="AW90" authorId="0" shapeId="0" xr:uid="{684846E5-B279-49C8-A11F-3AE69296F5F5}">
      <text>
        <r>
          <rPr>
            <sz val="10"/>
            <color rgb="FF000000"/>
            <rFont val="Calibri"/>
            <family val="2"/>
            <scheme val="minor"/>
          </rPr>
          <t>======
ID#AAAAnZDX7m8
    (2023-01-12 21:09:40)
x  Suppressed to meet the confidentiality requirements of the Statistics Act</t>
        </r>
      </text>
    </comment>
    <comment ref="AX90" authorId="0" shapeId="0" xr:uid="{E55AB8AF-6661-41B0-B6AD-9BB68210F313}">
      <text>
        <r>
          <rPr>
            <sz val="10"/>
            <color rgb="FF000000"/>
            <rFont val="Calibri"/>
            <family val="2"/>
            <scheme val="minor"/>
          </rPr>
          <t>======
ID#AAAAnZDX764
    (2023-01-12 21:09:40)
x  Suppressed to meet the confidentiality requirements of the Statistics Act</t>
        </r>
      </text>
    </comment>
    <comment ref="BB90" authorId="0" shapeId="0" xr:uid="{DC42D878-D8C5-4C5C-BFFB-32FEB7F8692F}">
      <text>
        <r>
          <rPr>
            <sz val="10"/>
            <color rgb="FF000000"/>
            <rFont val="Calibri"/>
            <family val="2"/>
            <scheme val="minor"/>
          </rPr>
          <t>======
ID#AAAAnZDX668
    (2023-01-12 21:09:39)
x  Suppressed to meet the confidentiality requirements of the Statistics Act</t>
        </r>
      </text>
    </comment>
    <comment ref="BE90" authorId="0" shapeId="0" xr:uid="{98DBFAAF-E8A9-42C6-8802-23B468DCD901}">
      <text>
        <r>
          <rPr>
            <sz val="10"/>
            <color rgb="FF000000"/>
            <rFont val="Calibri"/>
            <family val="2"/>
            <scheme val="minor"/>
          </rPr>
          <t>======
ID#AAAAnZDX7Ho
    (2023-01-12 21:09:39)
x  Suppressed to meet the confidentiality requirements of the Statistics Act</t>
        </r>
      </text>
    </comment>
    <comment ref="BF90" authorId="0" shapeId="0" xr:uid="{5FC5AF1D-225D-4AFA-9EAF-D16ADCB76A98}">
      <text>
        <r>
          <rPr>
            <sz val="10"/>
            <color rgb="FF000000"/>
            <rFont val="Calibri"/>
            <family val="2"/>
            <scheme val="minor"/>
          </rPr>
          <t>======
ID#AAAAnZDX79A
    (2023-01-12 21:09:40)
x  Suppressed to meet the confidentiality requirements of the Statistics Act</t>
        </r>
      </text>
    </comment>
    <comment ref="BJ90" authorId="0" shapeId="0" xr:uid="{9A0ECBB8-404E-4E79-855D-00844344FFD2}">
      <text>
        <r>
          <rPr>
            <sz val="10"/>
            <color rgb="FF000000"/>
            <rFont val="Calibri"/>
            <family val="2"/>
            <scheme val="minor"/>
          </rPr>
          <t>======
ID#AAAAnZDX64A
    (2023-01-12 21:09:39)
x  Suppressed to meet the confidentiality requirements of the Statistics Act</t>
        </r>
      </text>
    </comment>
    <comment ref="AU103" authorId="0" shapeId="0" xr:uid="{0ED27A17-F09C-4837-9C58-F12DD73B3ABA}">
      <text>
        <r>
          <rPr>
            <sz val="10"/>
            <color rgb="FF000000"/>
            <rFont val="Calibri"/>
            <family val="2"/>
            <scheme val="minor"/>
          </rPr>
          <t>======
ID#AAAAnZDX7gQ
    (2023-01-12 21:09:40)
x  Suppressed to meet the confidentiality requirements of the Statistics Act</t>
        </r>
      </text>
    </comment>
    <comment ref="AW103" authorId="0" shapeId="0" xr:uid="{CC9047D7-468C-4410-8F9E-8C9E2C1A3D0D}">
      <text>
        <r>
          <rPr>
            <sz val="10"/>
            <color rgb="FF000000"/>
            <rFont val="Calibri"/>
            <family val="2"/>
            <scheme val="minor"/>
          </rPr>
          <t>======
ID#AAAAnZDX7c8
    (2023-01-12 21:09:40)
x  Suppressed to meet the confidentiality requirements of the Statistics Act</t>
        </r>
      </text>
    </comment>
    <comment ref="AX103" authorId="0" shapeId="0" xr:uid="{98BDE793-870A-4159-9B2E-434CA24DD07F}">
      <text>
        <r>
          <rPr>
            <sz val="10"/>
            <color rgb="FF000000"/>
            <rFont val="Calibri"/>
            <family val="2"/>
            <scheme val="minor"/>
          </rPr>
          <t>======
ID#AAAAnZDX7Zs
    (2023-01-12 21:09:40)
x  Suppressed to meet the confidentiality requirements of the Statistics Act</t>
        </r>
      </text>
    </comment>
    <comment ref="BB103" authorId="0" shapeId="0" xr:uid="{FBDDC2E5-2E3F-4C44-9969-5BCDECE78493}">
      <text>
        <r>
          <rPr>
            <sz val="10"/>
            <color rgb="FF000000"/>
            <rFont val="Calibri"/>
            <family val="2"/>
            <scheme val="minor"/>
          </rPr>
          <t>======
ID#AAAAnZDX8No
    (2023-01-12 21:09:40)
x  Suppressed to meet the confidentiality requirements of the Statistics Act</t>
        </r>
      </text>
    </comment>
    <comment ref="BE103" authorId="0" shapeId="0" xr:uid="{1BC4C5BD-B525-4583-9C32-1D00B74125D3}">
      <text>
        <r>
          <rPr>
            <sz val="10"/>
            <color rgb="FF000000"/>
            <rFont val="Calibri"/>
            <family val="2"/>
            <scheme val="minor"/>
          </rPr>
          <t>======
ID#AAAAnZDX8XY
    (2023-01-12 21:09:40)
x  Suppressed to meet the confidentiality requirements of the Statistics Act</t>
        </r>
      </text>
    </comment>
    <comment ref="BF103" authorId="0" shapeId="0" xr:uid="{C140EA6C-FE77-41D7-8DB3-5284C8C0D870}">
      <text>
        <r>
          <rPr>
            <sz val="10"/>
            <color rgb="FF000000"/>
            <rFont val="Calibri"/>
            <family val="2"/>
            <scheme val="minor"/>
          </rPr>
          <t>======
ID#AAAAnZDX7kA
    (2023-01-12 21:09:40)
x  Suppressed to meet the confidentiality requirements of the Statistics Act</t>
        </r>
      </text>
    </comment>
    <comment ref="BJ103" authorId="0" shapeId="0" xr:uid="{ACE21A27-B329-44D6-A1AE-1C240DB3A720}">
      <text>
        <r>
          <rPr>
            <sz val="10"/>
            <color rgb="FF000000"/>
            <rFont val="Calibri"/>
            <family val="2"/>
            <scheme val="minor"/>
          </rPr>
          <t>======
ID#AAAAnZDX7Rk
    (2023-01-12 21:09:40)
x  Suppressed to meet the confidentiality requirements of the Statistics Act</t>
        </r>
      </text>
    </comment>
    <comment ref="AU104" authorId="0" shapeId="0" xr:uid="{DCC6527D-F9DE-4EF3-99D7-C36B207C9D9D}">
      <text>
        <r>
          <rPr>
            <sz val="10"/>
            <color rgb="FF000000"/>
            <rFont val="Calibri"/>
            <family val="2"/>
            <scheme val="minor"/>
          </rPr>
          <t>======
ID#AAAAnZDX7Jo
    (2023-01-12 21:09:40)
x  Suppressed to meet the confidentiality requirements of the Statistics Act</t>
        </r>
      </text>
    </comment>
    <comment ref="AW104" authorId="0" shapeId="0" xr:uid="{0A0B6EC7-C365-488F-9C9C-F0C09523B5ED}">
      <text>
        <r>
          <rPr>
            <sz val="10"/>
            <color rgb="FF000000"/>
            <rFont val="Calibri"/>
            <family val="2"/>
            <scheme val="minor"/>
          </rPr>
          <t>======
ID#AAAAnZDX7kc
    (2023-01-12 21:09:40)
x  Suppressed to meet the confidentiality requirements of the Statistics Act</t>
        </r>
      </text>
    </comment>
    <comment ref="AX104" authorId="0" shapeId="0" xr:uid="{3F8A11E4-354C-47E0-9DD1-FA90475B8852}">
      <text>
        <r>
          <rPr>
            <sz val="10"/>
            <color rgb="FF000000"/>
            <rFont val="Calibri"/>
            <family val="2"/>
            <scheme val="minor"/>
          </rPr>
          <t>======
ID#AAAAnZDX7JA
    (2023-01-12 21:09:40)
x  Suppressed to meet the confidentiality requirements of the Statistics Act</t>
        </r>
      </text>
    </comment>
    <comment ref="BB104" authorId="0" shapeId="0" xr:uid="{E553E183-F306-4BC9-904D-2DE6D088B75F}">
      <text>
        <r>
          <rPr>
            <sz val="10"/>
            <color rgb="FF000000"/>
            <rFont val="Calibri"/>
            <family val="2"/>
            <scheme val="minor"/>
          </rPr>
          <t>======
ID#AAAAnZDX8WE
    (2023-01-12 21:09:40)
x  Suppressed to meet the confidentiality requirements of the Statistics Act</t>
        </r>
      </text>
    </comment>
    <comment ref="BE104" authorId="0" shapeId="0" xr:uid="{35C48FD7-8444-4431-BE5B-49FC9ABF4397}">
      <text>
        <r>
          <rPr>
            <sz val="10"/>
            <color rgb="FF000000"/>
            <rFont val="Calibri"/>
            <family val="2"/>
            <scheme val="minor"/>
          </rPr>
          <t>======
ID#AAAAnZDX75w
    (2023-01-12 21:09:40)
x  Suppressed to meet the confidentiality requirements of the Statistics Act</t>
        </r>
      </text>
    </comment>
    <comment ref="BF104" authorId="0" shapeId="0" xr:uid="{CD28814A-4A89-408C-8052-ACECD0E81A68}">
      <text>
        <r>
          <rPr>
            <sz val="10"/>
            <color rgb="FF000000"/>
            <rFont val="Calibri"/>
            <family val="2"/>
            <scheme val="minor"/>
          </rPr>
          <t>======
ID#AAAAnZDX7W8
    (2023-01-12 21:09:40)
x  Suppressed to meet the confidentiality requirements of the Statistics Act</t>
        </r>
      </text>
    </comment>
    <comment ref="BJ104" authorId="0" shapeId="0" xr:uid="{3C0A5D43-5F3D-4521-B379-6A1C6365DA11}">
      <text>
        <r>
          <rPr>
            <sz val="10"/>
            <color rgb="FF000000"/>
            <rFont val="Calibri"/>
            <family val="2"/>
            <scheme val="minor"/>
          </rPr>
          <t>======
ID#AAAAnZDX7DA
    (2023-01-12 21:09:39)
x  Suppressed to meet the confidentiality requirements of the Statistics Act</t>
        </r>
      </text>
    </comment>
    <comment ref="AU106" authorId="0" shapeId="0" xr:uid="{46E5C98A-4C27-44E4-9334-198A91310B57}">
      <text>
        <r>
          <rPr>
            <sz val="10"/>
            <color rgb="FF000000"/>
            <rFont val="Calibri"/>
            <family val="2"/>
            <scheme val="minor"/>
          </rPr>
          <t>======
ID#AAAAnZDX7tY
    (2023-01-12 21:09:40)
x  Suppressed to meet the confidentiality requirements of the Statistics Act</t>
        </r>
      </text>
    </comment>
    <comment ref="AW106" authorId="0" shapeId="0" xr:uid="{CF99881C-8E1D-4DB2-92EB-2C914FBD2409}">
      <text>
        <r>
          <rPr>
            <sz val="10"/>
            <color rgb="FF000000"/>
            <rFont val="Calibri"/>
            <family val="2"/>
            <scheme val="minor"/>
          </rPr>
          <t>======
ID#AAAAnZDX7OY
    (2023-01-12 21:09:40)
x  Suppressed to meet the confidentiality requirements of the Statistics Act</t>
        </r>
      </text>
    </comment>
    <comment ref="AX106" authorId="0" shapeId="0" xr:uid="{BD8BB71B-8F83-4AC3-9D69-7E0EFD0817CE}">
      <text>
        <r>
          <rPr>
            <sz val="10"/>
            <color rgb="FF000000"/>
            <rFont val="Calibri"/>
            <family val="2"/>
            <scheme val="minor"/>
          </rPr>
          <t>======
ID#AAAAnZDX7LU
    (2023-01-12 21:09:40)
x  Suppressed to meet the confidentiality requirements of the Statistics Act</t>
        </r>
      </text>
    </comment>
    <comment ref="BB106" authorId="0" shapeId="0" xr:uid="{BE20C067-CC6C-4E8D-A087-F87EADB10008}">
      <text>
        <r>
          <rPr>
            <sz val="10"/>
            <color rgb="FF000000"/>
            <rFont val="Calibri"/>
            <family val="2"/>
            <scheme val="minor"/>
          </rPr>
          <t>======
ID#AAAAnZDX65U
    (2023-01-12 21:09:39)
x  Suppressed to meet the confidentiality requirements of the Statistics Act</t>
        </r>
      </text>
    </comment>
    <comment ref="BE106" authorId="0" shapeId="0" xr:uid="{9C998E0C-666E-40DA-932D-815462F564B8}">
      <text>
        <r>
          <rPr>
            <sz val="10"/>
            <color rgb="FF000000"/>
            <rFont val="Calibri"/>
            <family val="2"/>
            <scheme val="minor"/>
          </rPr>
          <t>======
ID#AAAAnZDX7z0
    (2023-01-12 21:09:40)
x  Suppressed to meet the confidentiality requirements of the Statistics Act</t>
        </r>
      </text>
    </comment>
    <comment ref="BF106" authorId="0" shapeId="0" xr:uid="{115AF5C0-61A0-43CA-927D-98D6E968D1EE}">
      <text>
        <r>
          <rPr>
            <sz val="10"/>
            <color rgb="FF000000"/>
            <rFont val="Calibri"/>
            <family val="2"/>
            <scheme val="minor"/>
          </rPr>
          <t>======
ID#AAAAnZDX8To
    (2023-01-12 21:09:40)
x  Suppressed to meet the confidentiality requirements of the Statistics Act</t>
        </r>
      </text>
    </comment>
    <comment ref="BJ106" authorId="0" shapeId="0" xr:uid="{5E06A6B8-1811-4E14-84F8-89806F73D2AE}">
      <text>
        <r>
          <rPr>
            <sz val="10"/>
            <color rgb="FF000000"/>
            <rFont val="Calibri"/>
            <family val="2"/>
            <scheme val="minor"/>
          </rPr>
          <t>======
ID#AAAAnZDX61g
    (2023-01-12 21:09:39)
x  Suppressed to meet the confidentiality requirements of the Statistics Act</t>
        </r>
      </text>
    </comment>
  </commentList>
</comments>
</file>

<file path=xl/sharedStrings.xml><?xml version="1.0" encoding="utf-8"?>
<sst xmlns="http://schemas.openxmlformats.org/spreadsheetml/2006/main" count="1345" uniqueCount="473">
  <si>
    <t>Active Transportation</t>
  </si>
  <si>
    <t>National Average</t>
  </si>
  <si>
    <t>Density</t>
  </si>
  <si>
    <t>Exurban</t>
  </si>
  <si>
    <t>2006 Population</t>
  </si>
  <si>
    <t>Active Core</t>
  </si>
  <si>
    <t>Transit Suburb</t>
  </si>
  <si>
    <t>Auto Suburb</t>
  </si>
  <si>
    <t>Total</t>
  </si>
  <si>
    <t>Driver</t>
  </si>
  <si>
    <t>Passenger</t>
  </si>
  <si>
    <t>Walk</t>
  </si>
  <si>
    <t>Bike</t>
  </si>
  <si>
    <t>Other</t>
  </si>
  <si>
    <t>*National Average Floor must be at least 50% higher than the national average for active cores, and must exceed 50% of national average for transit suburb (see Notes 2 &amp; 3 in Gordon &amp; Janzen [2013])</t>
  </si>
  <si>
    <t>CMA data</t>
  </si>
  <si>
    <t>AREA_NAME</t>
  </si>
  <si>
    <t>2006 Private Dwellings</t>
  </si>
  <si>
    <t>2006 Private Dwellings: Occupied by Usual Residents</t>
  </si>
  <si>
    <t>Land Area, sq km</t>
  </si>
  <si>
    <t>Land Area, sq km: Persons per sq km</t>
  </si>
  <si>
    <t>Land Area, sq km: Dwellings per sq km</t>
  </si>
  <si>
    <t>CMA Total</t>
  </si>
  <si>
    <t>Halifax</t>
  </si>
  <si>
    <t>2006
Population</t>
  </si>
  <si>
    <t>2006
Population
(%)</t>
  </si>
  <si>
    <t>2016
Population</t>
  </si>
  <si>
    <t>2016
Population
(%)</t>
  </si>
  <si>
    <t>Population Growth
2006-2016</t>
  </si>
  <si>
    <t>GEOUID 2016</t>
  </si>
  <si>
    <t>Pop 2016</t>
  </si>
  <si>
    <t>Pop 2011</t>
  </si>
  <si>
    <t>Total DU</t>
  </si>
  <si>
    <t>Occu DU</t>
  </si>
  <si>
    <t>PopDenSqKm</t>
  </si>
  <si>
    <t>AreaSqKm</t>
  </si>
  <si>
    <t>Total Commute</t>
  </si>
  <si>
    <t>Transit</t>
  </si>
  <si>
    <t>Public Transit</t>
  </si>
  <si>
    <t>Average Share</t>
  </si>
  <si>
    <t>Exurban threshold</t>
  </si>
  <si>
    <r>
      <t>&lt; 150 ppl / km</t>
    </r>
    <r>
      <rPr>
        <vertAlign val="superscript"/>
        <sz val="11"/>
        <color theme="1"/>
        <rFont val="Calibri"/>
        <family val="2"/>
        <scheme val="minor"/>
      </rPr>
      <t>2</t>
    </r>
  </si>
  <si>
    <t>Active Core Floor (higher value used)</t>
  </si>
  <si>
    <t>Transit Suburb Floor (higher value used)</t>
  </si>
  <si>
    <t>Neighbourhood</t>
  </si>
  <si>
    <t>Thornhill</t>
  </si>
  <si>
    <t>South End</t>
  </si>
  <si>
    <t>Downtown Halifax</t>
  </si>
  <si>
    <t>Cowie Hill</t>
  </si>
  <si>
    <t>Fairmount</t>
  </si>
  <si>
    <t>West End</t>
  </si>
  <si>
    <t>Fairview</t>
  </si>
  <si>
    <t>Sherwood Heights</t>
  </si>
  <si>
    <t>Royale Hemlocks</t>
  </si>
  <si>
    <t>Woodside</t>
  </si>
  <si>
    <t>Downtown Dartmouth</t>
  </si>
  <si>
    <t>Portland Estates</t>
  </si>
  <si>
    <t>Woodlawn</t>
  </si>
  <si>
    <t>Micmac Village</t>
  </si>
  <si>
    <t>Wrights Cove</t>
  </si>
  <si>
    <t>Burnside</t>
  </si>
  <si>
    <t>Colby Village</t>
  </si>
  <si>
    <t>Willowdale</t>
  </si>
  <si>
    <t>Highland Acres</t>
  </si>
  <si>
    <t>Forest Hills</t>
  </si>
  <si>
    <t>Oakmount</t>
  </si>
  <si>
    <t>Millview</t>
  </si>
  <si>
    <t>Lockview</t>
  </si>
  <si>
    <t>Old Holland Road</t>
  </si>
  <si>
    <t>Windsor Junction</t>
  </si>
  <si>
    <t>Lower Sackville</t>
  </si>
  <si>
    <t>Btwn First and Second Lake</t>
  </si>
  <si>
    <t>Millwood</t>
  </si>
  <si>
    <t>Springfield Lake</t>
  </si>
  <si>
    <t>Stonington Park</t>
  </si>
  <si>
    <t>McCabe Lake</t>
  </si>
  <si>
    <t>Coxs Lake</t>
  </si>
  <si>
    <t>Hubley</t>
  </si>
  <si>
    <t>Clam Bay</t>
  </si>
  <si>
    <t>Upper Musquodoboit</t>
  </si>
  <si>
    <t>Spryfield</t>
  </si>
  <si>
    <t>Montebello</t>
  </si>
  <si>
    <t>Westphal</t>
  </si>
  <si>
    <t>Brightwood</t>
  </si>
  <si>
    <t>Cole Harbour IRI</t>
  </si>
  <si>
    <t>Unclassified</t>
  </si>
  <si>
    <t>Sable Island</t>
  </si>
  <si>
    <t>% Population Growth
2006-2016</t>
  </si>
  <si>
    <t>% of Total Population Growth
2006-2016</t>
  </si>
  <si>
    <t>2006
Total Dwelling Units</t>
  </si>
  <si>
    <t>2006
Total Dwelling Units (%)</t>
  </si>
  <si>
    <t>2016
Total Dwelling Units</t>
  </si>
  <si>
    <t>2016
Total Dwelling Units (%)</t>
  </si>
  <si>
    <t>Total Dwelling Unit Growth
2006-2016</t>
  </si>
  <si>
    <t>% Total Dwelling Unit Growth
2006-2016</t>
  </si>
  <si>
    <t>% of Total Dwelling Unit Growth
2006-2016</t>
  </si>
  <si>
    <t>2006
Occupied Dwelling Units</t>
  </si>
  <si>
    <t>2006
Occupied Dwelling Units (%)</t>
  </si>
  <si>
    <t>2016
Occupied Dwelling Units</t>
  </si>
  <si>
    <t>2016
Occupied Dwelling Units (%)</t>
  </si>
  <si>
    <t>Occupied Dwelling Unit Growth
2006-2016</t>
  </si>
  <si>
    <t>% Occupied Dwelling Unit Growth
2006-2016</t>
  </si>
  <si>
    <t>% of Total Occupied Dwelling Unit Growth
2006-2016</t>
  </si>
  <si>
    <t>Shannon Park, Tufts Cove</t>
  </si>
  <si>
    <t>Glenbourne</t>
  </si>
  <si>
    <t>North End</t>
  </si>
  <si>
    <t>Dalhousie University</t>
  </si>
  <si>
    <t>122050003.00</t>
  </si>
  <si>
    <t>CMA</t>
  </si>
  <si>
    <t>122050004.01</t>
  </si>
  <si>
    <t>122050004.02</t>
  </si>
  <si>
    <t>122050005.00</t>
  </si>
  <si>
    <t>122050006.00</t>
  </si>
  <si>
    <t>122050007.00</t>
  </si>
  <si>
    <t>122050008.00</t>
  </si>
  <si>
    <t>122050009.00</t>
  </si>
  <si>
    <t>122050010.00</t>
  </si>
  <si>
    <t>122050011.00</t>
  </si>
  <si>
    <t>122050012.00</t>
  </si>
  <si>
    <t>122050013.00</t>
  </si>
  <si>
    <t>122050018.00</t>
  </si>
  <si>
    <t>122050019.00</t>
  </si>
  <si>
    <t>122050020.00</t>
  </si>
  <si>
    <t>122050021.00</t>
  </si>
  <si>
    <t>122050023.00</t>
  </si>
  <si>
    <t>122050110.00</t>
  </si>
  <si>
    <t>122050014.00</t>
  </si>
  <si>
    <t>122050016.00</t>
  </si>
  <si>
    <t>122050017.00</t>
  </si>
  <si>
    <t>122050026.01</t>
  </si>
  <si>
    <t>122050026.02</t>
  </si>
  <si>
    <t>122050027.00</t>
  </si>
  <si>
    <t>122050100.00</t>
  </si>
  <si>
    <t>122050103.00</t>
  </si>
  <si>
    <t>122050104.01</t>
  </si>
  <si>
    <t>122050104.02</t>
  </si>
  <si>
    <t>122050105.01</t>
  </si>
  <si>
    <t>122050105.02</t>
  </si>
  <si>
    <t>122050106.02</t>
  </si>
  <si>
    <t>122050107.00</t>
  </si>
  <si>
    <t>122050108.00</t>
  </si>
  <si>
    <t>122050109.00</t>
  </si>
  <si>
    <t>122050121.02</t>
  </si>
  <si>
    <t>122050121.05</t>
  </si>
  <si>
    <t>122050121.06</t>
  </si>
  <si>
    <t>122050121.07</t>
  </si>
  <si>
    <t>122050121.08</t>
  </si>
  <si>
    <t>122050122.01</t>
  </si>
  <si>
    <t>122050122.02</t>
  </si>
  <si>
    <t>122050123.02</t>
  </si>
  <si>
    <t>122050123.04</t>
  </si>
  <si>
    <t>122050123.05</t>
  </si>
  <si>
    <t>122050123.06</t>
  </si>
  <si>
    <t>122050130.02</t>
  </si>
  <si>
    <t>122050131.01</t>
  </si>
  <si>
    <t>122050131.02</t>
  </si>
  <si>
    <t>122050131.03</t>
  </si>
  <si>
    <t>122050131.04</t>
  </si>
  <si>
    <t>122050131.05</t>
  </si>
  <si>
    <t>122050132.03</t>
  </si>
  <si>
    <t>122050132.04</t>
  </si>
  <si>
    <t>122050142.01</t>
  </si>
  <si>
    <t>122050120.00</t>
  </si>
  <si>
    <t>122050121.03</t>
  </si>
  <si>
    <t>122050122.03</t>
  </si>
  <si>
    <t>122050123.01</t>
  </si>
  <si>
    <t>122050130.01</t>
  </si>
  <si>
    <t>122050132.05</t>
  </si>
  <si>
    <t>122050132.06</t>
  </si>
  <si>
    <t>122050140.00</t>
  </si>
  <si>
    <t>122050141.00</t>
  </si>
  <si>
    <t>122050142.02</t>
  </si>
  <si>
    <t>122050143.01</t>
  </si>
  <si>
    <t>122050143.02</t>
  </si>
  <si>
    <t>122050150.01</t>
  </si>
  <si>
    <t>122050150.02</t>
  </si>
  <si>
    <t>122050151.00</t>
  </si>
  <si>
    <t>122050152.00</t>
  </si>
  <si>
    <t>122050153.00</t>
  </si>
  <si>
    <t>122050154.00</t>
  </si>
  <si>
    <t>122050001.00</t>
  </si>
  <si>
    <t>122050002.00</t>
  </si>
  <si>
    <t>122050015.00</t>
  </si>
  <si>
    <t>122050022.00</t>
  </si>
  <si>
    <t>122050024.00</t>
  </si>
  <si>
    <t>122050025.01</t>
  </si>
  <si>
    <t>122050025.02</t>
  </si>
  <si>
    <t>122050025.03</t>
  </si>
  <si>
    <t>122050101.00</t>
  </si>
  <si>
    <t>122050102.00</t>
  </si>
  <si>
    <t>122050106.01</t>
  </si>
  <si>
    <t>122050111.00</t>
  </si>
  <si>
    <t>122050112.00</t>
  </si>
  <si>
    <t>122050113.00</t>
  </si>
  <si>
    <t>122050114.00</t>
  </si>
  <si>
    <t>122050155.00</t>
  </si>
  <si>
    <t>CMA/CA</t>
  </si>
  <si>
    <t>Name</t>
  </si>
  <si>
    <t>Total Employed Labour Force 15 ~dress by Mode of Transportation</t>
  </si>
  <si>
    <t>Total Employed Labour Force 15 ~tion: Car, truck, van as driver</t>
  </si>
  <si>
    <t>Total Employed Labour Force 15 ~n: Car, truck, van as passenger</t>
  </si>
  <si>
    <t>Total Employed Labour Force 15 ~ Transportation: Public transit</t>
  </si>
  <si>
    <t>Public transit %</t>
  </si>
  <si>
    <t>Total Employed Labour Force 15 ~ Transportation: Walked to work</t>
  </si>
  <si>
    <t>Total Employed Labour Force 15 ~Mode of Transportation: Bicycle</t>
  </si>
  <si>
    <t>Total Active Transportation</t>
  </si>
  <si>
    <t>Active Transportation %</t>
  </si>
  <si>
    <t>Total Employed Labour Force 15 ~e of Transportation: Motorcycle</t>
  </si>
  <si>
    <t>Total Employed Labour Force 15 ~Mode of Transportation: Taxicab</t>
  </si>
  <si>
    <t>Total Employed Labour Force 15 ~of Transportation: Other method</t>
  </si>
  <si>
    <t>Classification</t>
  </si>
  <si>
    <t>2021 Census Tract ID</t>
  </si>
  <si>
    <t>2016
Census Tract ID</t>
  </si>
  <si>
    <t xml:space="preserve">2006
split CT reference
</t>
  </si>
  <si>
    <t>2006
split CT weight apportioned</t>
  </si>
  <si>
    <t xml:space="preserve">2006
split CT population
</t>
  </si>
  <si>
    <t>2006
split CT 
total dwelling units</t>
  </si>
  <si>
    <t>2006
split CT occupied dwelling units</t>
  </si>
  <si>
    <t>2006
Census Tract ID</t>
  </si>
  <si>
    <t>Weighting ID</t>
  </si>
  <si>
    <t>2016-2021 Pop Weighting</t>
  </si>
  <si>
    <t>Area (2021) Square Km</t>
  </si>
  <si>
    <t>Area (2021) Hectares</t>
  </si>
  <si>
    <t>Area (2016)
Square Km</t>
  </si>
  <si>
    <t>Area (2016)
Hectares</t>
  </si>
  <si>
    <t>2021 Population</t>
  </si>
  <si>
    <t>2011
Population</t>
  </si>
  <si>
    <t>Population Growth 2016-2021</t>
  </si>
  <si>
    <t xml:space="preserve">Population Growth % 2016-2021 </t>
  </si>
  <si>
    <t>Population
Growth
2006-16</t>
  </si>
  <si>
    <t>Population
Growth %
2006-16</t>
  </si>
  <si>
    <t>Population Density per square km 2021</t>
  </si>
  <si>
    <t>Population Density per square Km
2016</t>
  </si>
  <si>
    <t>2016-2021 Dwelling Unit Weighting</t>
  </si>
  <si>
    <t>2021 Total Dwelling Units</t>
  </si>
  <si>
    <t>2016 Adjusted Total Dwelling Units</t>
  </si>
  <si>
    <t>Total DU Growth 2016-2021</t>
  </si>
  <si>
    <t>Total DU Growth % 2016-2021</t>
  </si>
  <si>
    <t>Total DU Growth
2006-16</t>
  </si>
  <si>
    <t>Total DU Growth %
2006-16</t>
  </si>
  <si>
    <t>2021 Occupied Dwelling Units</t>
  </si>
  <si>
    <t>2016 Occupied Dwelling Units Adjusted</t>
  </si>
  <si>
    <t>Occupied DU Growth 2016-2021</t>
  </si>
  <si>
    <t>Occupied Growth % 2016-2021</t>
  </si>
  <si>
    <t>Occupied DU Growth
2006-16</t>
  </si>
  <si>
    <t>Occupied DU Growth %
2006-16</t>
  </si>
  <si>
    <t>Occupied DU Density per Hectare 2021</t>
  </si>
  <si>
    <t>Occupied DU
Density per hectare
2016</t>
  </si>
  <si>
    <t>Total Commuters 2021</t>
  </si>
  <si>
    <t>Total Commuters
2016</t>
  </si>
  <si>
    <t>Auto Drivers (2021)</t>
  </si>
  <si>
    <t>Auto Passengers (2021)</t>
  </si>
  <si>
    <t>Auto
Total (2021)</t>
  </si>
  <si>
    <t>Auto
% (2021)</t>
  </si>
  <si>
    <t>Total Auto Normalized (2021)</t>
  </si>
  <si>
    <t>Public Transit
Total (2021)</t>
  </si>
  <si>
    <t>Public Transit
% (2021)</t>
  </si>
  <si>
    <t xml:space="preserve">Public Transit
Normalized (2021) </t>
  </si>
  <si>
    <t>Walkers  (2021)</t>
  </si>
  <si>
    <t>Cyclists (2021)</t>
  </si>
  <si>
    <t>Active Transport Total (2021)</t>
  </si>
  <si>
    <t>Active Transport
% (2021)</t>
  </si>
  <si>
    <t>Active Transport
Normalized</t>
  </si>
  <si>
    <t>Other Transport Method</t>
  </si>
  <si>
    <t>2021 'T9' Model Classification</t>
  </si>
  <si>
    <t>2016
'T9' model
Classification</t>
  </si>
  <si>
    <t>2006
'T9' model
Classification</t>
  </si>
  <si>
    <t>notes 2016-2021</t>
  </si>
  <si>
    <t>notes 2006-16</t>
  </si>
  <si>
    <t>Split</t>
  </si>
  <si>
    <t>Split, IRI</t>
  </si>
  <si>
    <t>new CT</t>
  </si>
  <si>
    <t>2050001.00</t>
  </si>
  <si>
    <t>2050002.00</t>
  </si>
  <si>
    <t>2050003.00</t>
  </si>
  <si>
    <t>2050004.01</t>
  </si>
  <si>
    <t>2050004.02</t>
  </si>
  <si>
    <t>2050005.00</t>
  </si>
  <si>
    <t>2050006.00</t>
  </si>
  <si>
    <t>2050007.00</t>
  </si>
  <si>
    <t>2050008.00</t>
  </si>
  <si>
    <t>2050009.00</t>
  </si>
  <si>
    <t>2050010.00</t>
  </si>
  <si>
    <t>2050011.00</t>
  </si>
  <si>
    <t>2050012.00</t>
  </si>
  <si>
    <t>2050013.00</t>
  </si>
  <si>
    <t>2050014.00</t>
  </si>
  <si>
    <t>2050015.00</t>
  </si>
  <si>
    <t>2050016.00</t>
  </si>
  <si>
    <t>2050017.00</t>
  </si>
  <si>
    <t>2050018.00</t>
  </si>
  <si>
    <t>2050019.00</t>
  </si>
  <si>
    <t>2050020.00</t>
  </si>
  <si>
    <t>2050021.00</t>
  </si>
  <si>
    <t>2050022.00</t>
  </si>
  <si>
    <t>2050023.00</t>
  </si>
  <si>
    <t>2050024.00</t>
  </si>
  <si>
    <t>2050025.01</t>
  </si>
  <si>
    <t>2050025.02</t>
  </si>
  <si>
    <t>2050025.04</t>
  </si>
  <si>
    <t>2050025.05</t>
  </si>
  <si>
    <t>2050026.02</t>
  </si>
  <si>
    <t>2050026.03</t>
  </si>
  <si>
    <t>2050026.04</t>
  </si>
  <si>
    <t>2050026.05</t>
  </si>
  <si>
    <t>2050027.00</t>
  </si>
  <si>
    <t>2050100.00</t>
  </si>
  <si>
    <t>2050101.00</t>
  </si>
  <si>
    <t>2050102.00</t>
  </si>
  <si>
    <t>2050103.00</t>
  </si>
  <si>
    <t>2050104.01</t>
  </si>
  <si>
    <t>2050104.03</t>
  </si>
  <si>
    <t>2050104.04</t>
  </si>
  <si>
    <t>2050104.05</t>
  </si>
  <si>
    <t>2050105.01</t>
  </si>
  <si>
    <t>2050105.02</t>
  </si>
  <si>
    <t>2050106.01</t>
  </si>
  <si>
    <t>2050106.02</t>
  </si>
  <si>
    <t>2050107.00</t>
  </si>
  <si>
    <t>2050108.00</t>
  </si>
  <si>
    <t>2050109.00</t>
  </si>
  <si>
    <t>2050110.00</t>
  </si>
  <si>
    <t>2050111.00</t>
  </si>
  <si>
    <t>2050112.00</t>
  </si>
  <si>
    <t>2050113.00</t>
  </si>
  <si>
    <t>2050114.00</t>
  </si>
  <si>
    <t>2050120.00</t>
  </si>
  <si>
    <t>2050121.02</t>
  </si>
  <si>
    <t>2050121.03</t>
  </si>
  <si>
    <t>2050121.05</t>
  </si>
  <si>
    <t>2050121.06</t>
  </si>
  <si>
    <t>2050121.08</t>
  </si>
  <si>
    <t>2050121.09</t>
  </si>
  <si>
    <t>2050121.10</t>
  </si>
  <si>
    <t>2050122.01</t>
  </si>
  <si>
    <t>2050122.03</t>
  </si>
  <si>
    <t>2050122.04</t>
  </si>
  <si>
    <t>2050122.05</t>
  </si>
  <si>
    <t>2050123.01</t>
  </si>
  <si>
    <t>2050123.02</t>
  </si>
  <si>
    <t>2050123.05</t>
  </si>
  <si>
    <t>2050123.06</t>
  </si>
  <si>
    <t>2050123.07</t>
  </si>
  <si>
    <t>2050123.08</t>
  </si>
  <si>
    <t>2050123.09</t>
  </si>
  <si>
    <t>2050130.03</t>
  </si>
  <si>
    <t>2050130.04</t>
  </si>
  <si>
    <t>2050130.07</t>
  </si>
  <si>
    <t>2050130.08</t>
  </si>
  <si>
    <t>2050130.09</t>
  </si>
  <si>
    <t>2050131.01</t>
  </si>
  <si>
    <t>2050131.02</t>
  </si>
  <si>
    <t>2050131.03</t>
  </si>
  <si>
    <t>2050131.04</t>
  </si>
  <si>
    <t>2050131.05</t>
  </si>
  <si>
    <t>2050132.03</t>
  </si>
  <si>
    <t>2050132.04</t>
  </si>
  <si>
    <t>2050132.06</t>
  </si>
  <si>
    <t>2050132.07</t>
  </si>
  <si>
    <t>2050132.09</t>
  </si>
  <si>
    <t>x</t>
  </si>
  <si>
    <t>2050132.10</t>
  </si>
  <si>
    <t>2050140.00</t>
  </si>
  <si>
    <t>2050141.00</t>
  </si>
  <si>
    <t>2050142.01</t>
  </si>
  <si>
    <t>2050142.02</t>
  </si>
  <si>
    <t>2050143.01</t>
  </si>
  <si>
    <t>2050143.02</t>
  </si>
  <si>
    <t>2050150.01</t>
  </si>
  <si>
    <t>2050150.02</t>
  </si>
  <si>
    <t>2050151.00</t>
  </si>
  <si>
    <t>2050152.00</t>
  </si>
  <si>
    <t>2050153.00</t>
  </si>
  <si>
    <t>2050154.01</t>
  </si>
  <si>
    <t>2050154.03</t>
  </si>
  <si>
    <t>2050154.04</t>
  </si>
  <si>
    <t>2050155.00</t>
  </si>
  <si>
    <t>2050200.00</t>
  </si>
  <si>
    <t>2050201.00</t>
  </si>
  <si>
    <t>2050202.00</t>
  </si>
  <si>
    <t>2050300.00</t>
  </si>
  <si>
    <t>CTUID</t>
  </si>
  <si>
    <t>Pop2021</t>
  </si>
  <si>
    <t>Pop2016</t>
  </si>
  <si>
    <t>TotalDU</t>
  </si>
  <si>
    <t>OccuDU</t>
  </si>
  <si>
    <t>PopDen</t>
  </si>
  <si>
    <t>Land area in square kilometres</t>
  </si>
  <si>
    <t>Total - Main mode of commuting for the employed labour force aged 15 years and over with a usual place of work or no fixed workplace address - 25% sample data</t>
  </si>
  <si>
    <t xml:space="preserve">    Car, truck or van - as a driver</t>
  </si>
  <si>
    <t xml:space="preserve">    Car, truck or van - as a passenger</t>
  </si>
  <si>
    <t xml:space="preserve">  Public transit</t>
  </si>
  <si>
    <t xml:space="preserve">  Walked</t>
  </si>
  <si>
    <t xml:space="preserve">  Bicycle</t>
  </si>
  <si>
    <t xml:space="preserve">  Other method</t>
  </si>
  <si>
    <t>New CT</t>
  </si>
  <si>
    <t>split</t>
  </si>
  <si>
    <t>East Hants, MD</t>
  </si>
  <si>
    <t>AC Floor</t>
  </si>
  <si>
    <t>TS Floor</t>
  </si>
  <si>
    <t>Indian Brook IRI 14</t>
  </si>
  <si>
    <t>Shubenacadie IRI 13</t>
  </si>
  <si>
    <t>dissolved ct</t>
  </si>
  <si>
    <t>Clayton Park SW</t>
  </si>
  <si>
    <t>Clayton Park NW</t>
  </si>
  <si>
    <t>N/A</t>
  </si>
  <si>
    <t xml:space="preserve">  </t>
  </si>
  <si>
    <t>AC Floor/2016 AC</t>
  </si>
  <si>
    <t>2016 AS</t>
  </si>
  <si>
    <t>AC Floor/2016 TS</t>
  </si>
  <si>
    <t>2021 Population (%)</t>
  </si>
  <si>
    <t>% Population Growth 2016-2021</t>
  </si>
  <si>
    <t>% of Total Population Growth
2016-2021</t>
  </si>
  <si>
    <t>2021 Total Dwelling Units (%)</t>
  </si>
  <si>
    <t>Total Dwelling Unit Growth 2016-2021</t>
  </si>
  <si>
    <t>% Total Dwelling Unit Growth 2016-2021</t>
  </si>
  <si>
    <t>% of Total Dwelling Unit Growth 2016-2021</t>
  </si>
  <si>
    <t>2021 Occupied Dwelling Units (%)</t>
  </si>
  <si>
    <t>Occupied Dwelling Unit Growth 2016-2021</t>
  </si>
  <si>
    <t>% Occupied Dwelling Unit Growth 2016-2021</t>
  </si>
  <si>
    <t>% of Total Occupied Dwelling Unit Growth 2016-2021</t>
  </si>
  <si>
    <t>Kennetcook</t>
  </si>
  <si>
    <t>Enfield</t>
  </si>
  <si>
    <t>CFB Halifax</t>
  </si>
  <si>
    <t>Beaver Lake 17 IRI</t>
  </si>
  <si>
    <t>Wallace Hills 14A IRI</t>
  </si>
  <si>
    <t>Sheet Harbour 36 IRI</t>
  </si>
  <si>
    <t>Bedford</t>
  </si>
  <si>
    <t>Parkdale</t>
  </si>
  <si>
    <t>Gordon, D., Wilms, C. &amp; Hindrichs, L. (2018) Still Suburban? Growth in Canadian Suburbs, 2006-2016, Council for Canadian Urbanism Working Paper #2.</t>
  </si>
  <si>
    <t>Gordon, D., &amp; Janzen, M. (2013). Suburban nation? Estimating the size of Canada’s suburban population. Journal of Architectural and Planning Research, 30(3), 197-220.</t>
  </si>
  <si>
    <t>Allen, J., &amp; Taylor, Z. (2018). A new tool for neighbourhood change research: The Canadian longitudinal census tract database, 1971-2016: Canadian longitudinal tract database. The Canadian Geographer, doi:10.1111/cag.12467</t>
  </si>
  <si>
    <t>Sources</t>
  </si>
  <si>
    <t>contains 2016-2021 and 2006-2016 changes for population, total dwelling unit, and occupied dwelling unit data</t>
  </si>
  <si>
    <t>Summary</t>
  </si>
  <si>
    <t>contains calculations used to determine active transport and public transit classification floors for 2016 and 2021</t>
  </si>
  <si>
    <t>Thresholds</t>
  </si>
  <si>
    <t>compares classifications for 2006, 2016 and 2021</t>
  </si>
  <si>
    <t>classifies 2021 Census data by the Research Team using the 'T9' classification update from Gordon &amp; Janzen's (2013) 'T8' model</t>
  </si>
  <si>
    <t>adjusts the 2016 CT population and dwelling unit data for split and new census tracts, based on Allen &amp; Taylor (2018)</t>
  </si>
  <si>
    <t>2021 CTDataMaker</t>
  </si>
  <si>
    <t>provides the weighting factors from the Canadian longitudinal census tract database (Taylor &amp; Allen, 2018)</t>
  </si>
  <si>
    <t>Weights</t>
  </si>
  <si>
    <t>compares classifications for 2006 and 2016</t>
  </si>
  <si>
    <t>estimates 2006 data based on values from Allen &amp; Taylor (2018)</t>
  </si>
  <si>
    <t>classifies 2016 Census data by the Research Team using the 'T9' classification update from Gordon &amp; Janzen's (2013) 'T8' model</t>
  </si>
  <si>
    <t>2016 Datamaker</t>
  </si>
  <si>
    <t>contains original 2021 Census tract data provided by Statistics Canada and downloaded from Statistics Canada</t>
  </si>
  <si>
    <t>2021 Original</t>
  </si>
  <si>
    <t>contains original 2016 Census data provided by Statistics Canada and downloaded from Computing in the Humanities and Social Sciences (CHASS) through University of Toronto</t>
  </si>
  <si>
    <t>2016 Original</t>
  </si>
  <si>
    <t>contains original 2006 Census data provided by Statistics Canada and downloaded from PCensus</t>
  </si>
  <si>
    <t>2006 Original</t>
  </si>
  <si>
    <t>Sheets</t>
  </si>
  <si>
    <t>Adjustments to the 2021 classifications are marked in the Notes column in the 2021 CT DataMaker Sheet</t>
  </si>
  <si>
    <t>2021 census tract classifications were based on adjusted 2016 classifications to avoid anomalous effects of the 2021 pandemic on census journey to work data.</t>
  </si>
  <si>
    <t>* Where the metro floor did not exceed the national floor, the national floor was used (based on averages derived from raw data nationally for all CMAs only)</t>
  </si>
  <si>
    <t>Auto Suburbs are defined as CTs with a gross population density greater than 150 people per square kilometre, transit use less than 150% of the metro average, and active transit less than 150% of the metro average.*</t>
  </si>
  <si>
    <t>Transit Suburbs are defined as CTs with transit use greater than 150% of the metro average for journey to work, active transit less than 150% of the metro average, and transit use at least greater than 50% of the national average.*</t>
  </si>
  <si>
    <t>Active Cores are defined as CTs with active transit greater than 150% of the metro average for the journey to work and greater than 50% of the national average.*</t>
  </si>
  <si>
    <t>Exurban areas are defined as areas with gross population density less than 150 people per square kilometre.</t>
  </si>
  <si>
    <t>Classifications</t>
  </si>
  <si>
    <t>Toronto Metropolitan University, School of Urban and Regional Planning, 2023</t>
  </si>
  <si>
    <t>University of Toronto, School of Cities, 2023</t>
  </si>
  <si>
    <t>Queen's University, School of Urban and Regional Planning, 2018 and 2023</t>
  </si>
  <si>
    <t>Research Team 2016: Chris Willms, Lyra Hindrichs, Kassidee Fior, Emily Goldney, Shuhong Lin, and Ben McCauley</t>
  </si>
  <si>
    <t>Research Team 2021: Sarah MacKinnon, Irene Chang, Matthew Field, Remus Herteg, Jan Li, Alex Miller, Huddah Nawaz, Riya Shah</t>
  </si>
  <si>
    <t>Principal Investigator: David L.A. Gordon, Queen's University</t>
  </si>
  <si>
    <t>This file contains the 2021, 2016 and 2006 CMA Census data used for the production of the Canadian Suburbs Project (hyperlink)</t>
  </si>
  <si>
    <t>Overview</t>
  </si>
  <si>
    <t>2016 TS</t>
  </si>
  <si>
    <t xml:space="preserve"> * : Adjusted 2016 Totals do not include new census tracts added to the CMA for 2021</t>
  </si>
  <si>
    <t>2016 Population Adjusted*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</si>
</sst>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,##0_ ;\-#,##0\ "/>
    <numFmt numFmtId="166" formatCode="0.000000"/>
    <numFmt numFmtId="167" formatCode="#,##0.0"/>
    <numFmt numFmtId="168" formatCode="_-* #,##0_-;\-* #,##0_-;_-* &quot;-&quot;??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u/>
      <sz val="11"/>
      <color rgb="FF0563C1"/>
      <name val="Calibri"/>
      <family val="2"/>
    </font>
    <font>
      <u/>
      <sz val="10"/>
      <color rgb="FF0000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&quot;Times New Roman&quot;"/>
    </font>
    <font>
      <i/>
      <sz val="10"/>
      <color rgb="FF000000"/>
      <name val="Calibri"/>
      <family val="2"/>
    </font>
    <font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8A800"/>
        <bgColor indexed="64"/>
      </patternFill>
    </fill>
    <fill>
      <patternFill patternType="solid">
        <fgColor rgb="FFC8F0C8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E6E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rgb="FF000000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28" fillId="3" borderId="0" applyNumberFormat="0" applyBorder="0" applyAlignment="0" applyProtection="0"/>
    <xf numFmtId="0" fontId="32" fillId="6" borderId="4" applyNumberFormat="0" applyAlignment="0" applyProtection="0"/>
    <xf numFmtId="0" fontId="34" fillId="7" borderId="7" applyNumberFormat="0" applyAlignment="0" applyProtection="0"/>
    <xf numFmtId="0" fontId="3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30" fillId="5" borderId="4" applyNumberFormat="0" applyAlignment="0" applyProtection="0"/>
    <xf numFmtId="0" fontId="33" fillId="0" borderId="6" applyNumberFormat="0" applyFill="0" applyAlignment="0" applyProtection="0"/>
    <xf numFmtId="0" fontId="29" fillId="4" borderId="0" applyNumberFormat="0" applyBorder="0" applyAlignment="0" applyProtection="0"/>
    <xf numFmtId="0" fontId="26" fillId="8" borderId="8" applyNumberFormat="0" applyFont="0" applyAlignment="0" applyProtection="0"/>
    <xf numFmtId="0" fontId="31" fillId="6" borderId="5" applyNumberFormat="0" applyAlignment="0" applyProtection="0"/>
    <xf numFmtId="0" fontId="26" fillId="0" borderId="0"/>
    <xf numFmtId="0" fontId="19" fillId="0" borderId="9" applyNumberFormat="0" applyFill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5" fillId="0" borderId="0"/>
  </cellStyleXfs>
  <cellXfs count="472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3" fontId="22" fillId="0" borderId="0" xfId="7" applyNumberFormat="1" applyFont="1" applyFill="1" applyBorder="1" applyAlignment="1">
      <alignment horizontal="center"/>
    </xf>
    <xf numFmtId="0" fontId="0" fillId="37" borderId="16" xfId="0" applyFill="1" applyBorder="1"/>
    <xf numFmtId="0" fontId="19" fillId="0" borderId="43" xfId="0" applyFont="1" applyBorder="1" applyAlignment="1">
      <alignment horizontal="center" vertical="center"/>
    </xf>
    <xf numFmtId="0" fontId="0" fillId="37" borderId="13" xfId="0" applyFill="1" applyBorder="1"/>
    <xf numFmtId="0" fontId="16" fillId="0" borderId="4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16" xfId="0" applyFont="1" applyBorder="1"/>
    <xf numFmtId="0" fontId="0" fillId="37" borderId="43" xfId="0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7" xfId="1" applyNumberFormat="1" applyFont="1" applyFill="1" applyBorder="1" applyAlignment="1">
      <alignment horizontal="center"/>
    </xf>
    <xf numFmtId="10" fontId="0" fillId="0" borderId="44" xfId="0" applyNumberFormat="1" applyBorder="1" applyAlignment="1">
      <alignment horizontal="center"/>
    </xf>
    <xf numFmtId="10" fontId="0" fillId="0" borderId="45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12" xfId="0" applyFont="1" applyBorder="1"/>
    <xf numFmtId="0" fontId="0" fillId="0" borderId="49" xfId="0" applyBorder="1" applyAlignment="1">
      <alignment horizontal="center"/>
    </xf>
    <xf numFmtId="10" fontId="0" fillId="37" borderId="10" xfId="0" applyNumberFormat="1" applyFill="1" applyBorder="1" applyAlignment="1">
      <alignment horizontal="center"/>
    </xf>
    <xf numFmtId="10" fontId="0" fillId="37" borderId="11" xfId="1" applyNumberFormat="1" applyFont="1" applyFill="1" applyBorder="1" applyAlignment="1">
      <alignment horizontal="center"/>
    </xf>
    <xf numFmtId="10" fontId="0" fillId="37" borderId="0" xfId="0" applyNumberFormat="1" applyFill="1" applyAlignment="1">
      <alignment horizontal="center"/>
    </xf>
    <xf numFmtId="10" fontId="0" fillId="37" borderId="50" xfId="1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37" borderId="49" xfId="0" applyFill="1" applyBorder="1" applyAlignment="1">
      <alignment horizontal="center"/>
    </xf>
    <xf numFmtId="10" fontId="19" fillId="0" borderId="10" xfId="1" applyNumberFormat="1" applyFont="1" applyFill="1" applyBorder="1" applyAlignment="1">
      <alignment horizontal="center"/>
    </xf>
    <xf numFmtId="10" fontId="19" fillId="0" borderId="11" xfId="1" applyNumberFormat="1" applyFont="1" applyFill="1" applyBorder="1" applyAlignment="1">
      <alignment horizontal="center"/>
    </xf>
    <xf numFmtId="0" fontId="0" fillId="37" borderId="0" xfId="0" applyFill="1" applyAlignment="1">
      <alignment horizontal="center"/>
    </xf>
    <xf numFmtId="0" fontId="0" fillId="37" borderId="50" xfId="0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16" fillId="0" borderId="13" xfId="0" applyFont="1" applyBorder="1"/>
    <xf numFmtId="0" fontId="0" fillId="37" borderId="46" xfId="0" applyFill="1" applyBorder="1" applyAlignment="1">
      <alignment horizontal="center"/>
    </xf>
    <xf numFmtId="0" fontId="0" fillId="37" borderId="20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10" fontId="19" fillId="0" borderId="47" xfId="1" applyNumberFormat="1" applyFont="1" applyFill="1" applyBorder="1" applyAlignment="1">
      <alignment horizontal="center"/>
    </xf>
    <xf numFmtId="10" fontId="19" fillId="0" borderId="48" xfId="1" applyNumberFormat="1" applyFont="1" applyFill="1" applyBorder="1" applyAlignment="1">
      <alignment horizontal="center"/>
    </xf>
    <xf numFmtId="1" fontId="18" fillId="0" borderId="15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18" fillId="0" borderId="0" xfId="0" applyNumberFormat="1" applyFont="1" applyAlignment="1">
      <alignment horizontal="center"/>
    </xf>
    <xf numFmtId="10" fontId="38" fillId="0" borderId="0" xfId="0" applyNumberFormat="1" applyFont="1"/>
    <xf numFmtId="0" fontId="6" fillId="33" borderId="0" xfId="7" applyFill="1"/>
    <xf numFmtId="0" fontId="0" fillId="33" borderId="0" xfId="0" applyFill="1"/>
    <xf numFmtId="0" fontId="0" fillId="35" borderId="0" xfId="0" applyFill="1"/>
    <xf numFmtId="0" fontId="2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" fontId="21" fillId="0" borderId="0" xfId="0" quotePrefix="1" applyNumberFormat="1" applyFont="1" applyAlignment="1">
      <alignment horizontal="center"/>
    </xf>
    <xf numFmtId="0" fontId="0" fillId="0" borderId="0" xfId="0" applyAlignment="1">
      <alignment horizontal="left"/>
    </xf>
    <xf numFmtId="3" fontId="20" fillId="0" borderId="0" xfId="0" applyNumberFormat="1" applyFont="1" applyAlignment="1">
      <alignment horizontal="center"/>
    </xf>
    <xf numFmtId="0" fontId="26" fillId="0" borderId="0" xfId="44"/>
    <xf numFmtId="0" fontId="16" fillId="0" borderId="36" xfId="0" applyFont="1" applyBorder="1" applyAlignment="1">
      <alignment horizontal="center" vertical="center" wrapText="1"/>
    </xf>
    <xf numFmtId="2" fontId="16" fillId="0" borderId="37" xfId="0" applyNumberFormat="1" applyFont="1" applyBorder="1" applyAlignment="1">
      <alignment horizontal="center" vertical="center" wrapText="1"/>
    </xf>
    <xf numFmtId="2" fontId="16" fillId="0" borderId="38" xfId="0" applyNumberFormat="1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3" fontId="16" fillId="0" borderId="38" xfId="0" applyNumberFormat="1" applyFont="1" applyBorder="1" applyAlignment="1">
      <alignment horizontal="center" vertical="center" wrapText="1"/>
    </xf>
    <xf numFmtId="2" fontId="16" fillId="0" borderId="39" xfId="0" applyNumberFormat="1" applyFont="1" applyBorder="1" applyAlignment="1">
      <alignment horizontal="center" vertical="center" wrapText="1"/>
    </xf>
    <xf numFmtId="4" fontId="16" fillId="0" borderId="38" xfId="0" applyNumberFormat="1" applyFont="1" applyBorder="1" applyAlignment="1">
      <alignment horizontal="center" vertical="center" wrapText="1"/>
    </xf>
    <xf numFmtId="3" fontId="39" fillId="0" borderId="39" xfId="0" applyNumberFormat="1" applyFont="1" applyBorder="1" applyAlignment="1">
      <alignment horizontal="center" vertical="center" wrapText="1"/>
    </xf>
    <xf numFmtId="3" fontId="39" fillId="0" borderId="38" xfId="0" applyNumberFormat="1" applyFont="1" applyBorder="1" applyAlignment="1">
      <alignment horizontal="center" vertical="center" wrapText="1"/>
    </xf>
    <xf numFmtId="1" fontId="16" fillId="0" borderId="38" xfId="0" applyNumberFormat="1" applyFont="1" applyBorder="1" applyAlignment="1">
      <alignment horizontal="center" vertical="center" wrapText="1"/>
    </xf>
    <xf numFmtId="1" fontId="16" fillId="0" borderId="39" xfId="0" applyNumberFormat="1" applyFont="1" applyBorder="1" applyAlignment="1">
      <alignment horizontal="center" vertical="center" wrapText="1"/>
    </xf>
    <xf numFmtId="3" fontId="16" fillId="0" borderId="39" xfId="0" applyNumberFormat="1" applyFont="1" applyBorder="1" applyAlignment="1">
      <alignment horizontal="center" vertical="center" wrapText="1"/>
    </xf>
    <xf numFmtId="3" fontId="16" fillId="0" borderId="36" xfId="0" applyNumberFormat="1" applyFont="1" applyBorder="1" applyAlignment="1">
      <alignment horizontal="center" vertical="center" wrapText="1"/>
    </xf>
    <xf numFmtId="1" fontId="16" fillId="0" borderId="36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0" fillId="33" borderId="35" xfId="0" applyFill="1" applyBorder="1" applyAlignment="1">
      <alignment horizontal="center"/>
    </xf>
    <xf numFmtId="0" fontId="0" fillId="33" borderId="0" xfId="0" applyFill="1" applyAlignment="1">
      <alignment horizontal="center"/>
    </xf>
    <xf numFmtId="166" fontId="0" fillId="33" borderId="0" xfId="0" applyNumberFormat="1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0" fillId="33" borderId="0" xfId="44" applyFont="1" applyFill="1" applyAlignment="1">
      <alignment horizontal="center"/>
    </xf>
    <xf numFmtId="2" fontId="0" fillId="33" borderId="35" xfId="0" applyNumberFormat="1" applyFill="1" applyBorder="1" applyAlignment="1">
      <alignment horizontal="center"/>
    </xf>
    <xf numFmtId="3" fontId="18" fillId="33" borderId="15" xfId="7" applyNumberFormat="1" applyFont="1" applyFill="1" applyBorder="1" applyAlignment="1">
      <alignment horizontal="center"/>
    </xf>
    <xf numFmtId="4" fontId="0" fillId="33" borderId="35" xfId="0" applyNumberFormat="1" applyFill="1" applyBorder="1" applyAlignment="1">
      <alignment horizontal="center"/>
    </xf>
    <xf numFmtId="3" fontId="18" fillId="33" borderId="0" xfId="7" applyNumberFormat="1" applyFont="1" applyFill="1" applyBorder="1" applyAlignment="1">
      <alignment horizontal="center"/>
    </xf>
    <xf numFmtId="3" fontId="0" fillId="33" borderId="0" xfId="0" quotePrefix="1" applyNumberFormat="1" applyFill="1" applyAlignment="1">
      <alignment horizontal="center"/>
    </xf>
    <xf numFmtId="10" fontId="0" fillId="33" borderId="15" xfId="0" applyNumberFormat="1" applyFill="1" applyBorder="1" applyAlignment="1">
      <alignment horizontal="center"/>
    </xf>
    <xf numFmtId="164" fontId="40" fillId="33" borderId="0" xfId="1" applyNumberFormat="1" applyFont="1" applyFill="1" applyBorder="1" applyAlignment="1">
      <alignment horizontal="center"/>
    </xf>
    <xf numFmtId="167" fontId="0" fillId="33" borderId="15" xfId="0" applyNumberForma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18" fillId="33" borderId="0" xfId="7" applyNumberFormat="1" applyFont="1" applyFill="1" applyBorder="1" applyAlignment="1">
      <alignment horizontal="center"/>
    </xf>
    <xf numFmtId="1" fontId="18" fillId="33" borderId="0" xfId="7" applyNumberFormat="1" applyFont="1" applyFill="1" applyBorder="1" applyAlignment="1">
      <alignment horizontal="center"/>
    </xf>
    <xf numFmtId="167" fontId="0" fillId="33" borderId="0" xfId="0" applyNumberFormat="1" applyFill="1" applyAlignment="1">
      <alignment horizontal="center"/>
    </xf>
    <xf numFmtId="0" fontId="18" fillId="33" borderId="0" xfId="7" applyFont="1" applyFill="1" applyAlignment="1">
      <alignment horizontal="center"/>
    </xf>
    <xf numFmtId="10" fontId="18" fillId="33" borderId="0" xfId="7" applyNumberFormat="1" applyFont="1" applyFill="1" applyAlignment="1">
      <alignment horizontal="center"/>
    </xf>
    <xf numFmtId="164" fontId="18" fillId="33" borderId="0" xfId="7" applyNumberFormat="1" applyFont="1" applyFill="1" applyAlignment="1">
      <alignment horizontal="center"/>
    </xf>
    <xf numFmtId="2" fontId="18" fillId="33" borderId="0" xfId="7" applyNumberFormat="1" applyFont="1" applyFill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5" borderId="35" xfId="0" applyFill="1" applyBorder="1" applyAlignment="1">
      <alignment horizontal="center"/>
    </xf>
    <xf numFmtId="0" fontId="0" fillId="35" borderId="0" xfId="0" applyFill="1" applyAlignment="1">
      <alignment horizontal="center"/>
    </xf>
    <xf numFmtId="166" fontId="0" fillId="35" borderId="0" xfId="0" applyNumberFormat="1" applyFill="1" applyAlignment="1">
      <alignment horizontal="center"/>
    </xf>
    <xf numFmtId="3" fontId="0" fillId="35" borderId="0" xfId="0" applyNumberFormat="1" applyFill="1" applyAlignment="1">
      <alignment horizontal="center"/>
    </xf>
    <xf numFmtId="0" fontId="0" fillId="35" borderId="0" xfId="44" applyFont="1" applyFill="1" applyAlignment="1">
      <alignment horizontal="center"/>
    </xf>
    <xf numFmtId="2" fontId="0" fillId="35" borderId="35" xfId="0" applyNumberFormat="1" applyFill="1" applyBorder="1" applyAlignment="1">
      <alignment horizontal="center"/>
    </xf>
    <xf numFmtId="3" fontId="18" fillId="35" borderId="15" xfId="7" applyNumberFormat="1" applyFont="1" applyFill="1" applyBorder="1" applyAlignment="1">
      <alignment horizontal="center"/>
    </xf>
    <xf numFmtId="4" fontId="0" fillId="35" borderId="35" xfId="0" applyNumberFormat="1" applyFill="1" applyBorder="1" applyAlignment="1">
      <alignment horizontal="center"/>
    </xf>
    <xf numFmtId="3" fontId="18" fillId="35" borderId="0" xfId="7" applyNumberFormat="1" applyFont="1" applyFill="1" applyBorder="1" applyAlignment="1">
      <alignment horizontal="center"/>
    </xf>
    <xf numFmtId="3" fontId="0" fillId="35" borderId="0" xfId="0" quotePrefix="1" applyNumberFormat="1" applyFill="1" applyAlignment="1">
      <alignment horizontal="center"/>
    </xf>
    <xf numFmtId="10" fontId="0" fillId="35" borderId="15" xfId="0" applyNumberFormat="1" applyFill="1" applyBorder="1" applyAlignment="1">
      <alignment horizontal="center"/>
    </xf>
    <xf numFmtId="164" fontId="40" fillId="35" borderId="0" xfId="1" applyNumberFormat="1" applyFont="1" applyFill="1" applyBorder="1" applyAlignment="1">
      <alignment horizontal="center"/>
    </xf>
    <xf numFmtId="167" fontId="0" fillId="35" borderId="15" xfId="0" applyNumberFormat="1" applyFill="1" applyBorder="1" applyAlignment="1">
      <alignment horizontal="center"/>
    </xf>
    <xf numFmtId="164" fontId="0" fillId="35" borderId="0" xfId="0" applyNumberFormat="1" applyFill="1" applyAlignment="1">
      <alignment horizontal="center"/>
    </xf>
    <xf numFmtId="164" fontId="18" fillId="35" borderId="0" xfId="7" applyNumberFormat="1" applyFont="1" applyFill="1" applyBorder="1" applyAlignment="1">
      <alignment horizontal="center"/>
    </xf>
    <xf numFmtId="1" fontId="18" fillId="35" borderId="0" xfId="7" applyNumberFormat="1" applyFont="1" applyFill="1" applyBorder="1" applyAlignment="1">
      <alignment horizontal="center"/>
    </xf>
    <xf numFmtId="167" fontId="0" fillId="35" borderId="0" xfId="0" applyNumberFormat="1" applyFill="1" applyAlignment="1">
      <alignment horizontal="center"/>
    </xf>
    <xf numFmtId="0" fontId="18" fillId="35" borderId="0" xfId="7" applyFont="1" applyFill="1" applyAlignment="1">
      <alignment horizontal="center"/>
    </xf>
    <xf numFmtId="10" fontId="18" fillId="35" borderId="0" xfId="7" applyNumberFormat="1" applyFont="1" applyFill="1" applyAlignment="1">
      <alignment horizontal="center"/>
    </xf>
    <xf numFmtId="164" fontId="18" fillId="35" borderId="0" xfId="7" applyNumberFormat="1" applyFont="1" applyFill="1" applyAlignment="1">
      <alignment horizontal="center"/>
    </xf>
    <xf numFmtId="2" fontId="18" fillId="35" borderId="0" xfId="7" applyNumberFormat="1" applyFont="1" applyFill="1" applyAlignment="1">
      <alignment horizontal="center"/>
    </xf>
    <xf numFmtId="0" fontId="0" fillId="35" borderId="14" xfId="0" applyFill="1" applyBorder="1" applyAlignment="1">
      <alignment horizontal="center"/>
    </xf>
    <xf numFmtId="0" fontId="18" fillId="34" borderId="35" xfId="7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166" fontId="0" fillId="34" borderId="0" xfId="0" applyNumberFormat="1" applyFill="1" applyAlignment="1">
      <alignment horizontal="center"/>
    </xf>
    <xf numFmtId="3" fontId="0" fillId="34" borderId="0" xfId="0" applyNumberFormat="1" applyFill="1" applyAlignment="1">
      <alignment horizontal="center"/>
    </xf>
    <xf numFmtId="0" fontId="0" fillId="34" borderId="0" xfId="44" applyFont="1" applyFill="1" applyAlignment="1">
      <alignment horizontal="center"/>
    </xf>
    <xf numFmtId="2" fontId="0" fillId="34" borderId="35" xfId="0" applyNumberFormat="1" applyFill="1" applyBorder="1" applyAlignment="1">
      <alignment horizontal="center"/>
    </xf>
    <xf numFmtId="3" fontId="18" fillId="34" borderId="15" xfId="7" applyNumberFormat="1" applyFont="1" applyFill="1" applyBorder="1" applyAlignment="1">
      <alignment horizontal="center"/>
    </xf>
    <xf numFmtId="4" fontId="0" fillId="34" borderId="35" xfId="0" applyNumberFormat="1" applyFill="1" applyBorder="1" applyAlignment="1">
      <alignment horizontal="center"/>
    </xf>
    <xf numFmtId="3" fontId="18" fillId="34" borderId="0" xfId="7" applyNumberFormat="1" applyFont="1" applyFill="1" applyBorder="1" applyAlignment="1">
      <alignment horizontal="center"/>
    </xf>
    <xf numFmtId="3" fontId="0" fillId="34" borderId="0" xfId="0" applyNumberFormat="1" applyFill="1" applyAlignment="1">
      <alignment horizontal="center" wrapText="1"/>
    </xf>
    <xf numFmtId="164" fontId="0" fillId="34" borderId="15" xfId="0" applyNumberFormat="1" applyFill="1" applyBorder="1" applyAlignment="1">
      <alignment horizontal="center"/>
    </xf>
    <xf numFmtId="164" fontId="40" fillId="34" borderId="0" xfId="1" applyNumberFormat="1" applyFont="1" applyFill="1" applyBorder="1" applyAlignment="1">
      <alignment horizontal="center"/>
    </xf>
    <xf numFmtId="167" fontId="0" fillId="34" borderId="15" xfId="0" applyNumberFormat="1" applyFill="1" applyBorder="1" applyAlignment="1">
      <alignment horizontal="center"/>
    </xf>
    <xf numFmtId="0" fontId="18" fillId="34" borderId="0" xfId="7" applyNumberFormat="1" applyFont="1" applyFill="1" applyBorder="1" applyAlignment="1">
      <alignment horizontal="center"/>
    </xf>
    <xf numFmtId="164" fontId="0" fillId="34" borderId="0" xfId="0" applyNumberFormat="1" applyFill="1" applyAlignment="1">
      <alignment horizontal="center"/>
    </xf>
    <xf numFmtId="164" fontId="18" fillId="34" borderId="0" xfId="7" applyNumberFormat="1" applyFont="1" applyFill="1" applyBorder="1" applyAlignment="1">
      <alignment horizontal="center"/>
    </xf>
    <xf numFmtId="1" fontId="18" fillId="34" borderId="0" xfId="7" applyNumberFormat="1" applyFont="1" applyFill="1" applyBorder="1" applyAlignment="1">
      <alignment horizontal="center"/>
    </xf>
    <xf numFmtId="167" fontId="0" fillId="34" borderId="0" xfId="0" applyNumberFormat="1" applyFill="1" applyAlignment="1">
      <alignment horizontal="center"/>
    </xf>
    <xf numFmtId="0" fontId="18" fillId="34" borderId="0" xfId="7" applyFont="1" applyFill="1" applyAlignment="1">
      <alignment horizontal="center"/>
    </xf>
    <xf numFmtId="10" fontId="18" fillId="34" borderId="0" xfId="7" applyNumberFormat="1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164" fontId="18" fillId="34" borderId="0" xfId="7" applyNumberFormat="1" applyFont="1" applyFill="1" applyAlignment="1">
      <alignment horizontal="center"/>
    </xf>
    <xf numFmtId="2" fontId="18" fillId="34" borderId="0" xfId="7" applyNumberFormat="1" applyFont="1" applyFill="1" applyAlignment="1">
      <alignment horizontal="center"/>
    </xf>
    <xf numFmtId="9" fontId="18" fillId="34" borderId="14" xfId="1" applyFont="1" applyFill="1" applyBorder="1" applyAlignment="1">
      <alignment horizontal="center"/>
    </xf>
    <xf numFmtId="0" fontId="6" fillId="34" borderId="0" xfId="7" applyFill="1" applyAlignment="1">
      <alignment horizontal="center"/>
    </xf>
    <xf numFmtId="164" fontId="6" fillId="34" borderId="14" xfId="7" applyNumberFormat="1" applyFill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0" xfId="44" applyFont="1" applyAlignment="1">
      <alignment horizontal="center"/>
    </xf>
    <xf numFmtId="2" fontId="0" fillId="0" borderId="35" xfId="0" applyNumberFormat="1" applyBorder="1" applyAlignment="1">
      <alignment horizontal="center"/>
    </xf>
    <xf numFmtId="3" fontId="18" fillId="0" borderId="15" xfId="7" applyNumberFormat="1" applyFont="1" applyFill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3" fontId="18" fillId="0" borderId="0" xfId="7" applyNumberFormat="1" applyFont="1" applyFill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10" fontId="0" fillId="0" borderId="15" xfId="0" applyNumberFormat="1" applyBorder="1" applyAlignment="1">
      <alignment horizontal="center"/>
    </xf>
    <xf numFmtId="164" fontId="40" fillId="0" borderId="0" xfId="1" applyNumberFormat="1" applyFont="1" applyFill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8" fillId="0" borderId="0" xfId="7" applyNumberFormat="1" applyFont="1" applyFill="1" applyBorder="1" applyAlignment="1">
      <alignment horizontal="center"/>
    </xf>
    <xf numFmtId="1" fontId="18" fillId="0" borderId="0" xfId="7" applyNumberFormat="1" applyFont="1" applyFill="1" applyBorder="1" applyAlignment="1">
      <alignment horizontal="center"/>
    </xf>
    <xf numFmtId="0" fontId="18" fillId="0" borderId="0" xfId="7" applyFont="1" applyFill="1" applyAlignment="1">
      <alignment horizontal="center"/>
    </xf>
    <xf numFmtId="10" fontId="18" fillId="0" borderId="0" xfId="7" applyNumberFormat="1" applyFont="1" applyFill="1" applyAlignment="1">
      <alignment horizontal="center"/>
    </xf>
    <xf numFmtId="164" fontId="18" fillId="0" borderId="0" xfId="7" applyNumberFormat="1" applyFont="1" applyFill="1" applyAlignment="1">
      <alignment horizontal="center"/>
    </xf>
    <xf numFmtId="2" fontId="18" fillId="0" borderId="0" xfId="7" applyNumberFormat="1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36" borderId="0" xfId="0" applyFill="1" applyAlignment="1">
      <alignment horizontal="center"/>
    </xf>
    <xf numFmtId="166" fontId="0" fillId="36" borderId="0" xfId="0" applyNumberFormat="1" applyFill="1" applyAlignment="1">
      <alignment horizontal="center"/>
    </xf>
    <xf numFmtId="3" fontId="0" fillId="36" borderId="0" xfId="0" applyNumberFormat="1" applyFill="1" applyAlignment="1">
      <alignment horizontal="center"/>
    </xf>
    <xf numFmtId="0" fontId="0" fillId="36" borderId="0" xfId="44" applyFont="1" applyFill="1" applyAlignment="1">
      <alignment horizontal="center"/>
    </xf>
    <xf numFmtId="2" fontId="0" fillId="36" borderId="35" xfId="0" applyNumberFormat="1" applyFill="1" applyBorder="1" applyAlignment="1">
      <alignment horizontal="center"/>
    </xf>
    <xf numFmtId="3" fontId="18" fillId="36" borderId="15" xfId="7" applyNumberFormat="1" applyFont="1" applyFill="1" applyBorder="1" applyAlignment="1">
      <alignment horizontal="center"/>
    </xf>
    <xf numFmtId="4" fontId="0" fillId="36" borderId="35" xfId="0" applyNumberFormat="1" applyFill="1" applyBorder="1" applyAlignment="1">
      <alignment horizontal="center"/>
    </xf>
    <xf numFmtId="3" fontId="18" fillId="36" borderId="0" xfId="7" applyNumberFormat="1" applyFont="1" applyFill="1" applyBorder="1" applyAlignment="1">
      <alignment horizontal="center"/>
    </xf>
    <xf numFmtId="3" fontId="0" fillId="36" borderId="0" xfId="0" quotePrefix="1" applyNumberFormat="1" applyFill="1" applyAlignment="1">
      <alignment horizontal="center"/>
    </xf>
    <xf numFmtId="10" fontId="0" fillId="36" borderId="15" xfId="0" applyNumberFormat="1" applyFill="1" applyBorder="1" applyAlignment="1">
      <alignment horizontal="center"/>
    </xf>
    <xf numFmtId="164" fontId="40" fillId="36" borderId="0" xfId="1" applyNumberFormat="1" applyFont="1" applyFill="1" applyBorder="1" applyAlignment="1">
      <alignment horizontal="center"/>
    </xf>
    <xf numFmtId="167" fontId="0" fillId="36" borderId="15" xfId="0" applyNumberFormat="1" applyFill="1" applyBorder="1" applyAlignment="1">
      <alignment horizontal="center"/>
    </xf>
    <xf numFmtId="164" fontId="0" fillId="36" borderId="0" xfId="0" applyNumberFormat="1" applyFill="1" applyAlignment="1">
      <alignment horizontal="center"/>
    </xf>
    <xf numFmtId="164" fontId="18" fillId="36" borderId="0" xfId="7" applyNumberFormat="1" applyFont="1" applyFill="1" applyBorder="1" applyAlignment="1">
      <alignment horizontal="center"/>
    </xf>
    <xf numFmtId="1" fontId="18" fillId="36" borderId="0" xfId="7" applyNumberFormat="1" applyFont="1" applyFill="1" applyBorder="1" applyAlignment="1">
      <alignment horizontal="center"/>
    </xf>
    <xf numFmtId="167" fontId="0" fillId="36" borderId="0" xfId="0" applyNumberFormat="1" applyFill="1" applyAlignment="1">
      <alignment horizontal="center"/>
    </xf>
    <xf numFmtId="0" fontId="18" fillId="36" borderId="0" xfId="7" applyFont="1" applyFill="1" applyAlignment="1">
      <alignment horizontal="center"/>
    </xf>
    <xf numFmtId="10" fontId="18" fillId="36" borderId="0" xfId="7" applyNumberFormat="1" applyFont="1" applyFill="1" applyAlignment="1">
      <alignment horizontal="center"/>
    </xf>
    <xf numFmtId="164" fontId="18" fillId="36" borderId="0" xfId="7" applyNumberFormat="1" applyFont="1" applyFill="1" applyAlignment="1">
      <alignment horizontal="center"/>
    </xf>
    <xf numFmtId="2" fontId="18" fillId="36" borderId="0" xfId="7" applyNumberFormat="1" applyFont="1" applyFill="1" applyAlignment="1">
      <alignment horizontal="center"/>
    </xf>
    <xf numFmtId="0" fontId="0" fillId="36" borderId="14" xfId="0" applyFill="1" applyBorder="1" applyAlignment="1">
      <alignment horizontal="center"/>
    </xf>
    <xf numFmtId="0" fontId="0" fillId="36" borderId="35" xfId="0" applyFill="1" applyBorder="1" applyAlignment="1">
      <alignment horizontal="center"/>
    </xf>
    <xf numFmtId="0" fontId="0" fillId="37" borderId="35" xfId="0" applyFill="1" applyBorder="1" applyAlignment="1">
      <alignment horizontal="center"/>
    </xf>
    <xf numFmtId="166" fontId="0" fillId="37" borderId="0" xfId="0" applyNumberFormat="1" applyFill="1" applyAlignment="1">
      <alignment horizontal="center"/>
    </xf>
    <xf numFmtId="3" fontId="0" fillId="37" borderId="0" xfId="0" applyNumberFormat="1" applyFill="1" applyAlignment="1">
      <alignment horizontal="center"/>
    </xf>
    <xf numFmtId="0" fontId="0" fillId="37" borderId="0" xfId="44" applyFont="1" applyFill="1" applyAlignment="1">
      <alignment horizontal="center"/>
    </xf>
    <xf numFmtId="2" fontId="0" fillId="37" borderId="35" xfId="0" applyNumberFormat="1" applyFill="1" applyBorder="1" applyAlignment="1">
      <alignment horizontal="center"/>
    </xf>
    <xf numFmtId="3" fontId="18" fillId="37" borderId="15" xfId="7" applyNumberFormat="1" applyFont="1" applyFill="1" applyBorder="1" applyAlignment="1">
      <alignment horizontal="center"/>
    </xf>
    <xf numFmtId="3" fontId="18" fillId="37" borderId="0" xfId="7" applyNumberFormat="1" applyFont="1" applyFill="1" applyBorder="1" applyAlignment="1">
      <alignment horizontal="center"/>
    </xf>
    <xf numFmtId="3" fontId="0" fillId="37" borderId="0" xfId="0" quotePrefix="1" applyNumberFormat="1" applyFill="1" applyAlignment="1">
      <alignment horizontal="center"/>
    </xf>
    <xf numFmtId="10" fontId="0" fillId="37" borderId="15" xfId="0" applyNumberFormat="1" applyFill="1" applyBorder="1" applyAlignment="1">
      <alignment horizontal="center"/>
    </xf>
    <xf numFmtId="164" fontId="40" fillId="37" borderId="0" xfId="1" applyNumberFormat="1" applyFont="1" applyFill="1" applyBorder="1" applyAlignment="1">
      <alignment horizontal="center"/>
    </xf>
    <xf numFmtId="167" fontId="0" fillId="37" borderId="15" xfId="0" applyNumberFormat="1" applyFill="1" applyBorder="1" applyAlignment="1">
      <alignment horizontal="center"/>
    </xf>
    <xf numFmtId="164" fontId="0" fillId="37" borderId="0" xfId="0" applyNumberFormat="1" applyFill="1" applyAlignment="1">
      <alignment horizontal="center"/>
    </xf>
    <xf numFmtId="164" fontId="18" fillId="37" borderId="0" xfId="7" applyNumberFormat="1" applyFont="1" applyFill="1" applyBorder="1" applyAlignment="1">
      <alignment horizontal="center"/>
    </xf>
    <xf numFmtId="1" fontId="18" fillId="37" borderId="0" xfId="7" applyNumberFormat="1" applyFont="1" applyFill="1" applyBorder="1" applyAlignment="1">
      <alignment horizontal="center"/>
    </xf>
    <xf numFmtId="0" fontId="18" fillId="37" borderId="0" xfId="7" applyFont="1" applyFill="1" applyAlignment="1">
      <alignment horizontal="center"/>
    </xf>
    <xf numFmtId="10" fontId="18" fillId="37" borderId="0" xfId="7" applyNumberFormat="1" applyFont="1" applyFill="1" applyAlignment="1">
      <alignment horizontal="center"/>
    </xf>
    <xf numFmtId="164" fontId="18" fillId="37" borderId="0" xfId="7" applyNumberFormat="1" applyFont="1" applyFill="1" applyAlignment="1">
      <alignment horizontal="center"/>
    </xf>
    <xf numFmtId="2" fontId="18" fillId="37" borderId="0" xfId="7" applyNumberFormat="1" applyFont="1" applyFill="1" applyAlignment="1">
      <alignment horizontal="center"/>
    </xf>
    <xf numFmtId="0" fontId="0" fillId="37" borderId="14" xfId="0" applyFill="1" applyBorder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0" xfId="44" applyNumberFormat="1" applyFont="1" applyAlignment="1">
      <alignment horizontal="center"/>
    </xf>
    <xf numFmtId="2" fontId="0" fillId="35" borderId="0" xfId="0" applyNumberFormat="1" applyFill="1" applyAlignment="1">
      <alignment horizontal="center"/>
    </xf>
    <xf numFmtId="1" fontId="18" fillId="35" borderId="0" xfId="0" applyNumberFormat="1" applyFont="1" applyFill="1" applyAlignment="1">
      <alignment horizontal="center"/>
    </xf>
    <xf numFmtId="3" fontId="16" fillId="35" borderId="0" xfId="0" applyNumberFormat="1" applyFont="1" applyFill="1" applyAlignment="1">
      <alignment horizontal="center"/>
    </xf>
    <xf numFmtId="1" fontId="16" fillId="35" borderId="15" xfId="0" applyNumberFormat="1" applyFont="1" applyFill="1" applyBorder="1" applyAlignment="1">
      <alignment horizontal="center"/>
    </xf>
    <xf numFmtId="0" fontId="16" fillId="35" borderId="0" xfId="0" applyFont="1" applyFill="1" applyAlignment="1">
      <alignment horizontal="center"/>
    </xf>
    <xf numFmtId="0" fontId="18" fillId="0" borderId="0" xfId="7" applyFont="1" applyFill="1" applyBorder="1" applyAlignment="1">
      <alignment horizontal="center"/>
    </xf>
    <xf numFmtId="10" fontId="18" fillId="0" borderId="0" xfId="7" applyNumberFormat="1" applyFont="1" applyFill="1" applyBorder="1" applyAlignment="1">
      <alignment horizontal="center"/>
    </xf>
    <xf numFmtId="2" fontId="18" fillId="0" borderId="0" xfId="7" applyNumberFormat="1" applyFont="1" applyFill="1" applyBorder="1" applyAlignment="1">
      <alignment horizontal="center"/>
    </xf>
    <xf numFmtId="3" fontId="0" fillId="35" borderId="15" xfId="0" applyNumberFormat="1" applyFill="1" applyBorder="1" applyAlignment="1">
      <alignment horizontal="center"/>
    </xf>
    <xf numFmtId="0" fontId="18" fillId="35" borderId="0" xfId="7" applyFont="1" applyFill="1" applyBorder="1" applyAlignment="1">
      <alignment horizontal="center"/>
    </xf>
    <xf numFmtId="10" fontId="18" fillId="35" borderId="0" xfId="7" applyNumberFormat="1" applyFont="1" applyFill="1" applyBorder="1" applyAlignment="1">
      <alignment horizontal="center"/>
    </xf>
    <xf numFmtId="2" fontId="18" fillId="35" borderId="0" xfId="7" applyNumberFormat="1" applyFont="1" applyFill="1" applyBorder="1" applyAlignment="1">
      <alignment horizontal="center"/>
    </xf>
    <xf numFmtId="0" fontId="0" fillId="33" borderId="0" xfId="0" applyFill="1" applyAlignment="1">
      <alignment horizontal="center" wrapText="1"/>
    </xf>
    <xf numFmtId="165" fontId="41" fillId="0" borderId="31" xfId="43" applyNumberFormat="1" applyFont="1" applyBorder="1" applyAlignment="1">
      <alignment horizontal="center"/>
    </xf>
    <xf numFmtId="1" fontId="18" fillId="0" borderId="35" xfId="0" applyNumberFormat="1" applyFont="1" applyBorder="1" applyAlignment="1">
      <alignment horizontal="center"/>
    </xf>
    <xf numFmtId="167" fontId="0" fillId="37" borderId="0" xfId="0" applyNumberFormat="1" applyFill="1" applyAlignment="1">
      <alignment horizontal="center"/>
    </xf>
    <xf numFmtId="0" fontId="42" fillId="0" borderId="0" xfId="83" applyFont="1" applyAlignment="1">
      <alignment horizontal="center"/>
    </xf>
    <xf numFmtId="0" fontId="43" fillId="0" borderId="0" xfId="83" applyFont="1" applyAlignment="1">
      <alignment horizontal="center" vertical="center"/>
    </xf>
    <xf numFmtId="0" fontId="43" fillId="0" borderId="0" xfId="83" applyFont="1" applyAlignment="1">
      <alignment horizontal="center"/>
    </xf>
    <xf numFmtId="3" fontId="24" fillId="0" borderId="0" xfId="7" applyNumberFormat="1" applyFont="1" applyFill="1" applyBorder="1" applyAlignment="1">
      <alignment horizontal="center"/>
    </xf>
    <xf numFmtId="3" fontId="42" fillId="0" borderId="0" xfId="83" applyNumberFormat="1" applyFont="1" applyAlignment="1">
      <alignment horizontal="center"/>
    </xf>
    <xf numFmtId="168" fontId="44" fillId="0" borderId="0" xfId="43" applyNumberFormat="1" applyFont="1" applyFill="1" applyBorder="1" applyAlignment="1">
      <alignment horizontal="center" vertical="center"/>
    </xf>
    <xf numFmtId="0" fontId="42" fillId="0" borderId="54" xfId="83" applyFont="1" applyBorder="1" applyAlignment="1">
      <alignment horizontal="center" wrapText="1"/>
    </xf>
    <xf numFmtId="164" fontId="41" fillId="0" borderId="23" xfId="83" applyNumberFormat="1" applyFont="1" applyBorder="1" applyAlignment="1">
      <alignment horizontal="center"/>
    </xf>
    <xf numFmtId="164" fontId="41" fillId="0" borderId="54" xfId="83" applyNumberFormat="1" applyFont="1" applyBorder="1" applyAlignment="1">
      <alignment horizontal="center" wrapText="1"/>
    </xf>
    <xf numFmtId="3" fontId="41" fillId="0" borderId="53" xfId="83" applyNumberFormat="1" applyFont="1" applyBorder="1" applyAlignment="1">
      <alignment horizontal="center" wrapText="1"/>
    </xf>
    <xf numFmtId="164" fontId="41" fillId="0" borderId="32" xfId="84" applyNumberFormat="1" applyFont="1" applyBorder="1" applyAlignment="1">
      <alignment horizontal="center"/>
    </xf>
    <xf numFmtId="165" fontId="41" fillId="0" borderId="53" xfId="83" applyNumberFormat="1" applyFont="1" applyBorder="1" applyAlignment="1">
      <alignment horizontal="center"/>
    </xf>
    <xf numFmtId="0" fontId="41" fillId="0" borderId="32" xfId="83" applyFont="1" applyBorder="1" applyAlignment="1">
      <alignment horizontal="center"/>
    </xf>
    <xf numFmtId="10" fontId="43" fillId="0" borderId="32" xfId="83" applyNumberFormat="1" applyFont="1" applyBorder="1" applyAlignment="1">
      <alignment horizontal="center"/>
    </xf>
    <xf numFmtId="0" fontId="41" fillId="0" borderId="30" xfId="83" applyFont="1" applyBorder="1" applyAlignment="1">
      <alignment horizontal="center"/>
    </xf>
    <xf numFmtId="164" fontId="43" fillId="38" borderId="25" xfId="83" applyNumberFormat="1" applyFont="1" applyFill="1" applyBorder="1" applyAlignment="1">
      <alignment horizontal="center" wrapText="1"/>
    </xf>
    <xf numFmtId="164" fontId="43" fillId="38" borderId="34" xfId="84" applyNumberFormat="1" applyFont="1" applyFill="1" applyBorder="1" applyAlignment="1">
      <alignment horizontal="center"/>
    </xf>
    <xf numFmtId="3" fontId="43" fillId="38" borderId="24" xfId="83" applyNumberFormat="1" applyFont="1" applyFill="1" applyBorder="1" applyAlignment="1">
      <alignment horizontal="center" wrapText="1"/>
    </xf>
    <xf numFmtId="164" fontId="43" fillId="38" borderId="22" xfId="84" applyNumberFormat="1" applyFont="1" applyFill="1" applyBorder="1" applyAlignment="1">
      <alignment horizontal="center"/>
    </xf>
    <xf numFmtId="165" fontId="43" fillId="38" borderId="24" xfId="83" applyNumberFormat="1" applyFont="1" applyFill="1" applyBorder="1" applyAlignment="1">
      <alignment horizontal="center"/>
    </xf>
    <xf numFmtId="0" fontId="42" fillId="38" borderId="24" xfId="83" applyFont="1" applyFill="1" applyBorder="1" applyAlignment="1">
      <alignment horizontal="center" wrapText="1"/>
    </xf>
    <xf numFmtId="165" fontId="43" fillId="38" borderId="53" xfId="82" applyNumberFormat="1" applyFont="1" applyFill="1" applyBorder="1" applyAlignment="1">
      <alignment horizontal="center"/>
    </xf>
    <xf numFmtId="164" fontId="43" fillId="38" borderId="22" xfId="83" applyNumberFormat="1" applyFont="1" applyFill="1" applyBorder="1" applyAlignment="1">
      <alignment horizontal="center"/>
    </xf>
    <xf numFmtId="165" fontId="43" fillId="38" borderId="53" xfId="43" applyNumberFormat="1" applyFont="1" applyFill="1" applyBorder="1" applyAlignment="1">
      <alignment horizontal="center"/>
    </xf>
    <xf numFmtId="0" fontId="43" fillId="38" borderId="52" xfId="83" applyFont="1" applyFill="1" applyBorder="1" applyAlignment="1">
      <alignment horizontal="center"/>
    </xf>
    <xf numFmtId="164" fontId="43" fillId="0" borderId="25" xfId="83" applyNumberFormat="1" applyFont="1" applyBorder="1" applyAlignment="1">
      <alignment horizontal="center" wrapText="1"/>
    </xf>
    <xf numFmtId="164" fontId="43" fillId="0" borderId="34" xfId="84" applyNumberFormat="1" applyFont="1" applyBorder="1" applyAlignment="1">
      <alignment horizontal="center"/>
    </xf>
    <xf numFmtId="3" fontId="43" fillId="0" borderId="24" xfId="83" applyNumberFormat="1" applyFont="1" applyBorder="1" applyAlignment="1">
      <alignment horizontal="center" wrapText="1"/>
    </xf>
    <xf numFmtId="164" fontId="43" fillId="0" borderId="22" xfId="84" applyNumberFormat="1" applyFont="1" applyBorder="1" applyAlignment="1">
      <alignment horizontal="center"/>
    </xf>
    <xf numFmtId="165" fontId="43" fillId="0" borderId="24" xfId="83" applyNumberFormat="1" applyFont="1" applyBorder="1" applyAlignment="1">
      <alignment horizontal="center"/>
    </xf>
    <xf numFmtId="0" fontId="43" fillId="0" borderId="24" xfId="83" applyFont="1" applyBorder="1" applyAlignment="1">
      <alignment horizontal="center" wrapText="1"/>
    </xf>
    <xf numFmtId="165" fontId="43" fillId="0" borderId="33" xfId="43" applyNumberFormat="1" applyFont="1" applyBorder="1" applyAlignment="1">
      <alignment horizontal="center"/>
    </xf>
    <xf numFmtId="164" fontId="43" fillId="0" borderId="22" xfId="83" applyNumberFormat="1" applyFont="1" applyBorder="1" applyAlignment="1">
      <alignment horizontal="center"/>
    </xf>
    <xf numFmtId="0" fontId="43" fillId="0" borderId="21" xfId="83" applyFont="1" applyBorder="1" applyAlignment="1">
      <alignment horizontal="center"/>
    </xf>
    <xf numFmtId="164" fontId="43" fillId="35" borderId="25" xfId="83" applyNumberFormat="1" applyFont="1" applyFill="1" applyBorder="1" applyAlignment="1">
      <alignment horizontal="center" wrapText="1"/>
    </xf>
    <xf numFmtId="164" fontId="43" fillId="35" borderId="26" xfId="84" applyNumberFormat="1" applyFont="1" applyFill="1" applyBorder="1" applyAlignment="1">
      <alignment horizontal="center"/>
    </xf>
    <xf numFmtId="3" fontId="43" fillId="35" borderId="24" xfId="83" applyNumberFormat="1" applyFont="1" applyFill="1" applyBorder="1" applyAlignment="1">
      <alignment horizontal="center" wrapText="1"/>
    </xf>
    <xf numFmtId="164" fontId="43" fillId="35" borderId="25" xfId="84" applyNumberFormat="1" applyFont="1" applyFill="1" applyBorder="1" applyAlignment="1">
      <alignment horizontal="center"/>
    </xf>
    <xf numFmtId="165" fontId="43" fillId="35" borderId="24" xfId="83" applyNumberFormat="1" applyFont="1" applyFill="1" applyBorder="1" applyAlignment="1">
      <alignment horizontal="center"/>
    </xf>
    <xf numFmtId="0" fontId="43" fillId="35" borderId="24" xfId="83" applyFont="1" applyFill="1" applyBorder="1" applyAlignment="1">
      <alignment horizontal="center" wrapText="1"/>
    </xf>
    <xf numFmtId="165" fontId="43" fillId="35" borderId="24" xfId="43" applyNumberFormat="1" applyFont="1" applyFill="1" applyBorder="1" applyAlignment="1">
      <alignment horizontal="center"/>
    </xf>
    <xf numFmtId="164" fontId="43" fillId="35" borderId="25" xfId="83" applyNumberFormat="1" applyFont="1" applyFill="1" applyBorder="1" applyAlignment="1">
      <alignment horizontal="center"/>
    </xf>
    <xf numFmtId="0" fontId="43" fillId="35" borderId="42" xfId="83" applyFont="1" applyFill="1" applyBorder="1" applyAlignment="1">
      <alignment horizontal="center"/>
    </xf>
    <xf numFmtId="164" fontId="43" fillId="36" borderId="25" xfId="83" applyNumberFormat="1" applyFont="1" applyFill="1" applyBorder="1" applyAlignment="1">
      <alignment horizontal="center" wrapText="1"/>
    </xf>
    <xf numFmtId="164" fontId="43" fillId="36" borderId="26" xfId="84" applyNumberFormat="1" applyFont="1" applyFill="1" applyBorder="1" applyAlignment="1">
      <alignment horizontal="center"/>
    </xf>
    <xf numFmtId="3" fontId="43" fillId="36" borderId="24" xfId="83" applyNumberFormat="1" applyFont="1" applyFill="1" applyBorder="1" applyAlignment="1">
      <alignment horizontal="center" wrapText="1"/>
    </xf>
    <xf numFmtId="164" fontId="43" fillId="36" borderId="25" xfId="84" applyNumberFormat="1" applyFont="1" applyFill="1" applyBorder="1" applyAlignment="1">
      <alignment horizontal="center"/>
    </xf>
    <xf numFmtId="165" fontId="43" fillId="36" borderId="24" xfId="83" applyNumberFormat="1" applyFont="1" applyFill="1" applyBorder="1" applyAlignment="1">
      <alignment horizontal="center"/>
    </xf>
    <xf numFmtId="165" fontId="43" fillId="36" borderId="24" xfId="43" applyNumberFormat="1" applyFont="1" applyFill="1" applyBorder="1" applyAlignment="1">
      <alignment horizontal="center"/>
    </xf>
    <xf numFmtId="164" fontId="43" fillId="36" borderId="25" xfId="83" applyNumberFormat="1" applyFont="1" applyFill="1" applyBorder="1" applyAlignment="1">
      <alignment horizontal="center"/>
    </xf>
    <xf numFmtId="0" fontId="43" fillId="36" borderId="42" xfId="83" applyFont="1" applyFill="1" applyBorder="1" applyAlignment="1">
      <alignment horizontal="center"/>
    </xf>
    <xf numFmtId="164" fontId="43" fillId="33" borderId="25" xfId="83" applyNumberFormat="1" applyFont="1" applyFill="1" applyBorder="1" applyAlignment="1">
      <alignment horizontal="center" wrapText="1"/>
    </xf>
    <xf numFmtId="164" fontId="43" fillId="33" borderId="29" xfId="84" applyNumberFormat="1" applyFont="1" applyFill="1" applyBorder="1" applyAlignment="1">
      <alignment horizontal="center"/>
    </xf>
    <xf numFmtId="3" fontId="43" fillId="33" borderId="24" xfId="83" applyNumberFormat="1" applyFont="1" applyFill="1" applyBorder="1" applyAlignment="1">
      <alignment horizontal="center" wrapText="1"/>
    </xf>
    <xf numFmtId="164" fontId="43" fillId="33" borderId="28" xfId="84" applyNumberFormat="1" applyFont="1" applyFill="1" applyBorder="1" applyAlignment="1">
      <alignment horizontal="center"/>
    </xf>
    <xf numFmtId="165" fontId="43" fillId="33" borderId="24" xfId="83" applyNumberFormat="1" applyFont="1" applyFill="1" applyBorder="1" applyAlignment="1">
      <alignment horizontal="center"/>
    </xf>
    <xf numFmtId="165" fontId="43" fillId="33" borderId="27" xfId="43" applyNumberFormat="1" applyFont="1" applyFill="1" applyBorder="1" applyAlignment="1">
      <alignment horizontal="center"/>
    </xf>
    <xf numFmtId="164" fontId="43" fillId="33" borderId="28" xfId="83" applyNumberFormat="1" applyFont="1" applyFill="1" applyBorder="1" applyAlignment="1">
      <alignment horizontal="center"/>
    </xf>
    <xf numFmtId="0" fontId="43" fillId="33" borderId="41" xfId="83" applyFont="1" applyFill="1" applyBorder="1" applyAlignment="1">
      <alignment horizontal="center"/>
    </xf>
    <xf numFmtId="0" fontId="41" fillId="0" borderId="25" xfId="83" applyFont="1" applyBorder="1" applyAlignment="1">
      <alignment horizontal="center" vertical="center" wrapText="1"/>
    </xf>
    <xf numFmtId="0" fontId="41" fillId="0" borderId="23" xfId="83" applyFont="1" applyBorder="1" applyAlignment="1">
      <alignment horizontal="center" vertical="center" wrapText="1"/>
    </xf>
    <xf numFmtId="0" fontId="41" fillId="0" borderId="24" xfId="83" applyFont="1" applyBorder="1" applyAlignment="1">
      <alignment horizontal="center" vertical="center" wrapText="1"/>
    </xf>
    <xf numFmtId="0" fontId="41" fillId="0" borderId="32" xfId="83" applyFont="1" applyBorder="1" applyAlignment="1">
      <alignment horizontal="center" vertical="center" wrapText="1"/>
    </xf>
    <xf numFmtId="0" fontId="41" fillId="0" borderId="31" xfId="83" applyFont="1" applyBorder="1" applyAlignment="1">
      <alignment horizontal="center" vertical="center" wrapText="1"/>
    </xf>
    <xf numFmtId="0" fontId="45" fillId="0" borderId="30" xfId="83" applyFont="1" applyBorder="1" applyAlignment="1">
      <alignment horizontal="center" vertical="center" wrapText="1"/>
    </xf>
    <xf numFmtId="168" fontId="43" fillId="0" borderId="0" xfId="43" applyNumberFormat="1" applyFont="1" applyFill="1" applyBorder="1" applyAlignment="1">
      <alignment horizontal="center" vertical="center"/>
    </xf>
    <xf numFmtId="3" fontId="43" fillId="0" borderId="0" xfId="83" applyNumberFormat="1" applyFont="1" applyAlignment="1">
      <alignment horizontal="center"/>
    </xf>
    <xf numFmtId="0" fontId="42" fillId="41" borderId="25" xfId="83" applyFont="1" applyFill="1" applyBorder="1" applyAlignment="1">
      <alignment horizontal="center" wrapText="1"/>
    </xf>
    <xf numFmtId="164" fontId="41" fillId="39" borderId="51" xfId="83" applyNumberFormat="1" applyFont="1" applyFill="1" applyBorder="1" applyAlignment="1">
      <alignment horizontal="center"/>
    </xf>
    <xf numFmtId="0" fontId="42" fillId="41" borderId="24" xfId="83" applyFont="1" applyFill="1" applyBorder="1" applyAlignment="1">
      <alignment horizontal="center" wrapText="1"/>
    </xf>
    <xf numFmtId="164" fontId="41" fillId="39" borderId="55" xfId="84" applyNumberFormat="1" applyFont="1" applyFill="1" applyBorder="1" applyAlignment="1">
      <alignment horizontal="center"/>
    </xf>
    <xf numFmtId="165" fontId="41" fillId="39" borderId="24" xfId="83" applyNumberFormat="1" applyFont="1" applyFill="1" applyBorder="1" applyAlignment="1">
      <alignment horizontal="center"/>
    </xf>
    <xf numFmtId="0" fontId="41" fillId="39" borderId="55" xfId="83" applyFont="1" applyFill="1" applyBorder="1" applyAlignment="1">
      <alignment horizontal="center"/>
    </xf>
    <xf numFmtId="165" fontId="41" fillId="39" borderId="55" xfId="82" applyNumberFormat="1" applyFont="1" applyFill="1" applyBorder="1" applyAlignment="1">
      <alignment horizontal="center"/>
    </xf>
    <xf numFmtId="10" fontId="43" fillId="39" borderId="55" xfId="83" applyNumberFormat="1" applyFont="1" applyFill="1" applyBorder="1" applyAlignment="1">
      <alignment horizontal="center"/>
    </xf>
    <xf numFmtId="0" fontId="41" fillId="39" borderId="30" xfId="83" applyFont="1" applyFill="1" applyBorder="1" applyAlignment="1">
      <alignment horizontal="center"/>
    </xf>
    <xf numFmtId="0" fontId="42" fillId="0" borderId="25" xfId="83" applyFont="1" applyBorder="1" applyAlignment="1">
      <alignment horizontal="center" wrapText="1"/>
    </xf>
    <xf numFmtId="164" fontId="41" fillId="0" borderId="25" xfId="83" applyNumberFormat="1" applyFont="1" applyBorder="1" applyAlignment="1">
      <alignment horizontal="center" wrapText="1"/>
    </xf>
    <xf numFmtId="3" fontId="41" fillId="0" borderId="24" xfId="83" applyNumberFormat="1" applyFont="1" applyBorder="1" applyAlignment="1">
      <alignment horizontal="center" wrapText="1"/>
    </xf>
    <xf numFmtId="165" fontId="41" fillId="0" borderId="24" xfId="83" applyNumberFormat="1" applyFont="1" applyBorder="1" applyAlignment="1">
      <alignment horizontal="center"/>
    </xf>
    <xf numFmtId="168" fontId="43" fillId="0" borderId="0" xfId="43" applyNumberFormat="1" applyFont="1" applyFill="1" applyBorder="1" applyAlignment="1">
      <alignment horizontal="center" vertical="center" wrapText="1"/>
    </xf>
    <xf numFmtId="3" fontId="43" fillId="0" borderId="0" xfId="83" applyNumberFormat="1" applyFont="1" applyAlignment="1">
      <alignment horizontal="center" wrapText="1"/>
    </xf>
    <xf numFmtId="164" fontId="43" fillId="38" borderId="54" xfId="84" applyNumberFormat="1" applyFont="1" applyFill="1" applyBorder="1" applyAlignment="1">
      <alignment horizontal="center"/>
    </xf>
    <xf numFmtId="164" fontId="43" fillId="38" borderId="54" xfId="83" applyNumberFormat="1" applyFont="1" applyFill="1" applyBorder="1" applyAlignment="1">
      <alignment horizontal="center"/>
    </xf>
    <xf numFmtId="2" fontId="42" fillId="0" borderId="0" xfId="83" applyNumberFormat="1" applyFont="1" applyAlignment="1">
      <alignment horizontal="center"/>
    </xf>
    <xf numFmtId="0" fontId="41" fillId="0" borderId="60" xfId="83" applyFont="1" applyBorder="1" applyAlignment="1">
      <alignment horizontal="center" vertical="center" wrapText="1"/>
    </xf>
    <xf numFmtId="0" fontId="41" fillId="0" borderId="59" xfId="83" applyFont="1" applyBorder="1" applyAlignment="1">
      <alignment horizontal="center" vertical="center" wrapText="1"/>
    </xf>
    <xf numFmtId="0" fontId="25" fillId="0" borderId="0" xfId="85"/>
    <xf numFmtId="0" fontId="44" fillId="0" borderId="0" xfId="85" applyFont="1"/>
    <xf numFmtId="0" fontId="44" fillId="0" borderId="0" xfId="85" applyFont="1" applyAlignment="1">
      <alignment horizontal="right"/>
    </xf>
    <xf numFmtId="0" fontId="46" fillId="0" borderId="0" xfId="85" applyFont="1"/>
    <xf numFmtId="0" fontId="44" fillId="42" borderId="0" xfId="85" applyFont="1" applyFill="1"/>
    <xf numFmtId="0" fontId="48" fillId="42" borderId="0" xfId="85" applyFont="1" applyFill="1"/>
    <xf numFmtId="0" fontId="49" fillId="0" borderId="0" xfId="85" applyFont="1" applyAlignment="1">
      <alignment horizontal="center"/>
    </xf>
    <xf numFmtId="0" fontId="50" fillId="0" borderId="0" xfId="85" applyFont="1"/>
    <xf numFmtId="0" fontId="49" fillId="0" borderId="0" xfId="85" applyFont="1"/>
    <xf numFmtId="0" fontId="16" fillId="0" borderId="56" xfId="0" quotePrefix="1" applyFont="1" applyBorder="1" applyAlignment="1">
      <alignment horizontal="center" wrapText="1"/>
    </xf>
    <xf numFmtId="0" fontId="16" fillId="0" borderId="57" xfId="0" quotePrefix="1" applyFont="1" applyBorder="1" applyAlignment="1">
      <alignment horizontal="center" wrapText="1"/>
    </xf>
    <xf numFmtId="0" fontId="16" fillId="0" borderId="58" xfId="0" quotePrefix="1" applyFont="1" applyBorder="1" applyAlignment="1">
      <alignment horizontal="center" wrapText="1"/>
    </xf>
    <xf numFmtId="10" fontId="16" fillId="0" borderId="56" xfId="1" quotePrefix="1" applyNumberFormat="1" applyFont="1" applyFill="1" applyBorder="1" applyAlignment="1">
      <alignment horizontal="center" wrapText="1"/>
    </xf>
    <xf numFmtId="0" fontId="16" fillId="0" borderId="56" xfId="0" applyFont="1" applyBorder="1" applyAlignment="1">
      <alignment horizontal="center" wrapText="1"/>
    </xf>
    <xf numFmtId="0" fontId="0" fillId="0" borderId="56" xfId="0" applyBorder="1"/>
    <xf numFmtId="10" fontId="0" fillId="36" borderId="0" xfId="0" applyNumberFormat="1" applyFill="1" applyAlignment="1">
      <alignment horizontal="center"/>
    </xf>
    <xf numFmtId="0" fontId="0" fillId="0" borderId="0" xfId="0" applyAlignment="1">
      <alignment wrapText="1"/>
    </xf>
    <xf numFmtId="10" fontId="0" fillId="33" borderId="0" xfId="0" applyNumberFormat="1" applyFill="1" applyAlignment="1">
      <alignment horizontal="center" wrapText="1"/>
    </xf>
    <xf numFmtId="10" fontId="0" fillId="33" borderId="0" xfId="0" applyNumberFormat="1" applyFill="1" applyAlignment="1">
      <alignment horizontal="center"/>
    </xf>
    <xf numFmtId="10" fontId="0" fillId="35" borderId="0" xfId="0" applyNumberFormat="1" applyFill="1" applyAlignment="1">
      <alignment horizontal="center"/>
    </xf>
    <xf numFmtId="0" fontId="0" fillId="38" borderId="0" xfId="0" applyFill="1" applyAlignment="1">
      <alignment horizontal="center"/>
    </xf>
    <xf numFmtId="10" fontId="0" fillId="38" borderId="0" xfId="0" applyNumberFormat="1" applyFill="1" applyAlignment="1">
      <alignment horizontal="center"/>
    </xf>
    <xf numFmtId="2" fontId="0" fillId="34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2" fontId="0" fillId="37" borderId="0" xfId="0" applyNumberFormat="1" applyFill="1" applyAlignment="1">
      <alignment horizontal="center"/>
    </xf>
    <xf numFmtId="2" fontId="0" fillId="35" borderId="15" xfId="0" applyNumberFormat="1" applyFill="1" applyBorder="1" applyAlignment="1">
      <alignment horizontal="center"/>
    </xf>
    <xf numFmtId="2" fontId="0" fillId="33" borderId="15" xfId="0" applyNumberFormat="1" applyFill="1" applyBorder="1" applyAlignment="1">
      <alignment horizontal="center"/>
    </xf>
    <xf numFmtId="2" fontId="0" fillId="36" borderId="15" xfId="0" applyNumberForma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35" borderId="15" xfId="0" applyFill="1" applyBorder="1" applyAlignment="1">
      <alignment horizontal="center"/>
    </xf>
    <xf numFmtId="2" fontId="0" fillId="37" borderId="15" xfId="0" applyNumberFormat="1" applyFill="1" applyBorder="1" applyAlignment="1">
      <alignment horizontal="center"/>
    </xf>
    <xf numFmtId="2" fontId="0" fillId="34" borderId="15" xfId="0" applyNumberFormat="1" applyFill="1" applyBorder="1" applyAlignment="1">
      <alignment horizontal="center" wrapText="1"/>
    </xf>
    <xf numFmtId="2" fontId="0" fillId="35" borderId="15" xfId="0" quotePrefix="1" applyNumberFormat="1" applyFill="1" applyBorder="1" applyAlignment="1">
      <alignment horizontal="center"/>
    </xf>
    <xf numFmtId="2" fontId="0" fillId="33" borderId="15" xfId="0" quotePrefix="1" applyNumberFormat="1" applyFill="1" applyBorder="1" applyAlignment="1">
      <alignment horizontal="center"/>
    </xf>
    <xf numFmtId="2" fontId="0" fillId="36" borderId="15" xfId="0" quotePrefix="1" applyNumberFormat="1" applyFill="1" applyBorder="1" applyAlignment="1">
      <alignment horizontal="center"/>
    </xf>
    <xf numFmtId="2" fontId="0" fillId="0" borderId="15" xfId="0" quotePrefix="1" applyNumberFormat="1" applyBorder="1" applyAlignment="1">
      <alignment horizontal="center"/>
    </xf>
    <xf numFmtId="2" fontId="0" fillId="37" borderId="15" xfId="0" quotePrefix="1" applyNumberFormat="1" applyFill="1" applyBorder="1" applyAlignment="1">
      <alignment horizontal="center"/>
    </xf>
    <xf numFmtId="3" fontId="0" fillId="33" borderId="15" xfId="0" applyNumberFormat="1" applyFill="1" applyBorder="1" applyAlignment="1">
      <alignment horizontal="center"/>
    </xf>
    <xf numFmtId="3" fontId="0" fillId="36" borderId="15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37" borderId="15" xfId="0" applyNumberFormat="1" applyFill="1" applyBorder="1" applyAlignment="1">
      <alignment horizontal="center"/>
    </xf>
    <xf numFmtId="1" fontId="18" fillId="35" borderId="15" xfId="0" applyNumberFormat="1" applyFont="1" applyFill="1" applyBorder="1" applyAlignment="1">
      <alignment horizontal="center"/>
    </xf>
    <xf numFmtId="3" fontId="18" fillId="35" borderId="35" xfId="1" applyNumberFormat="1" applyFont="1" applyFill="1" applyBorder="1" applyAlignment="1">
      <alignment horizontal="center"/>
    </xf>
    <xf numFmtId="0" fontId="18" fillId="35" borderId="35" xfId="1" applyNumberFormat="1" applyFont="1" applyFill="1" applyBorder="1" applyAlignment="1">
      <alignment horizontal="center"/>
    </xf>
    <xf numFmtId="0" fontId="18" fillId="33" borderId="35" xfId="1" applyNumberFormat="1" applyFont="1" applyFill="1" applyBorder="1" applyAlignment="1">
      <alignment horizontal="center"/>
    </xf>
    <xf numFmtId="3" fontId="18" fillId="33" borderId="35" xfId="1" applyNumberFormat="1" applyFont="1" applyFill="1" applyBorder="1" applyAlignment="1">
      <alignment horizontal="center"/>
    </xf>
    <xf numFmtId="0" fontId="18" fillId="36" borderId="35" xfId="1" applyNumberFormat="1" applyFont="1" applyFill="1" applyBorder="1" applyAlignment="1">
      <alignment horizontal="center"/>
    </xf>
    <xf numFmtId="0" fontId="18" fillId="0" borderId="35" xfId="1" applyNumberFormat="1" applyFont="1" applyFill="1" applyBorder="1" applyAlignment="1">
      <alignment horizontal="center"/>
    </xf>
    <xf numFmtId="0" fontId="18" fillId="37" borderId="35" xfId="1" applyNumberFormat="1" applyFont="1" applyFill="1" applyBorder="1" applyAlignment="1">
      <alignment horizontal="center"/>
    </xf>
    <xf numFmtId="2" fontId="16" fillId="0" borderId="36" xfId="0" applyNumberFormat="1" applyFont="1" applyBorder="1" applyAlignment="1">
      <alignment horizontal="center" vertical="center" wrapText="1"/>
    </xf>
    <xf numFmtId="3" fontId="0" fillId="35" borderId="35" xfId="0" applyNumberFormat="1" applyFill="1" applyBorder="1" applyAlignment="1">
      <alignment horizontal="center"/>
    </xf>
    <xf numFmtId="3" fontId="0" fillId="33" borderId="35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37" borderId="35" xfId="0" applyNumberFormat="1" applyFill="1" applyBorder="1" applyAlignment="1">
      <alignment horizontal="center"/>
    </xf>
    <xf numFmtId="2" fontId="18" fillId="35" borderId="35" xfId="7" applyNumberFormat="1" applyFont="1" applyFill="1" applyBorder="1" applyAlignment="1">
      <alignment horizontal="center"/>
    </xf>
    <xf numFmtId="2" fontId="18" fillId="33" borderId="35" xfId="7" applyNumberFormat="1" applyFont="1" applyFill="1" applyBorder="1" applyAlignment="1">
      <alignment horizontal="center"/>
    </xf>
    <xf numFmtId="2" fontId="18" fillId="36" borderId="35" xfId="7" applyNumberFormat="1" applyFont="1" applyFill="1" applyBorder="1" applyAlignment="1">
      <alignment horizontal="center"/>
    </xf>
    <xf numFmtId="2" fontId="18" fillId="0" borderId="35" xfId="7" applyNumberFormat="1" applyFont="1" applyFill="1" applyBorder="1" applyAlignment="1">
      <alignment horizontal="center"/>
    </xf>
    <xf numFmtId="2" fontId="18" fillId="37" borderId="35" xfId="7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5" xfId="0" applyFont="1" applyBorder="1" applyAlignment="1">
      <alignment horizontal="center"/>
    </xf>
    <xf numFmtId="2" fontId="18" fillId="35" borderId="15" xfId="0" applyNumberFormat="1" applyFont="1" applyFill="1" applyBorder="1" applyAlignment="1">
      <alignment horizontal="center"/>
    </xf>
    <xf numFmtId="2" fontId="18" fillId="33" borderId="15" xfId="0" applyNumberFormat="1" applyFont="1" applyFill="1" applyBorder="1" applyAlignment="1">
      <alignment horizontal="center"/>
    </xf>
    <xf numFmtId="2" fontId="18" fillId="36" borderId="15" xfId="0" applyNumberFormat="1" applyFont="1" applyFill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2" fontId="18" fillId="37" borderId="15" xfId="0" applyNumberFormat="1" applyFont="1" applyFill="1" applyBorder="1" applyAlignment="1">
      <alignment horizontal="center"/>
    </xf>
    <xf numFmtId="2" fontId="18" fillId="35" borderId="15" xfId="7" applyNumberFormat="1" applyFont="1" applyFill="1" applyBorder="1" applyAlignment="1">
      <alignment horizontal="center"/>
    </xf>
    <xf numFmtId="2" fontId="18" fillId="33" borderId="15" xfId="7" applyNumberFormat="1" applyFont="1" applyFill="1" applyBorder="1" applyAlignment="1">
      <alignment horizontal="center"/>
    </xf>
    <xf numFmtId="2" fontId="18" fillId="36" borderId="15" xfId="7" applyNumberFormat="1" applyFont="1" applyFill="1" applyBorder="1" applyAlignment="1">
      <alignment horizontal="center"/>
    </xf>
    <xf numFmtId="2" fontId="18" fillId="0" borderId="15" xfId="7" applyNumberFormat="1" applyFont="1" applyFill="1" applyBorder="1" applyAlignment="1">
      <alignment horizontal="center"/>
    </xf>
    <xf numFmtId="2" fontId="18" fillId="37" borderId="15" xfId="7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6" borderId="15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34" borderId="61" xfId="0" applyFill="1" applyBorder="1" applyAlignment="1">
      <alignment horizontal="center"/>
    </xf>
    <xf numFmtId="2" fontId="0" fillId="34" borderId="62" xfId="0" applyNumberFormat="1" applyFill="1" applyBorder="1" applyAlignment="1">
      <alignment horizontal="center"/>
    </xf>
    <xf numFmtId="3" fontId="0" fillId="34" borderId="62" xfId="0" applyNumberFormat="1" applyFill="1" applyBorder="1" applyAlignment="1">
      <alignment horizontal="center"/>
    </xf>
    <xf numFmtId="2" fontId="0" fillId="34" borderId="61" xfId="0" applyNumberFormat="1" applyFill="1" applyBorder="1" applyAlignment="1">
      <alignment horizontal="center" wrapText="1"/>
    </xf>
    <xf numFmtId="2" fontId="0" fillId="35" borderId="40" xfId="0" applyNumberFormat="1" applyFill="1" applyBorder="1" applyAlignment="1">
      <alignment horizontal="center"/>
    </xf>
    <xf numFmtId="4" fontId="0" fillId="37" borderId="35" xfId="0" applyNumberFormat="1" applyFill="1" applyBorder="1" applyAlignment="1">
      <alignment horizontal="center"/>
    </xf>
    <xf numFmtId="3" fontId="18" fillId="34" borderId="61" xfId="1" applyNumberFormat="1" applyFont="1" applyFill="1" applyBorder="1" applyAlignment="1">
      <alignment horizontal="center"/>
    </xf>
    <xf numFmtId="0" fontId="18" fillId="34" borderId="63" xfId="7" applyNumberFormat="1" applyFont="1" applyFill="1" applyBorder="1" applyAlignment="1">
      <alignment horizontal="center"/>
    </xf>
    <xf numFmtId="3" fontId="0" fillId="34" borderId="61" xfId="0" applyNumberFormat="1" applyFill="1" applyBorder="1" applyAlignment="1">
      <alignment horizontal="center"/>
    </xf>
    <xf numFmtId="2" fontId="18" fillId="34" borderId="61" xfId="7" applyNumberFormat="1" applyFont="1" applyFill="1" applyBorder="1" applyAlignment="1">
      <alignment horizontal="center"/>
    </xf>
    <xf numFmtId="0" fontId="18" fillId="37" borderId="0" xfId="7" applyFont="1" applyFill="1" applyBorder="1" applyAlignment="1">
      <alignment horizontal="center"/>
    </xf>
    <xf numFmtId="10" fontId="18" fillId="37" borderId="0" xfId="7" applyNumberFormat="1" applyFont="1" applyFill="1" applyBorder="1" applyAlignment="1">
      <alignment horizontal="center"/>
    </xf>
    <xf numFmtId="2" fontId="18" fillId="34" borderId="62" xfId="0" applyNumberFormat="1" applyFont="1" applyFill="1" applyBorder="1" applyAlignment="1">
      <alignment horizontal="center"/>
    </xf>
    <xf numFmtId="2" fontId="18" fillId="34" borderId="62" xfId="7" applyNumberFormat="1" applyFont="1" applyFill="1" applyBorder="1" applyAlignment="1">
      <alignment horizontal="center"/>
    </xf>
    <xf numFmtId="2" fontId="18" fillId="37" borderId="0" xfId="7" applyNumberFormat="1" applyFont="1" applyFill="1" applyBorder="1" applyAlignment="1">
      <alignment horizontal="center"/>
    </xf>
    <xf numFmtId="0" fontId="0" fillId="34" borderId="62" xfId="0" applyFill="1" applyBorder="1" applyAlignment="1">
      <alignment horizontal="center"/>
    </xf>
    <xf numFmtId="9" fontId="18" fillId="34" borderId="64" xfId="1" applyFont="1" applyFill="1" applyBorder="1" applyAlignment="1">
      <alignment horizontal="center"/>
    </xf>
    <xf numFmtId="0" fontId="0" fillId="33" borderId="14" xfId="0" applyFill="1" applyBorder="1" applyAlignment="1">
      <alignment horizontal="center" wrapText="1"/>
    </xf>
    <xf numFmtId="3" fontId="0" fillId="40" borderId="0" xfId="0" applyNumberFormat="1" applyFill="1" applyAlignment="1">
      <alignment horizontal="center"/>
    </xf>
    <xf numFmtId="0" fontId="0" fillId="37" borderId="57" xfId="0" applyFill="1" applyBorder="1" applyAlignment="1">
      <alignment horizontal="center"/>
    </xf>
    <xf numFmtId="2" fontId="0" fillId="37" borderId="58" xfId="0" applyNumberFormat="1" applyFill="1" applyBorder="1" applyAlignment="1">
      <alignment horizontal="center"/>
    </xf>
    <xf numFmtId="2" fontId="0" fillId="37" borderId="56" xfId="0" applyNumberFormat="1" applyFill="1" applyBorder="1" applyAlignment="1">
      <alignment horizontal="center"/>
    </xf>
    <xf numFmtId="166" fontId="0" fillId="37" borderId="56" xfId="0" applyNumberFormat="1" applyFill="1" applyBorder="1" applyAlignment="1">
      <alignment horizontal="center"/>
    </xf>
    <xf numFmtId="3" fontId="0" fillId="37" borderId="56" xfId="0" applyNumberFormat="1" applyFill="1" applyBorder="1" applyAlignment="1">
      <alignment horizontal="center"/>
    </xf>
    <xf numFmtId="3" fontId="0" fillId="37" borderId="58" xfId="0" applyNumberFormat="1" applyFill="1" applyBorder="1" applyAlignment="1">
      <alignment horizontal="center"/>
    </xf>
    <xf numFmtId="2" fontId="0" fillId="37" borderId="58" xfId="0" quotePrefix="1" applyNumberFormat="1" applyFill="1" applyBorder="1" applyAlignment="1">
      <alignment horizontal="center"/>
    </xf>
    <xf numFmtId="0" fontId="0" fillId="37" borderId="56" xfId="44" applyFont="1" applyFill="1" applyBorder="1" applyAlignment="1">
      <alignment horizontal="center"/>
    </xf>
    <xf numFmtId="2" fontId="0" fillId="37" borderId="56" xfId="0" quotePrefix="1" applyNumberFormat="1" applyFill="1" applyBorder="1" applyAlignment="1">
      <alignment horizontal="center"/>
    </xf>
    <xf numFmtId="2" fontId="0" fillId="37" borderId="57" xfId="0" applyNumberFormat="1" applyFill="1" applyBorder="1" applyAlignment="1">
      <alignment horizontal="center"/>
    </xf>
    <xf numFmtId="3" fontId="18" fillId="37" borderId="58" xfId="7" applyNumberFormat="1" applyFont="1" applyFill="1" applyBorder="1" applyAlignment="1">
      <alignment horizontal="center"/>
    </xf>
    <xf numFmtId="4" fontId="0" fillId="37" borderId="56" xfId="0" applyNumberFormat="1" applyFill="1" applyBorder="1" applyAlignment="1">
      <alignment horizontal="center"/>
    </xf>
    <xf numFmtId="3" fontId="18" fillId="37" borderId="56" xfId="7" applyNumberFormat="1" applyFont="1" applyFill="1" applyBorder="1" applyAlignment="1">
      <alignment horizontal="center"/>
    </xf>
    <xf numFmtId="3" fontId="0" fillId="37" borderId="56" xfId="0" quotePrefix="1" applyNumberFormat="1" applyFill="1" applyBorder="1" applyAlignment="1">
      <alignment horizontal="center"/>
    </xf>
    <xf numFmtId="0" fontId="18" fillId="37" borderId="57" xfId="1" applyNumberFormat="1" applyFont="1" applyFill="1" applyBorder="1" applyAlignment="1">
      <alignment horizontal="center"/>
    </xf>
    <xf numFmtId="10" fontId="0" fillId="37" borderId="58" xfId="0" applyNumberFormat="1" applyFill="1" applyBorder="1" applyAlignment="1">
      <alignment horizontal="center"/>
    </xf>
    <xf numFmtId="164" fontId="40" fillId="37" borderId="56" xfId="1" applyNumberFormat="1" applyFont="1" applyFill="1" applyBorder="1" applyAlignment="1">
      <alignment horizontal="center"/>
    </xf>
    <xf numFmtId="167" fontId="0" fillId="37" borderId="58" xfId="0" applyNumberFormat="1" applyFill="1" applyBorder="1" applyAlignment="1">
      <alignment horizontal="center"/>
    </xf>
    <xf numFmtId="1" fontId="18" fillId="37" borderId="56" xfId="7" applyNumberFormat="1" applyFont="1" applyFill="1" applyBorder="1" applyAlignment="1">
      <alignment horizontal="center"/>
    </xf>
    <xf numFmtId="3" fontId="0" fillId="37" borderId="57" xfId="0" applyNumberFormat="1" applyFill="1" applyBorder="1" applyAlignment="1">
      <alignment horizontal="center"/>
    </xf>
    <xf numFmtId="164" fontId="0" fillId="37" borderId="56" xfId="0" applyNumberFormat="1" applyFill="1" applyBorder="1" applyAlignment="1">
      <alignment horizontal="center"/>
    </xf>
    <xf numFmtId="164" fontId="18" fillId="37" borderId="56" xfId="7" applyNumberFormat="1" applyFont="1" applyFill="1" applyBorder="1" applyAlignment="1">
      <alignment horizontal="center"/>
    </xf>
    <xf numFmtId="2" fontId="18" fillId="37" borderId="57" xfId="7" applyNumberFormat="1" applyFont="1" applyFill="1" applyBorder="1" applyAlignment="1">
      <alignment horizontal="center"/>
    </xf>
    <xf numFmtId="167" fontId="0" fillId="37" borderId="56" xfId="0" applyNumberFormat="1" applyFill="1" applyBorder="1" applyAlignment="1">
      <alignment horizontal="center"/>
    </xf>
    <xf numFmtId="0" fontId="0" fillId="37" borderId="56" xfId="0" applyFill="1" applyBorder="1" applyAlignment="1">
      <alignment horizontal="center"/>
    </xf>
    <xf numFmtId="0" fontId="18" fillId="37" borderId="56" xfId="7" applyFont="1" applyFill="1" applyBorder="1" applyAlignment="1">
      <alignment horizontal="center"/>
    </xf>
    <xf numFmtId="10" fontId="18" fillId="37" borderId="56" xfId="7" applyNumberFormat="1" applyFont="1" applyFill="1" applyBorder="1" applyAlignment="1">
      <alignment horizontal="center"/>
    </xf>
    <xf numFmtId="2" fontId="18" fillId="37" borderId="58" xfId="0" applyNumberFormat="1" applyFont="1" applyFill="1" applyBorder="1" applyAlignment="1">
      <alignment horizontal="center"/>
    </xf>
    <xf numFmtId="2" fontId="18" fillId="37" borderId="58" xfId="7" applyNumberFormat="1" applyFont="1" applyFill="1" applyBorder="1" applyAlignment="1">
      <alignment horizontal="center"/>
    </xf>
    <xf numFmtId="2" fontId="18" fillId="37" borderId="56" xfId="7" applyNumberFormat="1" applyFont="1" applyFill="1" applyBorder="1" applyAlignment="1">
      <alignment horizontal="center"/>
    </xf>
    <xf numFmtId="0" fontId="0" fillId="37" borderId="58" xfId="0" applyFill="1" applyBorder="1" applyAlignment="1">
      <alignment horizontal="center"/>
    </xf>
    <xf numFmtId="0" fontId="0" fillId="37" borderId="65" xfId="0" applyFill="1" applyBorder="1" applyAlignment="1">
      <alignment horizontal="center"/>
    </xf>
    <xf numFmtId="0" fontId="0" fillId="37" borderId="0" xfId="0" applyFill="1"/>
    <xf numFmtId="0" fontId="44" fillId="0" borderId="0" xfId="85" applyFont="1"/>
    <xf numFmtId="0" fontId="25" fillId="0" borderId="0" xfId="85"/>
    <xf numFmtId="0" fontId="50" fillId="0" borderId="0" xfId="85" applyFont="1"/>
    <xf numFmtId="0" fontId="47" fillId="0" borderId="0" xfId="85" applyFont="1"/>
    <xf numFmtId="0" fontId="43" fillId="0" borderId="0" xfId="85" applyFont="1"/>
    <xf numFmtId="0" fontId="46" fillId="0" borderId="0" xfId="85" applyFont="1"/>
    <xf numFmtId="0" fontId="26" fillId="40" borderId="66" xfId="0" applyFont="1" applyFill="1" applyBorder="1" applyAlignment="1">
      <alignment horizontal="left" vertical="center" wrapText="1"/>
    </xf>
    <xf numFmtId="0" fontId="51" fillId="40" borderId="67" xfId="0" applyFont="1" applyFill="1" applyBorder="1" applyAlignment="1">
      <alignment horizontal="left" vertical="center" wrapText="1"/>
    </xf>
    <xf numFmtId="0" fontId="51" fillId="40" borderId="68" xfId="0" applyFont="1" applyFill="1" applyBorder="1" applyAlignment="1">
      <alignment horizontal="left" vertical="center" wrapText="1"/>
    </xf>
    <xf numFmtId="0" fontId="51" fillId="40" borderId="10" xfId="0" applyFont="1" applyFill="1" applyBorder="1" applyAlignment="1">
      <alignment horizontal="left" vertical="center" wrapText="1"/>
    </xf>
    <xf numFmtId="0" fontId="51" fillId="40" borderId="0" xfId="0" applyFont="1" applyFill="1" applyAlignment="1">
      <alignment horizontal="left" vertical="center" wrapText="1"/>
    </xf>
    <xf numFmtId="0" fontId="51" fillId="40" borderId="11" xfId="0" applyFont="1" applyFill="1" applyBorder="1" applyAlignment="1">
      <alignment horizontal="left" vertical="center" wrapText="1"/>
    </xf>
    <xf numFmtId="0" fontId="51" fillId="40" borderId="69" xfId="0" applyFont="1" applyFill="1" applyBorder="1" applyAlignment="1">
      <alignment horizontal="left" vertical="center" wrapText="1"/>
    </xf>
    <xf numFmtId="0" fontId="51" fillId="40" borderId="70" xfId="0" applyFont="1" applyFill="1" applyBorder="1" applyAlignment="1">
      <alignment horizontal="left" vertical="center" wrapText="1"/>
    </xf>
    <xf numFmtId="0" fontId="51" fillId="40" borderId="71" xfId="0" applyFont="1" applyFill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2" fontId="0" fillId="37" borderId="0" xfId="0" applyNumberFormat="1" applyFill="1" applyBorder="1" applyAlignment="1">
      <alignment horizontal="center"/>
    </xf>
    <xf numFmtId="166" fontId="0" fillId="37" borderId="0" xfId="0" applyNumberFormat="1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0" fontId="0" fillId="37" borderId="0" xfId="44" applyFont="1" applyFill="1" applyBorder="1" applyAlignment="1">
      <alignment horizontal="center"/>
    </xf>
    <xf numFmtId="3" fontId="0" fillId="37" borderId="0" xfId="0" quotePrefix="1" applyNumberFormat="1" applyFill="1" applyBorder="1" applyAlignment="1">
      <alignment horizontal="center"/>
    </xf>
    <xf numFmtId="164" fontId="0" fillId="37" borderId="0" xfId="0" applyNumberFormat="1" applyFill="1" applyBorder="1" applyAlignment="1">
      <alignment horizontal="center"/>
    </xf>
    <xf numFmtId="167" fontId="0" fillId="37" borderId="0" xfId="0" applyNumberFormat="1" applyFill="1" applyBorder="1" applyAlignment="1">
      <alignment horizontal="center"/>
    </xf>
    <xf numFmtId="0" fontId="0" fillId="37" borderId="0" xfId="0" applyFill="1" applyBorder="1" applyAlignment="1">
      <alignment horizontal="center"/>
    </xf>
    <xf numFmtId="0" fontId="0" fillId="0" borderId="0" xfId="44" applyFont="1" applyBorder="1" applyAlignment="1">
      <alignment horizontal="center"/>
    </xf>
    <xf numFmtId="0" fontId="0" fillId="33" borderId="0" xfId="44" applyFont="1" applyFill="1" applyBorder="1" applyAlignment="1">
      <alignment horizontal="center"/>
    </xf>
    <xf numFmtId="1" fontId="18" fillId="35" borderId="0" xfId="0" applyNumberFormat="1" applyFont="1" applyFill="1" applyBorder="1" applyAlignment="1">
      <alignment horizontal="center"/>
    </xf>
    <xf numFmtId="1" fontId="18" fillId="0" borderId="0" xfId="0" applyNumberFormat="1" applyFont="1" applyBorder="1" applyAlignment="1">
      <alignment horizontal="center"/>
    </xf>
  </cellXfs>
  <cellStyles count="86">
    <cellStyle name="20% - Accent1" xfId="20" builtinId="30" customBuiltin="1"/>
    <cellStyle name="20% - Accent1 2" xfId="45" xr:uid="{3080DC00-740A-4938-9E0E-40D8337095D6}"/>
    <cellStyle name="20% - Accent2" xfId="24" builtinId="34" customBuiltin="1"/>
    <cellStyle name="20% - Accent2 2" xfId="46" xr:uid="{A0ACC852-3017-4492-B7C3-7EE95FBD994B}"/>
    <cellStyle name="20% - Accent3" xfId="28" builtinId="38" customBuiltin="1"/>
    <cellStyle name="20% - Accent3 2" xfId="47" xr:uid="{28175645-BC10-4132-B11B-C53D2863F6C7}"/>
    <cellStyle name="20% - Accent4" xfId="32" builtinId="42" customBuiltin="1"/>
    <cellStyle name="20% - Accent4 2" xfId="48" xr:uid="{8597FE03-23D8-4A47-B314-2A48E76EFF87}"/>
    <cellStyle name="20% - Accent5" xfId="36" builtinId="46" customBuiltin="1"/>
    <cellStyle name="20% - Accent5 2" xfId="49" xr:uid="{D1CFE44A-C959-4DC9-8903-6A8270E96355}"/>
    <cellStyle name="20% - Accent6" xfId="40" builtinId="50" customBuiltin="1"/>
    <cellStyle name="20% - Accent6 2" xfId="50" xr:uid="{27B1D35A-17AD-4AB0-9E63-A79AC023658B}"/>
    <cellStyle name="40% - Accent1" xfId="21" builtinId="31" customBuiltin="1"/>
    <cellStyle name="40% - Accent1 2" xfId="51" xr:uid="{E332BB73-28DB-4EA0-BBB4-5F1FC8B6714B}"/>
    <cellStyle name="40% - Accent2" xfId="25" builtinId="35" customBuiltin="1"/>
    <cellStyle name="40% - Accent2 2" xfId="52" xr:uid="{33B61A64-1363-47F4-86C8-4C4CAB6E2D47}"/>
    <cellStyle name="40% - Accent3" xfId="29" builtinId="39" customBuiltin="1"/>
    <cellStyle name="40% - Accent3 2" xfId="53" xr:uid="{58EF451B-2566-4CAE-A029-D41EC50CA933}"/>
    <cellStyle name="40% - Accent4" xfId="33" builtinId="43" customBuiltin="1"/>
    <cellStyle name="40% - Accent4 2" xfId="54" xr:uid="{FAEF5588-967E-4715-BACD-FD523D3DC142}"/>
    <cellStyle name="40% - Accent5" xfId="37" builtinId="47" customBuiltin="1"/>
    <cellStyle name="40% - Accent5 2" xfId="55" xr:uid="{78468B8F-B713-420E-AE8A-D93F3243805F}"/>
    <cellStyle name="40% - Accent6" xfId="41" builtinId="51" customBuiltin="1"/>
    <cellStyle name="40% - Accent6 2" xfId="56" xr:uid="{36D82215-95E7-4B91-AA36-E60A90C26789}"/>
    <cellStyle name="60% - Accent1" xfId="22" builtinId="32" customBuiltin="1"/>
    <cellStyle name="60% - Accent1 2" xfId="57" xr:uid="{356B9587-AADB-4628-8E12-FD6F70B64260}"/>
    <cellStyle name="60% - Accent2" xfId="26" builtinId="36" customBuiltin="1"/>
    <cellStyle name="60% - Accent2 2" xfId="58" xr:uid="{FB5533C2-0551-416D-96FC-5939B565711F}"/>
    <cellStyle name="60% - Accent3" xfId="30" builtinId="40" customBuiltin="1"/>
    <cellStyle name="60% - Accent3 2" xfId="59" xr:uid="{3DF16879-3F79-4FFA-999D-6B55F2038308}"/>
    <cellStyle name="60% - Accent4" xfId="34" builtinId="44" customBuiltin="1"/>
    <cellStyle name="60% - Accent4 2" xfId="60" xr:uid="{89DAF5FA-0D31-4B20-B495-4545831CD28D}"/>
    <cellStyle name="60% - Accent5" xfId="38" builtinId="48" customBuiltin="1"/>
    <cellStyle name="60% - Accent5 2" xfId="61" xr:uid="{F7E95A16-97AC-412A-8D05-269863F53175}"/>
    <cellStyle name="60% - Accent6" xfId="42" builtinId="52" customBuiltin="1"/>
    <cellStyle name="60% - Accent6 2" xfId="62" xr:uid="{882DDD8D-0D57-430E-9657-A17BA095283C}"/>
    <cellStyle name="Accent1" xfId="19" builtinId="29" customBuiltin="1"/>
    <cellStyle name="Accent1 2" xfId="63" xr:uid="{129546CA-49D9-48A7-83EF-7A1F452480D5}"/>
    <cellStyle name="Accent2" xfId="23" builtinId="33" customBuiltin="1"/>
    <cellStyle name="Accent2 2" xfId="64" xr:uid="{926580F7-0F3F-4FDD-B75E-62BEA4B5E0A3}"/>
    <cellStyle name="Accent3" xfId="27" builtinId="37" customBuiltin="1"/>
    <cellStyle name="Accent3 2" xfId="65" xr:uid="{5187C985-92E7-4BCE-9BAC-1E6A73D57301}"/>
    <cellStyle name="Accent4" xfId="31" builtinId="41" customBuiltin="1"/>
    <cellStyle name="Accent4 2" xfId="66" xr:uid="{5F5ED772-92FE-4ACD-B261-EC3EC11741DE}"/>
    <cellStyle name="Accent5" xfId="35" builtinId="45" customBuiltin="1"/>
    <cellStyle name="Accent5 2" xfId="67" xr:uid="{68E26631-D417-4E95-BD1E-CC9EB81209BB}"/>
    <cellStyle name="Accent6" xfId="39" builtinId="49" customBuiltin="1"/>
    <cellStyle name="Accent6 2" xfId="68" xr:uid="{015E7D0D-FAC0-4DE0-BFE7-20370D3DF8B0}"/>
    <cellStyle name="Bad" xfId="8" builtinId="27" customBuiltin="1"/>
    <cellStyle name="Bad 2" xfId="69" xr:uid="{79606C89-0BB2-4E12-995D-AB3CCF3B7C9A}"/>
    <cellStyle name="Calculation" xfId="12" builtinId="22" customBuiltin="1"/>
    <cellStyle name="Calculation 2" xfId="70" xr:uid="{A6164321-241A-4787-860A-4326A12218C0}"/>
    <cellStyle name="Check Cell" xfId="14" builtinId="23" customBuiltin="1"/>
    <cellStyle name="Check Cell 2" xfId="71" xr:uid="{9B3E6F8A-77D7-4647-8DAD-7A9C46E79318}"/>
    <cellStyle name="Comma 2" xfId="43" xr:uid="{4A50C563-237B-42C8-A8DB-B00EC0EBB4EA}"/>
    <cellStyle name="Comma 2 2" xfId="82" xr:uid="{2F9B75DE-C2D2-418A-B0DF-2E2BC203C279}"/>
    <cellStyle name="Explanatory Text" xfId="17" builtinId="53" customBuiltin="1"/>
    <cellStyle name="Explanatory Text 2" xfId="72" xr:uid="{223E71FF-4DC0-4E38-8F19-34DE4F98628C}"/>
    <cellStyle name="Good" xfId="7" builtinId="26" customBuiltin="1"/>
    <cellStyle name="Good 2" xfId="73" xr:uid="{6BDA37D7-8D36-4485-821C-00B4BDABD27F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74" xr:uid="{5A3801AC-52C7-4E2C-8040-2812C87A88F7}"/>
    <cellStyle name="Linked Cell" xfId="13" builtinId="24" customBuiltin="1"/>
    <cellStyle name="Linked Cell 2" xfId="75" xr:uid="{2489D2EA-E9BD-4FFA-806B-AE6FD3596090}"/>
    <cellStyle name="Neutral" xfId="9" builtinId="28" customBuiltin="1"/>
    <cellStyle name="Neutral 2" xfId="76" xr:uid="{9086E744-A8A6-49CB-8ADA-9783B95B1411}"/>
    <cellStyle name="Normal" xfId="0" builtinId="0"/>
    <cellStyle name="Normal 2" xfId="44" xr:uid="{564600A6-B9BE-4083-BE3E-D6152EF143B4}"/>
    <cellStyle name="Normal 2 2" xfId="79" xr:uid="{2E82DB07-5893-4592-B0BE-1EEEADF7EDB7}"/>
    <cellStyle name="Normal 2 3" xfId="83" xr:uid="{4631464D-AA3F-466E-AAF6-B45678613F37}"/>
    <cellStyle name="Normal 3" xfId="85" xr:uid="{AC955968-A921-44C0-818E-81387E9B1E55}"/>
    <cellStyle name="Note" xfId="16" builtinId="10" customBuiltin="1"/>
    <cellStyle name="Note 2" xfId="77" xr:uid="{48E9834D-45CC-4CF6-B969-98078D9F3ADB}"/>
    <cellStyle name="Output" xfId="11" builtinId="21" customBuiltin="1"/>
    <cellStyle name="Output 2" xfId="78" xr:uid="{4496B8FF-6E41-4E7B-BD4E-37DFE3D08863}"/>
    <cellStyle name="Percent" xfId="1" builtinId="5"/>
    <cellStyle name="Percent 2" xfId="84" xr:uid="{BC243A1A-E145-46E2-B023-F08419D2D5BA}"/>
    <cellStyle name="Title" xfId="2" builtinId="15" customBuiltin="1"/>
    <cellStyle name="Total" xfId="18" builtinId="25" customBuiltin="1"/>
    <cellStyle name="Total 2" xfId="80" xr:uid="{F8EC8D17-F213-4238-AFF5-C90E8CCB2C91}"/>
    <cellStyle name="Warning Text" xfId="15" builtinId="11" customBuiltin="1"/>
    <cellStyle name="Warning Text 2" xfId="81" xr:uid="{04B8B697-918C-45B2-9AEF-2188251CE0EA}"/>
  </cellStyles>
  <dxfs count="1">
    <dxf>
      <fill>
        <patternFill>
          <bgColor rgb="FFFFFFBE"/>
        </patternFill>
      </fill>
    </dxf>
  </dxfs>
  <tableStyles count="0" defaultTableStyle="TableStyleMedium2" defaultPivotStyle="PivotStyleLight16"/>
  <colors>
    <mruColors>
      <color rgb="FFCC0000"/>
      <color rgb="FF000000"/>
      <color rgb="FFE6E600"/>
      <color rgb="FFFFFFBE"/>
      <color rgb="FFA8A800"/>
      <color rgb="FFC8F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12.statcan.gc.ca/census-recensement/2021/dp-pd/prof/details/download-telecharger.cfm?Lang=E" TargetMode="External"/><Relationship Id="rId2" Type="http://schemas.openxmlformats.org/officeDocument/2006/relationships/hyperlink" Target="https://datacentre.chass.utoronto.ca/" TargetMode="External"/><Relationship Id="rId1" Type="http://schemas.openxmlformats.org/officeDocument/2006/relationships/hyperlink" Target="http://www.canadiansuburbs.ca/" TargetMode="External"/><Relationship Id="rId6" Type="http://schemas.openxmlformats.org/officeDocument/2006/relationships/hyperlink" Target="https://www.canadiansuburbs.ca/wp-content/uploads/2022/03/Still_Suburban_Monograph_2016.pdf" TargetMode="External"/><Relationship Id="rId5" Type="http://schemas.openxmlformats.org/officeDocument/2006/relationships/hyperlink" Target="https://japr.homestead.com/Gordon_FinalVersion131216.pdf" TargetMode="External"/><Relationship Id="rId4" Type="http://schemas.openxmlformats.org/officeDocument/2006/relationships/hyperlink" Target="https://borealisdata.ca/dataset.xhtml?persistentId=doi:10.5683/SP/EUG3D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7115-72AE-4031-80CC-4ECAA89850FB}">
  <sheetPr>
    <outlinePr summaryBelow="0" summaryRight="0"/>
  </sheetPr>
  <dimension ref="A1:R58"/>
  <sheetViews>
    <sheetView workbookViewId="0"/>
  </sheetViews>
  <sheetFormatPr defaultColWidth="12.5703125" defaultRowHeight="15.75" customHeight="1"/>
  <cols>
    <col min="1" max="1" width="12.5703125" style="309"/>
    <col min="2" max="2" width="26" style="309" customWidth="1"/>
    <col min="3" max="16384" width="12.5703125" style="309"/>
  </cols>
  <sheetData>
    <row r="1" spans="1:18" ht="12.75">
      <c r="A1" s="314" t="s">
        <v>469</v>
      </c>
      <c r="B1" s="313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ht="12.75">
      <c r="A2" s="441" t="s">
        <v>468</v>
      </c>
      <c r="B2" s="439"/>
      <c r="C2" s="439"/>
      <c r="D2" s="439"/>
      <c r="E2" s="439"/>
      <c r="F2" s="439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18" ht="12.75">
      <c r="A3" s="438" t="s">
        <v>467</v>
      </c>
      <c r="B3" s="439"/>
      <c r="C3" s="439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18" ht="12.75">
      <c r="A4" s="438" t="s">
        <v>466</v>
      </c>
      <c r="B4" s="439"/>
      <c r="C4" s="439"/>
      <c r="D4" s="439"/>
      <c r="E4" s="439"/>
      <c r="F4" s="439"/>
      <c r="G4" s="439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</row>
    <row r="5" spans="1:18" ht="12.75">
      <c r="A5" s="438" t="s">
        <v>465</v>
      </c>
      <c r="B5" s="439"/>
      <c r="C5" s="439"/>
      <c r="D5" s="439"/>
      <c r="E5" s="439"/>
      <c r="F5" s="43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</row>
    <row r="6" spans="1:18" ht="12.75">
      <c r="A6" s="438" t="s">
        <v>464</v>
      </c>
      <c r="B6" s="439"/>
      <c r="C6" s="439"/>
      <c r="D6" s="439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</row>
    <row r="7" spans="1:18" ht="12.75">
      <c r="A7" s="438" t="s">
        <v>463</v>
      </c>
      <c r="B7" s="439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</row>
    <row r="8" spans="1:18" ht="12.75">
      <c r="A8" s="438" t="s">
        <v>462</v>
      </c>
      <c r="B8" s="439"/>
      <c r="C8" s="439"/>
      <c r="D8" s="439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</row>
    <row r="9" spans="1:18" ht="12.75">
      <c r="A9" s="310"/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</row>
    <row r="10" spans="1:18" ht="12.75">
      <c r="A10" s="314" t="s">
        <v>461</v>
      </c>
      <c r="B10" s="313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</row>
    <row r="11" spans="1:18" ht="12.75">
      <c r="A11" s="440" t="s">
        <v>460</v>
      </c>
      <c r="B11" s="439"/>
      <c r="C11" s="439"/>
      <c r="D11" s="439"/>
      <c r="E11" s="439"/>
      <c r="F11" s="317"/>
      <c r="G11" s="317"/>
      <c r="H11" s="317"/>
      <c r="I11" s="317"/>
      <c r="J11" s="317"/>
      <c r="K11" s="310"/>
      <c r="L11" s="310"/>
      <c r="M11" s="310"/>
      <c r="N11" s="310"/>
      <c r="O11" s="310"/>
      <c r="P11" s="310"/>
      <c r="Q11" s="310"/>
      <c r="R11" s="310"/>
    </row>
    <row r="12" spans="1:18" ht="12.75">
      <c r="A12" s="440" t="s">
        <v>459</v>
      </c>
      <c r="B12" s="439"/>
      <c r="C12" s="439"/>
      <c r="D12" s="439"/>
      <c r="E12" s="439"/>
      <c r="F12" s="439"/>
      <c r="G12" s="439"/>
      <c r="H12" s="439"/>
      <c r="I12" s="317"/>
      <c r="J12" s="317"/>
      <c r="K12" s="317"/>
      <c r="L12" s="317"/>
      <c r="M12" s="317"/>
      <c r="N12" s="310"/>
      <c r="O12" s="310"/>
      <c r="P12" s="310"/>
      <c r="Q12" s="310"/>
      <c r="R12" s="310"/>
    </row>
    <row r="13" spans="1:18" ht="12.75">
      <c r="A13" s="440" t="s">
        <v>458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317"/>
      <c r="N13" s="317"/>
      <c r="O13" s="317"/>
      <c r="P13" s="317"/>
      <c r="Q13" s="317"/>
      <c r="R13" s="317"/>
    </row>
    <row r="14" spans="1:18" ht="12.75">
      <c r="A14" s="440" t="s">
        <v>457</v>
      </c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317"/>
      <c r="M14" s="317"/>
      <c r="N14" s="317"/>
      <c r="O14" s="317"/>
      <c r="P14" s="317"/>
      <c r="Q14" s="317"/>
      <c r="R14" s="310"/>
    </row>
    <row r="15" spans="1:18" ht="12.75">
      <c r="A15" s="440" t="s">
        <v>456</v>
      </c>
      <c r="B15" s="439"/>
      <c r="C15" s="439"/>
      <c r="D15" s="439"/>
      <c r="E15" s="439"/>
      <c r="F15" s="439"/>
      <c r="G15" s="439"/>
      <c r="H15" s="439"/>
      <c r="I15" s="315"/>
      <c r="J15" s="315"/>
      <c r="K15" s="315"/>
      <c r="L15" s="315"/>
      <c r="M15" s="315"/>
      <c r="N15" s="315"/>
      <c r="O15" s="315"/>
      <c r="P15" s="315"/>
      <c r="Q15" s="315"/>
      <c r="R15" s="315"/>
    </row>
    <row r="16" spans="1:18" ht="12.75">
      <c r="A16" s="316"/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</row>
    <row r="17" spans="1:18" ht="12.75">
      <c r="A17" s="438" t="s">
        <v>455</v>
      </c>
      <c r="B17" s="439"/>
      <c r="C17" s="439"/>
      <c r="D17" s="439"/>
      <c r="E17" s="439"/>
      <c r="F17" s="439"/>
      <c r="G17" s="439"/>
      <c r="H17" s="439"/>
      <c r="I17" s="315"/>
      <c r="J17" s="315"/>
      <c r="K17" s="315"/>
      <c r="L17" s="315"/>
      <c r="M17" s="315"/>
      <c r="N17" s="315"/>
      <c r="O17" s="315"/>
      <c r="P17" s="315"/>
      <c r="Q17" s="315"/>
      <c r="R17" s="315"/>
    </row>
    <row r="18" spans="1:18" ht="12.75">
      <c r="A18" s="438" t="s">
        <v>454</v>
      </c>
      <c r="B18" s="439"/>
      <c r="C18" s="439"/>
      <c r="D18" s="439"/>
      <c r="E18" s="439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</row>
    <row r="19" spans="1:18" ht="12.75">
      <c r="A19" s="310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</row>
    <row r="20" spans="1:18" ht="12.75">
      <c r="A20" s="314" t="s">
        <v>453</v>
      </c>
      <c r="B20" s="313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</row>
    <row r="21" spans="1:18" ht="12.75">
      <c r="A21" s="310" t="s">
        <v>452</v>
      </c>
      <c r="B21" s="438" t="s">
        <v>451</v>
      </c>
      <c r="C21" s="439"/>
      <c r="D21" s="439"/>
      <c r="E21" s="439"/>
      <c r="F21" s="439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</row>
    <row r="22" spans="1:18" ht="12.75">
      <c r="A22" s="310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</row>
    <row r="23" spans="1:18" ht="15.75" customHeight="1">
      <c r="A23" s="310" t="s">
        <v>450</v>
      </c>
      <c r="B23" s="443" t="s">
        <v>449</v>
      </c>
      <c r="C23" s="439"/>
      <c r="D23" s="439"/>
      <c r="E23" s="439"/>
      <c r="F23" s="439"/>
      <c r="G23" s="439"/>
      <c r="H23" s="439"/>
      <c r="I23" s="439"/>
      <c r="J23" s="439"/>
      <c r="K23" s="439"/>
      <c r="L23" s="310"/>
      <c r="M23" s="310"/>
      <c r="N23" s="310"/>
      <c r="O23" s="310"/>
      <c r="P23" s="310"/>
      <c r="Q23" s="310"/>
      <c r="R23" s="310"/>
    </row>
    <row r="24" spans="1:18" ht="15.75" customHeight="1">
      <c r="A24" s="310"/>
      <c r="B24" s="312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</row>
    <row r="25" spans="1:18" ht="15.75" customHeight="1">
      <c r="A25" s="310" t="s">
        <v>448</v>
      </c>
      <c r="B25" s="443" t="s">
        <v>447</v>
      </c>
      <c r="C25" s="439"/>
      <c r="D25" s="439"/>
      <c r="E25" s="439"/>
      <c r="F25" s="439"/>
      <c r="G25" s="439"/>
      <c r="H25" s="439"/>
      <c r="I25" s="310"/>
      <c r="J25" s="310"/>
      <c r="K25" s="310"/>
      <c r="L25" s="310"/>
      <c r="M25" s="310"/>
      <c r="N25" s="310"/>
      <c r="O25" s="310"/>
      <c r="P25" s="310"/>
      <c r="Q25" s="310"/>
      <c r="R25" s="310"/>
    </row>
    <row r="26" spans="1:18" ht="12.75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</row>
    <row r="27" spans="1:18" ht="12.75">
      <c r="A27" s="310" t="s">
        <v>446</v>
      </c>
      <c r="B27" s="438" t="s">
        <v>445</v>
      </c>
      <c r="C27" s="439"/>
      <c r="D27" s="439"/>
      <c r="E27" s="439"/>
      <c r="F27" s="439"/>
      <c r="G27" s="439"/>
      <c r="H27" s="439"/>
      <c r="I27" s="310"/>
      <c r="J27" s="310"/>
      <c r="K27" s="310"/>
      <c r="L27" s="310"/>
      <c r="M27" s="310"/>
      <c r="N27" s="310"/>
      <c r="O27" s="310"/>
      <c r="P27" s="310"/>
      <c r="Q27" s="310"/>
      <c r="R27" s="310"/>
    </row>
    <row r="28" spans="1:18" ht="12.75">
      <c r="A28" s="310"/>
      <c r="B28" s="438" t="s">
        <v>444</v>
      </c>
      <c r="C28" s="439"/>
      <c r="D28" s="439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</row>
    <row r="29" spans="1:18" ht="12.75">
      <c r="A29" s="310"/>
      <c r="B29" s="438" t="s">
        <v>443</v>
      </c>
      <c r="C29" s="439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</row>
    <row r="30" spans="1:18" ht="12.75">
      <c r="A30" s="310"/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</row>
    <row r="31" spans="1:18" ht="15.75" customHeight="1">
      <c r="A31" s="310" t="s">
        <v>442</v>
      </c>
      <c r="B31" s="443" t="s">
        <v>441</v>
      </c>
      <c r="C31" s="439"/>
      <c r="D31" s="439"/>
      <c r="E31" s="439"/>
      <c r="F31" s="439"/>
      <c r="G31" s="439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</row>
    <row r="32" spans="1:18" ht="12.75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</row>
    <row r="33" spans="1:18" ht="12.75">
      <c r="A33" s="310" t="s">
        <v>440</v>
      </c>
      <c r="B33" s="442" t="s">
        <v>439</v>
      </c>
      <c r="C33" s="439"/>
      <c r="D33" s="439"/>
      <c r="E33" s="439"/>
      <c r="F33" s="439"/>
      <c r="G33" s="439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</row>
    <row r="34" spans="1:18" ht="12.75">
      <c r="A34" s="310"/>
      <c r="B34" s="438" t="s">
        <v>438</v>
      </c>
      <c r="C34" s="439"/>
      <c r="D34" s="439"/>
      <c r="E34" s="439"/>
      <c r="F34" s="439"/>
      <c r="G34" s="439"/>
      <c r="H34" s="439"/>
      <c r="I34" s="310"/>
      <c r="J34" s="310"/>
      <c r="K34" s="310"/>
      <c r="L34" s="310"/>
      <c r="M34" s="310"/>
      <c r="N34" s="310"/>
      <c r="O34" s="310"/>
      <c r="P34" s="310"/>
      <c r="Q34" s="310"/>
      <c r="R34" s="310"/>
    </row>
    <row r="35" spans="1:18" ht="12.75">
      <c r="A35" s="310"/>
      <c r="B35" s="438" t="s">
        <v>437</v>
      </c>
      <c r="C35" s="439"/>
      <c r="D35" s="439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</row>
    <row r="36" spans="1:18" ht="12.75">
      <c r="A36" s="310"/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</row>
    <row r="37" spans="1:18" ht="12.75">
      <c r="A37" s="310" t="s">
        <v>436</v>
      </c>
      <c r="B37" s="438" t="s">
        <v>435</v>
      </c>
      <c r="C37" s="439"/>
      <c r="D37" s="439"/>
      <c r="E37" s="439"/>
      <c r="F37" s="439"/>
      <c r="G37" s="439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</row>
    <row r="38" spans="1:18" ht="12.75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</row>
    <row r="39" spans="1:18" ht="12.75">
      <c r="A39" s="310" t="s">
        <v>434</v>
      </c>
      <c r="B39" s="438" t="s">
        <v>433</v>
      </c>
      <c r="C39" s="439"/>
      <c r="D39" s="439"/>
      <c r="E39" s="439"/>
      <c r="F39" s="439"/>
      <c r="G39" s="439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</row>
    <row r="40" spans="1:18" ht="12.75">
      <c r="A40" s="310"/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</row>
    <row r="41" spans="1:18" ht="12.75">
      <c r="A41" s="310"/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</row>
    <row r="42" spans="1:18" ht="12.75">
      <c r="A42" s="314" t="s">
        <v>432</v>
      </c>
      <c r="B42" s="313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</row>
    <row r="43" spans="1:18" ht="12.75">
      <c r="A43" s="438" t="s">
        <v>431</v>
      </c>
      <c r="B43" s="439"/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310"/>
      <c r="N43" s="310"/>
      <c r="O43" s="310"/>
      <c r="P43" s="310"/>
      <c r="Q43" s="310"/>
      <c r="R43" s="310"/>
    </row>
    <row r="44" spans="1:18" ht="12.75">
      <c r="A44" s="441" t="s">
        <v>430</v>
      </c>
      <c r="B44" s="439"/>
      <c r="C44" s="439"/>
      <c r="D44" s="439"/>
      <c r="E44" s="439"/>
      <c r="F44" s="439"/>
      <c r="G44" s="439"/>
      <c r="H44" s="439"/>
      <c r="I44" s="439"/>
      <c r="J44" s="310"/>
      <c r="K44" s="310"/>
      <c r="L44" s="310"/>
      <c r="M44" s="310"/>
      <c r="N44" s="310"/>
      <c r="O44" s="310"/>
      <c r="P44" s="310"/>
      <c r="Q44" s="310"/>
      <c r="R44" s="310"/>
    </row>
    <row r="45" spans="1:18" ht="15">
      <c r="A45" s="443" t="s">
        <v>429</v>
      </c>
      <c r="B45" s="439"/>
      <c r="C45" s="439"/>
      <c r="D45" s="439"/>
      <c r="E45" s="439"/>
      <c r="F45" s="439"/>
      <c r="G45" s="439"/>
      <c r="H45" s="439"/>
      <c r="I45" s="439"/>
      <c r="J45" s="310"/>
      <c r="K45" s="310"/>
      <c r="L45" s="310"/>
      <c r="M45" s="310"/>
      <c r="N45" s="310"/>
      <c r="O45" s="310"/>
      <c r="P45" s="310"/>
      <c r="Q45" s="310"/>
      <c r="R45" s="310"/>
    </row>
    <row r="46" spans="1:18" ht="12.75">
      <c r="A46" s="310"/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</row>
    <row r="47" spans="1:18" ht="12.75">
      <c r="A47" s="310"/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</row>
    <row r="48" spans="1:18" ht="12.75">
      <c r="A48" s="310"/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</row>
    <row r="49" spans="1:18" ht="12.75">
      <c r="A49" s="310"/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</row>
    <row r="50" spans="1:18" ht="12.75">
      <c r="A50" s="310"/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</row>
    <row r="51" spans="1:18" ht="12.75">
      <c r="A51" s="310"/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</row>
    <row r="52" spans="1:18" ht="12.75">
      <c r="A52" s="310"/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</row>
    <row r="53" spans="1:18" ht="12.75">
      <c r="A53" s="310"/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</row>
    <row r="54" spans="1:18" ht="12.75">
      <c r="A54" s="310"/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</row>
    <row r="55" spans="1:18" ht="12.75">
      <c r="A55" s="310"/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</row>
    <row r="56" spans="1:18" ht="12.75">
      <c r="A56" s="310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</row>
    <row r="57" spans="1:18" ht="12.75">
      <c r="A57" s="310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</row>
    <row r="58" spans="1:18" ht="12.75">
      <c r="A58" s="311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</row>
  </sheetData>
  <mergeCells count="29">
    <mergeCell ref="A44:I44"/>
    <mergeCell ref="A45:I45"/>
    <mergeCell ref="B21:F21"/>
    <mergeCell ref="B23:K23"/>
    <mergeCell ref="B25:H25"/>
    <mergeCell ref="B27:H27"/>
    <mergeCell ref="B28:D28"/>
    <mergeCell ref="B29:C29"/>
    <mergeCell ref="B31:G31"/>
    <mergeCell ref="B34:H34"/>
    <mergeCell ref="B35:D35"/>
    <mergeCell ref="B37:G37"/>
    <mergeCell ref="B39:G39"/>
    <mergeCell ref="A43:L43"/>
    <mergeCell ref="A14:K14"/>
    <mergeCell ref="A15:H15"/>
    <mergeCell ref="A17:H17"/>
    <mergeCell ref="A18:E18"/>
    <mergeCell ref="B33:G33"/>
    <mergeCell ref="A2:F2"/>
    <mergeCell ref="A3:C3"/>
    <mergeCell ref="A4:G4"/>
    <mergeCell ref="A5:F5"/>
    <mergeCell ref="A6:D6"/>
    <mergeCell ref="A7:B7"/>
    <mergeCell ref="A8:D8"/>
    <mergeCell ref="A11:E11"/>
    <mergeCell ref="A12:H12"/>
    <mergeCell ref="A13:L13"/>
  </mergeCells>
  <hyperlinks>
    <hyperlink ref="A2" r:id="rId1" xr:uid="{1B68BA5D-AD46-4B53-AF1D-F0D4CF6D1C01}"/>
    <hyperlink ref="B23" r:id="rId2" xr:uid="{16D7497E-D352-4508-8908-FEE9F179747A}"/>
    <hyperlink ref="B25" r:id="rId3" xr:uid="{2EEA42C2-76B1-43E4-9CD5-1C342ACD4E15}"/>
    <hyperlink ref="B31" r:id="rId4" xr:uid="{C72BD72D-136D-4206-8AAC-07DEFA514FDE}"/>
    <hyperlink ref="A44" r:id="rId5" xr:uid="{ED21810A-9AFA-4E7A-B8DA-29E4A8FDDFE4}"/>
    <hyperlink ref="A45" r:id="rId6" xr:uid="{17066973-493D-4F82-A851-17F6AEACE9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9"/>
  <sheetViews>
    <sheetView workbookViewId="0">
      <selection activeCell="I14" sqref="I14"/>
    </sheetView>
  </sheetViews>
  <sheetFormatPr defaultRowHeight="15"/>
  <cols>
    <col min="1" max="1" width="9.140625" customWidth="1"/>
    <col min="4" max="21" width="9.140625" customWidth="1"/>
    <col min="22" max="22" width="9.140625" style="18" customWidth="1"/>
  </cols>
  <sheetData>
    <row r="1" spans="1:22" s="323" customFormat="1" ht="15" customHeight="1" thickBot="1">
      <c r="A1" s="318" t="s">
        <v>16</v>
      </c>
      <c r="B1" s="318" t="s">
        <v>196</v>
      </c>
      <c r="C1" s="318" t="s">
        <v>197</v>
      </c>
      <c r="D1" s="319" t="s">
        <v>19</v>
      </c>
      <c r="E1" s="318" t="s">
        <v>4</v>
      </c>
      <c r="F1" s="318" t="s">
        <v>17</v>
      </c>
      <c r="G1" s="318" t="s">
        <v>18</v>
      </c>
      <c r="H1" s="318" t="s">
        <v>20</v>
      </c>
      <c r="I1" s="320" t="s">
        <v>21</v>
      </c>
      <c r="J1" s="319" t="s">
        <v>198</v>
      </c>
      <c r="K1" s="318" t="s">
        <v>199</v>
      </c>
      <c r="L1" s="318" t="s">
        <v>200</v>
      </c>
      <c r="M1" s="318" t="s">
        <v>201</v>
      </c>
      <c r="N1" s="321" t="s">
        <v>202</v>
      </c>
      <c r="O1" s="318" t="s">
        <v>203</v>
      </c>
      <c r="P1" s="318" t="s">
        <v>204</v>
      </c>
      <c r="Q1" s="318" t="s">
        <v>205</v>
      </c>
      <c r="R1" s="321" t="s">
        <v>206</v>
      </c>
      <c r="S1" s="318" t="s">
        <v>207</v>
      </c>
      <c r="T1" s="318" t="s">
        <v>208</v>
      </c>
      <c r="U1" s="320" t="s">
        <v>209</v>
      </c>
      <c r="V1" s="322" t="s">
        <v>210</v>
      </c>
    </row>
    <row r="2" spans="1:22" s="325" customFormat="1" ht="15" customHeight="1" thickTop="1">
      <c r="A2" s="163" t="s">
        <v>180</v>
      </c>
      <c r="B2" s="163" t="s">
        <v>108</v>
      </c>
      <c r="C2" s="163" t="s">
        <v>23</v>
      </c>
      <c r="D2" s="163">
        <v>5.7088000488281248</v>
      </c>
      <c r="E2" s="163">
        <v>3648</v>
      </c>
      <c r="F2" s="163">
        <v>1496</v>
      </c>
      <c r="G2" s="163">
        <v>1438</v>
      </c>
      <c r="H2" s="163">
        <v>639.01344744923131</v>
      </c>
      <c r="I2" s="163">
        <v>262.05156726536461</v>
      </c>
      <c r="J2" s="163">
        <v>1445</v>
      </c>
      <c r="K2" s="163">
        <v>875</v>
      </c>
      <c r="L2" s="163">
        <v>135</v>
      </c>
      <c r="M2" s="163">
        <v>355</v>
      </c>
      <c r="N2" s="324">
        <v>0.24567474048442905</v>
      </c>
      <c r="O2" s="163">
        <v>60</v>
      </c>
      <c r="P2" s="163">
        <v>15</v>
      </c>
      <c r="Q2" s="163">
        <v>75</v>
      </c>
      <c r="R2" s="324">
        <v>5.1903114186851208E-2</v>
      </c>
      <c r="S2" s="163">
        <v>10</v>
      </c>
      <c r="T2" s="163">
        <v>0</v>
      </c>
      <c r="U2" s="163">
        <v>0</v>
      </c>
      <c r="V2" s="163" t="s">
        <v>6</v>
      </c>
    </row>
    <row r="3" spans="1:22" ht="15" customHeight="1">
      <c r="A3" s="163" t="s">
        <v>181</v>
      </c>
      <c r="B3" s="163" t="s">
        <v>108</v>
      </c>
      <c r="C3" s="163" t="s">
        <v>23</v>
      </c>
      <c r="D3" s="163">
        <v>11.519599609375</v>
      </c>
      <c r="E3" s="163">
        <v>5398</v>
      </c>
      <c r="F3" s="163">
        <v>2547</v>
      </c>
      <c r="G3" s="163">
        <v>2274</v>
      </c>
      <c r="H3" s="163">
        <v>468.59267535713167</v>
      </c>
      <c r="I3" s="163">
        <v>221.10143463034723</v>
      </c>
      <c r="J3" s="163">
        <v>2445</v>
      </c>
      <c r="K3" s="163">
        <v>1435</v>
      </c>
      <c r="L3" s="163">
        <v>370</v>
      </c>
      <c r="M3" s="163">
        <v>475</v>
      </c>
      <c r="N3" s="324">
        <v>0.19427402862985685</v>
      </c>
      <c r="O3" s="163">
        <v>110</v>
      </c>
      <c r="P3" s="163">
        <v>35</v>
      </c>
      <c r="Q3" s="163">
        <v>145</v>
      </c>
      <c r="R3" s="324">
        <v>5.9304703476482618E-2</v>
      </c>
      <c r="S3" s="163">
        <v>0</v>
      </c>
      <c r="T3" s="163">
        <v>0</v>
      </c>
      <c r="U3" s="163">
        <v>10</v>
      </c>
      <c r="V3" s="163" t="s">
        <v>6</v>
      </c>
    </row>
    <row r="4" spans="1:22" ht="15" customHeight="1">
      <c r="A4" s="218" t="s">
        <v>107</v>
      </c>
      <c r="B4" s="218" t="s">
        <v>108</v>
      </c>
      <c r="C4" s="218" t="s">
        <v>23</v>
      </c>
      <c r="D4" s="218">
        <v>2.3628999328613283</v>
      </c>
      <c r="E4" s="218">
        <v>2637</v>
      </c>
      <c r="F4" s="218">
        <v>1371</v>
      </c>
      <c r="G4" s="218">
        <v>1146</v>
      </c>
      <c r="H4" s="218">
        <v>1116.0015552612731</v>
      </c>
      <c r="I4" s="218">
        <v>580.21923862844346</v>
      </c>
      <c r="J4" s="218">
        <v>1280</v>
      </c>
      <c r="K4" s="218">
        <v>590</v>
      </c>
      <c r="L4" s="218">
        <v>125</v>
      </c>
      <c r="M4" s="218">
        <v>90</v>
      </c>
      <c r="N4" s="326">
        <v>7.03125E-2</v>
      </c>
      <c r="O4" s="218">
        <v>410</v>
      </c>
      <c r="P4" s="218">
        <v>40</v>
      </c>
      <c r="Q4" s="218">
        <v>450</v>
      </c>
      <c r="R4" s="326">
        <v>0.3515625</v>
      </c>
      <c r="S4" s="218">
        <v>0</v>
      </c>
      <c r="T4" s="218">
        <v>15</v>
      </c>
      <c r="U4" s="218">
        <v>10</v>
      </c>
      <c r="V4" s="218" t="s">
        <v>5</v>
      </c>
    </row>
    <row r="5" spans="1:22" ht="15" customHeight="1">
      <c r="A5" s="75" t="s">
        <v>109</v>
      </c>
      <c r="B5" s="75" t="s">
        <v>108</v>
      </c>
      <c r="C5" s="75" t="s">
        <v>23</v>
      </c>
      <c r="D5" s="75">
        <v>0.48110000610351561</v>
      </c>
      <c r="E5" s="75">
        <v>3259</v>
      </c>
      <c r="F5" s="75">
        <v>2437</v>
      </c>
      <c r="G5" s="75">
        <v>2032</v>
      </c>
      <c r="H5" s="75">
        <v>6774.059361160721</v>
      </c>
      <c r="I5" s="75">
        <v>5065.4748889686034</v>
      </c>
      <c r="J5" s="75">
        <v>2075</v>
      </c>
      <c r="K5" s="75">
        <v>425</v>
      </c>
      <c r="L5" s="75">
        <v>70</v>
      </c>
      <c r="M5" s="75">
        <v>240</v>
      </c>
      <c r="N5" s="327">
        <v>0.11566265060240964</v>
      </c>
      <c r="O5" s="75">
        <v>1285</v>
      </c>
      <c r="P5" s="75">
        <v>35</v>
      </c>
      <c r="Q5" s="75">
        <v>1320</v>
      </c>
      <c r="R5" s="327">
        <v>0.636144578313253</v>
      </c>
      <c r="S5" s="75">
        <v>0</v>
      </c>
      <c r="T5" s="75">
        <v>0</v>
      </c>
      <c r="U5" s="75">
        <v>15</v>
      </c>
      <c r="V5" s="75" t="s">
        <v>5</v>
      </c>
    </row>
    <row r="6" spans="1:22" ht="15" customHeight="1">
      <c r="A6" s="75" t="s">
        <v>110</v>
      </c>
      <c r="B6" s="75" t="s">
        <v>108</v>
      </c>
      <c r="C6" s="75" t="s">
        <v>23</v>
      </c>
      <c r="D6" s="75">
        <v>0.48150001525878905</v>
      </c>
      <c r="E6" s="75">
        <v>4221</v>
      </c>
      <c r="F6" s="75">
        <v>3038</v>
      </c>
      <c r="G6" s="75">
        <v>2512</v>
      </c>
      <c r="H6" s="75">
        <v>8766.3548623801471</v>
      </c>
      <c r="I6" s="75">
        <v>6309.4494366052795</v>
      </c>
      <c r="J6" s="75">
        <v>2195</v>
      </c>
      <c r="K6" s="75">
        <v>365</v>
      </c>
      <c r="L6" s="75">
        <v>110</v>
      </c>
      <c r="M6" s="75">
        <v>275</v>
      </c>
      <c r="N6" s="327">
        <v>0.12528473804100229</v>
      </c>
      <c r="O6" s="75">
        <v>1380</v>
      </c>
      <c r="P6" s="75">
        <v>60</v>
      </c>
      <c r="Q6" s="75">
        <v>1440</v>
      </c>
      <c r="R6" s="327">
        <v>0.6560364464692483</v>
      </c>
      <c r="S6" s="75">
        <v>0</v>
      </c>
      <c r="T6" s="75">
        <v>10</v>
      </c>
      <c r="U6" s="75">
        <v>10</v>
      </c>
      <c r="V6" s="75" t="s">
        <v>5</v>
      </c>
    </row>
    <row r="7" spans="1:22" ht="15" customHeight="1">
      <c r="A7" s="75" t="s">
        <v>111</v>
      </c>
      <c r="B7" s="75" t="s">
        <v>108</v>
      </c>
      <c r="C7" s="75" t="s">
        <v>23</v>
      </c>
      <c r="D7" s="75">
        <v>0.76779998779296876</v>
      </c>
      <c r="E7" s="75">
        <v>1796</v>
      </c>
      <c r="F7" s="75">
        <v>725</v>
      </c>
      <c r="G7" s="75">
        <v>669</v>
      </c>
      <c r="H7" s="75">
        <v>2339.1508577156651</v>
      </c>
      <c r="I7" s="75">
        <v>944.25633176161307</v>
      </c>
      <c r="J7" s="75">
        <v>810</v>
      </c>
      <c r="K7" s="75">
        <v>380</v>
      </c>
      <c r="L7" s="75">
        <v>20</v>
      </c>
      <c r="M7" s="75">
        <v>40</v>
      </c>
      <c r="N7" s="327">
        <v>4.9382716049382713E-2</v>
      </c>
      <c r="O7" s="75">
        <v>335</v>
      </c>
      <c r="P7" s="75">
        <v>10</v>
      </c>
      <c r="Q7" s="75">
        <v>345</v>
      </c>
      <c r="R7" s="327">
        <v>0.42592592592592593</v>
      </c>
      <c r="S7" s="75">
        <v>10</v>
      </c>
      <c r="T7" s="75">
        <v>15</v>
      </c>
      <c r="U7" s="75">
        <v>0</v>
      </c>
      <c r="V7" s="75" t="s">
        <v>5</v>
      </c>
    </row>
    <row r="8" spans="1:22" ht="15" customHeight="1">
      <c r="A8" s="75" t="s">
        <v>112</v>
      </c>
      <c r="B8" s="75" t="s">
        <v>108</v>
      </c>
      <c r="C8" s="75" t="s">
        <v>23</v>
      </c>
      <c r="D8" s="75">
        <v>1.0522000122070312</v>
      </c>
      <c r="E8" s="75">
        <v>3217</v>
      </c>
      <c r="F8" s="75">
        <v>1790</v>
      </c>
      <c r="G8" s="75">
        <v>1465</v>
      </c>
      <c r="H8" s="75">
        <v>3057.4034999792625</v>
      </c>
      <c r="I8" s="75">
        <v>1701.1974712349643</v>
      </c>
      <c r="J8" s="75">
        <v>1405</v>
      </c>
      <c r="K8" s="75">
        <v>455</v>
      </c>
      <c r="L8" s="75">
        <v>110</v>
      </c>
      <c r="M8" s="75">
        <v>125</v>
      </c>
      <c r="N8" s="327">
        <v>8.8967971530249115E-2</v>
      </c>
      <c r="O8" s="75">
        <v>675</v>
      </c>
      <c r="P8" s="75">
        <v>25</v>
      </c>
      <c r="Q8" s="75">
        <v>700</v>
      </c>
      <c r="R8" s="327">
        <v>0.49822064056939502</v>
      </c>
      <c r="S8" s="75">
        <v>0</v>
      </c>
      <c r="T8" s="75">
        <v>10</v>
      </c>
      <c r="U8" s="75">
        <v>10</v>
      </c>
      <c r="V8" s="75" t="s">
        <v>5</v>
      </c>
    </row>
    <row r="9" spans="1:22" ht="15" customHeight="1">
      <c r="A9" s="75" t="s">
        <v>113</v>
      </c>
      <c r="B9" s="75" t="s">
        <v>108</v>
      </c>
      <c r="C9" s="75" t="s">
        <v>23</v>
      </c>
      <c r="D9" s="75">
        <v>1.1718000030517579</v>
      </c>
      <c r="E9" s="75">
        <v>1780</v>
      </c>
      <c r="F9" s="75">
        <v>1259</v>
      </c>
      <c r="G9" s="75">
        <v>1073</v>
      </c>
      <c r="H9" s="75">
        <v>1519.0305473325539</v>
      </c>
      <c r="I9" s="75">
        <v>1074.4154264560029</v>
      </c>
      <c r="J9" s="75">
        <v>700</v>
      </c>
      <c r="K9" s="75">
        <v>145</v>
      </c>
      <c r="L9" s="75">
        <v>0</v>
      </c>
      <c r="M9" s="75">
        <v>45</v>
      </c>
      <c r="N9" s="327">
        <v>6.4285714285714279E-2</v>
      </c>
      <c r="O9" s="75">
        <v>460</v>
      </c>
      <c r="P9" s="75">
        <v>10</v>
      </c>
      <c r="Q9" s="75">
        <v>470</v>
      </c>
      <c r="R9" s="327">
        <v>0.67142857142857137</v>
      </c>
      <c r="S9" s="75">
        <v>0</v>
      </c>
      <c r="T9" s="75">
        <v>10</v>
      </c>
      <c r="U9" s="75">
        <v>30</v>
      </c>
      <c r="V9" s="75" t="s">
        <v>5</v>
      </c>
    </row>
    <row r="10" spans="1:22" ht="15" customHeight="1">
      <c r="A10" s="75" t="s">
        <v>114</v>
      </c>
      <c r="B10" s="75" t="s">
        <v>108</v>
      </c>
      <c r="C10" s="75" t="s">
        <v>23</v>
      </c>
      <c r="D10" s="75">
        <v>0.50060001373291019</v>
      </c>
      <c r="E10" s="75">
        <v>2641</v>
      </c>
      <c r="F10" s="75">
        <v>2073</v>
      </c>
      <c r="G10" s="75">
        <v>1527</v>
      </c>
      <c r="H10" s="75">
        <v>5275.6690522367371</v>
      </c>
      <c r="I10" s="75">
        <v>4141.0306494838151</v>
      </c>
      <c r="J10" s="75">
        <v>1545</v>
      </c>
      <c r="K10" s="75">
        <v>300</v>
      </c>
      <c r="L10" s="75">
        <v>30</v>
      </c>
      <c r="M10" s="75">
        <v>160</v>
      </c>
      <c r="N10" s="327">
        <v>0.10355987055016182</v>
      </c>
      <c r="O10" s="75">
        <v>980</v>
      </c>
      <c r="P10" s="75">
        <v>40</v>
      </c>
      <c r="Q10" s="75">
        <v>1020</v>
      </c>
      <c r="R10" s="327">
        <v>0.66019417475728159</v>
      </c>
      <c r="S10" s="75">
        <v>0</v>
      </c>
      <c r="T10" s="75">
        <v>0</v>
      </c>
      <c r="U10" s="75">
        <v>25</v>
      </c>
      <c r="V10" s="75" t="s">
        <v>5</v>
      </c>
    </row>
    <row r="11" spans="1:22" ht="15" customHeight="1">
      <c r="A11" s="75" t="s">
        <v>115</v>
      </c>
      <c r="B11" s="75" t="s">
        <v>108</v>
      </c>
      <c r="C11" s="75" t="s">
        <v>23</v>
      </c>
      <c r="D11" s="75">
        <v>0.63749999999999996</v>
      </c>
      <c r="E11" s="75">
        <v>1859</v>
      </c>
      <c r="F11" s="75">
        <v>1223</v>
      </c>
      <c r="G11" s="75">
        <v>1080</v>
      </c>
      <c r="H11" s="75">
        <v>2916.0784313725494</v>
      </c>
      <c r="I11" s="75">
        <v>1918.4313725490197</v>
      </c>
      <c r="J11" s="75">
        <v>1195</v>
      </c>
      <c r="K11" s="75">
        <v>250</v>
      </c>
      <c r="L11" s="75">
        <v>60</v>
      </c>
      <c r="M11" s="75">
        <v>100</v>
      </c>
      <c r="N11" s="327">
        <v>8.3682008368200833E-2</v>
      </c>
      <c r="O11" s="75">
        <v>705</v>
      </c>
      <c r="P11" s="75">
        <v>50</v>
      </c>
      <c r="Q11" s="75">
        <v>755</v>
      </c>
      <c r="R11" s="327">
        <v>0.63179916317991636</v>
      </c>
      <c r="S11" s="75">
        <v>10</v>
      </c>
      <c r="T11" s="75">
        <v>15</v>
      </c>
      <c r="U11" s="75">
        <v>0</v>
      </c>
      <c r="V11" s="75" t="s">
        <v>5</v>
      </c>
    </row>
    <row r="12" spans="1:22" ht="15" customHeight="1">
      <c r="A12" s="75" t="s">
        <v>116</v>
      </c>
      <c r="B12" s="75" t="s">
        <v>108</v>
      </c>
      <c r="C12" s="75" t="s">
        <v>23</v>
      </c>
      <c r="D12" s="75">
        <v>0.82930000305175777</v>
      </c>
      <c r="E12" s="75">
        <v>4699</v>
      </c>
      <c r="F12" s="75">
        <v>2877</v>
      </c>
      <c r="G12" s="75">
        <v>2532</v>
      </c>
      <c r="H12" s="75">
        <v>5666.2245058580193</v>
      </c>
      <c r="I12" s="75">
        <v>3469.1908711116239</v>
      </c>
      <c r="J12" s="75">
        <v>2325</v>
      </c>
      <c r="K12" s="75">
        <v>440</v>
      </c>
      <c r="L12" s="75">
        <v>105</v>
      </c>
      <c r="M12" s="75">
        <v>380</v>
      </c>
      <c r="N12" s="327">
        <v>0.16344086021505377</v>
      </c>
      <c r="O12" s="75">
        <v>1220</v>
      </c>
      <c r="P12" s="75">
        <v>130</v>
      </c>
      <c r="Q12" s="75">
        <v>1350</v>
      </c>
      <c r="R12" s="327">
        <v>0.58064516129032262</v>
      </c>
      <c r="S12" s="75">
        <v>0</v>
      </c>
      <c r="T12" s="75">
        <v>10</v>
      </c>
      <c r="U12" s="75">
        <v>30</v>
      </c>
      <c r="V12" s="75" t="s">
        <v>5</v>
      </c>
    </row>
    <row r="13" spans="1:22" ht="15" customHeight="1">
      <c r="A13" s="75" t="s">
        <v>117</v>
      </c>
      <c r="B13" s="75" t="s">
        <v>108</v>
      </c>
      <c r="C13" s="75" t="s">
        <v>23</v>
      </c>
      <c r="D13" s="75">
        <v>0.80819999694824218</v>
      </c>
      <c r="E13" s="75">
        <v>5768</v>
      </c>
      <c r="F13" s="75">
        <v>2922</v>
      </c>
      <c r="G13" s="75">
        <v>2604</v>
      </c>
      <c r="H13" s="75">
        <v>7136.847341969722</v>
      </c>
      <c r="I13" s="75">
        <v>3615.4417359978379</v>
      </c>
      <c r="J13" s="75">
        <v>3415</v>
      </c>
      <c r="K13" s="75">
        <v>920</v>
      </c>
      <c r="L13" s="75">
        <v>230</v>
      </c>
      <c r="M13" s="75">
        <v>590</v>
      </c>
      <c r="N13" s="327">
        <v>0.17276720351390923</v>
      </c>
      <c r="O13" s="75">
        <v>1495</v>
      </c>
      <c r="P13" s="75">
        <v>125</v>
      </c>
      <c r="Q13" s="75">
        <v>1620</v>
      </c>
      <c r="R13" s="327">
        <v>0.47437774524158127</v>
      </c>
      <c r="S13" s="75">
        <v>10</v>
      </c>
      <c r="T13" s="75">
        <v>35</v>
      </c>
      <c r="U13" s="75">
        <v>10</v>
      </c>
      <c r="V13" s="75" t="s">
        <v>5</v>
      </c>
    </row>
    <row r="14" spans="1:22" ht="15" customHeight="1">
      <c r="A14" s="75" t="s">
        <v>118</v>
      </c>
      <c r="B14" s="75" t="s">
        <v>108</v>
      </c>
      <c r="C14" s="75" t="s">
        <v>23</v>
      </c>
      <c r="D14" s="75">
        <v>0.52360000610351565</v>
      </c>
      <c r="E14" s="75">
        <v>2594</v>
      </c>
      <c r="F14" s="75">
        <v>1212</v>
      </c>
      <c r="G14" s="75">
        <v>1053</v>
      </c>
      <c r="H14" s="75">
        <v>4954.1634258254126</v>
      </c>
      <c r="I14" s="75">
        <v>2314.7440524673862</v>
      </c>
      <c r="J14" s="75">
        <v>1365</v>
      </c>
      <c r="K14" s="75">
        <v>435</v>
      </c>
      <c r="L14" s="75">
        <v>65</v>
      </c>
      <c r="M14" s="75">
        <v>150</v>
      </c>
      <c r="N14" s="327">
        <v>0.10989010989010989</v>
      </c>
      <c r="O14" s="75">
        <v>605</v>
      </c>
      <c r="P14" s="75">
        <v>70</v>
      </c>
      <c r="Q14" s="75">
        <v>675</v>
      </c>
      <c r="R14" s="327">
        <v>0.49450549450549453</v>
      </c>
      <c r="S14" s="75">
        <v>0</v>
      </c>
      <c r="T14" s="75">
        <v>10</v>
      </c>
      <c r="U14" s="75">
        <v>35</v>
      </c>
      <c r="V14" s="75" t="s">
        <v>5</v>
      </c>
    </row>
    <row r="15" spans="1:22" ht="15" customHeight="1">
      <c r="A15" s="75" t="s">
        <v>119</v>
      </c>
      <c r="B15" s="75" t="s">
        <v>108</v>
      </c>
      <c r="C15" s="75" t="s">
        <v>23</v>
      </c>
      <c r="D15" s="75">
        <v>0.78959999084472654</v>
      </c>
      <c r="E15" s="75">
        <v>2613</v>
      </c>
      <c r="F15" s="75">
        <v>1162</v>
      </c>
      <c r="G15" s="75">
        <v>1100</v>
      </c>
      <c r="H15" s="75">
        <v>3309.2705550877367</v>
      </c>
      <c r="I15" s="75">
        <v>1471.6312227370647</v>
      </c>
      <c r="J15" s="75">
        <v>1360</v>
      </c>
      <c r="K15" s="75">
        <v>655</v>
      </c>
      <c r="L15" s="75">
        <v>175</v>
      </c>
      <c r="M15" s="75">
        <v>195</v>
      </c>
      <c r="N15" s="327">
        <v>0.14338235294117646</v>
      </c>
      <c r="O15" s="75">
        <v>280</v>
      </c>
      <c r="P15" s="75">
        <v>50</v>
      </c>
      <c r="Q15" s="75">
        <v>330</v>
      </c>
      <c r="R15" s="327">
        <v>0.24264705882352941</v>
      </c>
      <c r="S15" s="75">
        <v>0</v>
      </c>
      <c r="T15" s="75">
        <v>0</v>
      </c>
      <c r="U15" s="75">
        <v>10</v>
      </c>
      <c r="V15" s="75" t="s">
        <v>5</v>
      </c>
    </row>
    <row r="16" spans="1:22" ht="15" customHeight="1">
      <c r="A16" s="97" t="s">
        <v>126</v>
      </c>
      <c r="B16" s="97" t="s">
        <v>108</v>
      </c>
      <c r="C16" s="97" t="s">
        <v>23</v>
      </c>
      <c r="D16" s="97">
        <v>1.841300048828125</v>
      </c>
      <c r="E16" s="97">
        <v>4023</v>
      </c>
      <c r="F16" s="97">
        <v>1962</v>
      </c>
      <c r="G16" s="97">
        <v>1882</v>
      </c>
      <c r="H16" s="97">
        <v>2184.8693278210653</v>
      </c>
      <c r="I16" s="97">
        <v>1065.5514842617276</v>
      </c>
      <c r="J16" s="97">
        <v>1580</v>
      </c>
      <c r="K16" s="97">
        <v>1075</v>
      </c>
      <c r="L16" s="97">
        <v>145</v>
      </c>
      <c r="M16" s="97">
        <v>210</v>
      </c>
      <c r="N16" s="328">
        <v>0.13291139240506328</v>
      </c>
      <c r="O16" s="97">
        <v>120</v>
      </c>
      <c r="P16" s="97">
        <v>0</v>
      </c>
      <c r="Q16" s="97">
        <v>120</v>
      </c>
      <c r="R16" s="328">
        <v>7.5949367088607597E-2</v>
      </c>
      <c r="S16" s="97">
        <v>0</v>
      </c>
      <c r="T16" s="97">
        <v>10</v>
      </c>
      <c r="U16" s="97">
        <v>10</v>
      </c>
      <c r="V16" s="97" t="s">
        <v>7</v>
      </c>
    </row>
    <row r="17" spans="1:22" ht="15" customHeight="1">
      <c r="A17" s="163" t="s">
        <v>182</v>
      </c>
      <c r="B17" s="163" t="s">
        <v>108</v>
      </c>
      <c r="C17" s="163" t="s">
        <v>23</v>
      </c>
      <c r="D17" s="163">
        <v>2.0355999755859373</v>
      </c>
      <c r="E17" s="163">
        <v>4746</v>
      </c>
      <c r="F17" s="163">
        <v>2502</v>
      </c>
      <c r="G17" s="163">
        <v>2303</v>
      </c>
      <c r="H17" s="163">
        <v>2331.4993402050359</v>
      </c>
      <c r="I17" s="163">
        <v>1229.1216496403288</v>
      </c>
      <c r="J17" s="163">
        <v>2420</v>
      </c>
      <c r="K17" s="163">
        <v>1310</v>
      </c>
      <c r="L17" s="163">
        <v>310</v>
      </c>
      <c r="M17" s="163">
        <v>615</v>
      </c>
      <c r="N17" s="324">
        <v>0.25413223140495866</v>
      </c>
      <c r="O17" s="163">
        <v>145</v>
      </c>
      <c r="P17" s="163">
        <v>10</v>
      </c>
      <c r="Q17" s="163">
        <v>155</v>
      </c>
      <c r="R17" s="324">
        <v>6.4049586776859499E-2</v>
      </c>
      <c r="S17" s="163">
        <v>0</v>
      </c>
      <c r="T17" s="163">
        <v>10</v>
      </c>
      <c r="U17" s="163">
        <v>15</v>
      </c>
      <c r="V17" s="163" t="s">
        <v>6</v>
      </c>
    </row>
    <row r="18" spans="1:22" ht="15" customHeight="1">
      <c r="A18" s="97" t="s">
        <v>127</v>
      </c>
      <c r="B18" s="97" t="s">
        <v>108</v>
      </c>
      <c r="C18" s="97" t="s">
        <v>23</v>
      </c>
      <c r="D18" s="97">
        <v>2.5588000488281248</v>
      </c>
      <c r="E18" s="97">
        <v>3058</v>
      </c>
      <c r="F18" s="97">
        <v>1386</v>
      </c>
      <c r="G18" s="97">
        <v>1322</v>
      </c>
      <c r="H18" s="97">
        <v>1195.0914263115237</v>
      </c>
      <c r="I18" s="97">
        <v>541.66014286061863</v>
      </c>
      <c r="J18" s="97">
        <v>1600</v>
      </c>
      <c r="K18" s="97">
        <v>965</v>
      </c>
      <c r="L18" s="97">
        <v>185</v>
      </c>
      <c r="M18" s="97">
        <v>280</v>
      </c>
      <c r="N18" s="328">
        <v>0.17499999999999999</v>
      </c>
      <c r="O18" s="97">
        <v>85</v>
      </c>
      <c r="P18" s="97">
        <v>40</v>
      </c>
      <c r="Q18" s="97">
        <v>125</v>
      </c>
      <c r="R18" s="328">
        <v>7.8125E-2</v>
      </c>
      <c r="S18" s="97">
        <v>20</v>
      </c>
      <c r="T18" s="97">
        <v>10</v>
      </c>
      <c r="U18" s="97">
        <v>20</v>
      </c>
      <c r="V18" s="97" t="s">
        <v>7</v>
      </c>
    </row>
    <row r="19" spans="1:22" ht="15" customHeight="1">
      <c r="A19" s="97" t="s">
        <v>128</v>
      </c>
      <c r="B19" s="97" t="s">
        <v>108</v>
      </c>
      <c r="C19" s="97" t="s">
        <v>23</v>
      </c>
      <c r="D19" s="97">
        <v>2.9032998657226563</v>
      </c>
      <c r="E19" s="97">
        <v>2266</v>
      </c>
      <c r="F19" s="97">
        <v>1041</v>
      </c>
      <c r="G19" s="97">
        <v>976</v>
      </c>
      <c r="H19" s="97">
        <v>780.49120132342</v>
      </c>
      <c r="I19" s="97">
        <v>358.5575201137159</v>
      </c>
      <c r="J19" s="97">
        <v>1055</v>
      </c>
      <c r="K19" s="97">
        <v>695</v>
      </c>
      <c r="L19" s="97">
        <v>145</v>
      </c>
      <c r="M19" s="97">
        <v>140</v>
      </c>
      <c r="N19" s="328">
        <v>0.13270142180094788</v>
      </c>
      <c r="O19" s="97">
        <v>60</v>
      </c>
      <c r="P19" s="97">
        <v>0</v>
      </c>
      <c r="Q19" s="97">
        <v>60</v>
      </c>
      <c r="R19" s="328">
        <v>5.6872037914691941E-2</v>
      </c>
      <c r="S19" s="97">
        <v>0</v>
      </c>
      <c r="T19" s="97">
        <v>0</v>
      </c>
      <c r="U19" s="97">
        <v>10</v>
      </c>
      <c r="V19" s="97" t="s">
        <v>7</v>
      </c>
    </row>
    <row r="20" spans="1:22" ht="15" customHeight="1">
      <c r="A20" s="75" t="s">
        <v>120</v>
      </c>
      <c r="B20" s="75" t="s">
        <v>108</v>
      </c>
      <c r="C20" s="75" t="s">
        <v>23</v>
      </c>
      <c r="D20" s="75">
        <v>1.3822999572753907</v>
      </c>
      <c r="E20" s="75">
        <v>3642</v>
      </c>
      <c r="F20" s="75">
        <v>1985</v>
      </c>
      <c r="G20" s="75">
        <v>1922</v>
      </c>
      <c r="H20" s="75">
        <v>2634.7392842134172</v>
      </c>
      <c r="I20" s="75">
        <v>1436.0124874145067</v>
      </c>
      <c r="J20" s="75">
        <v>1615</v>
      </c>
      <c r="K20" s="75">
        <v>790</v>
      </c>
      <c r="L20" s="75">
        <v>105</v>
      </c>
      <c r="M20" s="75">
        <v>405</v>
      </c>
      <c r="N20" s="327">
        <v>0.25077399380804954</v>
      </c>
      <c r="O20" s="75">
        <v>275</v>
      </c>
      <c r="P20" s="75">
        <v>30</v>
      </c>
      <c r="Q20" s="75">
        <v>305</v>
      </c>
      <c r="R20" s="327">
        <v>0.18885448916408668</v>
      </c>
      <c r="S20" s="75">
        <v>0</v>
      </c>
      <c r="T20" s="75">
        <v>0</v>
      </c>
      <c r="U20" s="75">
        <v>10</v>
      </c>
      <c r="V20" s="75" t="s">
        <v>5</v>
      </c>
    </row>
    <row r="21" spans="1:22" ht="15" customHeight="1">
      <c r="A21" s="75" t="s">
        <v>121</v>
      </c>
      <c r="B21" s="75" t="s">
        <v>108</v>
      </c>
      <c r="C21" s="75" t="s">
        <v>23</v>
      </c>
      <c r="D21" s="75">
        <v>0.89839996337890626</v>
      </c>
      <c r="E21" s="75">
        <v>4412</v>
      </c>
      <c r="F21" s="75">
        <v>2269</v>
      </c>
      <c r="G21" s="75">
        <v>2148</v>
      </c>
      <c r="H21" s="75">
        <v>4910.9530051697129</v>
      </c>
      <c r="I21" s="75">
        <v>2525.6011715163372</v>
      </c>
      <c r="J21" s="75">
        <v>2545</v>
      </c>
      <c r="K21" s="75">
        <v>1025</v>
      </c>
      <c r="L21" s="75">
        <v>270</v>
      </c>
      <c r="M21" s="75">
        <v>400</v>
      </c>
      <c r="N21" s="327">
        <v>0.15717092337917485</v>
      </c>
      <c r="O21" s="75">
        <v>685</v>
      </c>
      <c r="P21" s="75">
        <v>120</v>
      </c>
      <c r="Q21" s="75">
        <v>805</v>
      </c>
      <c r="R21" s="327">
        <v>0.31630648330058941</v>
      </c>
      <c r="S21" s="75">
        <v>0</v>
      </c>
      <c r="T21" s="75">
        <v>10</v>
      </c>
      <c r="U21" s="75">
        <v>35</v>
      </c>
      <c r="V21" s="75" t="s">
        <v>5</v>
      </c>
    </row>
    <row r="22" spans="1:22" ht="15" customHeight="1">
      <c r="A22" s="75" t="s">
        <v>122</v>
      </c>
      <c r="B22" s="75" t="s">
        <v>108</v>
      </c>
      <c r="C22" s="75" t="s">
        <v>23</v>
      </c>
      <c r="D22" s="75">
        <v>0.9948999786376953</v>
      </c>
      <c r="E22" s="75">
        <v>2672</v>
      </c>
      <c r="F22" s="75">
        <v>1041</v>
      </c>
      <c r="G22" s="75">
        <v>958</v>
      </c>
      <c r="H22" s="75">
        <v>2685.6971126471808</v>
      </c>
      <c r="I22" s="75">
        <v>1046.3363376742946</v>
      </c>
      <c r="J22" s="75">
        <v>1235</v>
      </c>
      <c r="K22" s="75">
        <v>370</v>
      </c>
      <c r="L22" s="75">
        <v>120</v>
      </c>
      <c r="M22" s="75">
        <v>230</v>
      </c>
      <c r="N22" s="327">
        <v>0.18623481781376519</v>
      </c>
      <c r="O22" s="75">
        <v>400</v>
      </c>
      <c r="P22" s="75">
        <v>100</v>
      </c>
      <c r="Q22" s="75">
        <v>500</v>
      </c>
      <c r="R22" s="327">
        <v>0.40485829959514169</v>
      </c>
      <c r="S22" s="75">
        <v>0</v>
      </c>
      <c r="T22" s="75">
        <v>15</v>
      </c>
      <c r="U22" s="75">
        <v>15</v>
      </c>
      <c r="V22" s="75" t="s">
        <v>5</v>
      </c>
    </row>
    <row r="23" spans="1:22" ht="15" customHeight="1">
      <c r="A23" s="75" t="s">
        <v>123</v>
      </c>
      <c r="B23" s="75" t="s">
        <v>108</v>
      </c>
      <c r="C23" s="75" t="s">
        <v>23</v>
      </c>
      <c r="D23" s="75">
        <v>0.88190002441406246</v>
      </c>
      <c r="E23" s="75">
        <v>3090</v>
      </c>
      <c r="F23" s="75">
        <v>1567</v>
      </c>
      <c r="G23" s="75">
        <v>1489</v>
      </c>
      <c r="H23" s="75">
        <v>3503.7985196258578</v>
      </c>
      <c r="I23" s="75">
        <v>1776.8453981403622</v>
      </c>
      <c r="J23" s="75">
        <v>1325</v>
      </c>
      <c r="K23" s="75">
        <v>680</v>
      </c>
      <c r="L23" s="75">
        <v>120</v>
      </c>
      <c r="M23" s="75">
        <v>235</v>
      </c>
      <c r="N23" s="327">
        <v>0.17735849056603772</v>
      </c>
      <c r="O23" s="75">
        <v>240</v>
      </c>
      <c r="P23" s="75">
        <v>45</v>
      </c>
      <c r="Q23" s="75">
        <v>285</v>
      </c>
      <c r="R23" s="327">
        <v>0.21509433962264152</v>
      </c>
      <c r="S23" s="75">
        <v>0</v>
      </c>
      <c r="T23" s="75">
        <v>10</v>
      </c>
      <c r="U23" s="75">
        <v>0</v>
      </c>
      <c r="V23" s="75" t="s">
        <v>5</v>
      </c>
    </row>
    <row r="24" spans="1:22" ht="15" customHeight="1">
      <c r="A24" s="163" t="s">
        <v>183</v>
      </c>
      <c r="B24" s="163" t="s">
        <v>108</v>
      </c>
      <c r="C24" s="163" t="s">
        <v>23</v>
      </c>
      <c r="D24" s="163">
        <v>2.8498001098632813</v>
      </c>
      <c r="E24" s="163">
        <v>5489</v>
      </c>
      <c r="F24" s="163">
        <v>3009</v>
      </c>
      <c r="G24" s="163">
        <v>2832</v>
      </c>
      <c r="H24" s="163">
        <v>1926.1000029448851</v>
      </c>
      <c r="I24" s="163">
        <v>1055.8635286684569</v>
      </c>
      <c r="J24" s="163">
        <v>2985</v>
      </c>
      <c r="K24" s="163">
        <v>1550</v>
      </c>
      <c r="L24" s="163">
        <v>335</v>
      </c>
      <c r="M24" s="163">
        <v>605</v>
      </c>
      <c r="N24" s="324">
        <v>0.20268006700167504</v>
      </c>
      <c r="O24" s="163">
        <v>340</v>
      </c>
      <c r="P24" s="163">
        <v>120</v>
      </c>
      <c r="Q24" s="163">
        <v>460</v>
      </c>
      <c r="R24" s="324">
        <v>0.1541038525963149</v>
      </c>
      <c r="S24" s="163">
        <v>10</v>
      </c>
      <c r="T24" s="163">
        <v>0</v>
      </c>
      <c r="U24" s="163">
        <v>20</v>
      </c>
      <c r="V24" s="163" t="s">
        <v>6</v>
      </c>
    </row>
    <row r="25" spans="1:22" ht="15" customHeight="1">
      <c r="A25" s="75" t="s">
        <v>124</v>
      </c>
      <c r="B25" s="75" t="s">
        <v>108</v>
      </c>
      <c r="C25" s="75" t="s">
        <v>23</v>
      </c>
      <c r="D25" s="75">
        <v>1.5372000122070313</v>
      </c>
      <c r="E25" s="75">
        <v>4239</v>
      </c>
      <c r="F25" s="75">
        <v>2089</v>
      </c>
      <c r="G25" s="75">
        <v>1970</v>
      </c>
      <c r="H25" s="75">
        <v>2757.6112193193817</v>
      </c>
      <c r="I25" s="75">
        <v>1358.9643399759821</v>
      </c>
      <c r="J25" s="75">
        <v>1815</v>
      </c>
      <c r="K25" s="75">
        <v>890</v>
      </c>
      <c r="L25" s="75">
        <v>125</v>
      </c>
      <c r="M25" s="75">
        <v>375</v>
      </c>
      <c r="N25" s="327">
        <v>0.20661157024793389</v>
      </c>
      <c r="O25" s="75">
        <v>370</v>
      </c>
      <c r="P25" s="75">
        <v>25</v>
      </c>
      <c r="Q25" s="75">
        <v>395</v>
      </c>
      <c r="R25" s="327">
        <v>0.21763085399449036</v>
      </c>
      <c r="S25" s="75">
        <v>0</v>
      </c>
      <c r="T25" s="75">
        <v>0</v>
      </c>
      <c r="U25" s="75">
        <v>25</v>
      </c>
      <c r="V25" s="75" t="s">
        <v>5</v>
      </c>
    </row>
    <row r="26" spans="1:22" ht="15" customHeight="1">
      <c r="A26" s="163" t="s">
        <v>184</v>
      </c>
      <c r="B26" s="163" t="s">
        <v>108</v>
      </c>
      <c r="C26" s="163" t="s">
        <v>23</v>
      </c>
      <c r="D26" s="163">
        <v>2.1886000061035156</v>
      </c>
      <c r="E26" s="163">
        <v>5387</v>
      </c>
      <c r="F26" s="163">
        <v>2767</v>
      </c>
      <c r="G26" s="163">
        <v>2568</v>
      </c>
      <c r="H26" s="163">
        <v>2461.3908365973052</v>
      </c>
      <c r="I26" s="163">
        <v>1264.2785306970009</v>
      </c>
      <c r="J26" s="163">
        <v>2655</v>
      </c>
      <c r="K26" s="163">
        <v>1485</v>
      </c>
      <c r="L26" s="163">
        <v>290</v>
      </c>
      <c r="M26" s="163">
        <v>570</v>
      </c>
      <c r="N26" s="324">
        <v>0.21468926553672316</v>
      </c>
      <c r="O26" s="163">
        <v>255</v>
      </c>
      <c r="P26" s="163">
        <v>15</v>
      </c>
      <c r="Q26" s="163">
        <v>270</v>
      </c>
      <c r="R26" s="324">
        <v>0.10169491525423729</v>
      </c>
      <c r="S26" s="163">
        <v>10</v>
      </c>
      <c r="T26" s="163">
        <v>15</v>
      </c>
      <c r="U26" s="163">
        <v>10</v>
      </c>
      <c r="V26" s="163" t="s">
        <v>6</v>
      </c>
    </row>
    <row r="27" spans="1:22" ht="15" customHeight="1">
      <c r="A27" s="163" t="s">
        <v>185</v>
      </c>
      <c r="B27" s="163" t="s">
        <v>108</v>
      </c>
      <c r="C27" s="163" t="s">
        <v>23</v>
      </c>
      <c r="D27" s="163">
        <v>1.0549999999999999</v>
      </c>
      <c r="E27" s="163">
        <v>4625</v>
      </c>
      <c r="F27" s="163">
        <v>2173</v>
      </c>
      <c r="G27" s="163">
        <v>2050</v>
      </c>
      <c r="H27" s="163">
        <v>4383.8862559241707</v>
      </c>
      <c r="I27" s="163">
        <v>2059.7156398104266</v>
      </c>
      <c r="J27" s="163">
        <v>2085</v>
      </c>
      <c r="K27" s="163">
        <v>1220</v>
      </c>
      <c r="L27" s="163">
        <v>200</v>
      </c>
      <c r="M27" s="163">
        <v>435</v>
      </c>
      <c r="N27" s="324">
        <v>0.20863309352517986</v>
      </c>
      <c r="O27" s="163">
        <v>175</v>
      </c>
      <c r="P27" s="163">
        <v>10</v>
      </c>
      <c r="Q27" s="163">
        <v>185</v>
      </c>
      <c r="R27" s="324">
        <v>8.8729016786570747E-2</v>
      </c>
      <c r="S27" s="163">
        <v>10</v>
      </c>
      <c r="T27" s="163">
        <v>25</v>
      </c>
      <c r="U27" s="163">
        <v>20</v>
      </c>
      <c r="V27" s="163" t="s">
        <v>6</v>
      </c>
    </row>
    <row r="28" spans="1:22" ht="15" customHeight="1">
      <c r="A28" s="163" t="s">
        <v>186</v>
      </c>
      <c r="B28" s="163" t="s">
        <v>108</v>
      </c>
      <c r="C28" s="163" t="s">
        <v>23</v>
      </c>
      <c r="D28" s="163">
        <v>1.9333999633789063</v>
      </c>
      <c r="E28" s="163">
        <v>4879</v>
      </c>
      <c r="F28" s="163">
        <v>2548</v>
      </c>
      <c r="G28" s="163">
        <v>2386</v>
      </c>
      <c r="H28" s="163">
        <v>2523.5337190517043</v>
      </c>
      <c r="I28" s="163">
        <v>1317.8856151145199</v>
      </c>
      <c r="J28" s="163">
        <v>2550</v>
      </c>
      <c r="K28" s="163">
        <v>1690</v>
      </c>
      <c r="L28" s="163">
        <v>215</v>
      </c>
      <c r="M28" s="163">
        <v>525</v>
      </c>
      <c r="N28" s="324">
        <v>0.20588235294117646</v>
      </c>
      <c r="O28" s="163">
        <v>100</v>
      </c>
      <c r="P28" s="163">
        <v>0</v>
      </c>
      <c r="Q28" s="163">
        <v>100</v>
      </c>
      <c r="R28" s="324">
        <v>3.9215686274509803E-2</v>
      </c>
      <c r="S28" s="163">
        <v>0</v>
      </c>
      <c r="T28" s="163">
        <v>0</v>
      </c>
      <c r="U28" s="163">
        <v>15</v>
      </c>
      <c r="V28" s="163" t="s">
        <v>6</v>
      </c>
    </row>
    <row r="29" spans="1:22" ht="15" customHeight="1">
      <c r="A29" s="163" t="s">
        <v>187</v>
      </c>
      <c r="B29" s="163" t="s">
        <v>108</v>
      </c>
      <c r="C29" s="163" t="s">
        <v>23</v>
      </c>
      <c r="D29" s="163">
        <v>2.5138999938964846</v>
      </c>
      <c r="E29" s="163">
        <v>6258</v>
      </c>
      <c r="F29" s="163">
        <v>3462</v>
      </c>
      <c r="G29" s="163">
        <v>3218</v>
      </c>
      <c r="H29" s="163">
        <v>2489.3591690973553</v>
      </c>
      <c r="I29" s="163">
        <v>1377.1430877940309</v>
      </c>
      <c r="J29" s="163">
        <v>3130</v>
      </c>
      <c r="K29" s="163">
        <v>1825</v>
      </c>
      <c r="L29" s="163">
        <v>305</v>
      </c>
      <c r="M29" s="163">
        <v>730</v>
      </c>
      <c r="N29" s="324">
        <v>0.23322683706070288</v>
      </c>
      <c r="O29" s="163">
        <v>230</v>
      </c>
      <c r="P29" s="163">
        <v>10</v>
      </c>
      <c r="Q29" s="163">
        <v>240</v>
      </c>
      <c r="R29" s="324">
        <v>7.6677316293929709E-2</v>
      </c>
      <c r="S29" s="163">
        <v>0</v>
      </c>
      <c r="T29" s="163">
        <v>20</v>
      </c>
      <c r="U29" s="163">
        <v>15</v>
      </c>
      <c r="V29" s="163" t="s">
        <v>6</v>
      </c>
    </row>
    <row r="30" spans="1:22" ht="15" customHeight="1">
      <c r="A30" s="97" t="s">
        <v>129</v>
      </c>
      <c r="B30" s="97" t="s">
        <v>108</v>
      </c>
      <c r="C30" s="97" t="s">
        <v>23</v>
      </c>
      <c r="D30" s="97">
        <v>2.7816000366210938</v>
      </c>
      <c r="E30" s="97">
        <v>11376</v>
      </c>
      <c r="F30" s="97">
        <v>5030</v>
      </c>
      <c r="G30" s="97">
        <v>4860</v>
      </c>
      <c r="H30" s="97">
        <v>4089.732474198132</v>
      </c>
      <c r="I30" s="97">
        <v>1808.3117392068041</v>
      </c>
      <c r="J30" s="97">
        <v>6025</v>
      </c>
      <c r="K30" s="97">
        <v>4205</v>
      </c>
      <c r="L30" s="97">
        <v>780</v>
      </c>
      <c r="M30" s="97">
        <v>775</v>
      </c>
      <c r="N30" s="328">
        <v>0.12863070539419086</v>
      </c>
      <c r="O30" s="97">
        <v>225</v>
      </c>
      <c r="P30" s="97">
        <v>10</v>
      </c>
      <c r="Q30" s="97">
        <v>235</v>
      </c>
      <c r="R30" s="328">
        <v>3.9004149377593361E-2</v>
      </c>
      <c r="S30" s="97">
        <v>0</v>
      </c>
      <c r="T30" s="97">
        <v>0</v>
      </c>
      <c r="U30" s="97">
        <v>30</v>
      </c>
      <c r="V30" s="97" t="s">
        <v>7</v>
      </c>
    </row>
    <row r="31" spans="1:22" ht="15" customHeight="1">
      <c r="A31" s="97" t="s">
        <v>130</v>
      </c>
      <c r="B31" s="97" t="s">
        <v>108</v>
      </c>
      <c r="C31" s="97" t="s">
        <v>23</v>
      </c>
      <c r="D31" s="97">
        <v>1.5252999877929687</v>
      </c>
      <c r="E31" s="97">
        <v>3311</v>
      </c>
      <c r="F31" s="97">
        <v>1533</v>
      </c>
      <c r="G31" s="97">
        <v>1465</v>
      </c>
      <c r="H31" s="97">
        <v>2170.7205313696018</v>
      </c>
      <c r="I31" s="97">
        <v>1005.0481952852913</v>
      </c>
      <c r="J31" s="97">
        <v>1695</v>
      </c>
      <c r="K31" s="97">
        <v>1140</v>
      </c>
      <c r="L31" s="97">
        <v>200</v>
      </c>
      <c r="M31" s="97">
        <v>285</v>
      </c>
      <c r="N31" s="328">
        <v>0.16814159292035399</v>
      </c>
      <c r="O31" s="97">
        <v>60</v>
      </c>
      <c r="P31" s="97">
        <v>0</v>
      </c>
      <c r="Q31" s="97">
        <v>60</v>
      </c>
      <c r="R31" s="328">
        <v>3.5398230088495575E-2</v>
      </c>
      <c r="S31" s="97">
        <v>0</v>
      </c>
      <c r="T31" s="97">
        <v>0</v>
      </c>
      <c r="U31" s="97">
        <v>10</v>
      </c>
      <c r="V31" s="97" t="s">
        <v>7</v>
      </c>
    </row>
    <row r="32" spans="1:22" ht="15" customHeight="1">
      <c r="A32" s="97" t="s">
        <v>131</v>
      </c>
      <c r="B32" s="97" t="s">
        <v>108</v>
      </c>
      <c r="C32" s="97" t="s">
        <v>23</v>
      </c>
      <c r="D32" s="97">
        <v>4.7094000244140624</v>
      </c>
      <c r="E32" s="97">
        <v>4009</v>
      </c>
      <c r="F32" s="97">
        <v>2265</v>
      </c>
      <c r="G32" s="97">
        <v>1955</v>
      </c>
      <c r="H32" s="97">
        <v>851.27616664901916</v>
      </c>
      <c r="I32" s="97">
        <v>480.95298514842312</v>
      </c>
      <c r="J32" s="97">
        <v>2205</v>
      </c>
      <c r="K32" s="97">
        <v>1670</v>
      </c>
      <c r="L32" s="97">
        <v>185</v>
      </c>
      <c r="M32" s="97">
        <v>210</v>
      </c>
      <c r="N32" s="328">
        <v>9.5238095238095233E-2</v>
      </c>
      <c r="O32" s="97">
        <v>90</v>
      </c>
      <c r="P32" s="97">
        <v>20</v>
      </c>
      <c r="Q32" s="97">
        <v>110</v>
      </c>
      <c r="R32" s="328">
        <v>4.9886621315192746E-2</v>
      </c>
      <c r="S32" s="97">
        <v>10</v>
      </c>
      <c r="T32" s="97">
        <v>0</v>
      </c>
      <c r="U32" s="97">
        <v>35</v>
      </c>
      <c r="V32" s="97" t="s">
        <v>7</v>
      </c>
    </row>
    <row r="33" spans="1:22" ht="15" customHeight="1">
      <c r="A33" s="97" t="s">
        <v>132</v>
      </c>
      <c r="B33" s="97" t="s">
        <v>108</v>
      </c>
      <c r="C33" s="97" t="s">
        <v>23</v>
      </c>
      <c r="D33" s="97">
        <v>5.9027001953124998</v>
      </c>
      <c r="E33" s="97">
        <v>3087</v>
      </c>
      <c r="F33" s="97">
        <v>1297</v>
      </c>
      <c r="G33" s="97">
        <v>1233</v>
      </c>
      <c r="H33" s="97">
        <v>522.98099138619193</v>
      </c>
      <c r="I33" s="97">
        <v>219.72994681823485</v>
      </c>
      <c r="J33" s="97">
        <v>1370</v>
      </c>
      <c r="K33" s="97">
        <v>950</v>
      </c>
      <c r="L33" s="97">
        <v>170</v>
      </c>
      <c r="M33" s="97">
        <v>135</v>
      </c>
      <c r="N33" s="328">
        <v>9.8540145985401464E-2</v>
      </c>
      <c r="O33" s="97">
        <v>95</v>
      </c>
      <c r="P33" s="97">
        <v>10</v>
      </c>
      <c r="Q33" s="97">
        <v>105</v>
      </c>
      <c r="R33" s="328">
        <v>7.6642335766423361E-2</v>
      </c>
      <c r="S33" s="97">
        <v>0</v>
      </c>
      <c r="T33" s="97">
        <v>0</v>
      </c>
      <c r="U33" s="97">
        <v>10</v>
      </c>
      <c r="V33" s="97" t="s">
        <v>7</v>
      </c>
    </row>
    <row r="34" spans="1:22" ht="15" customHeight="1">
      <c r="A34" s="163" t="s">
        <v>188</v>
      </c>
      <c r="B34" s="163" t="s">
        <v>108</v>
      </c>
      <c r="C34" s="163" t="s">
        <v>23</v>
      </c>
      <c r="D34" s="163">
        <v>1.6375999450683594</v>
      </c>
      <c r="E34" s="163">
        <v>3433</v>
      </c>
      <c r="F34" s="163">
        <v>1845</v>
      </c>
      <c r="G34" s="163">
        <v>1724</v>
      </c>
      <c r="H34" s="163">
        <v>2096.36059792167</v>
      </c>
      <c r="I34" s="163">
        <v>1126.6487920668458</v>
      </c>
      <c r="J34" s="163">
        <v>1715</v>
      </c>
      <c r="K34" s="163">
        <v>895</v>
      </c>
      <c r="L34" s="163">
        <v>180</v>
      </c>
      <c r="M34" s="163">
        <v>395</v>
      </c>
      <c r="N34" s="324">
        <v>0.23032069970845481</v>
      </c>
      <c r="O34" s="163">
        <v>185</v>
      </c>
      <c r="P34" s="163">
        <v>20</v>
      </c>
      <c r="Q34" s="163">
        <v>205</v>
      </c>
      <c r="R34" s="324">
        <v>0.119533527696793</v>
      </c>
      <c r="S34" s="163">
        <v>0</v>
      </c>
      <c r="T34" s="163">
        <v>15</v>
      </c>
      <c r="U34" s="163">
        <v>20</v>
      </c>
      <c r="V34" s="163" t="s">
        <v>6</v>
      </c>
    </row>
    <row r="35" spans="1:22" ht="15" customHeight="1">
      <c r="A35" s="163" t="s">
        <v>189</v>
      </c>
      <c r="B35" s="163" t="s">
        <v>108</v>
      </c>
      <c r="C35" s="163" t="s">
        <v>23</v>
      </c>
      <c r="D35" s="163">
        <v>1.3191999816894531</v>
      </c>
      <c r="E35" s="163">
        <v>4191</v>
      </c>
      <c r="F35" s="163">
        <v>2233</v>
      </c>
      <c r="G35" s="163">
        <v>2072</v>
      </c>
      <c r="H35" s="163">
        <v>3176.9254534348411</v>
      </c>
      <c r="I35" s="163">
        <v>1692.6925644285375</v>
      </c>
      <c r="J35" s="163">
        <v>2275</v>
      </c>
      <c r="K35" s="163">
        <v>1050</v>
      </c>
      <c r="L35" s="163">
        <v>180</v>
      </c>
      <c r="M35" s="163">
        <v>695</v>
      </c>
      <c r="N35" s="324">
        <v>0.30549450549450552</v>
      </c>
      <c r="O35" s="163">
        <v>275</v>
      </c>
      <c r="P35" s="163">
        <v>45</v>
      </c>
      <c r="Q35" s="163">
        <v>320</v>
      </c>
      <c r="R35" s="324">
        <v>0.14065934065934066</v>
      </c>
      <c r="S35" s="163">
        <v>0</v>
      </c>
      <c r="T35" s="163">
        <v>0</v>
      </c>
      <c r="U35" s="163">
        <v>10</v>
      </c>
      <c r="V35" s="163" t="s">
        <v>6</v>
      </c>
    </row>
    <row r="36" spans="1:22" ht="15" customHeight="1">
      <c r="A36" s="97" t="s">
        <v>133</v>
      </c>
      <c r="B36" s="97" t="s">
        <v>108</v>
      </c>
      <c r="C36" s="97" t="s">
        <v>23</v>
      </c>
      <c r="D36" s="97">
        <v>1.8816999816894531</v>
      </c>
      <c r="E36" s="97">
        <v>4401</v>
      </c>
      <c r="F36" s="97">
        <v>1971</v>
      </c>
      <c r="G36" s="97">
        <v>1886</v>
      </c>
      <c r="H36" s="97">
        <v>2338.8425587636107</v>
      </c>
      <c r="I36" s="97">
        <v>1047.4570968695925</v>
      </c>
      <c r="J36" s="97">
        <v>2070</v>
      </c>
      <c r="K36" s="97">
        <v>1310</v>
      </c>
      <c r="L36" s="97">
        <v>230</v>
      </c>
      <c r="M36" s="97">
        <v>285</v>
      </c>
      <c r="N36" s="328">
        <v>0.13768115942028986</v>
      </c>
      <c r="O36" s="97">
        <v>220</v>
      </c>
      <c r="P36" s="97">
        <v>0</v>
      </c>
      <c r="Q36" s="97">
        <v>220</v>
      </c>
      <c r="R36" s="328">
        <v>0.10628019323671498</v>
      </c>
      <c r="S36" s="97">
        <v>10</v>
      </c>
      <c r="T36" s="97">
        <v>10</v>
      </c>
      <c r="U36" s="97">
        <v>10</v>
      </c>
      <c r="V36" s="97" t="s">
        <v>7</v>
      </c>
    </row>
    <row r="37" spans="1:22" ht="15" customHeight="1">
      <c r="A37" s="97" t="s">
        <v>134</v>
      </c>
      <c r="B37" s="97" t="s">
        <v>108</v>
      </c>
      <c r="C37" s="97" t="s">
        <v>23</v>
      </c>
      <c r="D37" s="97">
        <v>1.2483000183105468</v>
      </c>
      <c r="E37" s="97">
        <v>2054</v>
      </c>
      <c r="F37" s="97">
        <v>887</v>
      </c>
      <c r="G37" s="97">
        <v>873</v>
      </c>
      <c r="H37" s="97">
        <v>1645.4377712658293</v>
      </c>
      <c r="I37" s="97">
        <v>710.56635984069646</v>
      </c>
      <c r="J37" s="97">
        <v>905</v>
      </c>
      <c r="K37" s="97">
        <v>615</v>
      </c>
      <c r="L37" s="97">
        <v>120</v>
      </c>
      <c r="M37" s="97">
        <v>115</v>
      </c>
      <c r="N37" s="328">
        <v>0.1270718232044199</v>
      </c>
      <c r="O37" s="97">
        <v>40</v>
      </c>
      <c r="P37" s="97">
        <v>10</v>
      </c>
      <c r="Q37" s="97">
        <v>50</v>
      </c>
      <c r="R37" s="328">
        <v>5.5248618784530384E-2</v>
      </c>
      <c r="S37" s="97">
        <v>0</v>
      </c>
      <c r="T37" s="97">
        <v>0</v>
      </c>
      <c r="U37" s="97">
        <v>10</v>
      </c>
      <c r="V37" s="97" t="s">
        <v>7</v>
      </c>
    </row>
    <row r="38" spans="1:22" ht="15" customHeight="1">
      <c r="A38" s="97" t="s">
        <v>135</v>
      </c>
      <c r="B38" s="97" t="s">
        <v>108</v>
      </c>
      <c r="C38" s="97" t="s">
        <v>23</v>
      </c>
      <c r="D38" s="97">
        <v>4.7992999267578123</v>
      </c>
      <c r="E38" s="97">
        <v>6210</v>
      </c>
      <c r="F38" s="97">
        <v>2501</v>
      </c>
      <c r="G38" s="97">
        <v>2402</v>
      </c>
      <c r="H38" s="97">
        <v>1293.9387191404794</v>
      </c>
      <c r="I38" s="97">
        <v>521.11767094530421</v>
      </c>
      <c r="J38" s="97">
        <v>2755</v>
      </c>
      <c r="K38" s="97">
        <v>2060</v>
      </c>
      <c r="L38" s="97">
        <v>220</v>
      </c>
      <c r="M38" s="97">
        <v>315</v>
      </c>
      <c r="N38" s="328">
        <v>0.11433756805807622</v>
      </c>
      <c r="O38" s="97">
        <v>120</v>
      </c>
      <c r="P38" s="97">
        <v>20</v>
      </c>
      <c r="Q38" s="97">
        <v>140</v>
      </c>
      <c r="R38" s="328">
        <v>5.0816696914700546E-2</v>
      </c>
      <c r="S38" s="97">
        <v>0</v>
      </c>
      <c r="T38" s="97">
        <v>0</v>
      </c>
      <c r="U38" s="97">
        <v>10</v>
      </c>
      <c r="V38" s="97" t="s">
        <v>7</v>
      </c>
    </row>
    <row r="39" spans="1:22" ht="15" customHeight="1">
      <c r="A39" s="97" t="s">
        <v>136</v>
      </c>
      <c r="B39" s="97" t="s">
        <v>108</v>
      </c>
      <c r="C39" s="97" t="s">
        <v>23</v>
      </c>
      <c r="D39" s="97">
        <v>1.187300033569336</v>
      </c>
      <c r="E39" s="97">
        <v>3272</v>
      </c>
      <c r="F39" s="97">
        <v>1343</v>
      </c>
      <c r="G39" s="97">
        <v>1296</v>
      </c>
      <c r="H39" s="97">
        <v>2755.8324833559618</v>
      </c>
      <c r="I39" s="97">
        <v>1131.1378438713498</v>
      </c>
      <c r="J39" s="97">
        <v>1590</v>
      </c>
      <c r="K39" s="97">
        <v>1070</v>
      </c>
      <c r="L39" s="97">
        <v>175</v>
      </c>
      <c r="M39" s="97">
        <v>250</v>
      </c>
      <c r="N39" s="328">
        <v>0.15723270440251572</v>
      </c>
      <c r="O39" s="97">
        <v>70</v>
      </c>
      <c r="P39" s="97">
        <v>0</v>
      </c>
      <c r="Q39" s="97">
        <v>70</v>
      </c>
      <c r="R39" s="328">
        <v>4.40251572327044E-2</v>
      </c>
      <c r="S39" s="97">
        <v>10</v>
      </c>
      <c r="T39" s="97">
        <v>10</v>
      </c>
      <c r="U39" s="97">
        <v>10</v>
      </c>
      <c r="V39" s="97" t="s">
        <v>7</v>
      </c>
    </row>
    <row r="40" spans="1:22" ht="15" customHeight="1">
      <c r="A40" s="97" t="s">
        <v>137</v>
      </c>
      <c r="B40" s="97" t="s">
        <v>108</v>
      </c>
      <c r="C40" s="97" t="s">
        <v>23</v>
      </c>
      <c r="D40" s="97">
        <v>2.1152000427246094</v>
      </c>
      <c r="E40" s="97">
        <v>4858</v>
      </c>
      <c r="F40" s="97">
        <v>1777</v>
      </c>
      <c r="G40" s="97">
        <v>1755</v>
      </c>
      <c r="H40" s="97">
        <v>2296.7094846227233</v>
      </c>
      <c r="I40" s="97">
        <v>840.10966533029625</v>
      </c>
      <c r="J40" s="97">
        <v>2580</v>
      </c>
      <c r="K40" s="97">
        <v>1770</v>
      </c>
      <c r="L40" s="97">
        <v>340</v>
      </c>
      <c r="M40" s="97">
        <v>330</v>
      </c>
      <c r="N40" s="328">
        <v>0.12790697674418605</v>
      </c>
      <c r="O40" s="97">
        <v>80</v>
      </c>
      <c r="P40" s="97">
        <v>10</v>
      </c>
      <c r="Q40" s="97">
        <v>90</v>
      </c>
      <c r="R40" s="328">
        <v>3.4883720930232558E-2</v>
      </c>
      <c r="S40" s="97">
        <v>0</v>
      </c>
      <c r="T40" s="97">
        <v>0</v>
      </c>
      <c r="U40" s="97">
        <v>35</v>
      </c>
      <c r="V40" s="97" t="s">
        <v>7</v>
      </c>
    </row>
    <row r="41" spans="1:22" ht="15" customHeight="1">
      <c r="A41" s="163" t="s">
        <v>190</v>
      </c>
      <c r="B41" s="163" t="s">
        <v>108</v>
      </c>
      <c r="C41" s="163" t="s">
        <v>23</v>
      </c>
      <c r="D41" s="163">
        <v>1.5566999816894531</v>
      </c>
      <c r="E41" s="163">
        <v>3728</v>
      </c>
      <c r="F41" s="163">
        <v>1650</v>
      </c>
      <c r="G41" s="163">
        <v>1490</v>
      </c>
      <c r="H41" s="163">
        <v>2394.8095611551826</v>
      </c>
      <c r="I41" s="163">
        <v>1059.9344892451854</v>
      </c>
      <c r="J41" s="163">
        <v>1745</v>
      </c>
      <c r="K41" s="163">
        <v>1035</v>
      </c>
      <c r="L41" s="163">
        <v>260</v>
      </c>
      <c r="M41" s="163">
        <v>375</v>
      </c>
      <c r="N41" s="324">
        <v>0.2148997134670487</v>
      </c>
      <c r="O41" s="163">
        <v>55</v>
      </c>
      <c r="P41" s="163">
        <v>15</v>
      </c>
      <c r="Q41" s="163">
        <v>70</v>
      </c>
      <c r="R41" s="324">
        <v>4.0114613180515762E-2</v>
      </c>
      <c r="S41" s="163">
        <v>0</v>
      </c>
      <c r="T41" s="163">
        <v>0</v>
      </c>
      <c r="U41" s="163">
        <v>10</v>
      </c>
      <c r="V41" s="163" t="s">
        <v>6</v>
      </c>
    </row>
    <row r="42" spans="1:22" ht="15" customHeight="1">
      <c r="A42" s="97" t="s">
        <v>138</v>
      </c>
      <c r="B42" s="97" t="s">
        <v>108</v>
      </c>
      <c r="C42" s="97" t="s">
        <v>23</v>
      </c>
      <c r="D42" s="97">
        <v>8.9700000000000006</v>
      </c>
      <c r="E42" s="97">
        <v>5209</v>
      </c>
      <c r="F42" s="97">
        <v>1871</v>
      </c>
      <c r="G42" s="97">
        <v>1840</v>
      </c>
      <c r="H42" s="97">
        <v>580.71348940914152</v>
      </c>
      <c r="I42" s="97">
        <v>208.58416945373466</v>
      </c>
      <c r="J42" s="97">
        <v>2700</v>
      </c>
      <c r="K42" s="97">
        <v>2125</v>
      </c>
      <c r="L42" s="97">
        <v>275</v>
      </c>
      <c r="M42" s="97">
        <v>180</v>
      </c>
      <c r="N42" s="328">
        <v>6.6666666666666666E-2</v>
      </c>
      <c r="O42" s="97">
        <v>70</v>
      </c>
      <c r="P42" s="97">
        <v>35</v>
      </c>
      <c r="Q42" s="97">
        <v>105</v>
      </c>
      <c r="R42" s="328">
        <v>3.888888888888889E-2</v>
      </c>
      <c r="S42" s="97">
        <v>0</v>
      </c>
      <c r="T42" s="97">
        <v>0</v>
      </c>
      <c r="U42" s="97">
        <v>15</v>
      </c>
      <c r="V42" s="97" t="s">
        <v>7</v>
      </c>
    </row>
    <row r="43" spans="1:22" ht="15" customHeight="1">
      <c r="A43" s="97" t="s">
        <v>139</v>
      </c>
      <c r="B43" s="97" t="s">
        <v>108</v>
      </c>
      <c r="C43" s="97" t="s">
        <v>23</v>
      </c>
      <c r="D43" s="97">
        <v>1.5463999938964843</v>
      </c>
      <c r="E43" s="97">
        <v>3140</v>
      </c>
      <c r="F43" s="97">
        <v>1348</v>
      </c>
      <c r="G43" s="97">
        <v>1304</v>
      </c>
      <c r="H43" s="97">
        <v>2030.5225118942874</v>
      </c>
      <c r="I43" s="97">
        <v>871.70202102977692</v>
      </c>
      <c r="J43" s="97">
        <v>1455</v>
      </c>
      <c r="K43" s="97">
        <v>905</v>
      </c>
      <c r="L43" s="97">
        <v>185</v>
      </c>
      <c r="M43" s="97">
        <v>180</v>
      </c>
      <c r="N43" s="328">
        <v>0.12371134020618557</v>
      </c>
      <c r="O43" s="97">
        <v>130</v>
      </c>
      <c r="P43" s="97">
        <v>10</v>
      </c>
      <c r="Q43" s="97">
        <v>140</v>
      </c>
      <c r="R43" s="328">
        <v>9.6219931271477668E-2</v>
      </c>
      <c r="S43" s="97">
        <v>0</v>
      </c>
      <c r="T43" s="97">
        <v>10</v>
      </c>
      <c r="U43" s="97">
        <v>30</v>
      </c>
      <c r="V43" s="97" t="s">
        <v>7</v>
      </c>
    </row>
    <row r="44" spans="1:22" ht="15" customHeight="1">
      <c r="A44" s="97" t="s">
        <v>140</v>
      </c>
      <c r="B44" s="97" t="s">
        <v>108</v>
      </c>
      <c r="C44" s="97" t="s">
        <v>23</v>
      </c>
      <c r="D44" s="97">
        <v>2.2716999816894532</v>
      </c>
      <c r="E44" s="97">
        <v>4140</v>
      </c>
      <c r="F44" s="97">
        <v>1972</v>
      </c>
      <c r="G44" s="97">
        <v>1904</v>
      </c>
      <c r="H44" s="97">
        <v>1822.4237502177116</v>
      </c>
      <c r="I44" s="97">
        <v>868.07237570756695</v>
      </c>
      <c r="J44" s="97">
        <v>1915</v>
      </c>
      <c r="K44" s="97">
        <v>1235</v>
      </c>
      <c r="L44" s="97">
        <v>210</v>
      </c>
      <c r="M44" s="97">
        <v>325</v>
      </c>
      <c r="N44" s="328">
        <v>0.16971279373368145</v>
      </c>
      <c r="O44" s="97">
        <v>95</v>
      </c>
      <c r="P44" s="97">
        <v>25</v>
      </c>
      <c r="Q44" s="97">
        <v>120</v>
      </c>
      <c r="R44" s="328">
        <v>6.2663185378590072E-2</v>
      </c>
      <c r="S44" s="97">
        <v>0</v>
      </c>
      <c r="T44" s="97">
        <v>15</v>
      </c>
      <c r="U44" s="97">
        <v>10</v>
      </c>
      <c r="V44" s="97" t="s">
        <v>7</v>
      </c>
    </row>
    <row r="45" spans="1:22" ht="15" customHeight="1">
      <c r="A45" s="97" t="s">
        <v>141</v>
      </c>
      <c r="B45" s="97" t="s">
        <v>108</v>
      </c>
      <c r="C45" s="97" t="s">
        <v>23</v>
      </c>
      <c r="D45" s="97">
        <v>1.2595999908447266</v>
      </c>
      <c r="E45" s="97">
        <v>3366</v>
      </c>
      <c r="F45" s="97">
        <v>1784</v>
      </c>
      <c r="G45" s="97">
        <v>1695</v>
      </c>
      <c r="H45" s="97">
        <v>2672.276932728982</v>
      </c>
      <c r="I45" s="97">
        <v>1416.3226524030017</v>
      </c>
      <c r="J45" s="97">
        <v>1540</v>
      </c>
      <c r="K45" s="97">
        <v>875</v>
      </c>
      <c r="L45" s="97">
        <v>175</v>
      </c>
      <c r="M45" s="97">
        <v>235</v>
      </c>
      <c r="N45" s="328">
        <v>0.15259740259740259</v>
      </c>
      <c r="O45" s="97">
        <v>195</v>
      </c>
      <c r="P45" s="97">
        <v>35</v>
      </c>
      <c r="Q45" s="97">
        <v>230</v>
      </c>
      <c r="R45" s="328">
        <v>0.14935064935064934</v>
      </c>
      <c r="S45" s="97">
        <v>10</v>
      </c>
      <c r="T45" s="97">
        <v>0</v>
      </c>
      <c r="U45" s="97">
        <v>10</v>
      </c>
      <c r="V45" s="97" t="s">
        <v>7</v>
      </c>
    </row>
    <row r="46" spans="1:22" ht="15" customHeight="1">
      <c r="A46" s="75" t="s">
        <v>125</v>
      </c>
      <c r="B46" s="75" t="s">
        <v>108</v>
      </c>
      <c r="C46" s="75" t="s">
        <v>23</v>
      </c>
      <c r="D46" s="75">
        <v>0.80800003051757807</v>
      </c>
      <c r="E46" s="75">
        <v>1684</v>
      </c>
      <c r="F46" s="75">
        <v>987</v>
      </c>
      <c r="G46" s="75">
        <v>940</v>
      </c>
      <c r="H46" s="75">
        <v>2084.1583371244246</v>
      </c>
      <c r="I46" s="75">
        <v>1221.5346073288642</v>
      </c>
      <c r="J46" s="75">
        <v>645</v>
      </c>
      <c r="K46" s="75">
        <v>275</v>
      </c>
      <c r="L46" s="75">
        <v>45</v>
      </c>
      <c r="M46" s="75">
        <v>200</v>
      </c>
      <c r="N46" s="327">
        <v>0.31007751937984496</v>
      </c>
      <c r="O46" s="75">
        <v>110</v>
      </c>
      <c r="P46" s="75">
        <v>10</v>
      </c>
      <c r="Q46" s="75">
        <v>120</v>
      </c>
      <c r="R46" s="327">
        <v>0.18604651162790697</v>
      </c>
      <c r="S46" s="75">
        <v>0</v>
      </c>
      <c r="T46" s="75">
        <v>0</v>
      </c>
      <c r="U46" s="75">
        <v>10</v>
      </c>
      <c r="V46" s="75" t="s">
        <v>5</v>
      </c>
    </row>
    <row r="47" spans="1:22" ht="15" customHeight="1">
      <c r="A47" s="163" t="s">
        <v>191</v>
      </c>
      <c r="B47" s="163" t="s">
        <v>108</v>
      </c>
      <c r="C47" s="163" t="s">
        <v>23</v>
      </c>
      <c r="D47" s="163">
        <v>0.96580001831054685</v>
      </c>
      <c r="E47" s="163">
        <v>3214</v>
      </c>
      <c r="F47" s="163">
        <v>1836</v>
      </c>
      <c r="G47" s="163">
        <v>1688</v>
      </c>
      <c r="H47" s="163">
        <v>3327.8110779312065</v>
      </c>
      <c r="I47" s="163">
        <v>1901.0146667957981</v>
      </c>
      <c r="J47" s="163">
        <v>1770</v>
      </c>
      <c r="K47" s="163">
        <v>900</v>
      </c>
      <c r="L47" s="163">
        <v>175</v>
      </c>
      <c r="M47" s="163">
        <v>510</v>
      </c>
      <c r="N47" s="324">
        <v>0.28813559322033899</v>
      </c>
      <c r="O47" s="163">
        <v>135</v>
      </c>
      <c r="P47" s="163">
        <v>30</v>
      </c>
      <c r="Q47" s="163">
        <v>165</v>
      </c>
      <c r="R47" s="324">
        <v>9.3220338983050849E-2</v>
      </c>
      <c r="S47" s="163">
        <v>0</v>
      </c>
      <c r="T47" s="163">
        <v>15</v>
      </c>
      <c r="U47" s="163">
        <v>15</v>
      </c>
      <c r="V47" s="163" t="s">
        <v>6</v>
      </c>
    </row>
    <row r="48" spans="1:22" ht="15" customHeight="1">
      <c r="A48" s="163" t="s">
        <v>192</v>
      </c>
      <c r="B48" s="163" t="s">
        <v>108</v>
      </c>
      <c r="C48" s="163" t="s">
        <v>23</v>
      </c>
      <c r="D48" s="163">
        <v>1.6305999755859375</v>
      </c>
      <c r="E48" s="163">
        <v>1977</v>
      </c>
      <c r="F48" s="163">
        <v>1523</v>
      </c>
      <c r="G48" s="163">
        <v>1011</v>
      </c>
      <c r="H48" s="163">
        <v>1212.4371578563207</v>
      </c>
      <c r="I48" s="163">
        <v>934.01203409973516</v>
      </c>
      <c r="J48" s="163">
        <v>915</v>
      </c>
      <c r="K48" s="163">
        <v>545</v>
      </c>
      <c r="L48" s="163">
        <v>60</v>
      </c>
      <c r="M48" s="163">
        <v>240</v>
      </c>
      <c r="N48" s="324">
        <v>0.26229508196721313</v>
      </c>
      <c r="O48" s="163">
        <v>55</v>
      </c>
      <c r="P48" s="163">
        <v>10</v>
      </c>
      <c r="Q48" s="163">
        <v>65</v>
      </c>
      <c r="R48" s="324">
        <v>7.1038251366120214E-2</v>
      </c>
      <c r="S48" s="163">
        <v>0</v>
      </c>
      <c r="T48" s="163">
        <v>0</v>
      </c>
      <c r="U48" s="163">
        <v>0</v>
      </c>
      <c r="V48" s="163" t="s">
        <v>6</v>
      </c>
    </row>
    <row r="49" spans="1:22" ht="15" customHeight="1">
      <c r="A49" s="163" t="s">
        <v>193</v>
      </c>
      <c r="B49" s="163" t="s">
        <v>108</v>
      </c>
      <c r="C49" s="163" t="s">
        <v>23</v>
      </c>
      <c r="D49" s="163">
        <v>3.066499938964844</v>
      </c>
      <c r="E49" s="163">
        <v>714</v>
      </c>
      <c r="F49" s="163">
        <v>416</v>
      </c>
      <c r="G49" s="163">
        <v>275</v>
      </c>
      <c r="H49" s="163">
        <v>232.8387458703242</v>
      </c>
      <c r="I49" s="163">
        <v>135.65954941464267</v>
      </c>
      <c r="J49" s="163">
        <v>385</v>
      </c>
      <c r="K49" s="163">
        <v>235</v>
      </c>
      <c r="L49" s="163">
        <v>50</v>
      </c>
      <c r="M49" s="163">
        <v>100</v>
      </c>
      <c r="N49" s="324">
        <v>0.25974025974025972</v>
      </c>
      <c r="O49" s="163">
        <v>0</v>
      </c>
      <c r="P49" s="163">
        <v>0</v>
      </c>
      <c r="Q49" s="163">
        <v>0</v>
      </c>
      <c r="R49" s="324">
        <v>0</v>
      </c>
      <c r="S49" s="163">
        <v>0</v>
      </c>
      <c r="T49" s="163">
        <v>0</v>
      </c>
      <c r="U49" s="163">
        <v>0</v>
      </c>
      <c r="V49" s="163" t="s">
        <v>6</v>
      </c>
    </row>
    <row r="50" spans="1:22" ht="15" customHeight="1">
      <c r="A50" s="163" t="s">
        <v>194</v>
      </c>
      <c r="B50" s="163" t="s">
        <v>108</v>
      </c>
      <c r="C50" s="163" t="s">
        <v>23</v>
      </c>
      <c r="D50" s="163">
        <v>18.149899902343751</v>
      </c>
      <c r="E50" s="163">
        <v>6956</v>
      </c>
      <c r="F50" s="163">
        <v>4116</v>
      </c>
      <c r="G50" s="163">
        <v>3801</v>
      </c>
      <c r="H50" s="163">
        <v>383.25280235301744</v>
      </c>
      <c r="I50" s="163">
        <v>226.77811019048588</v>
      </c>
      <c r="J50" s="163">
        <v>3835</v>
      </c>
      <c r="K50" s="163">
        <v>1860</v>
      </c>
      <c r="L50" s="163">
        <v>425</v>
      </c>
      <c r="M50" s="163">
        <v>980</v>
      </c>
      <c r="N50" s="324">
        <v>0.25554106910039115</v>
      </c>
      <c r="O50" s="163">
        <v>450</v>
      </c>
      <c r="P50" s="163">
        <v>60</v>
      </c>
      <c r="Q50" s="163">
        <v>510</v>
      </c>
      <c r="R50" s="324">
        <v>0.13298565840938723</v>
      </c>
      <c r="S50" s="163">
        <v>0</v>
      </c>
      <c r="T50" s="163">
        <v>40</v>
      </c>
      <c r="U50" s="163">
        <v>15</v>
      </c>
      <c r="V50" s="163" t="s">
        <v>6</v>
      </c>
    </row>
    <row r="51" spans="1:22" ht="15" customHeight="1">
      <c r="A51" s="18" t="s">
        <v>162</v>
      </c>
      <c r="B51" s="18" t="s">
        <v>108</v>
      </c>
      <c r="C51" s="18" t="s">
        <v>23</v>
      </c>
      <c r="D51" s="18">
        <v>23.468400878906252</v>
      </c>
      <c r="E51" s="18">
        <v>2302</v>
      </c>
      <c r="F51" s="18">
        <v>860</v>
      </c>
      <c r="G51" s="18">
        <v>825</v>
      </c>
      <c r="H51" s="18">
        <v>98.089341999823773</v>
      </c>
      <c r="I51" s="18">
        <v>36.645019165876818</v>
      </c>
      <c r="J51" s="18">
        <v>1110</v>
      </c>
      <c r="K51" s="18">
        <v>850</v>
      </c>
      <c r="L51" s="18">
        <v>100</v>
      </c>
      <c r="M51" s="18">
        <v>120</v>
      </c>
      <c r="N51" s="25">
        <v>0.10810810810810811</v>
      </c>
      <c r="O51" s="18">
        <v>20</v>
      </c>
      <c r="P51" s="18">
        <v>10</v>
      </c>
      <c r="Q51" s="18">
        <v>30</v>
      </c>
      <c r="R51" s="25">
        <v>2.7027027027027029E-2</v>
      </c>
      <c r="S51" s="18">
        <v>0</v>
      </c>
      <c r="T51" s="18">
        <v>0</v>
      </c>
      <c r="U51" s="18">
        <v>10</v>
      </c>
      <c r="V51" s="18" t="s">
        <v>3</v>
      </c>
    </row>
    <row r="52" spans="1:22" ht="15" customHeight="1">
      <c r="A52" s="97" t="s">
        <v>142</v>
      </c>
      <c r="B52" s="97" t="s">
        <v>108</v>
      </c>
      <c r="C52" s="97" t="s">
        <v>23</v>
      </c>
      <c r="D52" s="97">
        <v>1.6449000549316406</v>
      </c>
      <c r="E52" s="97">
        <v>3408</v>
      </c>
      <c r="F52" s="97">
        <v>1299</v>
      </c>
      <c r="G52" s="97">
        <v>1281</v>
      </c>
      <c r="H52" s="97">
        <v>2071.8584024496436</v>
      </c>
      <c r="I52" s="97">
        <v>789.71363403230259</v>
      </c>
      <c r="J52" s="97">
        <v>1800</v>
      </c>
      <c r="K52" s="97">
        <v>1215</v>
      </c>
      <c r="L52" s="97">
        <v>175</v>
      </c>
      <c r="M52" s="97">
        <v>295</v>
      </c>
      <c r="N52" s="328">
        <v>0.16388888888888889</v>
      </c>
      <c r="O52" s="97">
        <v>90</v>
      </c>
      <c r="P52" s="97">
        <v>0</v>
      </c>
      <c r="Q52" s="97">
        <v>90</v>
      </c>
      <c r="R52" s="328">
        <v>0.05</v>
      </c>
      <c r="S52" s="97">
        <v>10</v>
      </c>
      <c r="T52" s="97">
        <v>0</v>
      </c>
      <c r="U52" s="97">
        <v>20</v>
      </c>
      <c r="V52" s="97" t="s">
        <v>7</v>
      </c>
    </row>
    <row r="53" spans="1:22" ht="15" customHeight="1">
      <c r="A53" s="18" t="s">
        <v>163</v>
      </c>
      <c r="B53" s="18" t="s">
        <v>108</v>
      </c>
      <c r="C53" s="18" t="s">
        <v>23</v>
      </c>
      <c r="D53" s="18">
        <v>17.703499755859376</v>
      </c>
      <c r="E53" s="18">
        <v>1889</v>
      </c>
      <c r="F53" s="18">
        <v>686</v>
      </c>
      <c r="G53" s="18">
        <v>667</v>
      </c>
      <c r="H53" s="18">
        <v>106.70206603498229</v>
      </c>
      <c r="I53" s="18">
        <v>38.749400370565297</v>
      </c>
      <c r="J53" s="18">
        <v>910</v>
      </c>
      <c r="K53" s="18">
        <v>755</v>
      </c>
      <c r="L53" s="18">
        <v>90</v>
      </c>
      <c r="M53" s="18">
        <v>50</v>
      </c>
      <c r="N53" s="25">
        <v>5.4945054945054944E-2</v>
      </c>
      <c r="O53" s="18">
        <v>10</v>
      </c>
      <c r="P53" s="18">
        <v>0</v>
      </c>
      <c r="Q53" s="18">
        <v>10</v>
      </c>
      <c r="R53" s="25">
        <v>1.098901098901099E-2</v>
      </c>
      <c r="S53" s="18">
        <v>0</v>
      </c>
      <c r="T53" s="18">
        <v>0</v>
      </c>
      <c r="U53" s="18">
        <v>0</v>
      </c>
      <c r="V53" s="18" t="s">
        <v>3</v>
      </c>
    </row>
    <row r="54" spans="1:22" ht="15" customHeight="1">
      <c r="A54" s="97" t="s">
        <v>143</v>
      </c>
      <c r="B54" s="97" t="s">
        <v>108</v>
      </c>
      <c r="C54" s="97" t="s">
        <v>23</v>
      </c>
      <c r="D54" s="97">
        <v>16.606199951171874</v>
      </c>
      <c r="E54" s="97">
        <v>4233</v>
      </c>
      <c r="F54" s="97">
        <v>1607</v>
      </c>
      <c r="G54" s="97">
        <v>1563</v>
      </c>
      <c r="H54" s="97">
        <v>254.90479534430054</v>
      </c>
      <c r="I54" s="97">
        <v>96.77108578272879</v>
      </c>
      <c r="J54" s="97">
        <v>2135</v>
      </c>
      <c r="K54" s="97">
        <v>1415</v>
      </c>
      <c r="L54" s="97">
        <v>320</v>
      </c>
      <c r="M54" s="97">
        <v>245</v>
      </c>
      <c r="N54" s="328">
        <v>0.11475409836065574</v>
      </c>
      <c r="O54" s="97">
        <v>115</v>
      </c>
      <c r="P54" s="97">
        <v>10</v>
      </c>
      <c r="Q54" s="97">
        <v>125</v>
      </c>
      <c r="R54" s="328">
        <v>5.8548009367681501E-2</v>
      </c>
      <c r="S54" s="97">
        <v>0</v>
      </c>
      <c r="T54" s="97">
        <v>10</v>
      </c>
      <c r="U54" s="97">
        <v>25</v>
      </c>
      <c r="V54" s="97" t="s">
        <v>7</v>
      </c>
    </row>
    <row r="55" spans="1:22" ht="15" customHeight="1">
      <c r="A55" s="97" t="s">
        <v>144</v>
      </c>
      <c r="B55" s="97" t="s">
        <v>108</v>
      </c>
      <c r="C55" s="97" t="s">
        <v>23</v>
      </c>
      <c r="D55" s="97">
        <v>6.5070001220703126</v>
      </c>
      <c r="E55" s="97">
        <v>5273</v>
      </c>
      <c r="F55" s="97">
        <v>1894</v>
      </c>
      <c r="G55" s="97">
        <v>1836</v>
      </c>
      <c r="H55" s="97">
        <v>810.35806071605009</v>
      </c>
      <c r="I55" s="97">
        <v>291.07114868124387</v>
      </c>
      <c r="J55" s="97">
        <v>2765</v>
      </c>
      <c r="K55" s="97">
        <v>1945</v>
      </c>
      <c r="L55" s="97">
        <v>365</v>
      </c>
      <c r="M55" s="97">
        <v>335</v>
      </c>
      <c r="N55" s="328">
        <v>0.12115732368896925</v>
      </c>
      <c r="O55" s="97">
        <v>90</v>
      </c>
      <c r="P55" s="97">
        <v>10</v>
      </c>
      <c r="Q55" s="97">
        <v>100</v>
      </c>
      <c r="R55" s="328">
        <v>3.6166365280289332E-2</v>
      </c>
      <c r="S55" s="97">
        <v>0</v>
      </c>
      <c r="T55" s="97">
        <v>0</v>
      </c>
      <c r="U55" s="97">
        <v>15</v>
      </c>
      <c r="V55" s="97" t="s">
        <v>7</v>
      </c>
    </row>
    <row r="56" spans="1:22" ht="15" customHeight="1">
      <c r="A56" s="97" t="s">
        <v>145</v>
      </c>
      <c r="B56" s="97" t="s">
        <v>108</v>
      </c>
      <c r="C56" s="97" t="s">
        <v>23</v>
      </c>
      <c r="D56" s="97">
        <v>7.0716998291015623</v>
      </c>
      <c r="E56" s="97">
        <v>4612</v>
      </c>
      <c r="F56" s="97">
        <v>1540</v>
      </c>
      <c r="G56" s="97">
        <v>1509</v>
      </c>
      <c r="H56" s="97">
        <v>652.17700290680193</v>
      </c>
      <c r="I56" s="97">
        <v>217.76942421432673</v>
      </c>
      <c r="J56" s="97">
        <v>2335</v>
      </c>
      <c r="K56" s="97">
        <v>1765</v>
      </c>
      <c r="L56" s="97">
        <v>225</v>
      </c>
      <c r="M56" s="97">
        <v>285</v>
      </c>
      <c r="N56" s="328">
        <v>0.12205567451820129</v>
      </c>
      <c r="O56" s="97">
        <v>30</v>
      </c>
      <c r="P56" s="97">
        <v>10</v>
      </c>
      <c r="Q56" s="97">
        <v>40</v>
      </c>
      <c r="R56" s="328">
        <v>1.7130620985010708E-2</v>
      </c>
      <c r="S56" s="97">
        <v>0</v>
      </c>
      <c r="T56" s="97">
        <v>0</v>
      </c>
      <c r="U56" s="97">
        <v>20</v>
      </c>
      <c r="V56" s="97" t="s">
        <v>7</v>
      </c>
    </row>
    <row r="57" spans="1:22" ht="15" customHeight="1">
      <c r="A57" s="97" t="s">
        <v>146</v>
      </c>
      <c r="B57" s="97" t="s">
        <v>108</v>
      </c>
      <c r="C57" s="97" t="s">
        <v>23</v>
      </c>
      <c r="D57" s="97">
        <v>1.5702000427246094</v>
      </c>
      <c r="E57" s="97">
        <v>3976</v>
      </c>
      <c r="F57" s="97">
        <v>1222</v>
      </c>
      <c r="G57" s="97">
        <v>1212</v>
      </c>
      <c r="H57" s="97">
        <v>2532.1614391888875</v>
      </c>
      <c r="I57" s="97">
        <v>778.24478840262088</v>
      </c>
      <c r="J57" s="97">
        <v>2060</v>
      </c>
      <c r="K57" s="97">
        <v>1685</v>
      </c>
      <c r="L57" s="97">
        <v>180</v>
      </c>
      <c r="M57" s="97">
        <v>140</v>
      </c>
      <c r="N57" s="328">
        <v>6.7961165048543687E-2</v>
      </c>
      <c r="O57" s="97">
        <v>35</v>
      </c>
      <c r="P57" s="97">
        <v>10</v>
      </c>
      <c r="Q57" s="97">
        <v>45</v>
      </c>
      <c r="R57" s="328">
        <v>2.1844660194174758E-2</v>
      </c>
      <c r="S57" s="97">
        <v>0</v>
      </c>
      <c r="T57" s="97">
        <v>0</v>
      </c>
      <c r="U57" s="97">
        <v>10</v>
      </c>
      <c r="V57" s="97" t="s">
        <v>7</v>
      </c>
    </row>
    <row r="58" spans="1:22" ht="15" customHeight="1">
      <c r="A58" s="97" t="s">
        <v>147</v>
      </c>
      <c r="B58" s="97" t="s">
        <v>108</v>
      </c>
      <c r="C58" s="97" t="s">
        <v>23</v>
      </c>
      <c r="D58" s="97">
        <v>1.4511999511718749</v>
      </c>
      <c r="E58" s="97">
        <v>3497</v>
      </c>
      <c r="F58" s="97">
        <v>1360</v>
      </c>
      <c r="G58" s="97">
        <v>1331</v>
      </c>
      <c r="H58" s="97">
        <v>2409.7299598005761</v>
      </c>
      <c r="I58" s="97">
        <v>937.15548908458197</v>
      </c>
      <c r="J58" s="97">
        <v>1935</v>
      </c>
      <c r="K58" s="97">
        <v>1220</v>
      </c>
      <c r="L58" s="97">
        <v>230</v>
      </c>
      <c r="M58" s="97">
        <v>330</v>
      </c>
      <c r="N58" s="328">
        <v>0.17054263565891473</v>
      </c>
      <c r="O58" s="97">
        <v>95</v>
      </c>
      <c r="P58" s="97">
        <v>10</v>
      </c>
      <c r="Q58" s="97">
        <v>105</v>
      </c>
      <c r="R58" s="328">
        <v>5.4263565891472867E-2</v>
      </c>
      <c r="S58" s="97">
        <v>15</v>
      </c>
      <c r="T58" s="97">
        <v>0</v>
      </c>
      <c r="U58" s="97">
        <v>30</v>
      </c>
      <c r="V58" s="97" t="s">
        <v>7</v>
      </c>
    </row>
    <row r="59" spans="1:22" ht="15" customHeight="1">
      <c r="A59" s="97" t="s">
        <v>148</v>
      </c>
      <c r="B59" s="97" t="s">
        <v>108</v>
      </c>
      <c r="C59" s="97" t="s">
        <v>23</v>
      </c>
      <c r="D59" s="97">
        <v>4.7123999023437504</v>
      </c>
      <c r="E59" s="97">
        <v>7553</v>
      </c>
      <c r="F59" s="97">
        <v>2772</v>
      </c>
      <c r="G59" s="97">
        <v>2738</v>
      </c>
      <c r="H59" s="97">
        <v>1602.7926654194721</v>
      </c>
      <c r="I59" s="97">
        <v>588.23530630779521</v>
      </c>
      <c r="J59" s="97">
        <v>4160</v>
      </c>
      <c r="K59" s="97">
        <v>2970</v>
      </c>
      <c r="L59" s="97">
        <v>440</v>
      </c>
      <c r="M59" s="97">
        <v>610</v>
      </c>
      <c r="N59" s="328">
        <v>0.14663461538461539</v>
      </c>
      <c r="O59" s="97">
        <v>80</v>
      </c>
      <c r="P59" s="97">
        <v>20</v>
      </c>
      <c r="Q59" s="97">
        <v>100</v>
      </c>
      <c r="R59" s="328">
        <v>2.403846153846154E-2</v>
      </c>
      <c r="S59" s="97">
        <v>0</v>
      </c>
      <c r="T59" s="97">
        <v>0</v>
      </c>
      <c r="U59" s="97">
        <v>35</v>
      </c>
      <c r="V59" s="97" t="s">
        <v>7</v>
      </c>
    </row>
    <row r="60" spans="1:22" ht="15" customHeight="1">
      <c r="A60" s="18" t="s">
        <v>164</v>
      </c>
      <c r="B60" s="18" t="s">
        <v>108</v>
      </c>
      <c r="C60" s="18" t="s">
        <v>23</v>
      </c>
      <c r="D60" s="18">
        <v>38.753500976562499</v>
      </c>
      <c r="E60" s="18">
        <v>3290</v>
      </c>
      <c r="F60" s="18">
        <v>1251</v>
      </c>
      <c r="G60" s="18">
        <v>1233</v>
      </c>
      <c r="H60" s="18">
        <v>84.895555681272242</v>
      </c>
      <c r="I60" s="18">
        <v>32.280954455097742</v>
      </c>
      <c r="J60" s="18">
        <v>1715</v>
      </c>
      <c r="K60" s="18">
        <v>1440</v>
      </c>
      <c r="L60" s="18">
        <v>160</v>
      </c>
      <c r="M60" s="18">
        <v>75</v>
      </c>
      <c r="N60" s="25">
        <v>4.3731778425655975E-2</v>
      </c>
      <c r="O60" s="18">
        <v>15</v>
      </c>
      <c r="P60" s="18">
        <v>10</v>
      </c>
      <c r="Q60" s="18">
        <v>25</v>
      </c>
      <c r="R60" s="25">
        <v>1.4577259475218658E-2</v>
      </c>
      <c r="S60" s="18">
        <v>0</v>
      </c>
      <c r="T60" s="18">
        <v>0</v>
      </c>
      <c r="U60" s="18">
        <v>15</v>
      </c>
      <c r="V60" s="18" t="s">
        <v>3</v>
      </c>
    </row>
    <row r="61" spans="1:22" ht="15" customHeight="1">
      <c r="A61" s="18" t="s">
        <v>165</v>
      </c>
      <c r="B61" s="18" t="s">
        <v>108</v>
      </c>
      <c r="C61" s="18" t="s">
        <v>23</v>
      </c>
      <c r="D61" s="18">
        <v>45.071499023437497</v>
      </c>
      <c r="E61" s="18">
        <v>2141</v>
      </c>
      <c r="F61" s="18">
        <v>812</v>
      </c>
      <c r="G61" s="18">
        <v>795</v>
      </c>
      <c r="H61" s="18">
        <v>47.502302927325871</v>
      </c>
      <c r="I61" s="18">
        <v>18.015819699667727</v>
      </c>
      <c r="J61" s="18">
        <v>1120</v>
      </c>
      <c r="K61" s="18">
        <v>935</v>
      </c>
      <c r="L61" s="18">
        <v>110</v>
      </c>
      <c r="M61" s="18">
        <v>45</v>
      </c>
      <c r="N61" s="25">
        <v>4.0178571428571432E-2</v>
      </c>
      <c r="O61" s="18">
        <v>10</v>
      </c>
      <c r="P61" s="18">
        <v>0</v>
      </c>
      <c r="Q61" s="18">
        <v>10</v>
      </c>
      <c r="R61" s="25">
        <v>8.9285714285714281E-3</v>
      </c>
      <c r="S61" s="18">
        <v>0</v>
      </c>
      <c r="T61" s="18">
        <v>0</v>
      </c>
      <c r="U61" s="18">
        <v>20</v>
      </c>
      <c r="V61" s="18" t="s">
        <v>3</v>
      </c>
    </row>
    <row r="62" spans="1:22" ht="15" customHeight="1">
      <c r="A62" s="97" t="s">
        <v>149</v>
      </c>
      <c r="B62" s="97" t="s">
        <v>108</v>
      </c>
      <c r="C62" s="97" t="s">
        <v>23</v>
      </c>
      <c r="D62" s="97">
        <v>13.115899658203125</v>
      </c>
      <c r="E62" s="97">
        <v>4349</v>
      </c>
      <c r="F62" s="97">
        <v>1577</v>
      </c>
      <c r="G62" s="97">
        <v>1542</v>
      </c>
      <c r="H62" s="97">
        <v>331.58228663940633</v>
      </c>
      <c r="I62" s="97">
        <v>120.23574753514458</v>
      </c>
      <c r="J62" s="97">
        <v>2090</v>
      </c>
      <c r="K62" s="97">
        <v>1540</v>
      </c>
      <c r="L62" s="97">
        <v>245</v>
      </c>
      <c r="M62" s="97">
        <v>155</v>
      </c>
      <c r="N62" s="328">
        <v>7.4162679425837319E-2</v>
      </c>
      <c r="O62" s="97">
        <v>115</v>
      </c>
      <c r="P62" s="97">
        <v>10</v>
      </c>
      <c r="Q62" s="97">
        <v>125</v>
      </c>
      <c r="R62" s="328">
        <v>5.9808612440191387E-2</v>
      </c>
      <c r="S62" s="97">
        <v>0</v>
      </c>
      <c r="T62" s="97">
        <v>0</v>
      </c>
      <c r="U62" s="97">
        <v>30</v>
      </c>
      <c r="V62" s="97" t="s">
        <v>7</v>
      </c>
    </row>
    <row r="63" spans="1:22" ht="15" customHeight="1">
      <c r="A63" s="97" t="s">
        <v>150</v>
      </c>
      <c r="B63" s="97" t="s">
        <v>108</v>
      </c>
      <c r="C63" s="97" t="s">
        <v>23</v>
      </c>
      <c r="D63" s="97">
        <v>3.691499938964844</v>
      </c>
      <c r="E63" s="97">
        <v>5288</v>
      </c>
      <c r="F63" s="97">
        <v>2380</v>
      </c>
      <c r="G63" s="97">
        <v>2195</v>
      </c>
      <c r="H63" s="97">
        <v>1432.4800453559917</v>
      </c>
      <c r="I63" s="97">
        <v>644.72437744842284</v>
      </c>
      <c r="J63" s="97">
        <v>2345</v>
      </c>
      <c r="K63" s="97">
        <v>1765</v>
      </c>
      <c r="L63" s="97">
        <v>225</v>
      </c>
      <c r="M63" s="97">
        <v>235</v>
      </c>
      <c r="N63" s="328">
        <v>0.10021321961620469</v>
      </c>
      <c r="O63" s="97">
        <v>95</v>
      </c>
      <c r="P63" s="97">
        <v>0</v>
      </c>
      <c r="Q63" s="97">
        <v>95</v>
      </c>
      <c r="R63" s="328">
        <v>4.0511727078891259E-2</v>
      </c>
      <c r="S63" s="97">
        <v>0</v>
      </c>
      <c r="T63" s="97">
        <v>0</v>
      </c>
      <c r="U63" s="97">
        <v>25</v>
      </c>
      <c r="V63" s="97" t="s">
        <v>7</v>
      </c>
    </row>
    <row r="64" spans="1:22" ht="15" customHeight="1">
      <c r="A64" s="97" t="s">
        <v>151</v>
      </c>
      <c r="B64" s="97" t="s">
        <v>108</v>
      </c>
      <c r="C64" s="97" t="s">
        <v>23</v>
      </c>
      <c r="D64" s="97">
        <v>1.9655999755859375</v>
      </c>
      <c r="E64" s="97">
        <v>3422</v>
      </c>
      <c r="F64" s="97">
        <v>1455</v>
      </c>
      <c r="G64" s="97">
        <v>1402</v>
      </c>
      <c r="H64" s="97">
        <v>1740.9442625679294</v>
      </c>
      <c r="I64" s="97">
        <v>740.2319994261652</v>
      </c>
      <c r="J64" s="97">
        <v>1735</v>
      </c>
      <c r="K64" s="97">
        <v>1265</v>
      </c>
      <c r="L64" s="97">
        <v>185</v>
      </c>
      <c r="M64" s="97">
        <v>120</v>
      </c>
      <c r="N64" s="328">
        <v>6.9164265129683003E-2</v>
      </c>
      <c r="O64" s="97">
        <v>130</v>
      </c>
      <c r="P64" s="97">
        <v>0</v>
      </c>
      <c r="Q64" s="97">
        <v>130</v>
      </c>
      <c r="R64" s="328">
        <v>7.492795389048991E-2</v>
      </c>
      <c r="S64" s="97">
        <v>0</v>
      </c>
      <c r="T64" s="97">
        <v>0</v>
      </c>
      <c r="U64" s="97">
        <v>30</v>
      </c>
      <c r="V64" s="97" t="s">
        <v>7</v>
      </c>
    </row>
    <row r="65" spans="1:22" ht="15" customHeight="1">
      <c r="A65" s="97" t="s">
        <v>152</v>
      </c>
      <c r="B65" s="97" t="s">
        <v>108</v>
      </c>
      <c r="C65" s="97" t="s">
        <v>23</v>
      </c>
      <c r="D65" s="97">
        <v>1.715500030517578</v>
      </c>
      <c r="E65" s="97">
        <v>2894</v>
      </c>
      <c r="F65" s="97">
        <v>1141</v>
      </c>
      <c r="G65" s="97">
        <v>1115</v>
      </c>
      <c r="H65" s="97">
        <v>1686.971698349</v>
      </c>
      <c r="I65" s="97">
        <v>665.11220035114343</v>
      </c>
      <c r="J65" s="97">
        <v>1505</v>
      </c>
      <c r="K65" s="97">
        <v>1185</v>
      </c>
      <c r="L65" s="97">
        <v>160</v>
      </c>
      <c r="M65" s="97">
        <v>70</v>
      </c>
      <c r="N65" s="328">
        <v>4.6511627906976744E-2</v>
      </c>
      <c r="O65" s="97">
        <v>55</v>
      </c>
      <c r="P65" s="97">
        <v>0</v>
      </c>
      <c r="Q65" s="97">
        <v>55</v>
      </c>
      <c r="R65" s="328">
        <v>3.6544850498338874E-2</v>
      </c>
      <c r="S65" s="97">
        <v>0</v>
      </c>
      <c r="T65" s="97">
        <v>10</v>
      </c>
      <c r="U65" s="97">
        <v>20</v>
      </c>
      <c r="V65" s="97" t="s">
        <v>7</v>
      </c>
    </row>
    <row r="66" spans="1:22" ht="15" customHeight="1">
      <c r="A66" s="18" t="s">
        <v>166</v>
      </c>
      <c r="B66" s="18" t="s">
        <v>108</v>
      </c>
      <c r="C66" s="18" t="s">
        <v>23</v>
      </c>
      <c r="D66" s="18">
        <v>125.268603515625</v>
      </c>
      <c r="E66" s="18">
        <v>7254</v>
      </c>
      <c r="F66" s="18">
        <v>2666</v>
      </c>
      <c r="G66" s="18">
        <v>2565</v>
      </c>
      <c r="H66" s="18">
        <v>57.907566592256245</v>
      </c>
      <c r="I66" s="18">
        <v>21.282268063820673</v>
      </c>
      <c r="J66" s="18">
        <v>3735</v>
      </c>
      <c r="K66" s="18">
        <v>2960</v>
      </c>
      <c r="L66" s="18">
        <v>420</v>
      </c>
      <c r="M66" s="18">
        <v>230</v>
      </c>
      <c r="N66" s="25">
        <v>6.1579651941097727E-2</v>
      </c>
      <c r="O66" s="18">
        <v>60</v>
      </c>
      <c r="P66" s="18">
        <v>10</v>
      </c>
      <c r="Q66" s="18">
        <v>70</v>
      </c>
      <c r="R66" s="25">
        <v>1.8741633199464525E-2</v>
      </c>
      <c r="S66" s="18">
        <v>0</v>
      </c>
      <c r="T66" s="18">
        <v>0</v>
      </c>
      <c r="U66" s="18">
        <v>50</v>
      </c>
      <c r="V66" s="18" t="s">
        <v>3</v>
      </c>
    </row>
    <row r="67" spans="1:22" ht="15" customHeight="1">
      <c r="A67" s="97" t="s">
        <v>153</v>
      </c>
      <c r="B67" s="97" t="s">
        <v>108</v>
      </c>
      <c r="C67" s="97" t="s">
        <v>23</v>
      </c>
      <c r="D67" s="97">
        <v>42.584399414062503</v>
      </c>
      <c r="E67" s="97">
        <v>7691</v>
      </c>
      <c r="F67" s="97">
        <v>2715</v>
      </c>
      <c r="G67" s="97">
        <v>2625</v>
      </c>
      <c r="H67" s="97">
        <v>180.60604601271487</v>
      </c>
      <c r="I67" s="97">
        <v>63.755742416398498</v>
      </c>
      <c r="J67" s="97">
        <v>3870</v>
      </c>
      <c r="K67" s="97">
        <v>3455</v>
      </c>
      <c r="L67" s="97">
        <v>240</v>
      </c>
      <c r="M67" s="97">
        <v>60</v>
      </c>
      <c r="N67" s="328">
        <v>1.5503875968992248E-2</v>
      </c>
      <c r="O67" s="97">
        <v>75</v>
      </c>
      <c r="P67" s="97">
        <v>10</v>
      </c>
      <c r="Q67" s="97">
        <v>85</v>
      </c>
      <c r="R67" s="328">
        <v>2.1963824289405683E-2</v>
      </c>
      <c r="S67" s="97">
        <v>10</v>
      </c>
      <c r="T67" s="97">
        <v>0</v>
      </c>
      <c r="U67" s="97">
        <v>25</v>
      </c>
      <c r="V67" s="97" t="s">
        <v>7</v>
      </c>
    </row>
    <row r="68" spans="1:22" ht="15" customHeight="1">
      <c r="A68" s="97" t="s">
        <v>154</v>
      </c>
      <c r="B68" s="97" t="s">
        <v>108</v>
      </c>
      <c r="C68" s="97" t="s">
        <v>23</v>
      </c>
      <c r="D68" s="97">
        <v>2.5033999633789064</v>
      </c>
      <c r="E68" s="97">
        <v>5311</v>
      </c>
      <c r="F68" s="97">
        <v>1897</v>
      </c>
      <c r="G68" s="97">
        <v>1870</v>
      </c>
      <c r="H68" s="97">
        <v>2121.5147709883322</v>
      </c>
      <c r="I68" s="97">
        <v>757.76944465540691</v>
      </c>
      <c r="J68" s="97">
        <v>2785</v>
      </c>
      <c r="K68" s="97">
        <v>1930</v>
      </c>
      <c r="L68" s="97">
        <v>405</v>
      </c>
      <c r="M68" s="97">
        <v>325</v>
      </c>
      <c r="N68" s="328">
        <v>0.11669658886894076</v>
      </c>
      <c r="O68" s="97">
        <v>80</v>
      </c>
      <c r="P68" s="97">
        <v>10</v>
      </c>
      <c r="Q68" s="97">
        <v>90</v>
      </c>
      <c r="R68" s="328">
        <v>3.231597845601436E-2</v>
      </c>
      <c r="S68" s="97">
        <v>0</v>
      </c>
      <c r="T68" s="97">
        <v>30</v>
      </c>
      <c r="U68" s="97">
        <v>10</v>
      </c>
      <c r="V68" s="97" t="s">
        <v>7</v>
      </c>
    </row>
    <row r="69" spans="1:22" ht="15" customHeight="1">
      <c r="A69" s="97" t="s">
        <v>155</v>
      </c>
      <c r="B69" s="97" t="s">
        <v>108</v>
      </c>
      <c r="C69" s="97" t="s">
        <v>23</v>
      </c>
      <c r="D69" s="97">
        <v>2.2986999511718751</v>
      </c>
      <c r="E69" s="97">
        <v>4509</v>
      </c>
      <c r="F69" s="97">
        <v>1776</v>
      </c>
      <c r="G69" s="97">
        <v>1746</v>
      </c>
      <c r="H69" s="97">
        <v>1961.5435227643852</v>
      </c>
      <c r="I69" s="97">
        <v>772.61062240619833</v>
      </c>
      <c r="J69" s="97">
        <v>2320</v>
      </c>
      <c r="K69" s="97">
        <v>1560</v>
      </c>
      <c r="L69" s="97">
        <v>365</v>
      </c>
      <c r="M69" s="97">
        <v>200</v>
      </c>
      <c r="N69" s="328">
        <v>8.6206896551724144E-2</v>
      </c>
      <c r="O69" s="97">
        <v>160</v>
      </c>
      <c r="P69" s="97">
        <v>0</v>
      </c>
      <c r="Q69" s="97">
        <v>160</v>
      </c>
      <c r="R69" s="328">
        <v>6.8965517241379309E-2</v>
      </c>
      <c r="S69" s="97">
        <v>0</v>
      </c>
      <c r="T69" s="97">
        <v>30</v>
      </c>
      <c r="U69" s="97">
        <v>10</v>
      </c>
      <c r="V69" s="97" t="s">
        <v>7</v>
      </c>
    </row>
    <row r="70" spans="1:22" ht="15" customHeight="1">
      <c r="A70" s="97" t="s">
        <v>156</v>
      </c>
      <c r="B70" s="97" t="s">
        <v>108</v>
      </c>
      <c r="C70" s="97" t="s">
        <v>23</v>
      </c>
      <c r="D70" s="97">
        <v>5.9320001220703125</v>
      </c>
      <c r="E70" s="97">
        <v>5734</v>
      </c>
      <c r="F70" s="97">
        <v>2286</v>
      </c>
      <c r="G70" s="97">
        <v>2196</v>
      </c>
      <c r="H70" s="97">
        <v>966.6216928530323</v>
      </c>
      <c r="I70" s="97">
        <v>385.3674903840307</v>
      </c>
      <c r="J70" s="97">
        <v>2820</v>
      </c>
      <c r="K70" s="97">
        <v>1785</v>
      </c>
      <c r="L70" s="97">
        <v>450</v>
      </c>
      <c r="M70" s="97">
        <v>395</v>
      </c>
      <c r="N70" s="328">
        <v>0.14007092198581561</v>
      </c>
      <c r="O70" s="97">
        <v>140</v>
      </c>
      <c r="P70" s="97">
        <v>0</v>
      </c>
      <c r="Q70" s="97">
        <v>140</v>
      </c>
      <c r="R70" s="328">
        <v>4.9645390070921988E-2</v>
      </c>
      <c r="S70" s="97">
        <v>10</v>
      </c>
      <c r="T70" s="97">
        <v>20</v>
      </c>
      <c r="U70" s="97">
        <v>20</v>
      </c>
      <c r="V70" s="97" t="s">
        <v>7</v>
      </c>
    </row>
    <row r="71" spans="1:22" ht="15" customHeight="1">
      <c r="A71" s="97" t="s">
        <v>157</v>
      </c>
      <c r="B71" s="97" t="s">
        <v>108</v>
      </c>
      <c r="C71" s="97" t="s">
        <v>23</v>
      </c>
      <c r="D71" s="97">
        <v>4.6267999267578128</v>
      </c>
      <c r="E71" s="97">
        <v>3137</v>
      </c>
      <c r="F71" s="97">
        <v>1178</v>
      </c>
      <c r="G71" s="97">
        <v>1153</v>
      </c>
      <c r="H71" s="97">
        <v>678.00640824299137</v>
      </c>
      <c r="I71" s="97">
        <v>254.60361775908314</v>
      </c>
      <c r="J71" s="97">
        <v>1585</v>
      </c>
      <c r="K71" s="97">
        <v>1150</v>
      </c>
      <c r="L71" s="97">
        <v>140</v>
      </c>
      <c r="M71" s="97">
        <v>190</v>
      </c>
      <c r="N71" s="328">
        <v>0.11987381703470032</v>
      </c>
      <c r="O71" s="97">
        <v>90</v>
      </c>
      <c r="P71" s="97">
        <v>0</v>
      </c>
      <c r="Q71" s="97">
        <v>90</v>
      </c>
      <c r="R71" s="328">
        <v>5.6782334384858045E-2</v>
      </c>
      <c r="S71" s="97">
        <v>0</v>
      </c>
      <c r="T71" s="97">
        <v>0</v>
      </c>
      <c r="U71" s="97">
        <v>10</v>
      </c>
      <c r="V71" s="97" t="s">
        <v>7</v>
      </c>
    </row>
    <row r="72" spans="1:22" ht="15" customHeight="1">
      <c r="A72" s="97" t="s">
        <v>158</v>
      </c>
      <c r="B72" s="97" t="s">
        <v>108</v>
      </c>
      <c r="C72" s="97" t="s">
        <v>23</v>
      </c>
      <c r="D72" s="97">
        <v>4.7101998901367184</v>
      </c>
      <c r="E72" s="97">
        <v>3814</v>
      </c>
      <c r="F72" s="97">
        <v>1331</v>
      </c>
      <c r="G72" s="97">
        <v>1315</v>
      </c>
      <c r="H72" s="97">
        <v>809.73208971165229</v>
      </c>
      <c r="I72" s="97">
        <v>282.57824106088339</v>
      </c>
      <c r="J72" s="97">
        <v>2015</v>
      </c>
      <c r="K72" s="97">
        <v>1335</v>
      </c>
      <c r="L72" s="97">
        <v>295</v>
      </c>
      <c r="M72" s="97">
        <v>245</v>
      </c>
      <c r="N72" s="328">
        <v>0.12158808933002481</v>
      </c>
      <c r="O72" s="97">
        <v>120</v>
      </c>
      <c r="P72" s="97">
        <v>10</v>
      </c>
      <c r="Q72" s="97">
        <v>130</v>
      </c>
      <c r="R72" s="328">
        <v>6.4516129032258063E-2</v>
      </c>
      <c r="S72" s="97">
        <v>0</v>
      </c>
      <c r="T72" s="97">
        <v>10</v>
      </c>
      <c r="U72" s="97">
        <v>10</v>
      </c>
      <c r="V72" s="97" t="s">
        <v>7</v>
      </c>
    </row>
    <row r="73" spans="1:22" ht="15" customHeight="1">
      <c r="A73" s="97" t="s">
        <v>159</v>
      </c>
      <c r="B73" s="97" t="s">
        <v>108</v>
      </c>
      <c r="C73" s="97" t="s">
        <v>23</v>
      </c>
      <c r="D73" s="97">
        <v>4.113800048828125</v>
      </c>
      <c r="E73" s="97">
        <v>5145</v>
      </c>
      <c r="F73" s="97">
        <v>1822</v>
      </c>
      <c r="G73" s="97">
        <v>1798</v>
      </c>
      <c r="H73" s="97">
        <v>1250.6684668511361</v>
      </c>
      <c r="I73" s="97">
        <v>442.89950371288046</v>
      </c>
      <c r="J73" s="97">
        <v>2835</v>
      </c>
      <c r="K73" s="97">
        <v>2055</v>
      </c>
      <c r="L73" s="97">
        <v>345</v>
      </c>
      <c r="M73" s="97">
        <v>335</v>
      </c>
      <c r="N73" s="328">
        <v>0.11816578483245149</v>
      </c>
      <c r="O73" s="97">
        <v>55</v>
      </c>
      <c r="P73" s="97">
        <v>10</v>
      </c>
      <c r="Q73" s="97">
        <v>65</v>
      </c>
      <c r="R73" s="328">
        <v>2.292768959435626E-2</v>
      </c>
      <c r="S73" s="97">
        <v>0</v>
      </c>
      <c r="T73" s="97">
        <v>0</v>
      </c>
      <c r="U73" s="97">
        <v>30</v>
      </c>
      <c r="V73" s="97" t="s">
        <v>7</v>
      </c>
    </row>
    <row r="74" spans="1:22" ht="15" customHeight="1">
      <c r="A74" s="97" t="s">
        <v>160</v>
      </c>
      <c r="B74" s="97" t="s">
        <v>108</v>
      </c>
      <c r="C74" s="97" t="s">
        <v>23</v>
      </c>
      <c r="D74" s="97">
        <v>32.044899902343751</v>
      </c>
      <c r="E74" s="97">
        <v>4972</v>
      </c>
      <c r="F74" s="97">
        <v>1744</v>
      </c>
      <c r="G74" s="97">
        <v>1693</v>
      </c>
      <c r="H74" s="97">
        <v>155.15729539340361</v>
      </c>
      <c r="I74" s="97">
        <v>54.423637000421543</v>
      </c>
      <c r="J74" s="97">
        <v>2640</v>
      </c>
      <c r="K74" s="97">
        <v>2180</v>
      </c>
      <c r="L74" s="97">
        <v>250</v>
      </c>
      <c r="M74" s="97">
        <v>160</v>
      </c>
      <c r="N74" s="328">
        <v>6.0606060606060608E-2</v>
      </c>
      <c r="O74" s="97">
        <v>30</v>
      </c>
      <c r="P74" s="97">
        <v>0</v>
      </c>
      <c r="Q74" s="97">
        <v>30</v>
      </c>
      <c r="R74" s="328">
        <v>1.1363636363636364E-2</v>
      </c>
      <c r="S74" s="97">
        <v>0</v>
      </c>
      <c r="T74" s="97">
        <v>10</v>
      </c>
      <c r="U74" s="97">
        <v>15</v>
      </c>
      <c r="V74" s="97" t="s">
        <v>7</v>
      </c>
    </row>
    <row r="75" spans="1:22" ht="15" customHeight="1">
      <c r="A75" s="18" t="s">
        <v>167</v>
      </c>
      <c r="B75" s="18" t="s">
        <v>108</v>
      </c>
      <c r="C75" s="18" t="s">
        <v>23</v>
      </c>
      <c r="D75" s="18">
        <v>133.95679687500001</v>
      </c>
      <c r="E75" s="18">
        <v>8828</v>
      </c>
      <c r="F75" s="18">
        <v>3033</v>
      </c>
      <c r="G75" s="18">
        <v>2955</v>
      </c>
      <c r="H75" s="18">
        <v>65.901844519600829</v>
      </c>
      <c r="I75" s="18">
        <v>22.641628276840656</v>
      </c>
      <c r="J75" s="18">
        <v>4695</v>
      </c>
      <c r="K75" s="18">
        <v>4005</v>
      </c>
      <c r="L75" s="18">
        <v>540</v>
      </c>
      <c r="M75" s="18">
        <v>60</v>
      </c>
      <c r="N75" s="25">
        <v>1.2779552715654952E-2</v>
      </c>
      <c r="O75" s="18">
        <v>50</v>
      </c>
      <c r="P75" s="18">
        <v>0</v>
      </c>
      <c r="Q75" s="18">
        <v>50</v>
      </c>
      <c r="R75" s="25">
        <v>1.0649627263045794E-2</v>
      </c>
      <c r="S75" s="18">
        <v>10</v>
      </c>
      <c r="T75" s="18">
        <v>0</v>
      </c>
      <c r="U75" s="18">
        <v>30</v>
      </c>
      <c r="V75" s="18" t="s">
        <v>3</v>
      </c>
    </row>
    <row r="76" spans="1:22" ht="15" customHeight="1">
      <c r="A76" s="18" t="s">
        <v>168</v>
      </c>
      <c r="B76" s="18" t="s">
        <v>108</v>
      </c>
      <c r="C76" s="18" t="s">
        <v>23</v>
      </c>
      <c r="D76" s="18">
        <v>50.4010009765625</v>
      </c>
      <c r="E76" s="18">
        <v>4376</v>
      </c>
      <c r="F76" s="18">
        <v>1464</v>
      </c>
      <c r="G76" s="18">
        <v>1432</v>
      </c>
      <c r="H76" s="18">
        <v>86.823672451166786</v>
      </c>
      <c r="I76" s="18">
        <v>29.047042154595104</v>
      </c>
      <c r="J76" s="18">
        <v>2130</v>
      </c>
      <c r="K76" s="18">
        <v>1830</v>
      </c>
      <c r="L76" s="18">
        <v>210</v>
      </c>
      <c r="M76" s="18">
        <v>25</v>
      </c>
      <c r="N76" s="25">
        <v>1.1737089201877934E-2</v>
      </c>
      <c r="O76" s="18">
        <v>25</v>
      </c>
      <c r="P76" s="18">
        <v>0</v>
      </c>
      <c r="Q76" s="18">
        <v>25</v>
      </c>
      <c r="R76" s="25">
        <v>1.1737089201877934E-2</v>
      </c>
      <c r="S76" s="18">
        <v>10</v>
      </c>
      <c r="T76" s="18">
        <v>0</v>
      </c>
      <c r="U76" s="18">
        <v>20</v>
      </c>
      <c r="V76" s="18" t="s">
        <v>3</v>
      </c>
    </row>
    <row r="77" spans="1:22" ht="15" customHeight="1">
      <c r="A77" s="18" t="s">
        <v>169</v>
      </c>
      <c r="B77" s="18" t="s">
        <v>108</v>
      </c>
      <c r="C77" s="18" t="s">
        <v>23</v>
      </c>
      <c r="D77" s="18">
        <v>170.19659999999999</v>
      </c>
      <c r="E77" s="18">
        <v>6403</v>
      </c>
      <c r="F77" s="18">
        <v>2450</v>
      </c>
      <c r="G77" s="18">
        <v>2369</v>
      </c>
      <c r="H77" s="18">
        <v>37.621198073287012</v>
      </c>
      <c r="I77" s="18">
        <v>14.395117176253816</v>
      </c>
      <c r="J77" s="18">
        <v>3310</v>
      </c>
      <c r="K77" s="18">
        <v>2740</v>
      </c>
      <c r="L77" s="18">
        <v>405</v>
      </c>
      <c r="M77" s="18">
        <v>50</v>
      </c>
      <c r="N77" s="25">
        <v>1.5105740181268883E-2</v>
      </c>
      <c r="O77" s="18">
        <v>85</v>
      </c>
      <c r="P77" s="18">
        <v>0</v>
      </c>
      <c r="Q77" s="18">
        <v>85</v>
      </c>
      <c r="R77" s="25">
        <v>2.5679758308157101E-2</v>
      </c>
      <c r="S77" s="18">
        <v>0</v>
      </c>
      <c r="T77" s="18">
        <v>0</v>
      </c>
      <c r="U77" s="18">
        <v>35</v>
      </c>
      <c r="V77" s="18" t="s">
        <v>3</v>
      </c>
    </row>
    <row r="78" spans="1:22" ht="15" customHeight="1">
      <c r="A78" s="18" t="s">
        <v>170</v>
      </c>
      <c r="B78" s="18" t="s">
        <v>108</v>
      </c>
      <c r="C78" s="18" t="s">
        <v>23</v>
      </c>
      <c r="D78" s="18">
        <v>207.2791</v>
      </c>
      <c r="E78" s="18">
        <v>6729</v>
      </c>
      <c r="F78" s="18">
        <v>2673</v>
      </c>
      <c r="G78" s="18">
        <v>2537</v>
      </c>
      <c r="H78" s="18">
        <v>32.46347557472027</v>
      </c>
      <c r="I78" s="18">
        <v>12.895656146712332</v>
      </c>
      <c r="J78" s="18">
        <v>3200</v>
      </c>
      <c r="K78" s="18">
        <v>2620</v>
      </c>
      <c r="L78" s="18">
        <v>430</v>
      </c>
      <c r="M78" s="18">
        <v>20</v>
      </c>
      <c r="N78" s="25">
        <v>6.2500000000000003E-3</v>
      </c>
      <c r="O78" s="18">
        <v>45</v>
      </c>
      <c r="P78" s="18">
        <v>30</v>
      </c>
      <c r="Q78" s="18">
        <v>75</v>
      </c>
      <c r="R78" s="25">
        <v>2.34375E-2</v>
      </c>
      <c r="S78" s="18">
        <v>0</v>
      </c>
      <c r="T78" s="18">
        <v>10</v>
      </c>
      <c r="U78" s="18">
        <v>40</v>
      </c>
      <c r="V78" s="18" t="s">
        <v>3</v>
      </c>
    </row>
    <row r="79" spans="1:22" ht="15" customHeight="1">
      <c r="A79" s="97" t="s">
        <v>161</v>
      </c>
      <c r="B79" s="97" t="s">
        <v>108</v>
      </c>
      <c r="C79" s="97" t="s">
        <v>23</v>
      </c>
      <c r="D79" s="97">
        <v>6.5661999511718747</v>
      </c>
      <c r="E79" s="97">
        <v>5396</v>
      </c>
      <c r="F79" s="97">
        <v>1896</v>
      </c>
      <c r="G79" s="97">
        <v>1861</v>
      </c>
      <c r="H79" s="97">
        <v>821.78429534985025</v>
      </c>
      <c r="I79" s="97">
        <v>288.7514870243358</v>
      </c>
      <c r="J79" s="97">
        <v>2815</v>
      </c>
      <c r="K79" s="97">
        <v>2185</v>
      </c>
      <c r="L79" s="97">
        <v>420</v>
      </c>
      <c r="M79" s="97">
        <v>130</v>
      </c>
      <c r="N79" s="328">
        <v>4.6181172291296625E-2</v>
      </c>
      <c r="O79" s="97">
        <v>30</v>
      </c>
      <c r="P79" s="97">
        <v>10</v>
      </c>
      <c r="Q79" s="97">
        <v>40</v>
      </c>
      <c r="R79" s="328">
        <v>1.4209591474245116E-2</v>
      </c>
      <c r="S79" s="97">
        <v>0</v>
      </c>
      <c r="T79" s="97">
        <v>0</v>
      </c>
      <c r="U79" s="97">
        <v>40</v>
      </c>
      <c r="V79" s="97" t="s">
        <v>7</v>
      </c>
    </row>
    <row r="80" spans="1:22" ht="15" customHeight="1">
      <c r="A80" s="18" t="s">
        <v>171</v>
      </c>
      <c r="B80" s="18" t="s">
        <v>108</v>
      </c>
      <c r="C80" s="18" t="s">
        <v>23</v>
      </c>
      <c r="D80" s="18">
        <v>50.673300781249999</v>
      </c>
      <c r="E80" s="18">
        <v>3576</v>
      </c>
      <c r="F80" s="18">
        <v>1491</v>
      </c>
      <c r="G80" s="18">
        <v>1418</v>
      </c>
      <c r="H80" s="18">
        <v>70.569707219924823</v>
      </c>
      <c r="I80" s="18">
        <v>29.423778933139793</v>
      </c>
      <c r="J80" s="18">
        <v>2040</v>
      </c>
      <c r="K80" s="18">
        <v>1535</v>
      </c>
      <c r="L80" s="18">
        <v>285</v>
      </c>
      <c r="M80" s="18">
        <v>120</v>
      </c>
      <c r="N80" s="25">
        <v>5.8823529411764705E-2</v>
      </c>
      <c r="O80" s="18">
        <v>80</v>
      </c>
      <c r="P80" s="18">
        <v>10</v>
      </c>
      <c r="Q80" s="18">
        <v>90</v>
      </c>
      <c r="R80" s="25">
        <v>4.4117647058823532E-2</v>
      </c>
      <c r="S80" s="18">
        <v>0</v>
      </c>
      <c r="T80" s="18">
        <v>10</v>
      </c>
      <c r="U80" s="18">
        <v>15</v>
      </c>
      <c r="V80" s="18" t="s">
        <v>3</v>
      </c>
    </row>
    <row r="81" spans="1:22" ht="15" customHeight="1">
      <c r="A81" s="18" t="s">
        <v>172</v>
      </c>
      <c r="B81" s="18" t="s">
        <v>108</v>
      </c>
      <c r="C81" s="18" t="s">
        <v>23</v>
      </c>
      <c r="D81" s="18">
        <v>295.91899999999998</v>
      </c>
      <c r="E81" s="18">
        <v>5033</v>
      </c>
      <c r="F81" s="18">
        <v>2322</v>
      </c>
      <c r="G81" s="18">
        <v>2012</v>
      </c>
      <c r="H81" s="18">
        <v>17.008032603516504</v>
      </c>
      <c r="I81" s="18">
        <v>7.8467418448967461</v>
      </c>
      <c r="J81" s="18">
        <v>2305</v>
      </c>
      <c r="K81" s="18">
        <v>1920</v>
      </c>
      <c r="L81" s="18">
        <v>305</v>
      </c>
      <c r="M81" s="18">
        <v>0</v>
      </c>
      <c r="N81" s="25">
        <v>0</v>
      </c>
      <c r="O81" s="18">
        <v>65</v>
      </c>
      <c r="P81" s="18">
        <v>0</v>
      </c>
      <c r="Q81" s="18">
        <v>65</v>
      </c>
      <c r="R81" s="25">
        <v>2.8199566160520606E-2</v>
      </c>
      <c r="S81" s="18">
        <v>0</v>
      </c>
      <c r="T81" s="18">
        <v>0</v>
      </c>
      <c r="U81" s="18">
        <v>10</v>
      </c>
      <c r="V81" s="18" t="s">
        <v>3</v>
      </c>
    </row>
    <row r="82" spans="1:22" ht="15" customHeight="1">
      <c r="A82" s="18" t="s">
        <v>173</v>
      </c>
      <c r="B82" s="18" t="s">
        <v>108</v>
      </c>
      <c r="C82" s="18" t="s">
        <v>23</v>
      </c>
      <c r="D82" s="18">
        <v>93.703798828125002</v>
      </c>
      <c r="E82" s="18">
        <v>4945</v>
      </c>
      <c r="F82" s="18">
        <v>1883</v>
      </c>
      <c r="G82" s="18">
        <v>1792</v>
      </c>
      <c r="H82" s="18">
        <v>52.772673699924411</v>
      </c>
      <c r="I82" s="18">
        <v>20.095236517079407</v>
      </c>
      <c r="J82" s="18">
        <v>2440</v>
      </c>
      <c r="K82" s="18">
        <v>2045</v>
      </c>
      <c r="L82" s="18">
        <v>290</v>
      </c>
      <c r="M82" s="18">
        <v>10</v>
      </c>
      <c r="N82" s="25">
        <v>4.0983606557377051E-3</v>
      </c>
      <c r="O82" s="18">
        <v>55</v>
      </c>
      <c r="P82" s="18">
        <v>0</v>
      </c>
      <c r="Q82" s="18">
        <v>55</v>
      </c>
      <c r="R82" s="25">
        <v>2.2540983606557378E-2</v>
      </c>
      <c r="S82" s="18">
        <v>0</v>
      </c>
      <c r="T82" s="18">
        <v>0</v>
      </c>
      <c r="U82" s="18">
        <v>45</v>
      </c>
      <c r="V82" s="18" t="s">
        <v>3</v>
      </c>
    </row>
    <row r="83" spans="1:22" ht="15" customHeight="1">
      <c r="A83" s="18" t="s">
        <v>174</v>
      </c>
      <c r="B83" s="18" t="s">
        <v>108</v>
      </c>
      <c r="C83" s="18" t="s">
        <v>23</v>
      </c>
      <c r="D83" s="18">
        <v>99.302099609375006</v>
      </c>
      <c r="E83" s="18">
        <v>6622</v>
      </c>
      <c r="F83" s="18">
        <v>2432</v>
      </c>
      <c r="G83" s="18">
        <v>2360</v>
      </c>
      <c r="H83" s="18">
        <v>66.685397650694028</v>
      </c>
      <c r="I83" s="18">
        <v>24.490922241994543</v>
      </c>
      <c r="J83" s="18">
        <v>3100</v>
      </c>
      <c r="K83" s="18">
        <v>2475</v>
      </c>
      <c r="L83" s="18">
        <v>320</v>
      </c>
      <c r="M83" s="18">
        <v>190</v>
      </c>
      <c r="N83" s="25">
        <v>6.1290322580645158E-2</v>
      </c>
      <c r="O83" s="18">
        <v>65</v>
      </c>
      <c r="P83" s="18">
        <v>0</v>
      </c>
      <c r="Q83" s="18">
        <v>65</v>
      </c>
      <c r="R83" s="25">
        <v>2.0967741935483872E-2</v>
      </c>
      <c r="S83" s="18">
        <v>10</v>
      </c>
      <c r="T83" s="18">
        <v>0</v>
      </c>
      <c r="U83" s="18">
        <v>30</v>
      </c>
      <c r="V83" s="18" t="s">
        <v>3</v>
      </c>
    </row>
    <row r="84" spans="1:22" ht="15" customHeight="1">
      <c r="A84" s="18" t="s">
        <v>175</v>
      </c>
      <c r="B84" s="18" t="s">
        <v>108</v>
      </c>
      <c r="C84" s="18" t="s">
        <v>23</v>
      </c>
      <c r="D84" s="18">
        <v>71.838398437500004</v>
      </c>
      <c r="E84" s="18">
        <v>5890</v>
      </c>
      <c r="F84" s="18">
        <v>2223</v>
      </c>
      <c r="G84" s="18">
        <v>2132</v>
      </c>
      <c r="H84" s="18">
        <v>81.989578388559821</v>
      </c>
      <c r="I84" s="18">
        <v>30.944453778908063</v>
      </c>
      <c r="J84" s="18">
        <v>3155</v>
      </c>
      <c r="K84" s="18">
        <v>2700</v>
      </c>
      <c r="L84" s="18">
        <v>290</v>
      </c>
      <c r="M84" s="18">
        <v>55</v>
      </c>
      <c r="N84" s="25">
        <v>1.7432646592709985E-2</v>
      </c>
      <c r="O84" s="18">
        <v>40</v>
      </c>
      <c r="P84" s="18">
        <v>10</v>
      </c>
      <c r="Q84" s="18">
        <v>50</v>
      </c>
      <c r="R84" s="25">
        <v>1.5847860538827259E-2</v>
      </c>
      <c r="S84" s="18">
        <v>10</v>
      </c>
      <c r="T84" s="18">
        <v>0</v>
      </c>
      <c r="U84" s="18">
        <v>50</v>
      </c>
      <c r="V84" s="18" t="s">
        <v>3</v>
      </c>
    </row>
    <row r="85" spans="1:22" ht="15" customHeight="1">
      <c r="A85" s="18" t="s">
        <v>176</v>
      </c>
      <c r="B85" s="18" t="s">
        <v>108</v>
      </c>
      <c r="C85" s="18" t="s">
        <v>23</v>
      </c>
      <c r="D85" s="18">
        <v>176.1679</v>
      </c>
      <c r="E85" s="18">
        <v>5655</v>
      </c>
      <c r="F85" s="18">
        <v>2310</v>
      </c>
      <c r="G85" s="18">
        <v>2192</v>
      </c>
      <c r="H85" s="18">
        <v>32.100059091355462</v>
      </c>
      <c r="I85" s="18">
        <v>13.112490981614698</v>
      </c>
      <c r="J85" s="18">
        <v>2595</v>
      </c>
      <c r="K85" s="18">
        <v>2165</v>
      </c>
      <c r="L85" s="18">
        <v>290</v>
      </c>
      <c r="M85" s="18">
        <v>45</v>
      </c>
      <c r="N85" s="25">
        <v>1.7341040462427744E-2</v>
      </c>
      <c r="O85" s="18">
        <v>55</v>
      </c>
      <c r="P85" s="18">
        <v>20</v>
      </c>
      <c r="Q85" s="18">
        <v>75</v>
      </c>
      <c r="R85" s="25">
        <v>2.8901734104046242E-2</v>
      </c>
      <c r="S85" s="18">
        <v>0</v>
      </c>
      <c r="T85" s="18">
        <v>0</v>
      </c>
      <c r="U85" s="18">
        <v>25</v>
      </c>
      <c r="V85" s="18" t="s">
        <v>3</v>
      </c>
    </row>
    <row r="86" spans="1:22" ht="15" customHeight="1">
      <c r="A86" s="18" t="s">
        <v>177</v>
      </c>
      <c r="B86" s="18" t="s">
        <v>108</v>
      </c>
      <c r="C86" s="18" t="s">
        <v>23</v>
      </c>
      <c r="D86" s="18">
        <v>618.39369999999997</v>
      </c>
      <c r="E86" s="18">
        <v>4036</v>
      </c>
      <c r="F86" s="18">
        <v>1553</v>
      </c>
      <c r="G86" s="18">
        <v>1495</v>
      </c>
      <c r="H86" s="18">
        <v>6.5265865418745372</v>
      </c>
      <c r="I86" s="18">
        <v>2.5113451188134679</v>
      </c>
      <c r="J86" s="18">
        <v>1990</v>
      </c>
      <c r="K86" s="18">
        <v>1670</v>
      </c>
      <c r="L86" s="18">
        <v>260</v>
      </c>
      <c r="M86" s="18">
        <v>0</v>
      </c>
      <c r="N86" s="25">
        <v>0</v>
      </c>
      <c r="O86" s="18">
        <v>15</v>
      </c>
      <c r="P86" s="18">
        <v>0</v>
      </c>
      <c r="Q86" s="18">
        <v>15</v>
      </c>
      <c r="R86" s="25">
        <v>7.537688442211055E-3</v>
      </c>
      <c r="S86" s="18">
        <v>0</v>
      </c>
      <c r="T86" s="18">
        <v>0</v>
      </c>
      <c r="U86" s="18">
        <v>45</v>
      </c>
      <c r="V86" s="18" t="s">
        <v>3</v>
      </c>
    </row>
    <row r="87" spans="1:22" ht="15" customHeight="1">
      <c r="A87" s="18" t="s">
        <v>178</v>
      </c>
      <c r="B87" s="18" t="s">
        <v>108</v>
      </c>
      <c r="C87" s="18" t="s">
        <v>23</v>
      </c>
      <c r="D87" s="18">
        <v>1208.2846999999999</v>
      </c>
      <c r="E87" s="18">
        <v>6493</v>
      </c>
      <c r="F87" s="18">
        <v>3248</v>
      </c>
      <c r="G87" s="18">
        <v>2734</v>
      </c>
      <c r="H87" s="18">
        <v>5.37373352488863</v>
      </c>
      <c r="I87" s="18">
        <v>2.6881081917200476</v>
      </c>
      <c r="J87" s="18">
        <v>2785</v>
      </c>
      <c r="K87" s="18">
        <v>2105</v>
      </c>
      <c r="L87" s="18">
        <v>455</v>
      </c>
      <c r="M87" s="18">
        <v>10</v>
      </c>
      <c r="N87" s="25">
        <v>3.5906642728904849E-3</v>
      </c>
      <c r="O87" s="18">
        <v>140</v>
      </c>
      <c r="P87" s="18">
        <v>10</v>
      </c>
      <c r="Q87" s="18">
        <v>150</v>
      </c>
      <c r="R87" s="25">
        <v>5.385996409335727E-2</v>
      </c>
      <c r="S87" s="18">
        <v>0</v>
      </c>
      <c r="T87" s="18">
        <v>0</v>
      </c>
      <c r="U87" s="18">
        <v>60</v>
      </c>
      <c r="V87" s="18" t="s">
        <v>3</v>
      </c>
    </row>
    <row r="88" spans="1:22" ht="15" customHeight="1">
      <c r="A88" s="18" t="s">
        <v>179</v>
      </c>
      <c r="B88" s="18" t="s">
        <v>108</v>
      </c>
      <c r="C88" s="18" t="s">
        <v>23</v>
      </c>
      <c r="D88" s="18">
        <v>1749.6680999999999</v>
      </c>
      <c r="E88" s="18">
        <v>3936</v>
      </c>
      <c r="F88" s="18">
        <v>2389</v>
      </c>
      <c r="G88" s="18">
        <v>1732</v>
      </c>
      <c r="H88" s="18">
        <v>2.2495695040676575</v>
      </c>
      <c r="I88" s="18">
        <v>1.3654018153500085</v>
      </c>
      <c r="J88" s="18">
        <v>1265</v>
      </c>
      <c r="K88" s="18">
        <v>1065</v>
      </c>
      <c r="L88" s="18">
        <v>110</v>
      </c>
      <c r="M88" s="18">
        <v>15</v>
      </c>
      <c r="N88" s="25">
        <v>1.1857707509881422E-2</v>
      </c>
      <c r="O88" s="18">
        <v>35</v>
      </c>
      <c r="P88" s="18">
        <v>0</v>
      </c>
      <c r="Q88" s="18">
        <v>35</v>
      </c>
      <c r="R88" s="25">
        <v>2.766798418972332E-2</v>
      </c>
      <c r="S88" s="18">
        <v>0</v>
      </c>
      <c r="T88" s="18">
        <v>10</v>
      </c>
      <c r="U88" s="18">
        <v>25</v>
      </c>
      <c r="V88" s="18" t="s">
        <v>3</v>
      </c>
    </row>
    <row r="89" spans="1:22" ht="15" customHeight="1">
      <c r="A89" s="329" t="s">
        <v>195</v>
      </c>
      <c r="B89" s="329" t="s">
        <v>108</v>
      </c>
      <c r="C89" s="329" t="s">
        <v>23</v>
      </c>
      <c r="D89" s="329">
        <v>31.594999999999999</v>
      </c>
      <c r="E89" s="329">
        <v>0</v>
      </c>
      <c r="F89" s="329">
        <v>1</v>
      </c>
      <c r="G89" s="329">
        <v>2</v>
      </c>
      <c r="H89" s="329">
        <v>0</v>
      </c>
      <c r="I89" s="329">
        <v>3.1650577623041624E-2</v>
      </c>
      <c r="J89" s="329">
        <v>0</v>
      </c>
      <c r="K89" s="329">
        <v>0</v>
      </c>
      <c r="L89" s="329">
        <v>0</v>
      </c>
      <c r="M89" s="329">
        <v>0</v>
      </c>
      <c r="N89" s="330" t="e">
        <v>#DIV/0!</v>
      </c>
      <c r="O89" s="329">
        <v>0</v>
      </c>
      <c r="P89" s="329">
        <v>0</v>
      </c>
      <c r="Q89" s="329">
        <v>0</v>
      </c>
      <c r="R89" s="330" t="e">
        <v>#DIV/0!</v>
      </c>
      <c r="S89" s="329">
        <v>0</v>
      </c>
      <c r="T89" s="329">
        <v>0</v>
      </c>
      <c r="U89" s="329">
        <v>0</v>
      </c>
      <c r="V89" s="329" t="s">
        <v>85</v>
      </c>
    </row>
  </sheetData>
  <sortState xmlns:xlrd2="http://schemas.microsoft.com/office/spreadsheetml/2017/richdata2" ref="A2:V90">
    <sortCondition ref="A2:A9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E59B-7B82-41F6-A624-A0AA3DC2B061}">
  <dimension ref="A1:N100"/>
  <sheetViews>
    <sheetView workbookViewId="0">
      <pane ySplit="1" topLeftCell="A2" activePane="bottomLeft" state="frozen"/>
      <selection pane="bottomLeft" activeCell="D2" sqref="D2"/>
    </sheetView>
  </sheetViews>
  <sheetFormatPr defaultRowHeight="15"/>
  <cols>
    <col min="1" max="1" width="12.28515625" bestFit="1" customWidth="1"/>
  </cols>
  <sheetData>
    <row r="1" spans="1:14">
      <c r="A1" s="41" t="s">
        <v>29</v>
      </c>
      <c r="B1" s="18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35</v>
      </c>
      <c r="H1" s="18" t="s">
        <v>36</v>
      </c>
      <c r="I1" s="18" t="s">
        <v>9</v>
      </c>
      <c r="J1" s="18" t="s">
        <v>10</v>
      </c>
      <c r="K1" s="18" t="s">
        <v>37</v>
      </c>
      <c r="L1" s="18" t="s">
        <v>11</v>
      </c>
      <c r="M1" s="18" t="s">
        <v>12</v>
      </c>
      <c r="N1" s="18" t="s">
        <v>13</v>
      </c>
    </row>
    <row r="2" spans="1:14">
      <c r="A2" s="18">
        <v>2050000</v>
      </c>
      <c r="B2" s="18">
        <v>403390</v>
      </c>
      <c r="C2" s="18">
        <v>390328</v>
      </c>
      <c r="D2" s="18">
        <v>187478</v>
      </c>
      <c r="E2" s="18">
        <v>173459</v>
      </c>
      <c r="F2" s="18">
        <v>73.400000000000006</v>
      </c>
      <c r="G2" s="18">
        <v>5496.31</v>
      </c>
      <c r="H2" s="18">
        <v>194805</v>
      </c>
      <c r="I2" s="18">
        <v>137125</v>
      </c>
      <c r="J2" s="18">
        <v>14265</v>
      </c>
      <c r="K2" s="18">
        <v>22980</v>
      </c>
      <c r="L2" s="18">
        <v>15935</v>
      </c>
      <c r="M2" s="18">
        <v>2535</v>
      </c>
      <c r="N2" s="18">
        <v>1965</v>
      </c>
    </row>
    <row r="3" spans="1:14">
      <c r="A3" s="18">
        <v>2050001</v>
      </c>
      <c r="B3" s="18">
        <v>3868</v>
      </c>
      <c r="C3" s="18">
        <v>3759</v>
      </c>
      <c r="D3" s="18">
        <v>1658</v>
      </c>
      <c r="E3" s="18">
        <v>1566</v>
      </c>
      <c r="F3" s="18">
        <v>678.2</v>
      </c>
      <c r="G3" s="18">
        <v>5.7</v>
      </c>
      <c r="H3" s="18">
        <v>1680</v>
      </c>
      <c r="I3" s="18">
        <v>1245</v>
      </c>
      <c r="J3" s="18">
        <v>155</v>
      </c>
      <c r="K3" s="18">
        <v>210</v>
      </c>
      <c r="L3" s="18">
        <v>50</v>
      </c>
      <c r="M3" s="18">
        <v>15</v>
      </c>
      <c r="N3" s="18">
        <v>0</v>
      </c>
    </row>
    <row r="4" spans="1:14">
      <c r="A4" s="18">
        <v>2050002</v>
      </c>
      <c r="B4" s="18">
        <v>6194</v>
      </c>
      <c r="C4" s="18">
        <v>5363</v>
      </c>
      <c r="D4" s="18">
        <v>2942</v>
      </c>
      <c r="E4" s="18">
        <v>2729</v>
      </c>
      <c r="F4" s="18">
        <v>537.70000000000005</v>
      </c>
      <c r="G4" s="18">
        <v>11.52</v>
      </c>
      <c r="H4" s="18">
        <v>2705</v>
      </c>
      <c r="I4" s="18">
        <v>1970</v>
      </c>
      <c r="J4" s="18">
        <v>255</v>
      </c>
      <c r="K4" s="18">
        <v>365</v>
      </c>
      <c r="L4" s="18">
        <v>70</v>
      </c>
      <c r="M4" s="18">
        <v>20</v>
      </c>
      <c r="N4" s="18">
        <v>20</v>
      </c>
    </row>
    <row r="5" spans="1:14">
      <c r="A5" s="18">
        <v>2050003</v>
      </c>
      <c r="B5" s="18">
        <v>2955</v>
      </c>
      <c r="C5" s="18">
        <v>3036</v>
      </c>
      <c r="D5" s="18">
        <v>1401</v>
      </c>
      <c r="E5" s="18">
        <v>1191</v>
      </c>
      <c r="F5" s="18">
        <v>1249.3</v>
      </c>
      <c r="G5" s="18">
        <v>2.37</v>
      </c>
      <c r="H5" s="18">
        <v>1245</v>
      </c>
      <c r="I5" s="18">
        <v>580</v>
      </c>
      <c r="J5" s="18">
        <v>85</v>
      </c>
      <c r="K5" s="18">
        <v>120</v>
      </c>
      <c r="L5" s="18">
        <v>380</v>
      </c>
      <c r="M5" s="18">
        <v>20</v>
      </c>
      <c r="N5" s="18">
        <v>55</v>
      </c>
    </row>
    <row r="6" spans="1:14">
      <c r="A6" s="18">
        <v>2050004.01</v>
      </c>
      <c r="B6" s="18">
        <v>3466</v>
      </c>
      <c r="C6" s="18">
        <v>3418</v>
      </c>
      <c r="D6" s="18">
        <v>2659</v>
      </c>
      <c r="E6" s="18">
        <v>2239</v>
      </c>
      <c r="F6" s="18">
        <v>7202.8</v>
      </c>
      <c r="G6" s="18">
        <v>0.48</v>
      </c>
      <c r="H6" s="18">
        <v>2125</v>
      </c>
      <c r="I6" s="18">
        <v>490</v>
      </c>
      <c r="J6" s="18">
        <v>65</v>
      </c>
      <c r="K6" s="18">
        <v>370</v>
      </c>
      <c r="L6" s="18">
        <v>1135</v>
      </c>
      <c r="M6" s="18">
        <v>25</v>
      </c>
      <c r="N6" s="18">
        <v>45</v>
      </c>
    </row>
    <row r="7" spans="1:14">
      <c r="A7" s="18">
        <v>2050004.02</v>
      </c>
      <c r="B7" s="18">
        <v>4771</v>
      </c>
      <c r="C7" s="18">
        <v>4649</v>
      </c>
      <c r="D7" s="18">
        <v>3310</v>
      </c>
      <c r="E7" s="18">
        <v>2770</v>
      </c>
      <c r="F7" s="18">
        <v>9896.2999999999993</v>
      </c>
      <c r="G7" s="18">
        <v>0.48</v>
      </c>
      <c r="H7" s="18">
        <v>2215</v>
      </c>
      <c r="I7" s="18">
        <v>585</v>
      </c>
      <c r="J7" s="18">
        <v>115</v>
      </c>
      <c r="K7" s="18">
        <v>375</v>
      </c>
      <c r="L7" s="18">
        <v>1075</v>
      </c>
      <c r="M7" s="18">
        <v>30</v>
      </c>
      <c r="N7" s="18">
        <v>35</v>
      </c>
    </row>
    <row r="8" spans="1:14">
      <c r="A8" s="18">
        <v>2050005</v>
      </c>
      <c r="B8" s="18">
        <v>1808</v>
      </c>
      <c r="C8" s="18">
        <v>1797</v>
      </c>
      <c r="D8" s="18">
        <v>731</v>
      </c>
      <c r="E8" s="18">
        <v>655</v>
      </c>
      <c r="F8" s="18">
        <v>2352</v>
      </c>
      <c r="G8" s="18">
        <v>0.77</v>
      </c>
      <c r="H8" s="18">
        <v>645</v>
      </c>
      <c r="I8" s="18">
        <v>335</v>
      </c>
      <c r="J8" s="18">
        <v>25</v>
      </c>
      <c r="K8" s="18">
        <v>40</v>
      </c>
      <c r="L8" s="18">
        <v>215</v>
      </c>
      <c r="M8" s="18">
        <v>0</v>
      </c>
      <c r="N8" s="18">
        <v>30</v>
      </c>
    </row>
    <row r="9" spans="1:14">
      <c r="A9" s="18">
        <v>2050006</v>
      </c>
      <c r="B9" s="18">
        <v>3129</v>
      </c>
      <c r="C9" s="18">
        <v>3122</v>
      </c>
      <c r="D9" s="18">
        <v>1800</v>
      </c>
      <c r="E9" s="18">
        <v>1289</v>
      </c>
      <c r="F9" s="18">
        <v>2969</v>
      </c>
      <c r="G9" s="18">
        <v>1.05</v>
      </c>
      <c r="H9" s="18">
        <v>1380</v>
      </c>
      <c r="I9" s="18">
        <v>485</v>
      </c>
      <c r="J9" s="18">
        <v>90</v>
      </c>
      <c r="K9" s="18">
        <v>180</v>
      </c>
      <c r="L9" s="18">
        <v>540</v>
      </c>
      <c r="M9" s="18">
        <v>25</v>
      </c>
      <c r="N9" s="18">
        <v>60</v>
      </c>
    </row>
    <row r="10" spans="1:14">
      <c r="A10" s="18">
        <v>2050007</v>
      </c>
      <c r="B10" s="18">
        <v>1859</v>
      </c>
      <c r="C10" s="18">
        <v>1716</v>
      </c>
      <c r="D10" s="18">
        <v>1362</v>
      </c>
      <c r="E10" s="18">
        <v>1119</v>
      </c>
      <c r="F10" s="18">
        <v>1601.9</v>
      </c>
      <c r="G10" s="18">
        <v>1.1599999999999999</v>
      </c>
      <c r="H10" s="18">
        <v>625</v>
      </c>
      <c r="I10" s="18">
        <v>185</v>
      </c>
      <c r="J10" s="18">
        <v>30</v>
      </c>
      <c r="K10" s="18">
        <v>35</v>
      </c>
      <c r="L10" s="18">
        <v>355</v>
      </c>
      <c r="M10" s="18">
        <v>0</v>
      </c>
      <c r="N10" s="18">
        <v>10</v>
      </c>
    </row>
    <row r="11" spans="1:14">
      <c r="A11" s="18">
        <v>2050008</v>
      </c>
      <c r="B11" s="18">
        <v>2778</v>
      </c>
      <c r="C11" s="18">
        <v>2763</v>
      </c>
      <c r="D11" s="18">
        <v>2069</v>
      </c>
      <c r="E11" s="18">
        <v>1573</v>
      </c>
      <c r="F11" s="18">
        <v>5515.2</v>
      </c>
      <c r="G11" s="18">
        <v>0.5</v>
      </c>
      <c r="H11" s="18">
        <v>1410</v>
      </c>
      <c r="I11" s="18">
        <v>390</v>
      </c>
      <c r="J11" s="18">
        <v>30</v>
      </c>
      <c r="K11" s="18">
        <v>170</v>
      </c>
      <c r="L11" s="18">
        <v>780</v>
      </c>
      <c r="M11" s="18">
        <v>0</v>
      </c>
      <c r="N11" s="18">
        <v>40</v>
      </c>
    </row>
    <row r="12" spans="1:14">
      <c r="A12" s="18">
        <v>2050009</v>
      </c>
      <c r="B12" s="18">
        <v>2357</v>
      </c>
      <c r="C12" s="18">
        <v>1984</v>
      </c>
      <c r="D12" s="18">
        <v>1535</v>
      </c>
      <c r="E12" s="18">
        <v>1328</v>
      </c>
      <c r="F12" s="18">
        <v>3711.8</v>
      </c>
      <c r="G12" s="18">
        <v>0.64</v>
      </c>
      <c r="H12" s="18">
        <v>1325</v>
      </c>
      <c r="I12" s="18">
        <v>320</v>
      </c>
      <c r="J12" s="18">
        <v>40</v>
      </c>
      <c r="K12" s="18">
        <v>150</v>
      </c>
      <c r="L12" s="18">
        <v>770</v>
      </c>
      <c r="M12" s="18">
        <v>30</v>
      </c>
      <c r="N12" s="18">
        <v>25</v>
      </c>
    </row>
    <row r="13" spans="1:14">
      <c r="A13" s="18">
        <v>2050010</v>
      </c>
      <c r="B13" s="18">
        <v>5036</v>
      </c>
      <c r="C13" s="18">
        <v>5029</v>
      </c>
      <c r="D13" s="18">
        <v>3290</v>
      </c>
      <c r="E13" s="18">
        <v>2802</v>
      </c>
      <c r="F13" s="18">
        <v>6035.5</v>
      </c>
      <c r="G13" s="18">
        <v>0.83</v>
      </c>
      <c r="H13" s="18">
        <v>2555</v>
      </c>
      <c r="I13" s="18">
        <v>645</v>
      </c>
      <c r="J13" s="18">
        <v>85</v>
      </c>
      <c r="K13" s="18">
        <v>530</v>
      </c>
      <c r="L13" s="18">
        <v>1180</v>
      </c>
      <c r="M13" s="18">
        <v>25</v>
      </c>
      <c r="N13" s="18">
        <v>95</v>
      </c>
    </row>
    <row r="14" spans="1:14">
      <c r="A14" s="18">
        <v>2050011</v>
      </c>
      <c r="B14" s="18">
        <v>5631</v>
      </c>
      <c r="C14" s="18">
        <v>5910</v>
      </c>
      <c r="D14" s="18">
        <v>2912</v>
      </c>
      <c r="E14" s="18">
        <v>2564</v>
      </c>
      <c r="F14" s="18">
        <v>6970.8</v>
      </c>
      <c r="G14" s="18">
        <v>0.81</v>
      </c>
      <c r="H14" s="18">
        <v>3225</v>
      </c>
      <c r="I14" s="18">
        <v>985</v>
      </c>
      <c r="J14" s="18">
        <v>190</v>
      </c>
      <c r="K14" s="18">
        <v>640</v>
      </c>
      <c r="L14" s="18">
        <v>1200</v>
      </c>
      <c r="M14" s="18">
        <v>35</v>
      </c>
      <c r="N14" s="18">
        <v>170</v>
      </c>
    </row>
    <row r="15" spans="1:14">
      <c r="A15" s="18">
        <v>2050012</v>
      </c>
      <c r="B15" s="18">
        <v>2482</v>
      </c>
      <c r="C15" s="18">
        <v>2650</v>
      </c>
      <c r="D15" s="18">
        <v>1236</v>
      </c>
      <c r="E15" s="18">
        <v>1021</v>
      </c>
      <c r="F15" s="18">
        <v>4793.3999999999996</v>
      </c>
      <c r="G15" s="18">
        <v>0.52</v>
      </c>
      <c r="H15" s="18">
        <v>1225</v>
      </c>
      <c r="I15" s="18">
        <v>410</v>
      </c>
      <c r="J15" s="18">
        <v>25</v>
      </c>
      <c r="K15" s="18">
        <v>120</v>
      </c>
      <c r="L15" s="18">
        <v>525</v>
      </c>
      <c r="M15" s="18">
        <v>25</v>
      </c>
      <c r="N15" s="18">
        <v>110</v>
      </c>
    </row>
    <row r="16" spans="1:14">
      <c r="A16" s="18">
        <v>2050013</v>
      </c>
      <c r="B16" s="18">
        <v>2561</v>
      </c>
      <c r="C16" s="18">
        <v>2617</v>
      </c>
      <c r="D16" s="18">
        <v>1167</v>
      </c>
      <c r="E16" s="18">
        <v>1087</v>
      </c>
      <c r="F16" s="18">
        <v>3181.4</v>
      </c>
      <c r="G16" s="18">
        <v>0.81</v>
      </c>
      <c r="H16" s="18">
        <v>1245</v>
      </c>
      <c r="I16" s="18">
        <v>670</v>
      </c>
      <c r="J16" s="18">
        <v>70</v>
      </c>
      <c r="K16" s="18">
        <v>155</v>
      </c>
      <c r="L16" s="18">
        <v>250</v>
      </c>
      <c r="M16" s="18">
        <v>25</v>
      </c>
      <c r="N16" s="18">
        <v>75</v>
      </c>
    </row>
    <row r="17" spans="1:14">
      <c r="A17" s="18">
        <v>2050014</v>
      </c>
      <c r="B17" s="18">
        <v>4248</v>
      </c>
      <c r="C17" s="18">
        <v>4104</v>
      </c>
      <c r="D17" s="18">
        <v>2047</v>
      </c>
      <c r="E17" s="18">
        <v>1947</v>
      </c>
      <c r="F17" s="18">
        <v>2312.1999999999998</v>
      </c>
      <c r="G17" s="18">
        <v>1.84</v>
      </c>
      <c r="H17" s="18">
        <v>1835</v>
      </c>
      <c r="I17" s="18">
        <v>1375</v>
      </c>
      <c r="J17" s="18">
        <v>155</v>
      </c>
      <c r="K17" s="18">
        <v>160</v>
      </c>
      <c r="L17" s="18">
        <v>100</v>
      </c>
      <c r="M17" s="18">
        <v>20</v>
      </c>
      <c r="N17" s="18">
        <v>20</v>
      </c>
    </row>
    <row r="18" spans="1:14">
      <c r="A18" s="18">
        <v>2050015</v>
      </c>
      <c r="B18" s="18">
        <v>4829</v>
      </c>
      <c r="C18" s="18">
        <v>4691</v>
      </c>
      <c r="D18" s="18">
        <v>2575</v>
      </c>
      <c r="E18" s="18">
        <v>2425</v>
      </c>
      <c r="F18" s="18">
        <v>2364.1</v>
      </c>
      <c r="G18" s="18">
        <v>2.04</v>
      </c>
      <c r="H18" s="18">
        <v>2225</v>
      </c>
      <c r="I18" s="18">
        <v>1435</v>
      </c>
      <c r="J18" s="18">
        <v>205</v>
      </c>
      <c r="K18" s="18">
        <v>425</v>
      </c>
      <c r="L18" s="18">
        <v>135</v>
      </c>
      <c r="M18" s="18">
        <v>20</v>
      </c>
      <c r="N18" s="18">
        <v>15</v>
      </c>
    </row>
    <row r="19" spans="1:14">
      <c r="A19" s="18">
        <v>2050016</v>
      </c>
      <c r="B19" s="18">
        <v>3766</v>
      </c>
      <c r="C19" s="18">
        <v>3351</v>
      </c>
      <c r="D19" s="18">
        <v>1838</v>
      </c>
      <c r="E19" s="18">
        <v>1707</v>
      </c>
      <c r="F19" s="18">
        <v>1468.9</v>
      </c>
      <c r="G19" s="18">
        <v>2.56</v>
      </c>
      <c r="H19" s="18">
        <v>1980</v>
      </c>
      <c r="I19" s="18">
        <v>1465</v>
      </c>
      <c r="J19" s="18">
        <v>185</v>
      </c>
      <c r="K19" s="18">
        <v>205</v>
      </c>
      <c r="L19" s="18">
        <v>55</v>
      </c>
      <c r="M19" s="18">
        <v>20</v>
      </c>
      <c r="N19" s="18">
        <v>45</v>
      </c>
    </row>
    <row r="20" spans="1:14">
      <c r="A20" s="18">
        <v>2050017</v>
      </c>
      <c r="B20" s="18">
        <v>2914</v>
      </c>
      <c r="C20" s="18">
        <v>2710</v>
      </c>
      <c r="D20" s="18">
        <v>1275</v>
      </c>
      <c r="E20" s="18">
        <v>1201</v>
      </c>
      <c r="F20" s="18">
        <v>1000.2</v>
      </c>
      <c r="G20" s="18">
        <v>2.91</v>
      </c>
      <c r="H20" s="18">
        <v>1310</v>
      </c>
      <c r="I20" s="18">
        <v>1000</v>
      </c>
      <c r="J20" s="18">
        <v>110</v>
      </c>
      <c r="K20" s="18">
        <v>100</v>
      </c>
      <c r="L20" s="18">
        <v>70</v>
      </c>
      <c r="M20" s="18">
        <v>10</v>
      </c>
      <c r="N20" s="18">
        <v>20</v>
      </c>
    </row>
    <row r="21" spans="1:14">
      <c r="A21" s="18">
        <v>2050018</v>
      </c>
      <c r="B21" s="18">
        <v>3544</v>
      </c>
      <c r="C21" s="18">
        <v>3622</v>
      </c>
      <c r="D21" s="18">
        <v>1986</v>
      </c>
      <c r="E21" s="18">
        <v>1869</v>
      </c>
      <c r="F21" s="18">
        <v>2537.6</v>
      </c>
      <c r="G21" s="18">
        <v>1.4</v>
      </c>
      <c r="H21" s="18">
        <v>1650</v>
      </c>
      <c r="I21" s="18">
        <v>890</v>
      </c>
      <c r="J21" s="18">
        <v>120</v>
      </c>
      <c r="K21" s="18">
        <v>285</v>
      </c>
      <c r="L21" s="18">
        <v>285</v>
      </c>
      <c r="M21" s="18">
        <v>15</v>
      </c>
      <c r="N21" s="18">
        <v>55</v>
      </c>
    </row>
    <row r="22" spans="1:14">
      <c r="A22" s="18">
        <v>2050019</v>
      </c>
      <c r="B22" s="18">
        <v>5062</v>
      </c>
      <c r="C22" s="18">
        <v>4956</v>
      </c>
      <c r="D22" s="18">
        <v>2658</v>
      </c>
      <c r="E22" s="18">
        <v>2501</v>
      </c>
      <c r="F22" s="18">
        <v>5681.9</v>
      </c>
      <c r="G22" s="18">
        <v>0.89</v>
      </c>
      <c r="H22" s="18">
        <v>2795</v>
      </c>
      <c r="I22" s="18">
        <v>1165</v>
      </c>
      <c r="J22" s="18">
        <v>225</v>
      </c>
      <c r="K22" s="18">
        <v>445</v>
      </c>
      <c r="L22" s="18">
        <v>720</v>
      </c>
      <c r="M22" s="18">
        <v>60</v>
      </c>
      <c r="N22" s="18">
        <v>180</v>
      </c>
    </row>
    <row r="23" spans="1:14">
      <c r="A23" s="18">
        <v>2050020</v>
      </c>
      <c r="B23" s="18">
        <v>2562</v>
      </c>
      <c r="C23" s="18">
        <v>2665</v>
      </c>
      <c r="D23" s="18">
        <v>1127</v>
      </c>
      <c r="E23" s="18">
        <v>1009</v>
      </c>
      <c r="F23" s="18">
        <v>2564.3000000000002</v>
      </c>
      <c r="G23" s="18">
        <v>1</v>
      </c>
      <c r="H23" s="18">
        <v>1050</v>
      </c>
      <c r="I23" s="18">
        <v>380</v>
      </c>
      <c r="J23" s="18">
        <v>70</v>
      </c>
      <c r="K23" s="18">
        <v>180</v>
      </c>
      <c r="L23" s="18">
        <v>355</v>
      </c>
      <c r="M23" s="18">
        <v>10</v>
      </c>
      <c r="N23" s="18">
        <v>60</v>
      </c>
    </row>
    <row r="24" spans="1:14">
      <c r="A24" s="18">
        <v>2050021</v>
      </c>
      <c r="B24" s="18">
        <v>3314</v>
      </c>
      <c r="C24" s="18">
        <v>3325</v>
      </c>
      <c r="D24" s="18">
        <v>1729</v>
      </c>
      <c r="E24" s="18">
        <v>1612</v>
      </c>
      <c r="F24" s="18">
        <v>3780.5</v>
      </c>
      <c r="G24" s="18">
        <v>0.88</v>
      </c>
      <c r="H24" s="18">
        <v>1650</v>
      </c>
      <c r="I24" s="18">
        <v>795</v>
      </c>
      <c r="J24" s="18">
        <v>100</v>
      </c>
      <c r="K24" s="18">
        <v>350</v>
      </c>
      <c r="L24" s="18">
        <v>295</v>
      </c>
      <c r="M24" s="18">
        <v>30</v>
      </c>
      <c r="N24" s="18">
        <v>80</v>
      </c>
    </row>
    <row r="25" spans="1:14">
      <c r="A25" s="18">
        <v>2050022</v>
      </c>
      <c r="B25" s="18">
        <v>5301</v>
      </c>
      <c r="C25" s="18">
        <v>5423</v>
      </c>
      <c r="D25" s="18">
        <v>3053</v>
      </c>
      <c r="E25" s="18">
        <v>2730</v>
      </c>
      <c r="F25" s="18">
        <v>1871.2</v>
      </c>
      <c r="G25" s="18">
        <v>2.83</v>
      </c>
      <c r="H25" s="18">
        <v>2855</v>
      </c>
      <c r="I25" s="18">
        <v>1540</v>
      </c>
      <c r="J25" s="18">
        <v>195</v>
      </c>
      <c r="K25" s="18">
        <v>720</v>
      </c>
      <c r="L25" s="18">
        <v>280</v>
      </c>
      <c r="M25" s="18">
        <v>40</v>
      </c>
      <c r="N25" s="18">
        <v>75</v>
      </c>
    </row>
    <row r="26" spans="1:14">
      <c r="A26" s="18">
        <v>2050023</v>
      </c>
      <c r="B26" s="18">
        <v>4594</v>
      </c>
      <c r="C26" s="18">
        <v>4218</v>
      </c>
      <c r="D26" s="18">
        <v>2374</v>
      </c>
      <c r="E26" s="18">
        <v>2119</v>
      </c>
      <c r="F26" s="18">
        <v>2989.3</v>
      </c>
      <c r="G26" s="18">
        <v>1.54</v>
      </c>
      <c r="H26" s="18">
        <v>1920</v>
      </c>
      <c r="I26" s="18">
        <v>985</v>
      </c>
      <c r="J26" s="18">
        <v>105</v>
      </c>
      <c r="K26" s="18">
        <v>455</v>
      </c>
      <c r="L26" s="18">
        <v>295</v>
      </c>
      <c r="M26" s="18">
        <v>30</v>
      </c>
      <c r="N26" s="18">
        <v>50</v>
      </c>
    </row>
    <row r="27" spans="1:14">
      <c r="A27" s="18">
        <v>2050024</v>
      </c>
      <c r="B27" s="18">
        <v>7375</v>
      </c>
      <c r="C27" s="18">
        <v>6309</v>
      </c>
      <c r="D27" s="18">
        <v>3804</v>
      </c>
      <c r="E27" s="18">
        <v>3557</v>
      </c>
      <c r="F27" s="18">
        <v>3382.1</v>
      </c>
      <c r="G27" s="18">
        <v>2.1800000000000002</v>
      </c>
      <c r="H27" s="18">
        <v>3815</v>
      </c>
      <c r="I27" s="18">
        <v>2460</v>
      </c>
      <c r="J27" s="18">
        <v>430</v>
      </c>
      <c r="K27" s="18">
        <v>660</v>
      </c>
      <c r="L27" s="18">
        <v>205</v>
      </c>
      <c r="M27" s="18">
        <v>35</v>
      </c>
      <c r="N27" s="18">
        <v>25</v>
      </c>
    </row>
    <row r="28" spans="1:14">
      <c r="A28" s="18">
        <v>2050025.01</v>
      </c>
      <c r="B28" s="18">
        <v>4726</v>
      </c>
      <c r="C28" s="18">
        <v>4711</v>
      </c>
      <c r="D28" s="18">
        <v>2252</v>
      </c>
      <c r="E28" s="18">
        <v>2069</v>
      </c>
      <c r="F28" s="18">
        <v>4501.3999999999996</v>
      </c>
      <c r="G28" s="18">
        <v>1.05</v>
      </c>
      <c r="H28" s="18">
        <v>2025</v>
      </c>
      <c r="I28" s="18">
        <v>1255</v>
      </c>
      <c r="J28" s="18">
        <v>155</v>
      </c>
      <c r="K28" s="18">
        <v>490</v>
      </c>
      <c r="L28" s="18">
        <v>100</v>
      </c>
      <c r="M28" s="18">
        <v>15</v>
      </c>
      <c r="N28" s="18">
        <v>10</v>
      </c>
    </row>
    <row r="29" spans="1:14">
      <c r="A29" s="18">
        <v>2050025.02</v>
      </c>
      <c r="B29" s="18">
        <v>4863</v>
      </c>
      <c r="C29" s="18">
        <v>4904</v>
      </c>
      <c r="D29" s="18">
        <v>2604</v>
      </c>
      <c r="E29" s="18">
        <v>2416</v>
      </c>
      <c r="F29" s="18">
        <v>2542.5</v>
      </c>
      <c r="G29" s="18">
        <v>1.91</v>
      </c>
      <c r="H29" s="18">
        <v>2425</v>
      </c>
      <c r="I29" s="18">
        <v>1475</v>
      </c>
      <c r="J29" s="18">
        <v>210</v>
      </c>
      <c r="K29" s="18">
        <v>520</v>
      </c>
      <c r="L29" s="18">
        <v>160</v>
      </c>
      <c r="M29" s="18">
        <v>30</v>
      </c>
      <c r="N29" s="18">
        <v>40</v>
      </c>
    </row>
    <row r="30" spans="1:14">
      <c r="A30" s="18">
        <v>2050025.03</v>
      </c>
      <c r="B30" s="18">
        <v>8232</v>
      </c>
      <c r="C30" s="18">
        <v>7291</v>
      </c>
      <c r="D30" s="18">
        <v>4451</v>
      </c>
      <c r="E30" s="18">
        <v>4314</v>
      </c>
      <c r="F30" s="18">
        <v>3337.7</v>
      </c>
      <c r="G30" s="18">
        <v>2.4700000000000002</v>
      </c>
      <c r="H30" s="18">
        <v>3965</v>
      </c>
      <c r="I30" s="18">
        <v>2465</v>
      </c>
      <c r="J30" s="18">
        <v>295</v>
      </c>
      <c r="K30" s="18">
        <v>850</v>
      </c>
      <c r="L30" s="18">
        <v>275</v>
      </c>
      <c r="M30" s="18">
        <v>70</v>
      </c>
      <c r="N30" s="18">
        <v>10</v>
      </c>
    </row>
    <row r="31" spans="1:14">
      <c r="A31" s="18">
        <v>2050026.02</v>
      </c>
      <c r="B31" s="18">
        <v>3409</v>
      </c>
      <c r="C31" s="18">
        <v>3345</v>
      </c>
      <c r="D31" s="18">
        <v>1597</v>
      </c>
      <c r="E31" s="18">
        <v>1543</v>
      </c>
      <c r="F31" s="18">
        <v>2259.6999999999998</v>
      </c>
      <c r="G31" s="18">
        <v>1.51</v>
      </c>
      <c r="H31" s="18">
        <v>1805</v>
      </c>
      <c r="I31" s="18">
        <v>1295</v>
      </c>
      <c r="J31" s="18">
        <v>170</v>
      </c>
      <c r="K31" s="18">
        <v>265</v>
      </c>
      <c r="L31" s="18">
        <v>30</v>
      </c>
      <c r="M31" s="18">
        <v>35</v>
      </c>
      <c r="N31" s="18">
        <v>10</v>
      </c>
    </row>
    <row r="32" spans="1:14">
      <c r="A32" s="18">
        <v>2050026.03</v>
      </c>
      <c r="B32" s="18">
        <v>3358</v>
      </c>
      <c r="C32" s="18">
        <v>3425</v>
      </c>
      <c r="D32" s="18">
        <v>1393</v>
      </c>
      <c r="E32" s="18">
        <v>1367</v>
      </c>
      <c r="F32" s="18">
        <v>2410.8000000000002</v>
      </c>
      <c r="G32" s="18">
        <v>1.39</v>
      </c>
      <c r="H32" s="18">
        <v>1700</v>
      </c>
      <c r="I32" s="18">
        <v>1265</v>
      </c>
      <c r="J32" s="18">
        <v>115</v>
      </c>
      <c r="K32" s="18">
        <v>250</v>
      </c>
      <c r="L32" s="18">
        <v>40</v>
      </c>
      <c r="M32" s="18">
        <v>15</v>
      </c>
      <c r="N32" s="18">
        <v>15</v>
      </c>
    </row>
    <row r="33" spans="1:14">
      <c r="A33" s="18">
        <v>2050026.04</v>
      </c>
      <c r="B33" s="18">
        <v>4199</v>
      </c>
      <c r="C33" s="18">
        <v>4035</v>
      </c>
      <c r="D33" s="18">
        <v>1952</v>
      </c>
      <c r="E33" s="18">
        <v>1911</v>
      </c>
      <c r="F33" s="18">
        <v>6425.4</v>
      </c>
      <c r="G33" s="18">
        <v>0.65</v>
      </c>
      <c r="H33" s="18">
        <v>2205</v>
      </c>
      <c r="I33" s="18">
        <v>1490</v>
      </c>
      <c r="J33" s="18">
        <v>235</v>
      </c>
      <c r="K33" s="18">
        <v>385</v>
      </c>
      <c r="L33" s="18">
        <v>85</v>
      </c>
      <c r="M33" s="18">
        <v>0</v>
      </c>
      <c r="N33" s="18">
        <v>0</v>
      </c>
    </row>
    <row r="34" spans="1:14">
      <c r="A34" s="18">
        <v>2050026.05</v>
      </c>
      <c r="B34" s="18">
        <v>3967</v>
      </c>
      <c r="C34" s="18">
        <v>4005</v>
      </c>
      <c r="D34" s="18">
        <v>1548</v>
      </c>
      <c r="E34" s="18">
        <v>1531</v>
      </c>
      <c r="F34" s="18">
        <v>5142.6000000000004</v>
      </c>
      <c r="G34" s="18">
        <v>0.77</v>
      </c>
      <c r="H34" s="18">
        <v>1615</v>
      </c>
      <c r="I34" s="18">
        <v>1080</v>
      </c>
      <c r="J34" s="18">
        <v>185</v>
      </c>
      <c r="K34" s="18">
        <v>215</v>
      </c>
      <c r="L34" s="18">
        <v>105</v>
      </c>
      <c r="M34" s="18">
        <v>35</v>
      </c>
      <c r="N34" s="18">
        <v>0</v>
      </c>
    </row>
    <row r="35" spans="1:14">
      <c r="A35" s="18">
        <v>2050027</v>
      </c>
      <c r="B35" s="18">
        <v>7362</v>
      </c>
      <c r="C35" s="18">
        <v>6041</v>
      </c>
      <c r="D35" s="18">
        <v>3656</v>
      </c>
      <c r="E35" s="18">
        <v>3385</v>
      </c>
      <c r="F35" s="18">
        <v>1636.7</v>
      </c>
      <c r="G35" s="18">
        <v>4.5</v>
      </c>
      <c r="H35" s="18">
        <v>3870</v>
      </c>
      <c r="I35" s="18">
        <v>2950</v>
      </c>
      <c r="J35" s="18">
        <v>275</v>
      </c>
      <c r="K35" s="18">
        <v>490</v>
      </c>
      <c r="L35" s="18">
        <v>95</v>
      </c>
      <c r="M35" s="18">
        <v>55</v>
      </c>
      <c r="N35" s="18">
        <v>0</v>
      </c>
    </row>
    <row r="36" spans="1:14">
      <c r="A36" s="18">
        <v>2050100</v>
      </c>
      <c r="B36" s="18">
        <v>3855</v>
      </c>
      <c r="C36" s="18">
        <v>3112</v>
      </c>
      <c r="D36" s="18">
        <v>1877</v>
      </c>
      <c r="E36" s="18">
        <v>1724</v>
      </c>
      <c r="F36" s="18">
        <v>657.7</v>
      </c>
      <c r="G36" s="18">
        <v>5.86</v>
      </c>
      <c r="H36" s="18">
        <v>1750</v>
      </c>
      <c r="I36" s="18">
        <v>1155</v>
      </c>
      <c r="J36" s="18">
        <v>155</v>
      </c>
      <c r="K36" s="18">
        <v>260</v>
      </c>
      <c r="L36" s="18">
        <v>95</v>
      </c>
      <c r="M36" s="18">
        <v>65</v>
      </c>
      <c r="N36" s="18">
        <v>20</v>
      </c>
    </row>
    <row r="37" spans="1:14">
      <c r="A37" s="18">
        <v>2050101</v>
      </c>
      <c r="B37" s="18">
        <v>3343</v>
      </c>
      <c r="C37" s="18">
        <v>3430</v>
      </c>
      <c r="D37" s="18">
        <v>1849</v>
      </c>
      <c r="E37" s="18">
        <v>1719</v>
      </c>
      <c r="F37" s="18">
        <v>1999.6</v>
      </c>
      <c r="G37" s="18">
        <v>1.67</v>
      </c>
      <c r="H37" s="18">
        <v>1575</v>
      </c>
      <c r="I37" s="18">
        <v>900</v>
      </c>
      <c r="J37" s="18">
        <v>110</v>
      </c>
      <c r="K37" s="18">
        <v>425</v>
      </c>
      <c r="L37" s="18">
        <v>105</v>
      </c>
      <c r="M37" s="18">
        <v>10</v>
      </c>
      <c r="N37" s="18">
        <v>30</v>
      </c>
    </row>
    <row r="38" spans="1:14">
      <c r="A38" s="18">
        <v>2050102</v>
      </c>
      <c r="B38" s="18">
        <v>4623</v>
      </c>
      <c r="C38" s="18">
        <v>4298</v>
      </c>
      <c r="D38" s="18">
        <v>2660</v>
      </c>
      <c r="E38" s="18">
        <v>2413</v>
      </c>
      <c r="F38" s="18">
        <v>3502</v>
      </c>
      <c r="G38" s="18">
        <v>1.32</v>
      </c>
      <c r="H38" s="18">
        <v>2490</v>
      </c>
      <c r="I38" s="18">
        <v>1385</v>
      </c>
      <c r="J38" s="18">
        <v>120</v>
      </c>
      <c r="K38" s="18">
        <v>655</v>
      </c>
      <c r="L38" s="18">
        <v>225</v>
      </c>
      <c r="M38" s="18">
        <v>40</v>
      </c>
      <c r="N38" s="18">
        <v>60</v>
      </c>
    </row>
    <row r="39" spans="1:14">
      <c r="A39" s="18">
        <v>2050103</v>
      </c>
      <c r="B39" s="18">
        <v>4228</v>
      </c>
      <c r="C39" s="18">
        <v>4342</v>
      </c>
      <c r="D39" s="18">
        <v>1994</v>
      </c>
      <c r="E39" s="18">
        <v>1936</v>
      </c>
      <c r="F39" s="18">
        <v>2233.8000000000002</v>
      </c>
      <c r="G39" s="18">
        <v>1.89</v>
      </c>
      <c r="H39" s="18">
        <v>1900</v>
      </c>
      <c r="I39" s="18">
        <v>1335</v>
      </c>
      <c r="J39" s="18">
        <v>120</v>
      </c>
      <c r="K39" s="18">
        <v>335</v>
      </c>
      <c r="L39" s="18">
        <v>65</v>
      </c>
      <c r="M39" s="18">
        <v>20</v>
      </c>
      <c r="N39" s="18">
        <v>15</v>
      </c>
    </row>
    <row r="40" spans="1:14">
      <c r="A40" s="18">
        <v>2050104.01</v>
      </c>
      <c r="B40" s="18">
        <v>2015</v>
      </c>
      <c r="C40" s="18">
        <v>2045</v>
      </c>
      <c r="D40" s="18">
        <v>907</v>
      </c>
      <c r="E40" s="18">
        <v>877</v>
      </c>
      <c r="F40" s="18">
        <v>1618.7</v>
      </c>
      <c r="G40" s="18">
        <v>1.24</v>
      </c>
      <c r="H40" s="18">
        <v>905</v>
      </c>
      <c r="I40" s="18">
        <v>680</v>
      </c>
      <c r="J40" s="18">
        <v>95</v>
      </c>
      <c r="K40" s="18">
        <v>85</v>
      </c>
      <c r="L40" s="18">
        <v>25</v>
      </c>
      <c r="M40" s="18">
        <v>15</v>
      </c>
      <c r="N40" s="18">
        <v>10</v>
      </c>
    </row>
    <row r="41" spans="1:14">
      <c r="A41" s="18">
        <v>2050104.02</v>
      </c>
      <c r="B41" s="18">
        <v>8522</v>
      </c>
      <c r="C41" s="18">
        <v>8270</v>
      </c>
      <c r="D41" s="18">
        <v>3447</v>
      </c>
      <c r="E41" s="18">
        <v>3395</v>
      </c>
      <c r="F41" s="18">
        <v>1758.9</v>
      </c>
      <c r="G41" s="18">
        <v>4.8499999999999996</v>
      </c>
      <c r="H41" s="18">
        <v>3405</v>
      </c>
      <c r="I41" s="18">
        <v>2580</v>
      </c>
      <c r="J41" s="18">
        <v>275</v>
      </c>
      <c r="K41" s="18">
        <v>375</v>
      </c>
      <c r="L41" s="18">
        <v>105</v>
      </c>
      <c r="M41" s="18">
        <v>35</v>
      </c>
      <c r="N41" s="18">
        <v>40</v>
      </c>
    </row>
    <row r="42" spans="1:14">
      <c r="A42" s="18">
        <v>2050105.01</v>
      </c>
      <c r="B42" s="18">
        <v>3082</v>
      </c>
      <c r="C42" s="18">
        <v>3203</v>
      </c>
      <c r="D42" s="18">
        <v>1344</v>
      </c>
      <c r="E42" s="18">
        <v>1299</v>
      </c>
      <c r="F42" s="18">
        <v>2588.4</v>
      </c>
      <c r="G42" s="18">
        <v>1.19</v>
      </c>
      <c r="H42" s="18">
        <v>1500</v>
      </c>
      <c r="I42" s="18">
        <v>1100</v>
      </c>
      <c r="J42" s="18">
        <v>100</v>
      </c>
      <c r="K42" s="18">
        <v>240</v>
      </c>
      <c r="L42" s="18">
        <v>40</v>
      </c>
      <c r="M42" s="18">
        <v>15</v>
      </c>
      <c r="N42" s="18">
        <v>10</v>
      </c>
    </row>
    <row r="43" spans="1:14">
      <c r="A43" s="18">
        <v>2050105.02</v>
      </c>
      <c r="B43" s="18">
        <v>4613</v>
      </c>
      <c r="C43" s="18">
        <v>4724</v>
      </c>
      <c r="D43" s="18">
        <v>1798</v>
      </c>
      <c r="E43" s="18">
        <v>1781</v>
      </c>
      <c r="F43" s="18">
        <v>2189.6999999999998</v>
      </c>
      <c r="G43" s="18">
        <v>2.11</v>
      </c>
      <c r="H43" s="18">
        <v>2235</v>
      </c>
      <c r="I43" s="18">
        <v>1700</v>
      </c>
      <c r="J43" s="18">
        <v>205</v>
      </c>
      <c r="K43" s="18">
        <v>255</v>
      </c>
      <c r="L43" s="18">
        <v>25</v>
      </c>
      <c r="M43" s="18">
        <v>35</v>
      </c>
      <c r="N43" s="18">
        <v>15</v>
      </c>
    </row>
    <row r="44" spans="1:14">
      <c r="A44" s="18">
        <v>2050106.01</v>
      </c>
      <c r="B44" s="18">
        <v>3538</v>
      </c>
      <c r="C44" s="18">
        <v>3639</v>
      </c>
      <c r="D44" s="18">
        <v>1662</v>
      </c>
      <c r="E44" s="18">
        <v>1490</v>
      </c>
      <c r="F44" s="18">
        <v>2268.1</v>
      </c>
      <c r="G44" s="18">
        <v>1.56</v>
      </c>
      <c r="H44" s="18">
        <v>1610</v>
      </c>
      <c r="I44" s="18">
        <v>1135</v>
      </c>
      <c r="J44" s="18">
        <v>140</v>
      </c>
      <c r="K44" s="18">
        <v>270</v>
      </c>
      <c r="L44" s="18">
        <v>60</v>
      </c>
      <c r="M44" s="18">
        <v>0</v>
      </c>
      <c r="N44" s="18">
        <v>10</v>
      </c>
    </row>
    <row r="45" spans="1:14">
      <c r="A45" s="18">
        <v>2050106.02</v>
      </c>
      <c r="B45" s="18">
        <v>5106</v>
      </c>
      <c r="C45" s="18">
        <v>5198</v>
      </c>
      <c r="D45" s="18">
        <v>1975</v>
      </c>
      <c r="E45" s="18">
        <v>1939</v>
      </c>
      <c r="F45" s="18">
        <v>569.79999999999995</v>
      </c>
      <c r="G45" s="18">
        <v>8.9600000000000009</v>
      </c>
      <c r="H45" s="18">
        <v>2490</v>
      </c>
      <c r="I45" s="18">
        <v>2010</v>
      </c>
      <c r="J45" s="18">
        <v>210</v>
      </c>
      <c r="K45" s="18">
        <v>180</v>
      </c>
      <c r="L45" s="18">
        <v>40</v>
      </c>
      <c r="M45" s="18">
        <v>35</v>
      </c>
      <c r="N45" s="18">
        <v>10</v>
      </c>
    </row>
    <row r="46" spans="1:14">
      <c r="A46" s="18">
        <v>2050107</v>
      </c>
      <c r="B46" s="18">
        <v>3000</v>
      </c>
      <c r="C46" s="18">
        <v>2947</v>
      </c>
      <c r="D46" s="18">
        <v>1351</v>
      </c>
      <c r="E46" s="18">
        <v>1305</v>
      </c>
      <c r="F46" s="18">
        <v>1950.2</v>
      </c>
      <c r="G46" s="18">
        <v>1.54</v>
      </c>
      <c r="H46" s="18">
        <v>1460</v>
      </c>
      <c r="I46" s="18">
        <v>970</v>
      </c>
      <c r="J46" s="18">
        <v>130</v>
      </c>
      <c r="K46" s="18">
        <v>260</v>
      </c>
      <c r="L46" s="18">
        <v>65</v>
      </c>
      <c r="M46" s="18">
        <v>30</v>
      </c>
      <c r="N46" s="18">
        <v>10</v>
      </c>
    </row>
    <row r="47" spans="1:14">
      <c r="A47" s="18">
        <v>2050108</v>
      </c>
      <c r="B47" s="18">
        <v>4769</v>
      </c>
      <c r="C47" s="18">
        <v>4327</v>
      </c>
      <c r="D47" s="18">
        <v>2416</v>
      </c>
      <c r="E47" s="18">
        <v>2311</v>
      </c>
      <c r="F47" s="18">
        <v>2101.6</v>
      </c>
      <c r="G47" s="18">
        <v>2.27</v>
      </c>
      <c r="H47" s="18">
        <v>2205</v>
      </c>
      <c r="I47" s="18">
        <v>1535</v>
      </c>
      <c r="J47" s="18">
        <v>195</v>
      </c>
      <c r="K47" s="18">
        <v>310</v>
      </c>
      <c r="L47" s="18">
        <v>120</v>
      </c>
      <c r="M47" s="18">
        <v>30</v>
      </c>
      <c r="N47" s="18">
        <v>25</v>
      </c>
    </row>
    <row r="48" spans="1:14">
      <c r="A48" s="18">
        <v>2050109</v>
      </c>
      <c r="B48" s="18">
        <v>3200</v>
      </c>
      <c r="C48" s="18">
        <v>3211</v>
      </c>
      <c r="D48" s="18">
        <v>1827</v>
      </c>
      <c r="E48" s="18">
        <v>1691</v>
      </c>
      <c r="F48" s="18">
        <v>2526</v>
      </c>
      <c r="G48" s="18">
        <v>1.27</v>
      </c>
      <c r="H48" s="18">
        <v>1490</v>
      </c>
      <c r="I48" s="18">
        <v>860</v>
      </c>
      <c r="J48" s="18">
        <v>115</v>
      </c>
      <c r="K48" s="18">
        <v>360</v>
      </c>
      <c r="L48" s="18">
        <v>115</v>
      </c>
      <c r="M48" s="18">
        <v>0</v>
      </c>
      <c r="N48" s="18">
        <v>40</v>
      </c>
    </row>
    <row r="49" spans="1:14">
      <c r="A49" s="18">
        <v>2050110</v>
      </c>
      <c r="B49" s="18">
        <v>1481</v>
      </c>
      <c r="C49" s="18">
        <v>1584</v>
      </c>
      <c r="D49" s="18">
        <v>1002</v>
      </c>
      <c r="E49" s="18">
        <v>838</v>
      </c>
      <c r="F49" s="18">
        <v>1838.8</v>
      </c>
      <c r="G49" s="18">
        <v>0.81</v>
      </c>
      <c r="H49" s="18">
        <v>560</v>
      </c>
      <c r="I49" s="18">
        <v>295</v>
      </c>
      <c r="J49" s="18">
        <v>20</v>
      </c>
      <c r="K49" s="18">
        <v>130</v>
      </c>
      <c r="L49" s="18">
        <v>95</v>
      </c>
      <c r="M49" s="18">
        <v>10</v>
      </c>
      <c r="N49" s="18">
        <v>0</v>
      </c>
    </row>
    <row r="50" spans="1:14">
      <c r="A50" s="18">
        <v>2050111</v>
      </c>
      <c r="B50" s="18">
        <v>3132</v>
      </c>
      <c r="C50" s="18">
        <v>3012</v>
      </c>
      <c r="D50" s="18">
        <v>1932</v>
      </c>
      <c r="E50" s="18">
        <v>1782</v>
      </c>
      <c r="F50" s="18">
        <v>3226.5</v>
      </c>
      <c r="G50" s="18">
        <v>0.97</v>
      </c>
      <c r="H50" s="18">
        <v>1735</v>
      </c>
      <c r="I50" s="18">
        <v>960</v>
      </c>
      <c r="J50" s="18">
        <v>160</v>
      </c>
      <c r="K50" s="18">
        <v>425</v>
      </c>
      <c r="L50" s="18">
        <v>145</v>
      </c>
      <c r="M50" s="18">
        <v>20</v>
      </c>
      <c r="N50" s="18">
        <v>25</v>
      </c>
    </row>
    <row r="51" spans="1:14">
      <c r="A51" s="18">
        <v>2050112</v>
      </c>
      <c r="B51" s="18">
        <v>2014</v>
      </c>
      <c r="C51" s="18">
        <v>1953</v>
      </c>
      <c r="D51" s="18">
        <v>1270</v>
      </c>
      <c r="E51" s="18">
        <v>1090</v>
      </c>
      <c r="F51" s="18">
        <v>1223.7</v>
      </c>
      <c r="G51" s="18">
        <v>1.65</v>
      </c>
      <c r="H51" s="18">
        <v>950</v>
      </c>
      <c r="I51" s="18">
        <v>555</v>
      </c>
      <c r="J51" s="18">
        <v>85</v>
      </c>
      <c r="K51" s="18">
        <v>240</v>
      </c>
      <c r="L51" s="18">
        <v>55</v>
      </c>
      <c r="M51" s="18">
        <v>0</v>
      </c>
      <c r="N51" s="18">
        <v>0</v>
      </c>
    </row>
    <row r="52" spans="1:14">
      <c r="A52" s="18">
        <v>2050113</v>
      </c>
      <c r="B52" s="18">
        <v>1317</v>
      </c>
      <c r="C52" s="18">
        <v>1059</v>
      </c>
      <c r="D52" s="18">
        <v>578</v>
      </c>
      <c r="E52" s="18">
        <v>518</v>
      </c>
      <c r="F52" s="18">
        <v>430.9</v>
      </c>
      <c r="G52" s="18">
        <v>3.06</v>
      </c>
      <c r="H52" s="18">
        <v>640</v>
      </c>
      <c r="I52" s="18">
        <v>450</v>
      </c>
      <c r="J52" s="18">
        <v>55</v>
      </c>
      <c r="K52" s="18">
        <v>105</v>
      </c>
      <c r="L52" s="18">
        <v>25</v>
      </c>
      <c r="M52" s="18">
        <v>0</v>
      </c>
      <c r="N52" s="18">
        <v>0</v>
      </c>
    </row>
    <row r="53" spans="1:14">
      <c r="A53" s="18">
        <v>2050114</v>
      </c>
      <c r="B53" s="18">
        <v>6569</v>
      </c>
      <c r="C53" s="18">
        <v>6740</v>
      </c>
      <c r="D53" s="18">
        <v>4152</v>
      </c>
      <c r="E53" s="18">
        <v>3726</v>
      </c>
      <c r="F53" s="18">
        <v>362.2</v>
      </c>
      <c r="G53" s="18">
        <v>18.14</v>
      </c>
      <c r="H53" s="18">
        <v>3200</v>
      </c>
      <c r="I53" s="18">
        <v>1735</v>
      </c>
      <c r="J53" s="18">
        <v>315</v>
      </c>
      <c r="K53" s="18">
        <v>890</v>
      </c>
      <c r="L53" s="18">
        <v>215</v>
      </c>
      <c r="M53" s="18">
        <v>25</v>
      </c>
      <c r="N53" s="18">
        <v>20</v>
      </c>
    </row>
    <row r="54" spans="1:14">
      <c r="A54" s="18">
        <v>2050120</v>
      </c>
      <c r="B54" s="18">
        <v>2196</v>
      </c>
      <c r="C54" s="18">
        <v>2202</v>
      </c>
      <c r="D54" s="18">
        <v>915</v>
      </c>
      <c r="E54" s="18">
        <v>870</v>
      </c>
      <c r="F54" s="18">
        <v>93.6</v>
      </c>
      <c r="G54" s="18">
        <v>23.47</v>
      </c>
      <c r="H54" s="18">
        <v>1040</v>
      </c>
      <c r="I54" s="18">
        <v>810</v>
      </c>
      <c r="J54" s="18">
        <v>125</v>
      </c>
      <c r="K54" s="18">
        <v>65</v>
      </c>
      <c r="L54" s="18">
        <v>20</v>
      </c>
      <c r="M54" s="18">
        <v>15</v>
      </c>
      <c r="N54" s="18">
        <v>0</v>
      </c>
    </row>
    <row r="55" spans="1:14">
      <c r="A55" s="18">
        <v>2050121.02</v>
      </c>
      <c r="B55" s="18">
        <v>3131</v>
      </c>
      <c r="C55" s="18">
        <v>3300</v>
      </c>
      <c r="D55" s="18">
        <v>1303</v>
      </c>
      <c r="E55" s="18">
        <v>1279</v>
      </c>
      <c r="F55" s="18">
        <v>1904.4</v>
      </c>
      <c r="G55" s="18">
        <v>1.64</v>
      </c>
      <c r="H55" s="18">
        <v>1485</v>
      </c>
      <c r="I55" s="18">
        <v>1130</v>
      </c>
      <c r="J55" s="18">
        <v>130</v>
      </c>
      <c r="K55" s="18">
        <v>180</v>
      </c>
      <c r="L55" s="18">
        <v>40</v>
      </c>
      <c r="M55" s="18">
        <v>10</v>
      </c>
      <c r="N55" s="18">
        <v>0</v>
      </c>
    </row>
    <row r="56" spans="1:14">
      <c r="A56" s="18">
        <v>2050121.03</v>
      </c>
      <c r="B56" s="18">
        <v>1890</v>
      </c>
      <c r="C56" s="18">
        <v>1943</v>
      </c>
      <c r="D56" s="18">
        <v>721</v>
      </c>
      <c r="E56" s="18">
        <v>702</v>
      </c>
      <c r="F56" s="18">
        <v>106.1</v>
      </c>
      <c r="G56" s="18">
        <v>17.809999999999999</v>
      </c>
      <c r="H56" s="18">
        <v>1000</v>
      </c>
      <c r="I56" s="18">
        <v>870</v>
      </c>
      <c r="J56" s="18">
        <v>70</v>
      </c>
      <c r="K56" s="18">
        <v>25</v>
      </c>
      <c r="L56" s="18">
        <v>15</v>
      </c>
      <c r="M56" s="18">
        <v>20</v>
      </c>
      <c r="N56" s="18">
        <v>0</v>
      </c>
    </row>
    <row r="57" spans="1:14">
      <c r="A57" s="18">
        <v>2050121.05</v>
      </c>
      <c r="B57" s="18">
        <v>4583</v>
      </c>
      <c r="C57" s="18">
        <v>4532</v>
      </c>
      <c r="D57" s="18">
        <v>1884</v>
      </c>
      <c r="E57" s="18">
        <v>1803</v>
      </c>
      <c r="F57" s="18">
        <v>276.10000000000002</v>
      </c>
      <c r="G57" s="18">
        <v>16.600000000000001</v>
      </c>
      <c r="H57" s="18">
        <v>2225</v>
      </c>
      <c r="I57" s="18">
        <v>1750</v>
      </c>
      <c r="J57" s="18">
        <v>120</v>
      </c>
      <c r="K57" s="18">
        <v>270</v>
      </c>
      <c r="L57" s="18">
        <v>50</v>
      </c>
      <c r="M57" s="18">
        <v>20</v>
      </c>
      <c r="N57" s="18">
        <v>10</v>
      </c>
    </row>
    <row r="58" spans="1:14">
      <c r="A58" s="18">
        <v>2050121.06</v>
      </c>
      <c r="B58" s="18">
        <v>5624</v>
      </c>
      <c r="C58" s="18">
        <v>5604</v>
      </c>
      <c r="D58" s="18">
        <v>2147</v>
      </c>
      <c r="E58" s="18">
        <v>2094</v>
      </c>
      <c r="F58" s="18">
        <v>864.1</v>
      </c>
      <c r="G58" s="18">
        <v>6.51</v>
      </c>
      <c r="H58" s="18">
        <v>2870</v>
      </c>
      <c r="I58" s="18">
        <v>2285</v>
      </c>
      <c r="J58" s="18">
        <v>165</v>
      </c>
      <c r="K58" s="18">
        <v>350</v>
      </c>
      <c r="L58" s="18">
        <v>35</v>
      </c>
      <c r="M58" s="18">
        <v>30</v>
      </c>
      <c r="N58" s="18">
        <v>0</v>
      </c>
    </row>
    <row r="59" spans="1:14">
      <c r="A59" s="18">
        <v>2050121.08</v>
      </c>
      <c r="B59" s="18">
        <v>3606</v>
      </c>
      <c r="C59" s="18">
        <v>3726</v>
      </c>
      <c r="D59" s="18">
        <v>1233</v>
      </c>
      <c r="E59" s="18">
        <v>1233</v>
      </c>
      <c r="F59" s="18">
        <v>2295.6</v>
      </c>
      <c r="G59" s="18">
        <v>1.57</v>
      </c>
      <c r="H59" s="18">
        <v>1745</v>
      </c>
      <c r="I59" s="18">
        <v>1385</v>
      </c>
      <c r="J59" s="18">
        <v>165</v>
      </c>
      <c r="K59" s="18">
        <v>140</v>
      </c>
      <c r="L59" s="18">
        <v>25</v>
      </c>
      <c r="M59" s="18">
        <v>25</v>
      </c>
      <c r="N59" s="18">
        <v>10</v>
      </c>
    </row>
    <row r="60" spans="1:14">
      <c r="A60" s="18">
        <v>2050121.09</v>
      </c>
      <c r="B60" s="18">
        <v>203</v>
      </c>
      <c r="C60" s="18">
        <v>194</v>
      </c>
      <c r="D60" s="18">
        <v>123</v>
      </c>
      <c r="E60" s="18">
        <v>120</v>
      </c>
      <c r="F60" s="18">
        <v>1079.8</v>
      </c>
      <c r="G60" s="18">
        <v>0.19</v>
      </c>
      <c r="H60" s="18">
        <v>55</v>
      </c>
      <c r="I60" s="18">
        <v>50</v>
      </c>
      <c r="J60" s="18">
        <v>0</v>
      </c>
      <c r="K60" s="18">
        <v>0</v>
      </c>
      <c r="L60" s="18">
        <v>10</v>
      </c>
      <c r="M60" s="18">
        <v>0</v>
      </c>
      <c r="N60" s="18">
        <v>0</v>
      </c>
    </row>
    <row r="61" spans="1:14">
      <c r="A61" s="18">
        <v>2050121.1</v>
      </c>
      <c r="B61" s="18">
        <v>5174</v>
      </c>
      <c r="C61" s="18">
        <v>4685</v>
      </c>
      <c r="D61" s="18">
        <v>1893</v>
      </c>
      <c r="E61" s="18">
        <v>1848</v>
      </c>
      <c r="F61" s="18">
        <v>754.9</v>
      </c>
      <c r="G61" s="18">
        <v>6.85</v>
      </c>
      <c r="H61" s="18">
        <v>2680</v>
      </c>
      <c r="I61" s="18">
        <v>2165</v>
      </c>
      <c r="J61" s="18">
        <v>165</v>
      </c>
      <c r="K61" s="18">
        <v>255</v>
      </c>
      <c r="L61" s="18">
        <v>50</v>
      </c>
      <c r="M61" s="18">
        <v>40</v>
      </c>
      <c r="N61" s="18">
        <v>0</v>
      </c>
    </row>
    <row r="62" spans="1:14">
      <c r="A62" s="18">
        <v>2050122.01</v>
      </c>
      <c r="B62" s="18">
        <v>3191</v>
      </c>
      <c r="C62" s="18">
        <v>3298</v>
      </c>
      <c r="D62" s="18">
        <v>1357</v>
      </c>
      <c r="E62" s="18">
        <v>1343</v>
      </c>
      <c r="F62" s="18">
        <v>2187.1</v>
      </c>
      <c r="G62" s="18">
        <v>1.46</v>
      </c>
      <c r="H62" s="18">
        <v>1585</v>
      </c>
      <c r="I62" s="18">
        <v>1145</v>
      </c>
      <c r="J62" s="18">
        <v>135</v>
      </c>
      <c r="K62" s="18">
        <v>230</v>
      </c>
      <c r="L62" s="18">
        <v>70</v>
      </c>
      <c r="M62" s="18">
        <v>15</v>
      </c>
      <c r="N62" s="18">
        <v>0</v>
      </c>
    </row>
    <row r="63" spans="1:14">
      <c r="A63" s="18">
        <v>2050122.03</v>
      </c>
      <c r="B63" s="18">
        <v>3262</v>
      </c>
      <c r="C63" s="18">
        <v>3369</v>
      </c>
      <c r="D63" s="18">
        <v>1358</v>
      </c>
      <c r="E63" s="18">
        <v>1309</v>
      </c>
      <c r="F63" s="18">
        <v>84.2</v>
      </c>
      <c r="G63" s="18">
        <v>38.75</v>
      </c>
      <c r="H63" s="18">
        <v>1665</v>
      </c>
      <c r="I63" s="18">
        <v>1390</v>
      </c>
      <c r="J63" s="18">
        <v>125</v>
      </c>
      <c r="K63" s="18">
        <v>95</v>
      </c>
      <c r="L63" s="18">
        <v>15</v>
      </c>
      <c r="M63" s="18">
        <v>35</v>
      </c>
      <c r="N63" s="18">
        <v>0</v>
      </c>
    </row>
    <row r="64" spans="1:14">
      <c r="A64" s="18">
        <v>2050122.04</v>
      </c>
      <c r="B64" s="18">
        <v>4189</v>
      </c>
      <c r="C64" s="18">
        <v>4320</v>
      </c>
      <c r="D64" s="18">
        <v>1561</v>
      </c>
      <c r="E64" s="18">
        <v>1544</v>
      </c>
      <c r="F64" s="18">
        <v>1195.3</v>
      </c>
      <c r="G64" s="18">
        <v>3.5</v>
      </c>
      <c r="H64" s="18">
        <v>2225</v>
      </c>
      <c r="I64" s="18">
        <v>1780</v>
      </c>
      <c r="J64" s="18">
        <v>140</v>
      </c>
      <c r="K64" s="18">
        <v>235</v>
      </c>
      <c r="L64" s="18">
        <v>50</v>
      </c>
      <c r="M64" s="18">
        <v>20</v>
      </c>
      <c r="N64" s="18">
        <v>0</v>
      </c>
    </row>
    <row r="65" spans="1:14">
      <c r="A65" s="18">
        <v>2050122.05</v>
      </c>
      <c r="B65" s="18">
        <v>3191</v>
      </c>
      <c r="C65" s="18">
        <v>3363</v>
      </c>
      <c r="D65" s="18">
        <v>1360</v>
      </c>
      <c r="E65" s="18">
        <v>1322</v>
      </c>
      <c r="F65" s="18">
        <v>2661.4</v>
      </c>
      <c r="G65" s="18">
        <v>1.2</v>
      </c>
      <c r="H65" s="18">
        <v>1715</v>
      </c>
      <c r="I65" s="18">
        <v>1245</v>
      </c>
      <c r="J65" s="18">
        <v>125</v>
      </c>
      <c r="K65" s="18">
        <v>250</v>
      </c>
      <c r="L65" s="18">
        <v>80</v>
      </c>
      <c r="M65" s="18">
        <v>10</v>
      </c>
      <c r="N65" s="18">
        <v>0</v>
      </c>
    </row>
    <row r="66" spans="1:14">
      <c r="A66" s="18">
        <v>2050123.01</v>
      </c>
      <c r="B66" s="18">
        <v>2142</v>
      </c>
      <c r="C66" s="18">
        <v>2192</v>
      </c>
      <c r="D66" s="18">
        <v>900</v>
      </c>
      <c r="E66" s="18">
        <v>850</v>
      </c>
      <c r="F66" s="18">
        <v>47.5</v>
      </c>
      <c r="G66" s="18">
        <v>45.11</v>
      </c>
      <c r="H66" s="18">
        <v>1000</v>
      </c>
      <c r="I66" s="18">
        <v>920</v>
      </c>
      <c r="J66" s="18">
        <v>40</v>
      </c>
      <c r="K66" s="18">
        <v>15</v>
      </c>
      <c r="L66" s="18">
        <v>0</v>
      </c>
      <c r="M66" s="18">
        <v>25</v>
      </c>
      <c r="N66" s="18">
        <v>0</v>
      </c>
    </row>
    <row r="67" spans="1:14">
      <c r="A67" s="18">
        <v>2050123.02</v>
      </c>
      <c r="B67" s="18">
        <v>3970</v>
      </c>
      <c r="C67" s="18">
        <v>4209</v>
      </c>
      <c r="D67" s="18">
        <v>1627</v>
      </c>
      <c r="E67" s="18">
        <v>1534</v>
      </c>
      <c r="F67" s="18">
        <v>303.60000000000002</v>
      </c>
      <c r="G67" s="18">
        <v>13.08</v>
      </c>
      <c r="H67" s="18">
        <v>1720</v>
      </c>
      <c r="I67" s="18">
        <v>1490</v>
      </c>
      <c r="J67" s="18">
        <v>65</v>
      </c>
      <c r="K67" s="18">
        <v>90</v>
      </c>
      <c r="L67" s="18">
        <v>65</v>
      </c>
      <c r="M67" s="18">
        <v>15</v>
      </c>
      <c r="N67" s="18">
        <v>0</v>
      </c>
    </row>
    <row r="68" spans="1:14">
      <c r="A68" s="18">
        <v>2050123.04</v>
      </c>
      <c r="B68" s="18">
        <v>9580</v>
      </c>
      <c r="C68" s="18">
        <v>7130</v>
      </c>
      <c r="D68" s="18">
        <v>4238</v>
      </c>
      <c r="E68" s="18">
        <v>3991</v>
      </c>
      <c r="F68" s="18">
        <v>2447.1999999999998</v>
      </c>
      <c r="G68" s="18">
        <v>3.91</v>
      </c>
      <c r="H68" s="18">
        <v>4125</v>
      </c>
      <c r="I68" s="18">
        <v>3285</v>
      </c>
      <c r="J68" s="18">
        <v>300</v>
      </c>
      <c r="K68" s="18">
        <v>370</v>
      </c>
      <c r="L68" s="18">
        <v>115</v>
      </c>
      <c r="M68" s="18">
        <v>60</v>
      </c>
      <c r="N68" s="18">
        <v>0</v>
      </c>
    </row>
    <row r="69" spans="1:14">
      <c r="A69" s="18">
        <v>2050123.05</v>
      </c>
      <c r="B69" s="18">
        <v>3634</v>
      </c>
      <c r="C69" s="18">
        <v>3675</v>
      </c>
      <c r="D69" s="18">
        <v>1593</v>
      </c>
      <c r="E69" s="18">
        <v>1526</v>
      </c>
      <c r="F69" s="18">
        <v>1874.3</v>
      </c>
      <c r="G69" s="18">
        <v>1.94</v>
      </c>
      <c r="H69" s="18">
        <v>1755</v>
      </c>
      <c r="I69" s="18">
        <v>1410</v>
      </c>
      <c r="J69" s="18">
        <v>130</v>
      </c>
      <c r="K69" s="18">
        <v>90</v>
      </c>
      <c r="L69" s="18">
        <v>110</v>
      </c>
      <c r="M69" s="18">
        <v>10</v>
      </c>
      <c r="N69" s="18">
        <v>0</v>
      </c>
    </row>
    <row r="70" spans="1:14">
      <c r="A70" s="18">
        <v>2050123.06</v>
      </c>
      <c r="B70" s="18">
        <v>2801</v>
      </c>
      <c r="C70" s="18">
        <v>2881</v>
      </c>
      <c r="D70" s="18">
        <v>1145</v>
      </c>
      <c r="E70" s="18">
        <v>1122</v>
      </c>
      <c r="F70" s="18">
        <v>1648.2</v>
      </c>
      <c r="G70" s="18">
        <v>1.7</v>
      </c>
      <c r="H70" s="18">
        <v>1355</v>
      </c>
      <c r="I70" s="18">
        <v>1095</v>
      </c>
      <c r="J70" s="18">
        <v>105</v>
      </c>
      <c r="K70" s="18">
        <v>115</v>
      </c>
      <c r="L70" s="18">
        <v>35</v>
      </c>
      <c r="M70" s="18">
        <v>10</v>
      </c>
      <c r="N70" s="18">
        <v>0</v>
      </c>
    </row>
    <row r="71" spans="1:14">
      <c r="A71" s="18">
        <v>2050130.03</v>
      </c>
      <c r="B71" s="18">
        <v>5372</v>
      </c>
      <c r="C71" s="18">
        <v>4997</v>
      </c>
      <c r="D71" s="18">
        <v>1869</v>
      </c>
      <c r="E71" s="18">
        <v>1810</v>
      </c>
      <c r="F71" s="18">
        <v>257.10000000000002</v>
      </c>
      <c r="G71" s="18">
        <v>20.89</v>
      </c>
      <c r="H71" s="18">
        <v>2590</v>
      </c>
      <c r="I71" s="18">
        <v>2280</v>
      </c>
      <c r="J71" s="18">
        <v>120</v>
      </c>
      <c r="K71" s="18">
        <v>100</v>
      </c>
      <c r="L71" s="18">
        <v>45</v>
      </c>
      <c r="M71" s="18">
        <v>40</v>
      </c>
      <c r="N71" s="18">
        <v>10</v>
      </c>
    </row>
    <row r="72" spans="1:14">
      <c r="A72" s="18">
        <v>2050130.04</v>
      </c>
      <c r="B72" s="18">
        <v>3824</v>
      </c>
      <c r="C72" s="18">
        <v>3741</v>
      </c>
      <c r="D72" s="18">
        <v>1431</v>
      </c>
      <c r="E72" s="18">
        <v>1393</v>
      </c>
      <c r="F72" s="18">
        <v>178.3</v>
      </c>
      <c r="G72" s="18">
        <v>21.45</v>
      </c>
      <c r="H72" s="18">
        <v>1915</v>
      </c>
      <c r="I72" s="18">
        <v>1690</v>
      </c>
      <c r="J72" s="18">
        <v>100</v>
      </c>
      <c r="K72" s="18">
        <v>45</v>
      </c>
      <c r="L72" s="18">
        <v>60</v>
      </c>
      <c r="M72" s="18">
        <v>15</v>
      </c>
      <c r="N72" s="18">
        <v>0</v>
      </c>
    </row>
    <row r="73" spans="1:14">
      <c r="A73" s="18">
        <v>2050130.05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3.97</v>
      </c>
      <c r="H73" s="18"/>
      <c r="I73" s="18"/>
      <c r="J73" s="18"/>
      <c r="K73" s="18"/>
      <c r="L73" s="18"/>
      <c r="M73" s="18"/>
      <c r="N73" s="18"/>
    </row>
    <row r="74" spans="1:14">
      <c r="A74" s="18">
        <v>2050130.06</v>
      </c>
      <c r="B74" s="18">
        <v>8487</v>
      </c>
      <c r="C74" s="18">
        <v>8460</v>
      </c>
      <c r="D74" s="18">
        <v>3206</v>
      </c>
      <c r="E74" s="18">
        <v>3108</v>
      </c>
      <c r="F74" s="18">
        <v>69.900000000000006</v>
      </c>
      <c r="G74" s="18">
        <v>121.5</v>
      </c>
      <c r="H74" s="18">
        <v>4090</v>
      </c>
      <c r="I74" s="18">
        <v>3470</v>
      </c>
      <c r="J74" s="18">
        <v>205</v>
      </c>
      <c r="K74" s="18">
        <v>270</v>
      </c>
      <c r="L74" s="18">
        <v>35</v>
      </c>
      <c r="M74" s="18">
        <v>110</v>
      </c>
      <c r="N74" s="18">
        <v>0</v>
      </c>
    </row>
    <row r="75" spans="1:14">
      <c r="A75" s="18">
        <v>2050131.01</v>
      </c>
      <c r="B75" s="18">
        <v>4945</v>
      </c>
      <c r="C75" s="18">
        <v>5096</v>
      </c>
      <c r="D75" s="18">
        <v>1916</v>
      </c>
      <c r="E75" s="18">
        <v>1892</v>
      </c>
      <c r="F75" s="18">
        <v>1976.8</v>
      </c>
      <c r="G75" s="18">
        <v>2.5</v>
      </c>
      <c r="H75" s="18">
        <v>2565</v>
      </c>
      <c r="I75" s="18">
        <v>2035</v>
      </c>
      <c r="J75" s="18">
        <v>175</v>
      </c>
      <c r="K75" s="18">
        <v>250</v>
      </c>
      <c r="L75" s="18">
        <v>65</v>
      </c>
      <c r="M75" s="18">
        <v>30</v>
      </c>
      <c r="N75" s="18">
        <v>15</v>
      </c>
    </row>
    <row r="76" spans="1:14">
      <c r="A76" s="18">
        <v>2050131.02</v>
      </c>
      <c r="B76" s="18">
        <v>4069</v>
      </c>
      <c r="C76" s="18">
        <v>4253</v>
      </c>
      <c r="D76" s="18">
        <v>1808</v>
      </c>
      <c r="E76" s="18">
        <v>1756</v>
      </c>
      <c r="F76" s="18">
        <v>1769.6</v>
      </c>
      <c r="G76" s="18">
        <v>2.2999999999999998</v>
      </c>
      <c r="H76" s="18">
        <v>1940</v>
      </c>
      <c r="I76" s="18">
        <v>1435</v>
      </c>
      <c r="J76" s="18">
        <v>155</v>
      </c>
      <c r="K76" s="18">
        <v>230</v>
      </c>
      <c r="L76" s="18">
        <v>90</v>
      </c>
      <c r="M76" s="18">
        <v>35</v>
      </c>
      <c r="N76" s="18">
        <v>0</v>
      </c>
    </row>
    <row r="77" spans="1:14">
      <c r="A77" s="18">
        <v>2050131.03</v>
      </c>
      <c r="B77" s="18">
        <v>6101</v>
      </c>
      <c r="C77" s="18">
        <v>6065</v>
      </c>
      <c r="D77" s="18">
        <v>2626</v>
      </c>
      <c r="E77" s="18">
        <v>2497</v>
      </c>
      <c r="F77" s="18">
        <v>1028.2</v>
      </c>
      <c r="G77" s="18">
        <v>5.93</v>
      </c>
      <c r="H77" s="18">
        <v>3060</v>
      </c>
      <c r="I77" s="18">
        <v>2235</v>
      </c>
      <c r="J77" s="18">
        <v>320</v>
      </c>
      <c r="K77" s="18">
        <v>345</v>
      </c>
      <c r="L77" s="18">
        <v>130</v>
      </c>
      <c r="M77" s="18">
        <v>35</v>
      </c>
      <c r="N77" s="18">
        <v>0</v>
      </c>
    </row>
    <row r="78" spans="1:14">
      <c r="A78" s="18">
        <v>2050131.04</v>
      </c>
      <c r="B78" s="18">
        <v>3313</v>
      </c>
      <c r="C78" s="18">
        <v>3285</v>
      </c>
      <c r="D78" s="18">
        <v>1408</v>
      </c>
      <c r="E78" s="18">
        <v>1369</v>
      </c>
      <c r="F78" s="18">
        <v>714</v>
      </c>
      <c r="G78" s="18">
        <v>4.6399999999999997</v>
      </c>
      <c r="H78" s="18">
        <v>1620</v>
      </c>
      <c r="I78" s="18">
        <v>1245</v>
      </c>
      <c r="J78" s="18">
        <v>120</v>
      </c>
      <c r="K78" s="18">
        <v>175</v>
      </c>
      <c r="L78" s="18">
        <v>30</v>
      </c>
      <c r="M78" s="18">
        <v>45</v>
      </c>
      <c r="N78" s="18">
        <v>0</v>
      </c>
    </row>
    <row r="79" spans="1:14">
      <c r="A79" s="18">
        <v>2050131.05</v>
      </c>
      <c r="B79" s="18">
        <v>3509</v>
      </c>
      <c r="C79" s="18">
        <v>3713</v>
      </c>
      <c r="D79" s="18">
        <v>1362</v>
      </c>
      <c r="E79" s="18">
        <v>1344</v>
      </c>
      <c r="F79" s="18">
        <v>745.4</v>
      </c>
      <c r="G79" s="18">
        <v>4.71</v>
      </c>
      <c r="H79" s="18">
        <v>1725</v>
      </c>
      <c r="I79" s="18">
        <v>1215</v>
      </c>
      <c r="J79" s="18">
        <v>160</v>
      </c>
      <c r="K79" s="18">
        <v>275</v>
      </c>
      <c r="L79" s="18">
        <v>45</v>
      </c>
      <c r="M79" s="18">
        <v>20</v>
      </c>
      <c r="N79" s="18">
        <v>0</v>
      </c>
    </row>
    <row r="80" spans="1:14">
      <c r="A80" s="18">
        <v>2050132.03</v>
      </c>
      <c r="B80" s="18">
        <v>6146</v>
      </c>
      <c r="C80" s="18">
        <v>5428</v>
      </c>
      <c r="D80" s="18">
        <v>2331</v>
      </c>
      <c r="E80" s="18">
        <v>2294</v>
      </c>
      <c r="F80" s="18">
        <v>1448.1</v>
      </c>
      <c r="G80" s="18">
        <v>4.24</v>
      </c>
      <c r="H80" s="18">
        <v>3305</v>
      </c>
      <c r="I80" s="18">
        <v>2565</v>
      </c>
      <c r="J80" s="18">
        <v>325</v>
      </c>
      <c r="K80" s="18">
        <v>330</v>
      </c>
      <c r="L80" s="18">
        <v>40</v>
      </c>
      <c r="M80" s="18">
        <v>35</v>
      </c>
      <c r="N80" s="18">
        <v>0</v>
      </c>
    </row>
    <row r="81" spans="1:14">
      <c r="A81" s="18">
        <v>2050132.04</v>
      </c>
      <c r="B81" s="18">
        <v>5930</v>
      </c>
      <c r="C81" s="18">
        <v>5414</v>
      </c>
      <c r="D81" s="18">
        <v>2128</v>
      </c>
      <c r="E81" s="18">
        <v>2093</v>
      </c>
      <c r="F81" s="18">
        <v>185.8</v>
      </c>
      <c r="G81" s="18">
        <v>31.92</v>
      </c>
      <c r="H81" s="18">
        <v>3140</v>
      </c>
      <c r="I81" s="18">
        <v>2755</v>
      </c>
      <c r="J81" s="18">
        <v>190</v>
      </c>
      <c r="K81" s="18">
        <v>170</v>
      </c>
      <c r="L81" s="18">
        <v>10</v>
      </c>
      <c r="M81" s="18">
        <v>15</v>
      </c>
      <c r="N81" s="18">
        <v>0</v>
      </c>
    </row>
    <row r="82" spans="1:14">
      <c r="A82" s="18">
        <v>2050132.06</v>
      </c>
      <c r="B82" s="18">
        <v>7185</v>
      </c>
      <c r="C82" s="18">
        <v>4907</v>
      </c>
      <c r="D82" s="18">
        <v>2464</v>
      </c>
      <c r="E82" s="18">
        <v>2374</v>
      </c>
      <c r="F82" s="18">
        <v>142.6</v>
      </c>
      <c r="G82" s="18">
        <v>50.39</v>
      </c>
      <c r="H82" s="18">
        <v>3385</v>
      </c>
      <c r="I82" s="18">
        <v>2995</v>
      </c>
      <c r="J82" s="18">
        <v>190</v>
      </c>
      <c r="K82" s="18">
        <v>65</v>
      </c>
      <c r="L82" s="18">
        <v>90</v>
      </c>
      <c r="M82" s="18">
        <v>35</v>
      </c>
      <c r="N82" s="18">
        <v>0</v>
      </c>
    </row>
    <row r="83" spans="1:14">
      <c r="A83" s="18">
        <v>2050132.07</v>
      </c>
      <c r="B83" s="18">
        <v>5114</v>
      </c>
      <c r="C83" s="18">
        <v>4737</v>
      </c>
      <c r="D83" s="18">
        <v>1751</v>
      </c>
      <c r="E83" s="18">
        <v>1715</v>
      </c>
      <c r="F83" s="18">
        <v>77.599999999999994</v>
      </c>
      <c r="G83" s="18">
        <v>65.900000000000006</v>
      </c>
      <c r="H83" s="18">
        <v>2535</v>
      </c>
      <c r="I83" s="18">
        <v>2320</v>
      </c>
      <c r="J83" s="18">
        <v>130</v>
      </c>
      <c r="K83" s="18">
        <v>50</v>
      </c>
      <c r="L83" s="18">
        <v>20</v>
      </c>
      <c r="M83" s="18">
        <v>20</v>
      </c>
      <c r="N83" s="18">
        <v>0</v>
      </c>
    </row>
    <row r="84" spans="1:14">
      <c r="A84" s="18">
        <v>2050132.09</v>
      </c>
      <c r="B84" s="18">
        <v>10</v>
      </c>
      <c r="C84" s="18">
        <v>10</v>
      </c>
      <c r="D84" s="18">
        <v>3</v>
      </c>
      <c r="E84" s="18">
        <v>3</v>
      </c>
      <c r="F84" s="18">
        <v>22.8</v>
      </c>
      <c r="G84" s="18">
        <v>0.44</v>
      </c>
      <c r="H84" s="18"/>
      <c r="I84" s="18"/>
      <c r="J84" s="18"/>
      <c r="K84" s="18"/>
      <c r="L84" s="18"/>
      <c r="M84" s="18"/>
      <c r="N84" s="18"/>
    </row>
    <row r="85" spans="1:14">
      <c r="A85" s="18">
        <v>2050132.1</v>
      </c>
      <c r="B85" s="18">
        <v>5481</v>
      </c>
      <c r="C85" s="18">
        <v>5307</v>
      </c>
      <c r="D85" s="18">
        <v>1877</v>
      </c>
      <c r="E85" s="18">
        <v>1838</v>
      </c>
      <c r="F85" s="18">
        <v>81.099999999999994</v>
      </c>
      <c r="G85" s="18">
        <v>67.55</v>
      </c>
      <c r="H85" s="18">
        <v>2670</v>
      </c>
      <c r="I85" s="18">
        <v>2320</v>
      </c>
      <c r="J85" s="18">
        <v>150</v>
      </c>
      <c r="K85" s="18">
        <v>115</v>
      </c>
      <c r="L85" s="18">
        <v>45</v>
      </c>
      <c r="M85" s="18">
        <v>40</v>
      </c>
      <c r="N85" s="18">
        <v>0</v>
      </c>
    </row>
    <row r="86" spans="1:14">
      <c r="A86" s="18">
        <v>2050140</v>
      </c>
      <c r="B86" s="18">
        <v>6430</v>
      </c>
      <c r="C86" s="18">
        <v>6431</v>
      </c>
      <c r="D86" s="18">
        <v>2744</v>
      </c>
      <c r="E86" s="18">
        <v>2568</v>
      </c>
      <c r="F86" s="18">
        <v>37.799999999999997</v>
      </c>
      <c r="G86" s="18">
        <v>170.2</v>
      </c>
      <c r="H86" s="18">
        <v>3105</v>
      </c>
      <c r="I86" s="18">
        <v>2670</v>
      </c>
      <c r="J86" s="18">
        <v>255</v>
      </c>
      <c r="K86" s="18">
        <v>80</v>
      </c>
      <c r="L86" s="18">
        <v>50</v>
      </c>
      <c r="M86" s="18">
        <v>45</v>
      </c>
      <c r="N86" s="18">
        <v>10</v>
      </c>
    </row>
    <row r="87" spans="1:14">
      <c r="A87" s="18">
        <v>2050141</v>
      </c>
      <c r="B87" s="18">
        <v>6769</v>
      </c>
      <c r="C87" s="18">
        <v>6942</v>
      </c>
      <c r="D87" s="18">
        <v>3033</v>
      </c>
      <c r="E87" s="18">
        <v>2702</v>
      </c>
      <c r="F87" s="18">
        <v>32.6</v>
      </c>
      <c r="G87" s="18">
        <v>207.36</v>
      </c>
      <c r="H87" s="18">
        <v>3190</v>
      </c>
      <c r="I87" s="18">
        <v>2790</v>
      </c>
      <c r="J87" s="18">
        <v>250</v>
      </c>
      <c r="K87" s="18">
        <v>25</v>
      </c>
      <c r="L87" s="18">
        <v>70</v>
      </c>
      <c r="M87" s="18">
        <v>50</v>
      </c>
      <c r="N87" s="18">
        <v>0</v>
      </c>
    </row>
    <row r="88" spans="1:14">
      <c r="A88" s="18">
        <v>2050142.01</v>
      </c>
      <c r="B88" s="18">
        <v>5497</v>
      </c>
      <c r="C88" s="18">
        <v>5356</v>
      </c>
      <c r="D88" s="18">
        <v>1989</v>
      </c>
      <c r="E88" s="18">
        <v>1962</v>
      </c>
      <c r="F88" s="18">
        <v>821.4</v>
      </c>
      <c r="G88" s="18">
        <v>6.69</v>
      </c>
      <c r="H88" s="18">
        <v>2935</v>
      </c>
      <c r="I88" s="18">
        <v>2325</v>
      </c>
      <c r="J88" s="18">
        <v>295</v>
      </c>
      <c r="K88" s="18">
        <v>225</v>
      </c>
      <c r="L88" s="18">
        <v>55</v>
      </c>
      <c r="M88" s="18">
        <v>20</v>
      </c>
      <c r="N88" s="18">
        <v>20</v>
      </c>
    </row>
    <row r="89" spans="1:14">
      <c r="A89" s="18">
        <v>2050142.02</v>
      </c>
      <c r="B89" s="18">
        <v>4055</v>
      </c>
      <c r="C89" s="18">
        <v>3873</v>
      </c>
      <c r="D89" s="18">
        <v>1671</v>
      </c>
      <c r="E89" s="18">
        <v>1597</v>
      </c>
      <c r="F89" s="18">
        <v>80.3</v>
      </c>
      <c r="G89" s="18">
        <v>50.51</v>
      </c>
      <c r="H89" s="18">
        <v>2125</v>
      </c>
      <c r="I89" s="18">
        <v>1685</v>
      </c>
      <c r="J89" s="18">
        <v>165</v>
      </c>
      <c r="K89" s="18">
        <v>200</v>
      </c>
      <c r="L89" s="18">
        <v>60</v>
      </c>
      <c r="M89" s="18">
        <v>20</v>
      </c>
      <c r="N89" s="18">
        <v>0</v>
      </c>
    </row>
    <row r="90" spans="1:14">
      <c r="A90" s="18">
        <v>2050143.01</v>
      </c>
      <c r="B90" s="18">
        <v>5442</v>
      </c>
      <c r="C90" s="18">
        <v>4975</v>
      </c>
      <c r="D90" s="18">
        <v>2397</v>
      </c>
      <c r="E90" s="18">
        <v>2044</v>
      </c>
      <c r="F90" s="18">
        <v>19.399999999999999</v>
      </c>
      <c r="G90" s="18">
        <v>279.91000000000003</v>
      </c>
      <c r="H90" s="18">
        <v>2520</v>
      </c>
      <c r="I90" s="18">
        <v>2175</v>
      </c>
      <c r="J90" s="18">
        <v>190</v>
      </c>
      <c r="K90" s="18">
        <v>60</v>
      </c>
      <c r="L90" s="18">
        <v>65</v>
      </c>
      <c r="M90" s="18">
        <v>25</v>
      </c>
      <c r="N90" s="18">
        <v>10</v>
      </c>
    </row>
    <row r="91" spans="1:14">
      <c r="A91" s="18">
        <v>2050143.02</v>
      </c>
      <c r="B91" s="18">
        <v>6568</v>
      </c>
      <c r="C91" s="18">
        <v>6126</v>
      </c>
      <c r="D91" s="18">
        <v>2747</v>
      </c>
      <c r="E91" s="18">
        <v>2530</v>
      </c>
      <c r="F91" s="18">
        <v>59.6</v>
      </c>
      <c r="G91" s="18">
        <v>110.14</v>
      </c>
      <c r="H91" s="18">
        <v>3140</v>
      </c>
      <c r="I91" s="18">
        <v>2695</v>
      </c>
      <c r="J91" s="18">
        <v>215</v>
      </c>
      <c r="K91" s="18">
        <v>110</v>
      </c>
      <c r="L91" s="18">
        <v>40</v>
      </c>
      <c r="M91" s="18">
        <v>75</v>
      </c>
      <c r="N91" s="18">
        <v>10</v>
      </c>
    </row>
    <row r="92" spans="1:14">
      <c r="A92" s="18">
        <v>2050150.01</v>
      </c>
      <c r="B92" s="18">
        <v>6508</v>
      </c>
      <c r="C92" s="18">
        <v>6850</v>
      </c>
      <c r="D92" s="18">
        <v>2670</v>
      </c>
      <c r="E92" s="18">
        <v>2552</v>
      </c>
      <c r="F92" s="18">
        <v>65.599999999999994</v>
      </c>
      <c r="G92" s="18">
        <v>99.28</v>
      </c>
      <c r="H92" s="18">
        <v>3090</v>
      </c>
      <c r="I92" s="18">
        <v>2655</v>
      </c>
      <c r="J92" s="18">
        <v>240</v>
      </c>
      <c r="K92" s="18">
        <v>125</v>
      </c>
      <c r="L92" s="18">
        <v>45</v>
      </c>
      <c r="M92" s="18">
        <v>25</v>
      </c>
      <c r="N92" s="18">
        <v>0</v>
      </c>
    </row>
    <row r="93" spans="1:14">
      <c r="A93" s="18">
        <v>2050150.02</v>
      </c>
      <c r="B93" s="18">
        <v>6152</v>
      </c>
      <c r="C93" s="18">
        <v>6173</v>
      </c>
      <c r="D93" s="18">
        <v>2429</v>
      </c>
      <c r="E93" s="18">
        <v>2341</v>
      </c>
      <c r="F93" s="18">
        <v>85.7</v>
      </c>
      <c r="G93" s="18">
        <v>71.77</v>
      </c>
      <c r="H93" s="18">
        <v>3075</v>
      </c>
      <c r="I93" s="18">
        <v>2685</v>
      </c>
      <c r="J93" s="18">
        <v>210</v>
      </c>
      <c r="K93" s="18">
        <v>95</v>
      </c>
      <c r="L93" s="18">
        <v>30</v>
      </c>
      <c r="M93" s="18">
        <v>60</v>
      </c>
      <c r="N93" s="18">
        <v>0</v>
      </c>
    </row>
    <row r="94" spans="1:14">
      <c r="A94" s="18">
        <v>2050151</v>
      </c>
      <c r="B94" s="18">
        <v>5693</v>
      </c>
      <c r="C94" s="18">
        <v>5737</v>
      </c>
      <c r="D94" s="18">
        <v>2611</v>
      </c>
      <c r="E94" s="18">
        <v>2380</v>
      </c>
      <c r="F94" s="18">
        <v>32.299999999999997</v>
      </c>
      <c r="G94" s="18">
        <v>176.18</v>
      </c>
      <c r="H94" s="18">
        <v>2765</v>
      </c>
      <c r="I94" s="18">
        <v>2385</v>
      </c>
      <c r="J94" s="18">
        <v>200</v>
      </c>
      <c r="K94" s="18">
        <v>55</v>
      </c>
      <c r="L94" s="18">
        <v>55</v>
      </c>
      <c r="M94" s="18">
        <v>65</v>
      </c>
      <c r="N94" s="18">
        <v>0</v>
      </c>
    </row>
    <row r="95" spans="1:14">
      <c r="A95" s="18">
        <v>2050152</v>
      </c>
      <c r="B95" s="18">
        <v>4284</v>
      </c>
      <c r="C95" s="18">
        <v>4176</v>
      </c>
      <c r="D95" s="18">
        <v>1816</v>
      </c>
      <c r="E95" s="18">
        <v>1702</v>
      </c>
      <c r="F95" s="18">
        <v>6.9</v>
      </c>
      <c r="G95" s="18">
        <v>618.4</v>
      </c>
      <c r="H95" s="18">
        <v>2275</v>
      </c>
      <c r="I95" s="18">
        <v>1985</v>
      </c>
      <c r="J95" s="18">
        <v>165</v>
      </c>
      <c r="K95" s="18">
        <v>45</v>
      </c>
      <c r="L95" s="18">
        <v>50</v>
      </c>
      <c r="M95" s="18">
        <v>30</v>
      </c>
      <c r="N95" s="18">
        <v>0</v>
      </c>
    </row>
    <row r="96" spans="1:14">
      <c r="A96" s="18">
        <v>2050153</v>
      </c>
      <c r="B96" s="18">
        <v>5945</v>
      </c>
      <c r="C96" s="18">
        <v>6132</v>
      </c>
      <c r="D96" s="18">
        <v>3424</v>
      </c>
      <c r="E96" s="18">
        <v>2604</v>
      </c>
      <c r="F96" s="18">
        <v>4.9000000000000004</v>
      </c>
      <c r="G96" s="18">
        <v>1209.07</v>
      </c>
      <c r="H96" s="18">
        <v>2335</v>
      </c>
      <c r="I96" s="18">
        <v>1990</v>
      </c>
      <c r="J96" s="18">
        <v>195</v>
      </c>
      <c r="K96" s="18">
        <v>40</v>
      </c>
      <c r="L96" s="18">
        <v>75</v>
      </c>
      <c r="M96" s="18">
        <v>40</v>
      </c>
      <c r="N96" s="18">
        <v>0</v>
      </c>
    </row>
    <row r="97" spans="1:14">
      <c r="A97" s="18">
        <v>2050154.01</v>
      </c>
      <c r="B97" s="18">
        <v>21</v>
      </c>
      <c r="C97" s="18">
        <v>23</v>
      </c>
      <c r="D97" s="18">
        <v>5</v>
      </c>
      <c r="E97" s="18">
        <v>5</v>
      </c>
      <c r="F97" s="18">
        <v>24.6</v>
      </c>
      <c r="G97" s="18">
        <v>0.85</v>
      </c>
      <c r="H97" s="18"/>
      <c r="I97" s="18"/>
      <c r="J97" s="18"/>
      <c r="K97" s="18"/>
      <c r="L97" s="18"/>
      <c r="M97" s="18"/>
      <c r="N97" s="18"/>
    </row>
    <row r="98" spans="1:14">
      <c r="A98" s="18">
        <v>2050154.03</v>
      </c>
      <c r="B98" s="18">
        <v>25</v>
      </c>
      <c r="C98" s="18">
        <v>15</v>
      </c>
      <c r="D98" s="18">
        <v>9</v>
      </c>
      <c r="E98" s="18">
        <v>7</v>
      </c>
      <c r="F98" s="18">
        <v>49.1</v>
      </c>
      <c r="G98" s="18">
        <v>0.51</v>
      </c>
      <c r="H98" s="18"/>
      <c r="I98" s="18"/>
      <c r="J98" s="18"/>
      <c r="K98" s="18"/>
      <c r="L98" s="18"/>
      <c r="M98" s="18"/>
      <c r="N98" s="18"/>
    </row>
    <row r="99" spans="1:14">
      <c r="A99" s="18">
        <v>2050154.04</v>
      </c>
      <c r="B99" s="18">
        <v>3221</v>
      </c>
      <c r="C99" s="18">
        <v>3440</v>
      </c>
      <c r="D99" s="18">
        <v>2363</v>
      </c>
      <c r="E99" s="18">
        <v>1509</v>
      </c>
      <c r="F99" s="18">
        <v>1.8</v>
      </c>
      <c r="G99" s="18">
        <v>1747.9</v>
      </c>
      <c r="H99" s="18">
        <v>1015</v>
      </c>
      <c r="I99" s="18">
        <v>915</v>
      </c>
      <c r="J99" s="18">
        <v>25</v>
      </c>
      <c r="K99" s="18">
        <v>15</v>
      </c>
      <c r="L99" s="18">
        <v>35</v>
      </c>
      <c r="M99" s="18">
        <v>30</v>
      </c>
      <c r="N99" s="18">
        <v>0</v>
      </c>
    </row>
    <row r="100" spans="1:14">
      <c r="A100" s="18">
        <v>2050155</v>
      </c>
      <c r="B100" s="18">
        <v>0</v>
      </c>
      <c r="C100" s="18">
        <v>5</v>
      </c>
      <c r="D100" s="18">
        <v>0</v>
      </c>
      <c r="E100" s="18">
        <v>0</v>
      </c>
      <c r="F100" s="18">
        <v>0</v>
      </c>
      <c r="G100" s="18">
        <v>31.6</v>
      </c>
      <c r="H100" s="18"/>
      <c r="I100" s="18"/>
      <c r="J100" s="18"/>
      <c r="K100" s="18"/>
      <c r="L100" s="18"/>
      <c r="M100" s="18"/>
      <c r="N100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D2C9-592D-436B-B93C-0E9B8C54F959}">
  <dimension ref="A1:N110"/>
  <sheetViews>
    <sheetView workbookViewId="0">
      <pane ySplit="1" topLeftCell="A77" activePane="bottomLeft" state="frozen"/>
      <selection pane="bottomLeft" activeCell="C110" sqref="C107:C110"/>
    </sheetView>
  </sheetViews>
  <sheetFormatPr defaultRowHeight="15"/>
  <cols>
    <col min="1" max="1" width="10.42578125" bestFit="1" customWidth="1"/>
  </cols>
  <sheetData>
    <row r="1" spans="1:14">
      <c r="A1" s="18" t="s">
        <v>381</v>
      </c>
      <c r="B1" s="18" t="s">
        <v>382</v>
      </c>
      <c r="C1" s="18" t="s">
        <v>383</v>
      </c>
      <c r="D1" s="18" t="s">
        <v>384</v>
      </c>
      <c r="E1" s="18" t="s">
        <v>385</v>
      </c>
      <c r="F1" s="18" t="s">
        <v>386</v>
      </c>
      <c r="G1" s="18" t="s">
        <v>387</v>
      </c>
      <c r="H1" s="18" t="s">
        <v>388</v>
      </c>
      <c r="I1" s="18" t="s">
        <v>389</v>
      </c>
      <c r="J1" s="18" t="s">
        <v>390</v>
      </c>
      <c r="K1" s="18" t="s">
        <v>391</v>
      </c>
      <c r="L1" s="18" t="s">
        <v>392</v>
      </c>
      <c r="M1" s="18" t="s">
        <v>393</v>
      </c>
      <c r="N1" s="18" t="s">
        <v>394</v>
      </c>
    </row>
    <row r="2" spans="1:14">
      <c r="A2" s="18">
        <v>2050000</v>
      </c>
      <c r="B2" s="18">
        <v>465703</v>
      </c>
      <c r="C2" s="18">
        <v>426932</v>
      </c>
      <c r="D2" s="18">
        <v>211789</v>
      </c>
      <c r="E2" s="18">
        <v>201138</v>
      </c>
      <c r="F2" s="18">
        <v>64</v>
      </c>
      <c r="G2" s="18">
        <v>7276.22</v>
      </c>
      <c r="H2" s="18">
        <v>164710</v>
      </c>
      <c r="I2" s="18">
        <v>122935</v>
      </c>
      <c r="J2" s="18">
        <v>12615</v>
      </c>
      <c r="K2" s="18">
        <v>12610</v>
      </c>
      <c r="L2" s="18">
        <v>11435</v>
      </c>
      <c r="M2" s="18">
        <v>1160</v>
      </c>
      <c r="N2" s="18">
        <v>3950</v>
      </c>
    </row>
    <row r="3" spans="1:14">
      <c r="A3" s="18" t="s">
        <v>272</v>
      </c>
      <c r="B3" s="18">
        <v>4123</v>
      </c>
      <c r="C3" s="18">
        <v>3868</v>
      </c>
      <c r="D3" s="18">
        <v>1691</v>
      </c>
      <c r="E3" s="18">
        <v>1633</v>
      </c>
      <c r="F3" s="18">
        <v>723</v>
      </c>
      <c r="G3" s="18">
        <v>5.7</v>
      </c>
      <c r="H3" s="18">
        <v>1285</v>
      </c>
      <c r="I3" s="18">
        <v>975</v>
      </c>
      <c r="J3" s="18">
        <v>80</v>
      </c>
      <c r="K3" s="18">
        <v>160</v>
      </c>
      <c r="L3" s="18">
        <v>50</v>
      </c>
      <c r="M3" s="18">
        <v>0</v>
      </c>
      <c r="N3" s="18">
        <v>20</v>
      </c>
    </row>
    <row r="4" spans="1:14">
      <c r="A4" s="18" t="s">
        <v>273</v>
      </c>
      <c r="B4" s="18">
        <v>8358</v>
      </c>
      <c r="C4" s="18">
        <v>6194</v>
      </c>
      <c r="D4" s="18">
        <v>3575</v>
      </c>
      <c r="E4" s="18">
        <v>3434</v>
      </c>
      <c r="F4" s="18">
        <v>725.6</v>
      </c>
      <c r="G4" s="18">
        <v>11.52</v>
      </c>
      <c r="H4" s="18">
        <v>2900</v>
      </c>
      <c r="I4" s="18">
        <v>2155</v>
      </c>
      <c r="J4" s="18">
        <v>245</v>
      </c>
      <c r="K4" s="18">
        <v>345</v>
      </c>
      <c r="L4" s="18">
        <v>85</v>
      </c>
      <c r="M4" s="18">
        <v>10</v>
      </c>
      <c r="N4" s="18">
        <v>60</v>
      </c>
    </row>
    <row r="5" spans="1:14">
      <c r="A5" s="18" t="s">
        <v>274</v>
      </c>
      <c r="B5" s="18">
        <v>2885</v>
      </c>
      <c r="C5" s="18">
        <v>2955</v>
      </c>
      <c r="D5" s="18">
        <v>1401</v>
      </c>
      <c r="E5" s="18">
        <v>1266</v>
      </c>
      <c r="F5" s="18">
        <v>1220</v>
      </c>
      <c r="G5" s="18">
        <v>2.36</v>
      </c>
      <c r="H5" s="18">
        <v>1000</v>
      </c>
      <c r="I5" s="18">
        <v>550</v>
      </c>
      <c r="J5" s="18">
        <v>35</v>
      </c>
      <c r="K5" s="18">
        <v>60</v>
      </c>
      <c r="L5" s="18">
        <v>290</v>
      </c>
      <c r="M5" s="18">
        <v>30</v>
      </c>
      <c r="N5" s="18">
        <v>30</v>
      </c>
    </row>
    <row r="6" spans="1:14">
      <c r="A6" s="18" t="s">
        <v>275</v>
      </c>
      <c r="B6" s="18">
        <v>4045</v>
      </c>
      <c r="C6" s="18">
        <v>3466</v>
      </c>
      <c r="D6" s="18">
        <v>2874</v>
      </c>
      <c r="E6" s="18">
        <v>2603</v>
      </c>
      <c r="F6" s="18">
        <v>8402.6</v>
      </c>
      <c r="G6" s="18">
        <v>0.48</v>
      </c>
      <c r="H6" s="18">
        <v>1540</v>
      </c>
      <c r="I6" s="18">
        <v>550</v>
      </c>
      <c r="J6" s="18">
        <v>70</v>
      </c>
      <c r="K6" s="18">
        <v>230</v>
      </c>
      <c r="L6" s="18">
        <v>645</v>
      </c>
      <c r="M6" s="18">
        <v>0</v>
      </c>
      <c r="N6" s="18">
        <v>40</v>
      </c>
    </row>
    <row r="7" spans="1:14">
      <c r="A7" s="18" t="s">
        <v>276</v>
      </c>
      <c r="B7" s="18">
        <v>5466</v>
      </c>
      <c r="C7" s="18">
        <v>4771</v>
      </c>
      <c r="D7" s="18">
        <v>3516</v>
      </c>
      <c r="E7" s="18">
        <v>3131</v>
      </c>
      <c r="F7" s="18">
        <v>11340.2</v>
      </c>
      <c r="G7" s="18">
        <v>0.48</v>
      </c>
      <c r="H7" s="18">
        <v>1780</v>
      </c>
      <c r="I7" s="18">
        <v>730</v>
      </c>
      <c r="J7" s="18">
        <v>115</v>
      </c>
      <c r="K7" s="18">
        <v>240</v>
      </c>
      <c r="L7" s="18">
        <v>630</v>
      </c>
      <c r="M7" s="18">
        <v>20</v>
      </c>
      <c r="N7" s="18">
        <v>40</v>
      </c>
    </row>
    <row r="8" spans="1:14">
      <c r="A8" s="18" t="s">
        <v>277</v>
      </c>
      <c r="B8" s="18">
        <v>1813</v>
      </c>
      <c r="C8" s="18">
        <v>1808</v>
      </c>
      <c r="D8" s="18">
        <v>740</v>
      </c>
      <c r="E8" s="18">
        <v>671</v>
      </c>
      <c r="F8" s="18">
        <v>2358.1999999999998</v>
      </c>
      <c r="G8" s="18">
        <v>0.77</v>
      </c>
      <c r="H8" s="18">
        <v>475</v>
      </c>
      <c r="I8" s="18">
        <v>250</v>
      </c>
      <c r="J8" s="18">
        <v>20</v>
      </c>
      <c r="K8" s="18">
        <v>10</v>
      </c>
      <c r="L8" s="18">
        <v>170</v>
      </c>
      <c r="M8" s="18">
        <v>25</v>
      </c>
      <c r="N8" s="18">
        <v>0</v>
      </c>
    </row>
    <row r="9" spans="1:14">
      <c r="A9" s="18" t="s">
        <v>278</v>
      </c>
      <c r="B9" s="18">
        <v>3553</v>
      </c>
      <c r="C9" s="18">
        <v>3129</v>
      </c>
      <c r="D9" s="18">
        <v>1811</v>
      </c>
      <c r="E9" s="18">
        <v>1478</v>
      </c>
      <c r="F9" s="18">
        <v>3371</v>
      </c>
      <c r="G9" s="18">
        <v>1.05</v>
      </c>
      <c r="H9" s="18">
        <v>1090</v>
      </c>
      <c r="I9" s="18">
        <v>400</v>
      </c>
      <c r="J9" s="18">
        <v>70</v>
      </c>
      <c r="K9" s="18">
        <v>150</v>
      </c>
      <c r="L9" s="18">
        <v>385</v>
      </c>
      <c r="M9" s="18">
        <v>55</v>
      </c>
      <c r="N9" s="18">
        <v>25</v>
      </c>
    </row>
    <row r="10" spans="1:14">
      <c r="A10" s="18" t="s">
        <v>279</v>
      </c>
      <c r="B10" s="18">
        <v>1947</v>
      </c>
      <c r="C10" s="18">
        <v>1859</v>
      </c>
      <c r="D10" s="18">
        <v>1250</v>
      </c>
      <c r="E10" s="18">
        <v>1088</v>
      </c>
      <c r="F10" s="18">
        <v>1677.9</v>
      </c>
      <c r="G10" s="18">
        <v>1.1599999999999999</v>
      </c>
      <c r="H10" s="18">
        <v>445</v>
      </c>
      <c r="I10" s="18">
        <v>145</v>
      </c>
      <c r="J10" s="18">
        <v>30</v>
      </c>
      <c r="K10" s="18">
        <v>60</v>
      </c>
      <c r="L10" s="18">
        <v>200</v>
      </c>
      <c r="M10" s="18">
        <v>0</v>
      </c>
      <c r="N10" s="18">
        <v>10</v>
      </c>
    </row>
    <row r="11" spans="1:14">
      <c r="A11" s="18" t="s">
        <v>280</v>
      </c>
      <c r="B11" s="18">
        <v>5203</v>
      </c>
      <c r="C11" s="18">
        <v>2778</v>
      </c>
      <c r="D11" s="18">
        <v>3461</v>
      </c>
      <c r="E11" s="18">
        <v>2888</v>
      </c>
      <c r="F11" s="18">
        <v>10325.5</v>
      </c>
      <c r="G11" s="18">
        <v>0.5</v>
      </c>
      <c r="H11" s="18">
        <v>1765</v>
      </c>
      <c r="I11" s="18">
        <v>530</v>
      </c>
      <c r="J11" s="18">
        <v>60</v>
      </c>
      <c r="K11" s="18">
        <v>340</v>
      </c>
      <c r="L11" s="18">
        <v>735</v>
      </c>
      <c r="M11" s="18">
        <v>30</v>
      </c>
      <c r="N11" s="18">
        <v>70</v>
      </c>
    </row>
    <row r="12" spans="1:14">
      <c r="A12" s="18" t="s">
        <v>281</v>
      </c>
      <c r="B12" s="18">
        <v>2875</v>
      </c>
      <c r="C12" s="18">
        <v>2357</v>
      </c>
      <c r="D12" s="18">
        <v>1869</v>
      </c>
      <c r="E12" s="18">
        <v>1666</v>
      </c>
      <c r="F12" s="18">
        <v>4528.3</v>
      </c>
      <c r="G12" s="18">
        <v>0.63</v>
      </c>
      <c r="H12" s="18">
        <v>1020</v>
      </c>
      <c r="I12" s="18">
        <v>375</v>
      </c>
      <c r="J12" s="18">
        <v>40</v>
      </c>
      <c r="K12" s="18">
        <v>165</v>
      </c>
      <c r="L12" s="18">
        <v>390</v>
      </c>
      <c r="M12" s="18">
        <v>20</v>
      </c>
      <c r="N12" s="18">
        <v>35</v>
      </c>
    </row>
    <row r="13" spans="1:14">
      <c r="A13" s="18" t="s">
        <v>282</v>
      </c>
      <c r="B13" s="18">
        <v>6019</v>
      </c>
      <c r="C13" s="18">
        <v>5036</v>
      </c>
      <c r="D13" s="18">
        <v>3459</v>
      </c>
      <c r="E13" s="18">
        <v>3195</v>
      </c>
      <c r="F13" s="18">
        <v>7213.6</v>
      </c>
      <c r="G13" s="18">
        <v>0.83</v>
      </c>
      <c r="H13" s="18">
        <v>2105</v>
      </c>
      <c r="I13" s="18">
        <v>700</v>
      </c>
      <c r="J13" s="18">
        <v>130</v>
      </c>
      <c r="K13" s="18">
        <v>490</v>
      </c>
      <c r="L13" s="18">
        <v>655</v>
      </c>
      <c r="M13" s="18">
        <v>90</v>
      </c>
      <c r="N13" s="18">
        <v>45</v>
      </c>
    </row>
    <row r="14" spans="1:14">
      <c r="A14" s="18" t="s">
        <v>283</v>
      </c>
      <c r="B14" s="18">
        <v>6013</v>
      </c>
      <c r="C14" s="18">
        <v>5631</v>
      </c>
      <c r="D14" s="18">
        <v>2941</v>
      </c>
      <c r="E14" s="18">
        <v>2745</v>
      </c>
      <c r="F14" s="18">
        <v>7446.4</v>
      </c>
      <c r="G14" s="18">
        <v>0.81</v>
      </c>
      <c r="H14" s="18">
        <v>2225</v>
      </c>
      <c r="I14" s="18">
        <v>850</v>
      </c>
      <c r="J14" s="18">
        <v>125</v>
      </c>
      <c r="K14" s="18">
        <v>365</v>
      </c>
      <c r="L14" s="18">
        <v>710</v>
      </c>
      <c r="M14" s="18">
        <v>105</v>
      </c>
      <c r="N14" s="18">
        <v>75</v>
      </c>
    </row>
    <row r="15" spans="1:14">
      <c r="A15" s="18" t="s">
        <v>284</v>
      </c>
      <c r="B15" s="18">
        <v>2901</v>
      </c>
      <c r="C15" s="18">
        <v>2482</v>
      </c>
      <c r="D15" s="18">
        <v>1484</v>
      </c>
      <c r="E15" s="18">
        <v>1221</v>
      </c>
      <c r="F15" s="18">
        <v>5598.2</v>
      </c>
      <c r="G15" s="18">
        <v>0.52</v>
      </c>
      <c r="H15" s="18">
        <v>855</v>
      </c>
      <c r="I15" s="18">
        <v>345</v>
      </c>
      <c r="J15" s="18">
        <v>85</v>
      </c>
      <c r="K15" s="18">
        <v>70</v>
      </c>
      <c r="L15" s="18">
        <v>275</v>
      </c>
      <c r="M15" s="18">
        <v>40</v>
      </c>
      <c r="N15" s="18">
        <v>35</v>
      </c>
    </row>
    <row r="16" spans="1:14">
      <c r="A16" s="18" t="s">
        <v>285</v>
      </c>
      <c r="B16" s="18">
        <v>2630</v>
      </c>
      <c r="C16" s="18">
        <v>2561</v>
      </c>
      <c r="D16" s="18">
        <v>1149</v>
      </c>
      <c r="E16" s="18">
        <v>1093</v>
      </c>
      <c r="F16" s="18">
        <v>3267.5</v>
      </c>
      <c r="G16" s="18">
        <v>0.8</v>
      </c>
      <c r="H16" s="18">
        <v>815</v>
      </c>
      <c r="I16" s="18">
        <v>520</v>
      </c>
      <c r="J16" s="18">
        <v>30</v>
      </c>
      <c r="K16" s="18">
        <v>85</v>
      </c>
      <c r="L16" s="18">
        <v>140</v>
      </c>
      <c r="M16" s="18">
        <v>35</v>
      </c>
      <c r="N16" s="18">
        <v>15</v>
      </c>
    </row>
    <row r="17" spans="1:14">
      <c r="A17" s="18" t="s">
        <v>286</v>
      </c>
      <c r="B17" s="18">
        <v>4390</v>
      </c>
      <c r="C17" s="18">
        <v>4248</v>
      </c>
      <c r="D17" s="18">
        <v>2091</v>
      </c>
      <c r="E17" s="18">
        <v>2000</v>
      </c>
      <c r="F17" s="18">
        <v>2389.1</v>
      </c>
      <c r="G17" s="18">
        <v>1.84</v>
      </c>
      <c r="H17" s="18">
        <v>1270</v>
      </c>
      <c r="I17" s="18">
        <v>975</v>
      </c>
      <c r="J17" s="18">
        <v>110</v>
      </c>
      <c r="K17" s="18">
        <v>110</v>
      </c>
      <c r="L17" s="18">
        <v>50</v>
      </c>
      <c r="M17" s="18">
        <v>0</v>
      </c>
      <c r="N17" s="18">
        <v>30</v>
      </c>
    </row>
    <row r="18" spans="1:14">
      <c r="A18" s="18" t="s">
        <v>287</v>
      </c>
      <c r="B18" s="18">
        <v>5389</v>
      </c>
      <c r="C18" s="18">
        <v>4829</v>
      </c>
      <c r="D18" s="18">
        <v>2733</v>
      </c>
      <c r="E18" s="18">
        <v>2624</v>
      </c>
      <c r="F18" s="18">
        <v>2638.8</v>
      </c>
      <c r="G18" s="18">
        <v>2.04</v>
      </c>
      <c r="H18" s="18">
        <v>2040</v>
      </c>
      <c r="I18" s="18">
        <v>1315</v>
      </c>
      <c r="J18" s="18">
        <v>255</v>
      </c>
      <c r="K18" s="18">
        <v>250</v>
      </c>
      <c r="L18" s="18">
        <v>140</v>
      </c>
      <c r="M18" s="18">
        <v>30</v>
      </c>
      <c r="N18" s="18">
        <v>50</v>
      </c>
    </row>
    <row r="19" spans="1:14">
      <c r="A19" s="18" t="s">
        <v>288</v>
      </c>
      <c r="B19" s="18">
        <v>4021</v>
      </c>
      <c r="C19" s="18">
        <v>3766</v>
      </c>
      <c r="D19" s="18">
        <v>1854</v>
      </c>
      <c r="E19" s="18">
        <v>1772</v>
      </c>
      <c r="F19" s="18">
        <v>1569.1</v>
      </c>
      <c r="G19" s="18">
        <v>2.56</v>
      </c>
      <c r="H19" s="18">
        <v>1395</v>
      </c>
      <c r="I19" s="18">
        <v>1030</v>
      </c>
      <c r="J19" s="18">
        <v>115</v>
      </c>
      <c r="K19" s="18">
        <v>135</v>
      </c>
      <c r="L19" s="18">
        <v>60</v>
      </c>
      <c r="M19" s="18">
        <v>10</v>
      </c>
      <c r="N19" s="18">
        <v>30</v>
      </c>
    </row>
    <row r="20" spans="1:14">
      <c r="A20" s="18" t="s">
        <v>289</v>
      </c>
      <c r="B20" s="18">
        <v>2999</v>
      </c>
      <c r="C20" s="18">
        <v>2914</v>
      </c>
      <c r="D20" s="18">
        <v>1305</v>
      </c>
      <c r="E20" s="18">
        <v>1258</v>
      </c>
      <c r="F20" s="18">
        <v>1029.8</v>
      </c>
      <c r="G20" s="18">
        <v>2.91</v>
      </c>
      <c r="H20" s="18">
        <v>1045</v>
      </c>
      <c r="I20" s="18">
        <v>830</v>
      </c>
      <c r="J20" s="18">
        <v>80</v>
      </c>
      <c r="K20" s="18">
        <v>45</v>
      </c>
      <c r="L20" s="18">
        <v>40</v>
      </c>
      <c r="M20" s="18">
        <v>15</v>
      </c>
      <c r="N20" s="18">
        <v>35</v>
      </c>
    </row>
    <row r="21" spans="1:14">
      <c r="A21" s="18" t="s">
        <v>290</v>
      </c>
      <c r="B21" s="18">
        <v>3758</v>
      </c>
      <c r="C21" s="18">
        <v>3544</v>
      </c>
      <c r="D21" s="18">
        <v>2021</v>
      </c>
      <c r="E21" s="18">
        <v>1961</v>
      </c>
      <c r="F21" s="18">
        <v>2690.2</v>
      </c>
      <c r="G21" s="18">
        <v>1.4</v>
      </c>
      <c r="H21" s="18">
        <v>1255</v>
      </c>
      <c r="I21" s="18">
        <v>670</v>
      </c>
      <c r="J21" s="18">
        <v>90</v>
      </c>
      <c r="K21" s="18">
        <v>255</v>
      </c>
      <c r="L21" s="18">
        <v>180</v>
      </c>
      <c r="M21" s="18">
        <v>20</v>
      </c>
      <c r="N21" s="18">
        <v>45</v>
      </c>
    </row>
    <row r="22" spans="1:14">
      <c r="A22" s="18" t="s">
        <v>291</v>
      </c>
      <c r="B22" s="18">
        <v>5126</v>
      </c>
      <c r="C22" s="18">
        <v>5062</v>
      </c>
      <c r="D22" s="18">
        <v>2603</v>
      </c>
      <c r="E22" s="18">
        <v>2480</v>
      </c>
      <c r="F22" s="18">
        <v>5755</v>
      </c>
      <c r="G22" s="18">
        <v>0.89</v>
      </c>
      <c r="H22" s="18">
        <v>1640</v>
      </c>
      <c r="I22" s="18">
        <v>820</v>
      </c>
      <c r="J22" s="18">
        <v>120</v>
      </c>
      <c r="K22" s="18">
        <v>175</v>
      </c>
      <c r="L22" s="18">
        <v>390</v>
      </c>
      <c r="M22" s="18">
        <v>80</v>
      </c>
      <c r="N22" s="18">
        <v>60</v>
      </c>
    </row>
    <row r="23" spans="1:14">
      <c r="A23" s="18" t="s">
        <v>292</v>
      </c>
      <c r="B23" s="18">
        <v>3602</v>
      </c>
      <c r="C23" s="18">
        <v>2562</v>
      </c>
      <c r="D23" s="18">
        <v>1969</v>
      </c>
      <c r="E23" s="18">
        <v>1839</v>
      </c>
      <c r="F23" s="18">
        <v>3607.4</v>
      </c>
      <c r="G23" s="18">
        <v>1</v>
      </c>
      <c r="H23" s="18">
        <v>1065</v>
      </c>
      <c r="I23" s="18">
        <v>585</v>
      </c>
      <c r="J23" s="18">
        <v>65</v>
      </c>
      <c r="K23" s="18">
        <v>75</v>
      </c>
      <c r="L23" s="18">
        <v>270</v>
      </c>
      <c r="M23" s="18">
        <v>25</v>
      </c>
      <c r="N23" s="18">
        <v>40</v>
      </c>
    </row>
    <row r="24" spans="1:14">
      <c r="A24" s="18" t="s">
        <v>293</v>
      </c>
      <c r="B24" s="18">
        <v>3544</v>
      </c>
      <c r="C24" s="18">
        <v>3314</v>
      </c>
      <c r="D24" s="18">
        <v>1738</v>
      </c>
      <c r="E24" s="18">
        <v>1658</v>
      </c>
      <c r="F24" s="18">
        <v>4041.5</v>
      </c>
      <c r="G24" s="18">
        <v>0.88</v>
      </c>
      <c r="H24" s="18">
        <v>1100</v>
      </c>
      <c r="I24" s="18">
        <v>595</v>
      </c>
      <c r="J24" s="18">
        <v>50</v>
      </c>
      <c r="K24" s="18">
        <v>160</v>
      </c>
      <c r="L24" s="18">
        <v>235</v>
      </c>
      <c r="M24" s="18">
        <v>30</v>
      </c>
      <c r="N24" s="18">
        <v>40</v>
      </c>
    </row>
    <row r="25" spans="1:14">
      <c r="A25" s="18" t="s">
        <v>294</v>
      </c>
      <c r="B25" s="18">
        <v>5581</v>
      </c>
      <c r="C25" s="18">
        <v>5301</v>
      </c>
      <c r="D25" s="18">
        <v>3055</v>
      </c>
      <c r="E25" s="18">
        <v>2899</v>
      </c>
      <c r="F25" s="18">
        <v>1969.9</v>
      </c>
      <c r="G25" s="18">
        <v>2.83</v>
      </c>
      <c r="H25" s="18">
        <v>1980</v>
      </c>
      <c r="I25" s="18">
        <v>1170</v>
      </c>
      <c r="J25" s="18">
        <v>160</v>
      </c>
      <c r="K25" s="18">
        <v>275</v>
      </c>
      <c r="L25" s="18">
        <v>265</v>
      </c>
      <c r="M25" s="18">
        <v>65</v>
      </c>
      <c r="N25" s="18">
        <v>50</v>
      </c>
    </row>
    <row r="26" spans="1:14">
      <c r="A26" s="18" t="s">
        <v>295</v>
      </c>
      <c r="B26" s="18">
        <v>5208</v>
      </c>
      <c r="C26" s="18">
        <v>4594</v>
      </c>
      <c r="D26" s="18">
        <v>2410</v>
      </c>
      <c r="E26" s="18">
        <v>2303</v>
      </c>
      <c r="F26" s="18">
        <v>3388.4</v>
      </c>
      <c r="G26" s="18">
        <v>1.54</v>
      </c>
      <c r="H26" s="18">
        <v>1645</v>
      </c>
      <c r="I26" s="18">
        <v>915</v>
      </c>
      <c r="J26" s="18">
        <v>180</v>
      </c>
      <c r="K26" s="18">
        <v>285</v>
      </c>
      <c r="L26" s="18">
        <v>180</v>
      </c>
      <c r="M26" s="18">
        <v>30</v>
      </c>
      <c r="N26" s="18">
        <v>60</v>
      </c>
    </row>
    <row r="27" spans="1:14">
      <c r="A27" s="18" t="s">
        <v>296</v>
      </c>
      <c r="B27" s="18">
        <v>8618</v>
      </c>
      <c r="C27" s="18">
        <v>7375</v>
      </c>
      <c r="D27" s="18">
        <v>4282</v>
      </c>
      <c r="E27" s="18">
        <v>4102</v>
      </c>
      <c r="F27" s="18">
        <v>3951.9</v>
      </c>
      <c r="G27" s="18">
        <v>2.1800000000000002</v>
      </c>
      <c r="H27" s="18">
        <v>3200</v>
      </c>
      <c r="I27" s="18">
        <v>2230</v>
      </c>
      <c r="J27" s="18">
        <v>255</v>
      </c>
      <c r="K27" s="18">
        <v>455</v>
      </c>
      <c r="L27" s="18">
        <v>165</v>
      </c>
      <c r="M27" s="18">
        <v>10</v>
      </c>
      <c r="N27" s="18">
        <v>90</v>
      </c>
    </row>
    <row r="28" spans="1:14">
      <c r="A28" s="18" t="s">
        <v>297</v>
      </c>
      <c r="B28" s="18">
        <v>5201</v>
      </c>
      <c r="C28" s="18">
        <v>4726</v>
      </c>
      <c r="D28" s="18">
        <v>2260</v>
      </c>
      <c r="E28" s="18">
        <v>2192</v>
      </c>
      <c r="F28" s="18">
        <v>4954.7</v>
      </c>
      <c r="G28" s="18">
        <v>1.05</v>
      </c>
      <c r="H28" s="18">
        <v>1675</v>
      </c>
      <c r="I28" s="18">
        <v>1120</v>
      </c>
      <c r="J28" s="18">
        <v>155</v>
      </c>
      <c r="K28" s="18">
        <v>315</v>
      </c>
      <c r="L28" s="18">
        <v>70</v>
      </c>
      <c r="M28" s="18">
        <v>0</v>
      </c>
      <c r="N28" s="18">
        <v>20</v>
      </c>
    </row>
    <row r="29" spans="1:14">
      <c r="A29" s="18" t="s">
        <v>298</v>
      </c>
      <c r="B29" s="18">
        <v>5515</v>
      </c>
      <c r="C29" s="18">
        <v>4863</v>
      </c>
      <c r="D29" s="18">
        <v>2793</v>
      </c>
      <c r="E29" s="18">
        <v>2689</v>
      </c>
      <c r="F29" s="18">
        <v>2882.9</v>
      </c>
      <c r="G29" s="18">
        <v>1.91</v>
      </c>
      <c r="H29" s="18">
        <v>2085</v>
      </c>
      <c r="I29" s="18">
        <v>1435</v>
      </c>
      <c r="J29" s="18">
        <v>170</v>
      </c>
      <c r="K29" s="18">
        <v>340</v>
      </c>
      <c r="L29" s="18">
        <v>80</v>
      </c>
      <c r="M29" s="18">
        <v>0</v>
      </c>
      <c r="N29" s="18">
        <v>50</v>
      </c>
    </row>
    <row r="30" spans="1:14">
      <c r="A30" s="18" t="s">
        <v>299</v>
      </c>
      <c r="B30" s="18">
        <v>4818</v>
      </c>
      <c r="C30" s="18">
        <v>4685</v>
      </c>
      <c r="D30" s="18">
        <v>2360</v>
      </c>
      <c r="E30" s="18">
        <v>2311</v>
      </c>
      <c r="F30" s="18">
        <v>5291</v>
      </c>
      <c r="G30" s="18">
        <v>0.91</v>
      </c>
      <c r="H30" s="18">
        <v>1785</v>
      </c>
      <c r="I30" s="18">
        <v>1100</v>
      </c>
      <c r="J30" s="18">
        <v>165</v>
      </c>
      <c r="K30" s="18">
        <v>400</v>
      </c>
      <c r="L30" s="18">
        <v>105</v>
      </c>
      <c r="M30" s="18">
        <v>0</v>
      </c>
      <c r="N30" s="18">
        <v>10</v>
      </c>
    </row>
    <row r="31" spans="1:14">
      <c r="A31" s="18" t="s">
        <v>300</v>
      </c>
      <c r="B31" s="18">
        <v>3746</v>
      </c>
      <c r="C31" s="18">
        <v>3547</v>
      </c>
      <c r="D31" s="18">
        <v>2086</v>
      </c>
      <c r="E31" s="18">
        <v>2031</v>
      </c>
      <c r="F31" s="18">
        <v>2408.1</v>
      </c>
      <c r="G31" s="18">
        <v>1.56</v>
      </c>
      <c r="H31" s="18">
        <v>1125</v>
      </c>
      <c r="I31" s="18">
        <v>875</v>
      </c>
      <c r="J31" s="18">
        <v>105</v>
      </c>
      <c r="K31" s="18">
        <v>80</v>
      </c>
      <c r="L31" s="18">
        <v>35</v>
      </c>
      <c r="M31" s="18">
        <v>0</v>
      </c>
      <c r="N31" s="18">
        <v>30</v>
      </c>
    </row>
    <row r="32" spans="1:14">
      <c r="A32" s="18" t="s">
        <v>301</v>
      </c>
      <c r="B32" s="18">
        <v>4855</v>
      </c>
      <c r="C32" s="18">
        <v>3409</v>
      </c>
      <c r="D32" s="18">
        <v>2158</v>
      </c>
      <c r="E32" s="18">
        <v>2089</v>
      </c>
      <c r="F32" s="18">
        <v>3218.4</v>
      </c>
      <c r="G32" s="18">
        <v>1.51</v>
      </c>
      <c r="H32" s="18">
        <v>1785</v>
      </c>
      <c r="I32" s="18">
        <v>1335</v>
      </c>
      <c r="J32" s="18">
        <v>180</v>
      </c>
      <c r="K32" s="18">
        <v>195</v>
      </c>
      <c r="L32" s="18">
        <v>30</v>
      </c>
      <c r="M32" s="18">
        <v>10</v>
      </c>
      <c r="N32" s="18">
        <v>35</v>
      </c>
    </row>
    <row r="33" spans="1:14">
      <c r="A33" s="18" t="s">
        <v>302</v>
      </c>
      <c r="B33" s="18">
        <v>3348</v>
      </c>
      <c r="C33" s="18">
        <v>3358</v>
      </c>
      <c r="D33" s="18">
        <v>1404</v>
      </c>
      <c r="E33" s="18">
        <v>1363</v>
      </c>
      <c r="F33" s="18">
        <v>2403.8000000000002</v>
      </c>
      <c r="G33" s="18">
        <v>1.39</v>
      </c>
      <c r="H33" s="18">
        <v>1140</v>
      </c>
      <c r="I33" s="18">
        <v>895</v>
      </c>
      <c r="J33" s="18">
        <v>80</v>
      </c>
      <c r="K33" s="18">
        <v>120</v>
      </c>
      <c r="L33" s="18">
        <v>30</v>
      </c>
      <c r="M33" s="18">
        <v>0</v>
      </c>
      <c r="N33" s="18">
        <v>20</v>
      </c>
    </row>
    <row r="34" spans="1:14">
      <c r="A34" s="18" t="s">
        <v>303</v>
      </c>
      <c r="B34" s="18">
        <v>4346</v>
      </c>
      <c r="C34" s="18">
        <v>4199</v>
      </c>
      <c r="D34" s="18">
        <v>1960</v>
      </c>
      <c r="E34" s="18">
        <v>1920</v>
      </c>
      <c r="F34" s="18">
        <v>6650.3</v>
      </c>
      <c r="G34" s="18">
        <v>0.65</v>
      </c>
      <c r="H34" s="18">
        <v>1550</v>
      </c>
      <c r="I34" s="18">
        <v>1080</v>
      </c>
      <c r="J34" s="18">
        <v>155</v>
      </c>
      <c r="K34" s="18">
        <v>210</v>
      </c>
      <c r="L34" s="18">
        <v>85</v>
      </c>
      <c r="M34" s="18">
        <v>0</v>
      </c>
      <c r="N34" s="18">
        <v>15</v>
      </c>
    </row>
    <row r="35" spans="1:14">
      <c r="A35" s="18" t="s">
        <v>304</v>
      </c>
      <c r="B35" s="18">
        <v>3866</v>
      </c>
      <c r="C35" s="18">
        <v>3967</v>
      </c>
      <c r="D35" s="18">
        <v>1654</v>
      </c>
      <c r="E35" s="18">
        <v>1624</v>
      </c>
      <c r="F35" s="18">
        <v>5012.3</v>
      </c>
      <c r="G35" s="18">
        <v>0.77</v>
      </c>
      <c r="H35" s="18">
        <v>1185</v>
      </c>
      <c r="I35" s="18">
        <v>805</v>
      </c>
      <c r="J35" s="18">
        <v>125</v>
      </c>
      <c r="K35" s="18">
        <v>130</v>
      </c>
      <c r="L35" s="18">
        <v>105</v>
      </c>
      <c r="M35" s="18">
        <v>0</v>
      </c>
      <c r="N35" s="18">
        <v>10</v>
      </c>
    </row>
    <row r="36" spans="1:14">
      <c r="A36" s="18" t="s">
        <v>305</v>
      </c>
      <c r="B36" s="18">
        <v>10379</v>
      </c>
      <c r="C36" s="18">
        <v>7362</v>
      </c>
      <c r="D36" s="18">
        <v>4736</v>
      </c>
      <c r="E36" s="18">
        <v>4584</v>
      </c>
      <c r="F36" s="18">
        <v>2307.6</v>
      </c>
      <c r="G36" s="18">
        <v>4.5</v>
      </c>
      <c r="H36" s="18">
        <v>3435</v>
      </c>
      <c r="I36" s="18">
        <v>2780</v>
      </c>
      <c r="J36" s="18">
        <v>270</v>
      </c>
      <c r="K36" s="18">
        <v>210</v>
      </c>
      <c r="L36" s="18">
        <v>100</v>
      </c>
      <c r="M36" s="18">
        <v>0</v>
      </c>
      <c r="N36" s="18">
        <v>65</v>
      </c>
    </row>
    <row r="37" spans="1:14">
      <c r="A37" s="18" t="s">
        <v>306</v>
      </c>
      <c r="B37" s="18">
        <v>4352</v>
      </c>
      <c r="C37" s="18">
        <v>3855</v>
      </c>
      <c r="D37" s="18">
        <v>2255</v>
      </c>
      <c r="E37" s="18">
        <v>2151</v>
      </c>
      <c r="F37" s="18">
        <v>745.3</v>
      </c>
      <c r="G37" s="18">
        <v>5.84</v>
      </c>
      <c r="H37" s="18">
        <v>1290</v>
      </c>
      <c r="I37" s="18">
        <v>905</v>
      </c>
      <c r="J37" s="18">
        <v>165</v>
      </c>
      <c r="K37" s="18">
        <v>120</v>
      </c>
      <c r="L37" s="18">
        <v>60</v>
      </c>
      <c r="M37" s="18">
        <v>10</v>
      </c>
      <c r="N37" s="18">
        <v>25</v>
      </c>
    </row>
    <row r="38" spans="1:14">
      <c r="A38" s="18" t="s">
        <v>307</v>
      </c>
      <c r="B38" s="18">
        <v>3476</v>
      </c>
      <c r="C38" s="18">
        <v>3343</v>
      </c>
      <c r="D38" s="18">
        <v>1850</v>
      </c>
      <c r="E38" s="18">
        <v>1791</v>
      </c>
      <c r="F38" s="18">
        <v>2079.1</v>
      </c>
      <c r="G38" s="18">
        <v>1.67</v>
      </c>
      <c r="H38" s="18">
        <v>1265</v>
      </c>
      <c r="I38" s="18">
        <v>815</v>
      </c>
      <c r="J38" s="18">
        <v>140</v>
      </c>
      <c r="K38" s="18">
        <v>190</v>
      </c>
      <c r="L38" s="18">
        <v>90</v>
      </c>
      <c r="M38" s="18">
        <v>10</v>
      </c>
      <c r="N38" s="18">
        <v>25</v>
      </c>
    </row>
    <row r="39" spans="1:14">
      <c r="A39" s="18" t="s">
        <v>308</v>
      </c>
      <c r="B39" s="18">
        <v>4979</v>
      </c>
      <c r="C39" s="18">
        <v>4623</v>
      </c>
      <c r="D39" s="18">
        <v>2823</v>
      </c>
      <c r="E39" s="18">
        <v>2653</v>
      </c>
      <c r="F39" s="18">
        <v>3771.1</v>
      </c>
      <c r="G39" s="18">
        <v>1.32</v>
      </c>
      <c r="H39" s="18">
        <v>1820</v>
      </c>
      <c r="I39" s="18">
        <v>1105</v>
      </c>
      <c r="J39" s="18">
        <v>160</v>
      </c>
      <c r="K39" s="18">
        <v>320</v>
      </c>
      <c r="L39" s="18">
        <v>165</v>
      </c>
      <c r="M39" s="18">
        <v>30</v>
      </c>
      <c r="N39" s="18">
        <v>45</v>
      </c>
    </row>
    <row r="40" spans="1:14">
      <c r="A40" s="18" t="s">
        <v>309</v>
      </c>
      <c r="B40" s="18">
        <v>4281</v>
      </c>
      <c r="C40" s="18">
        <v>4228</v>
      </c>
      <c r="D40" s="18">
        <v>2029</v>
      </c>
      <c r="E40" s="18">
        <v>1965</v>
      </c>
      <c r="F40" s="18">
        <v>2261.6</v>
      </c>
      <c r="G40" s="18">
        <v>1.89</v>
      </c>
      <c r="H40" s="18">
        <v>1450</v>
      </c>
      <c r="I40" s="18">
        <v>1065</v>
      </c>
      <c r="J40" s="18">
        <v>120</v>
      </c>
      <c r="K40" s="18">
        <v>145</v>
      </c>
      <c r="L40" s="18">
        <v>75</v>
      </c>
      <c r="M40" s="18">
        <v>15</v>
      </c>
      <c r="N40" s="18">
        <v>30</v>
      </c>
    </row>
    <row r="41" spans="1:14">
      <c r="A41" s="18" t="s">
        <v>310</v>
      </c>
      <c r="B41" s="18">
        <v>1976</v>
      </c>
      <c r="C41" s="18">
        <v>2015</v>
      </c>
      <c r="D41" s="18">
        <v>910</v>
      </c>
      <c r="E41" s="18">
        <v>891</v>
      </c>
      <c r="F41" s="18">
        <v>1587.3</v>
      </c>
      <c r="G41" s="18">
        <v>1.24</v>
      </c>
      <c r="H41" s="18">
        <v>720</v>
      </c>
      <c r="I41" s="18">
        <v>515</v>
      </c>
      <c r="J41" s="18">
        <v>100</v>
      </c>
      <c r="K41" s="18">
        <v>45</v>
      </c>
      <c r="L41" s="18">
        <v>40</v>
      </c>
      <c r="M41" s="18">
        <v>0</v>
      </c>
      <c r="N41" s="18">
        <v>10</v>
      </c>
    </row>
    <row r="42" spans="1:14">
      <c r="A42" s="18" t="s">
        <v>311</v>
      </c>
      <c r="B42" s="18">
        <v>3116</v>
      </c>
      <c r="C42" s="18">
        <v>2943</v>
      </c>
      <c r="D42" s="18">
        <v>1317</v>
      </c>
      <c r="E42" s="18">
        <v>1281</v>
      </c>
      <c r="F42" s="18">
        <v>1328.6</v>
      </c>
      <c r="G42" s="18">
        <v>2.35</v>
      </c>
      <c r="H42" s="18">
        <v>910</v>
      </c>
      <c r="I42" s="18">
        <v>760</v>
      </c>
      <c r="J42" s="18">
        <v>75</v>
      </c>
      <c r="K42" s="18">
        <v>20</v>
      </c>
      <c r="L42" s="18">
        <v>30</v>
      </c>
      <c r="M42" s="18">
        <v>0</v>
      </c>
      <c r="N42" s="18">
        <v>25</v>
      </c>
    </row>
    <row r="43" spans="1:14">
      <c r="A43" s="18" t="s">
        <v>312</v>
      </c>
      <c r="B43" s="18">
        <v>2628</v>
      </c>
      <c r="C43" s="18">
        <v>2549</v>
      </c>
      <c r="D43" s="18">
        <v>1021</v>
      </c>
      <c r="E43" s="18">
        <v>1009</v>
      </c>
      <c r="F43" s="18">
        <v>2628.3</v>
      </c>
      <c r="G43" s="18">
        <v>1</v>
      </c>
      <c r="H43" s="18">
        <v>805</v>
      </c>
      <c r="I43" s="18">
        <v>685</v>
      </c>
      <c r="J43" s="18">
        <v>65</v>
      </c>
      <c r="K43" s="18">
        <v>30</v>
      </c>
      <c r="L43" s="18">
        <v>10</v>
      </c>
      <c r="M43" s="18">
        <v>0</v>
      </c>
      <c r="N43" s="18">
        <v>20</v>
      </c>
    </row>
    <row r="44" spans="1:14">
      <c r="A44" s="18" t="s">
        <v>313</v>
      </c>
      <c r="B44" s="18">
        <v>2862</v>
      </c>
      <c r="C44" s="18">
        <v>3030</v>
      </c>
      <c r="D44" s="18">
        <v>1303</v>
      </c>
      <c r="E44" s="18">
        <v>1277</v>
      </c>
      <c r="F44" s="18">
        <v>1908.3</v>
      </c>
      <c r="G44" s="18">
        <v>1.5</v>
      </c>
      <c r="H44" s="18">
        <v>845</v>
      </c>
      <c r="I44" s="18">
        <v>620</v>
      </c>
      <c r="J44" s="18">
        <v>85</v>
      </c>
      <c r="K44" s="18">
        <v>65</v>
      </c>
      <c r="L44" s="18">
        <v>45</v>
      </c>
      <c r="M44" s="18">
        <v>0</v>
      </c>
      <c r="N44" s="18">
        <v>25</v>
      </c>
    </row>
    <row r="45" spans="1:14">
      <c r="A45" s="18" t="s">
        <v>314</v>
      </c>
      <c r="B45" s="18">
        <v>3129</v>
      </c>
      <c r="C45" s="18">
        <v>3082</v>
      </c>
      <c r="D45" s="18">
        <v>1345</v>
      </c>
      <c r="E45" s="18">
        <v>1322</v>
      </c>
      <c r="F45" s="18">
        <v>2627.9</v>
      </c>
      <c r="G45" s="18">
        <v>1.19</v>
      </c>
      <c r="H45" s="18">
        <v>1180</v>
      </c>
      <c r="I45" s="18">
        <v>895</v>
      </c>
      <c r="J45" s="18">
        <v>115</v>
      </c>
      <c r="K45" s="18">
        <v>125</v>
      </c>
      <c r="L45" s="18">
        <v>20</v>
      </c>
      <c r="M45" s="18">
        <v>0</v>
      </c>
      <c r="N45" s="18">
        <v>20</v>
      </c>
    </row>
    <row r="46" spans="1:14">
      <c r="A46" s="18" t="s">
        <v>315</v>
      </c>
      <c r="B46" s="18">
        <v>4569</v>
      </c>
      <c r="C46" s="18">
        <v>4613</v>
      </c>
      <c r="D46" s="18">
        <v>1800</v>
      </c>
      <c r="E46" s="18">
        <v>1775</v>
      </c>
      <c r="F46" s="18">
        <v>2169</v>
      </c>
      <c r="G46" s="18">
        <v>2.11</v>
      </c>
      <c r="H46" s="18">
        <v>1560</v>
      </c>
      <c r="I46" s="18">
        <v>1185</v>
      </c>
      <c r="J46" s="18">
        <v>180</v>
      </c>
      <c r="K46" s="18">
        <v>90</v>
      </c>
      <c r="L46" s="18">
        <v>40</v>
      </c>
      <c r="M46" s="18">
        <v>0</v>
      </c>
      <c r="N46" s="18">
        <v>55</v>
      </c>
    </row>
    <row r="47" spans="1:14">
      <c r="A47" s="18" t="s">
        <v>316</v>
      </c>
      <c r="B47" s="18">
        <v>3758</v>
      </c>
      <c r="C47" s="18">
        <v>3538</v>
      </c>
      <c r="D47" s="18">
        <v>1668</v>
      </c>
      <c r="E47" s="18">
        <v>1594</v>
      </c>
      <c r="F47" s="18">
        <v>2409.3000000000002</v>
      </c>
      <c r="G47" s="18">
        <v>1.56</v>
      </c>
      <c r="H47" s="18">
        <v>1430</v>
      </c>
      <c r="I47" s="18">
        <v>1005</v>
      </c>
      <c r="J47" s="18">
        <v>135</v>
      </c>
      <c r="K47" s="18">
        <v>165</v>
      </c>
      <c r="L47" s="18">
        <v>95</v>
      </c>
      <c r="M47" s="18">
        <v>0</v>
      </c>
      <c r="N47" s="18">
        <v>20</v>
      </c>
    </row>
    <row r="48" spans="1:14">
      <c r="A48" s="18" t="s">
        <v>317</v>
      </c>
      <c r="B48" s="18">
        <v>5117</v>
      </c>
      <c r="C48" s="18">
        <v>5106</v>
      </c>
      <c r="D48" s="18">
        <v>2006</v>
      </c>
      <c r="E48" s="18">
        <v>1973</v>
      </c>
      <c r="F48" s="18">
        <v>570.9</v>
      </c>
      <c r="G48" s="18">
        <v>8.9600000000000009</v>
      </c>
      <c r="H48" s="18">
        <v>1690</v>
      </c>
      <c r="I48" s="18">
        <v>1430</v>
      </c>
      <c r="J48" s="18">
        <v>85</v>
      </c>
      <c r="K48" s="18">
        <v>70</v>
      </c>
      <c r="L48" s="18">
        <v>25</v>
      </c>
      <c r="M48" s="18">
        <v>10</v>
      </c>
      <c r="N48" s="18">
        <v>65</v>
      </c>
    </row>
    <row r="49" spans="1:14">
      <c r="A49" s="18" t="s">
        <v>318</v>
      </c>
      <c r="B49" s="18">
        <v>3166</v>
      </c>
      <c r="C49" s="18">
        <v>3000</v>
      </c>
      <c r="D49" s="18">
        <v>1398</v>
      </c>
      <c r="E49" s="18">
        <v>1363</v>
      </c>
      <c r="F49" s="18">
        <v>2058.1</v>
      </c>
      <c r="G49" s="18">
        <v>1.54</v>
      </c>
      <c r="H49" s="18">
        <v>1150</v>
      </c>
      <c r="I49" s="18">
        <v>785</v>
      </c>
      <c r="J49" s="18">
        <v>95</v>
      </c>
      <c r="K49" s="18">
        <v>95</v>
      </c>
      <c r="L49" s="18">
        <v>130</v>
      </c>
      <c r="M49" s="18">
        <v>0</v>
      </c>
      <c r="N49" s="18">
        <v>35</v>
      </c>
    </row>
    <row r="50" spans="1:14">
      <c r="A50" s="18" t="s">
        <v>319</v>
      </c>
      <c r="B50" s="18">
        <v>4859</v>
      </c>
      <c r="C50" s="18">
        <v>4769</v>
      </c>
      <c r="D50" s="18">
        <v>2420</v>
      </c>
      <c r="E50" s="18">
        <v>2361</v>
      </c>
      <c r="F50" s="18">
        <v>2141.1</v>
      </c>
      <c r="G50" s="18">
        <v>2.27</v>
      </c>
      <c r="H50" s="18">
        <v>1475</v>
      </c>
      <c r="I50" s="18">
        <v>1055</v>
      </c>
      <c r="J50" s="18">
        <v>135</v>
      </c>
      <c r="K50" s="18">
        <v>100</v>
      </c>
      <c r="L50" s="18">
        <v>110</v>
      </c>
      <c r="M50" s="18">
        <v>15</v>
      </c>
      <c r="N50" s="18">
        <v>60</v>
      </c>
    </row>
    <row r="51" spans="1:14">
      <c r="A51" s="18" t="s">
        <v>320</v>
      </c>
      <c r="B51" s="18">
        <v>3316</v>
      </c>
      <c r="C51" s="18">
        <v>3200</v>
      </c>
      <c r="D51" s="18">
        <v>1825</v>
      </c>
      <c r="E51" s="18">
        <v>1753</v>
      </c>
      <c r="F51" s="18">
        <v>2617.6</v>
      </c>
      <c r="G51" s="18">
        <v>1.27</v>
      </c>
      <c r="H51" s="18">
        <v>1075</v>
      </c>
      <c r="I51" s="18">
        <v>740</v>
      </c>
      <c r="J51" s="18">
        <v>85</v>
      </c>
      <c r="K51" s="18">
        <v>135</v>
      </c>
      <c r="L51" s="18">
        <v>80</v>
      </c>
      <c r="M51" s="18">
        <v>10</v>
      </c>
      <c r="N51" s="18">
        <v>25</v>
      </c>
    </row>
    <row r="52" spans="1:14">
      <c r="A52" s="18" t="s">
        <v>321</v>
      </c>
      <c r="B52" s="18">
        <v>1819</v>
      </c>
      <c r="C52" s="18">
        <v>1481</v>
      </c>
      <c r="D52" s="18">
        <v>1125</v>
      </c>
      <c r="E52" s="18">
        <v>1024</v>
      </c>
      <c r="F52" s="18">
        <v>2259.1</v>
      </c>
      <c r="G52" s="18">
        <v>0.81</v>
      </c>
      <c r="H52" s="18">
        <v>570</v>
      </c>
      <c r="I52" s="18">
        <v>285</v>
      </c>
      <c r="J52" s="18">
        <v>70</v>
      </c>
      <c r="K52" s="18">
        <v>145</v>
      </c>
      <c r="L52" s="18">
        <v>50</v>
      </c>
      <c r="M52" s="18">
        <v>0</v>
      </c>
      <c r="N52" s="18">
        <v>0</v>
      </c>
    </row>
    <row r="53" spans="1:14">
      <c r="A53" s="18" t="s">
        <v>322</v>
      </c>
      <c r="B53" s="18">
        <v>3328</v>
      </c>
      <c r="C53" s="18">
        <v>3132</v>
      </c>
      <c r="D53" s="18">
        <v>1944</v>
      </c>
      <c r="E53" s="18">
        <v>1864</v>
      </c>
      <c r="F53" s="18">
        <v>3428.5</v>
      </c>
      <c r="G53" s="18">
        <v>0.97</v>
      </c>
      <c r="H53" s="18">
        <v>1425</v>
      </c>
      <c r="I53" s="18">
        <v>850</v>
      </c>
      <c r="J53" s="18">
        <v>175</v>
      </c>
      <c r="K53" s="18">
        <v>230</v>
      </c>
      <c r="L53" s="18">
        <v>120</v>
      </c>
      <c r="M53" s="18">
        <v>20</v>
      </c>
      <c r="N53" s="18">
        <v>25</v>
      </c>
    </row>
    <row r="54" spans="1:14">
      <c r="A54" s="18" t="s">
        <v>323</v>
      </c>
      <c r="B54" s="18">
        <v>2505</v>
      </c>
      <c r="C54" s="18">
        <v>2014</v>
      </c>
      <c r="D54" s="18">
        <v>1396</v>
      </c>
      <c r="E54" s="18">
        <v>1330</v>
      </c>
      <c r="F54" s="18">
        <v>1522</v>
      </c>
      <c r="G54" s="18">
        <v>1.65</v>
      </c>
      <c r="H54" s="18">
        <v>1040</v>
      </c>
      <c r="I54" s="18">
        <v>685</v>
      </c>
      <c r="J54" s="18">
        <v>115</v>
      </c>
      <c r="K54" s="18">
        <v>170</v>
      </c>
      <c r="L54" s="18">
        <v>40</v>
      </c>
      <c r="M54" s="18">
        <v>0</v>
      </c>
      <c r="N54" s="18">
        <v>25</v>
      </c>
    </row>
    <row r="55" spans="1:14">
      <c r="A55" s="18" t="s">
        <v>324</v>
      </c>
      <c r="B55" s="18">
        <v>1397</v>
      </c>
      <c r="C55" s="18">
        <v>1317</v>
      </c>
      <c r="D55" s="18">
        <v>571</v>
      </c>
      <c r="E55" s="18">
        <v>564</v>
      </c>
      <c r="F55" s="18">
        <v>457.7</v>
      </c>
      <c r="G55" s="18">
        <v>3.05</v>
      </c>
      <c r="H55" s="18">
        <v>520</v>
      </c>
      <c r="I55" s="18">
        <v>380</v>
      </c>
      <c r="J55" s="18">
        <v>70</v>
      </c>
      <c r="K55" s="18">
        <v>35</v>
      </c>
      <c r="L55" s="18">
        <v>15</v>
      </c>
      <c r="M55" s="18">
        <v>0</v>
      </c>
      <c r="N55" s="18">
        <v>10</v>
      </c>
    </row>
    <row r="56" spans="1:14">
      <c r="A56" s="18" t="s">
        <v>325</v>
      </c>
      <c r="B56" s="18">
        <v>7506</v>
      </c>
      <c r="C56" s="18">
        <v>6569</v>
      </c>
      <c r="D56" s="18">
        <v>4144</v>
      </c>
      <c r="E56" s="18">
        <v>3983</v>
      </c>
      <c r="F56" s="18">
        <v>413.4</v>
      </c>
      <c r="G56" s="18">
        <v>18.16</v>
      </c>
      <c r="H56" s="18">
        <v>3065</v>
      </c>
      <c r="I56" s="18">
        <v>1795</v>
      </c>
      <c r="J56" s="18">
        <v>300</v>
      </c>
      <c r="K56" s="18">
        <v>700</v>
      </c>
      <c r="L56" s="18">
        <v>145</v>
      </c>
      <c r="M56" s="18">
        <v>40</v>
      </c>
      <c r="N56" s="18">
        <v>75</v>
      </c>
    </row>
    <row r="57" spans="1:14">
      <c r="A57" s="18" t="s">
        <v>326</v>
      </c>
      <c r="B57" s="18">
        <v>2251</v>
      </c>
      <c r="C57" s="18">
        <v>2196</v>
      </c>
      <c r="D57" s="18">
        <v>953</v>
      </c>
      <c r="E57" s="18">
        <v>926</v>
      </c>
      <c r="F57" s="18">
        <v>95.9</v>
      </c>
      <c r="G57" s="18">
        <v>23.47</v>
      </c>
      <c r="H57" s="18">
        <v>720</v>
      </c>
      <c r="I57" s="18">
        <v>600</v>
      </c>
      <c r="J57" s="18">
        <v>50</v>
      </c>
      <c r="K57" s="18">
        <v>20</v>
      </c>
      <c r="L57" s="18">
        <v>20</v>
      </c>
      <c r="M57" s="18">
        <v>0</v>
      </c>
      <c r="N57" s="18">
        <v>25</v>
      </c>
    </row>
    <row r="58" spans="1:14">
      <c r="A58" s="18" t="s">
        <v>327</v>
      </c>
      <c r="B58" s="18">
        <v>3144</v>
      </c>
      <c r="C58" s="18">
        <v>3131</v>
      </c>
      <c r="D58" s="18">
        <v>1298</v>
      </c>
      <c r="E58" s="18">
        <v>1276</v>
      </c>
      <c r="F58" s="18">
        <v>1912.3</v>
      </c>
      <c r="G58" s="18">
        <v>1.64</v>
      </c>
      <c r="H58" s="18">
        <v>1175</v>
      </c>
      <c r="I58" s="18">
        <v>880</v>
      </c>
      <c r="J58" s="18">
        <v>90</v>
      </c>
      <c r="K58" s="18">
        <v>105</v>
      </c>
      <c r="L58" s="18">
        <v>80</v>
      </c>
      <c r="M58" s="18">
        <v>0</v>
      </c>
      <c r="N58" s="18">
        <v>20</v>
      </c>
    </row>
    <row r="59" spans="1:14">
      <c r="A59" s="18" t="s">
        <v>328</v>
      </c>
      <c r="B59" s="18">
        <v>1927</v>
      </c>
      <c r="C59" s="18">
        <v>1890</v>
      </c>
      <c r="D59" s="18">
        <v>753</v>
      </c>
      <c r="E59" s="18">
        <v>729</v>
      </c>
      <c r="F59" s="18">
        <v>108.2</v>
      </c>
      <c r="G59" s="18">
        <v>17.809999999999999</v>
      </c>
      <c r="H59" s="18">
        <v>785</v>
      </c>
      <c r="I59" s="18">
        <v>705</v>
      </c>
      <c r="J59" s="18">
        <v>40</v>
      </c>
      <c r="K59" s="18">
        <v>30</v>
      </c>
      <c r="L59" s="18">
        <v>10</v>
      </c>
      <c r="M59" s="18">
        <v>0</v>
      </c>
      <c r="N59" s="18">
        <v>10</v>
      </c>
    </row>
    <row r="60" spans="1:14">
      <c r="A60" s="18" t="s">
        <v>329</v>
      </c>
      <c r="B60" s="18">
        <v>5102</v>
      </c>
      <c r="C60" s="18">
        <v>4583</v>
      </c>
      <c r="D60" s="18">
        <v>2058</v>
      </c>
      <c r="E60" s="18">
        <v>1995</v>
      </c>
      <c r="F60" s="18">
        <v>308.10000000000002</v>
      </c>
      <c r="G60" s="18">
        <v>16.559999999999999</v>
      </c>
      <c r="H60" s="18">
        <v>1945</v>
      </c>
      <c r="I60" s="18">
        <v>1625</v>
      </c>
      <c r="J60" s="18">
        <v>155</v>
      </c>
      <c r="K60" s="18">
        <v>90</v>
      </c>
      <c r="L60" s="18">
        <v>45</v>
      </c>
      <c r="M60" s="18">
        <v>10</v>
      </c>
      <c r="N60" s="18">
        <v>15</v>
      </c>
    </row>
    <row r="61" spans="1:14">
      <c r="A61" s="18" t="s">
        <v>330</v>
      </c>
      <c r="B61" s="18">
        <v>5643</v>
      </c>
      <c r="C61" s="18">
        <v>5624</v>
      </c>
      <c r="D61" s="18">
        <v>2200</v>
      </c>
      <c r="E61" s="18">
        <v>2163</v>
      </c>
      <c r="F61" s="18">
        <v>867.1</v>
      </c>
      <c r="G61" s="18">
        <v>6.51</v>
      </c>
      <c r="H61" s="18">
        <v>2135</v>
      </c>
      <c r="I61" s="18">
        <v>1755</v>
      </c>
      <c r="J61" s="18">
        <v>175</v>
      </c>
      <c r="K61" s="18">
        <v>120</v>
      </c>
      <c r="L61" s="18">
        <v>35</v>
      </c>
      <c r="M61" s="18">
        <v>0</v>
      </c>
      <c r="N61" s="18">
        <v>35</v>
      </c>
    </row>
    <row r="62" spans="1:14">
      <c r="A62" s="18" t="s">
        <v>331</v>
      </c>
      <c r="B62" s="18">
        <v>3499</v>
      </c>
      <c r="C62" s="18">
        <v>3606</v>
      </c>
      <c r="D62" s="18">
        <v>1229</v>
      </c>
      <c r="E62" s="18">
        <v>1216</v>
      </c>
      <c r="F62" s="18">
        <v>2227.6999999999998</v>
      </c>
      <c r="G62" s="18">
        <v>1.57</v>
      </c>
      <c r="H62" s="18">
        <v>1200</v>
      </c>
      <c r="I62" s="18">
        <v>1005</v>
      </c>
      <c r="J62" s="18">
        <v>95</v>
      </c>
      <c r="K62" s="18">
        <v>55</v>
      </c>
      <c r="L62" s="18">
        <v>25</v>
      </c>
      <c r="M62" s="18">
        <v>0</v>
      </c>
      <c r="N62" s="18">
        <v>20</v>
      </c>
    </row>
    <row r="63" spans="1:14">
      <c r="A63" s="18" t="s">
        <v>332</v>
      </c>
      <c r="B63" s="18">
        <v>208</v>
      </c>
      <c r="C63" s="18">
        <v>203</v>
      </c>
      <c r="D63" s="18">
        <v>130</v>
      </c>
      <c r="E63" s="18">
        <v>124</v>
      </c>
      <c r="F63" s="18">
        <v>1106.4000000000001</v>
      </c>
      <c r="G63" s="18">
        <v>0.19</v>
      </c>
      <c r="H63" s="18">
        <v>45</v>
      </c>
      <c r="I63" s="18">
        <v>35</v>
      </c>
      <c r="J63" s="18">
        <v>10</v>
      </c>
      <c r="K63" s="18">
        <v>0</v>
      </c>
      <c r="L63" s="18">
        <v>0</v>
      </c>
      <c r="M63" s="18">
        <v>0</v>
      </c>
      <c r="N63" s="18">
        <v>0</v>
      </c>
    </row>
    <row r="64" spans="1:14">
      <c r="A64" s="18" t="s">
        <v>333</v>
      </c>
      <c r="B64" s="18">
        <v>5335</v>
      </c>
      <c r="C64" s="18">
        <v>5174</v>
      </c>
      <c r="D64" s="18">
        <v>1935</v>
      </c>
      <c r="E64" s="18">
        <v>1915</v>
      </c>
      <c r="F64" s="18">
        <v>778.4</v>
      </c>
      <c r="G64" s="18">
        <v>6.85</v>
      </c>
      <c r="H64" s="18">
        <v>1915</v>
      </c>
      <c r="I64" s="18">
        <v>1640</v>
      </c>
      <c r="J64" s="18">
        <v>145</v>
      </c>
      <c r="K64" s="18">
        <v>65</v>
      </c>
      <c r="L64" s="18">
        <v>15</v>
      </c>
      <c r="M64" s="18">
        <v>0</v>
      </c>
      <c r="N64" s="18">
        <v>45</v>
      </c>
    </row>
    <row r="65" spans="1:14">
      <c r="A65" s="18" t="s">
        <v>334</v>
      </c>
      <c r="B65" s="18">
        <v>3169</v>
      </c>
      <c r="C65" s="18">
        <v>3191</v>
      </c>
      <c r="D65" s="18">
        <v>1352</v>
      </c>
      <c r="E65" s="18">
        <v>1330</v>
      </c>
      <c r="F65" s="18">
        <v>2172.3000000000002</v>
      </c>
      <c r="G65" s="18">
        <v>1.46</v>
      </c>
      <c r="H65" s="18">
        <v>1215</v>
      </c>
      <c r="I65" s="18">
        <v>895</v>
      </c>
      <c r="J65" s="18">
        <v>140</v>
      </c>
      <c r="K65" s="18">
        <v>85</v>
      </c>
      <c r="L65" s="18">
        <v>40</v>
      </c>
      <c r="M65" s="18">
        <v>0</v>
      </c>
      <c r="N65" s="18">
        <v>45</v>
      </c>
    </row>
    <row r="66" spans="1:14">
      <c r="A66" s="18" t="s">
        <v>335</v>
      </c>
      <c r="B66" s="18">
        <v>3217</v>
      </c>
      <c r="C66" s="18">
        <v>3262</v>
      </c>
      <c r="D66" s="18">
        <v>1356</v>
      </c>
      <c r="E66" s="18">
        <v>1330</v>
      </c>
      <c r="F66" s="18">
        <v>83</v>
      </c>
      <c r="G66" s="18">
        <v>38.75</v>
      </c>
      <c r="H66" s="18">
        <v>1245</v>
      </c>
      <c r="I66" s="18">
        <v>1055</v>
      </c>
      <c r="J66" s="18">
        <v>85</v>
      </c>
      <c r="K66" s="18">
        <v>35</v>
      </c>
      <c r="L66" s="18">
        <v>20</v>
      </c>
      <c r="M66" s="18">
        <v>0</v>
      </c>
      <c r="N66" s="18">
        <v>45</v>
      </c>
    </row>
    <row r="67" spans="1:14">
      <c r="A67" s="18" t="s">
        <v>336</v>
      </c>
      <c r="B67" s="18">
        <v>4126</v>
      </c>
      <c r="C67" s="18">
        <v>4189</v>
      </c>
      <c r="D67" s="18">
        <v>1558</v>
      </c>
      <c r="E67" s="18">
        <v>1538</v>
      </c>
      <c r="F67" s="18">
        <v>1177.3</v>
      </c>
      <c r="G67" s="18">
        <v>3.5</v>
      </c>
      <c r="H67" s="18">
        <v>1680</v>
      </c>
      <c r="I67" s="18">
        <v>1350</v>
      </c>
      <c r="J67" s="18">
        <v>160</v>
      </c>
      <c r="K67" s="18">
        <v>80</v>
      </c>
      <c r="L67" s="18">
        <v>25</v>
      </c>
      <c r="M67" s="18">
        <v>10</v>
      </c>
      <c r="N67" s="18">
        <v>60</v>
      </c>
    </row>
    <row r="68" spans="1:14">
      <c r="A68" s="18" t="s">
        <v>337</v>
      </c>
      <c r="B68" s="18">
        <v>3296</v>
      </c>
      <c r="C68" s="18">
        <v>3191</v>
      </c>
      <c r="D68" s="18">
        <v>1402</v>
      </c>
      <c r="E68" s="18">
        <v>1380</v>
      </c>
      <c r="F68" s="18">
        <v>2749</v>
      </c>
      <c r="G68" s="18">
        <v>1.2</v>
      </c>
      <c r="H68" s="18">
        <v>1220</v>
      </c>
      <c r="I68" s="18">
        <v>960</v>
      </c>
      <c r="J68" s="18">
        <v>85</v>
      </c>
      <c r="K68" s="18">
        <v>115</v>
      </c>
      <c r="L68" s="18">
        <v>50</v>
      </c>
      <c r="M68" s="18">
        <v>0</v>
      </c>
      <c r="N68" s="18">
        <v>0</v>
      </c>
    </row>
    <row r="69" spans="1:14">
      <c r="A69" s="18" t="s">
        <v>338</v>
      </c>
      <c r="B69" s="18">
        <v>2267</v>
      </c>
      <c r="C69" s="18">
        <v>2142</v>
      </c>
      <c r="D69" s="18">
        <v>938</v>
      </c>
      <c r="E69" s="18">
        <v>905</v>
      </c>
      <c r="F69" s="18">
        <v>50.3</v>
      </c>
      <c r="G69" s="18">
        <v>45.1</v>
      </c>
      <c r="H69" s="18">
        <v>810</v>
      </c>
      <c r="I69" s="18">
        <v>740</v>
      </c>
      <c r="J69" s="18">
        <v>35</v>
      </c>
      <c r="K69" s="18">
        <v>10</v>
      </c>
      <c r="L69" s="18">
        <v>0</v>
      </c>
      <c r="M69" s="18">
        <v>0</v>
      </c>
      <c r="N69" s="18">
        <v>25</v>
      </c>
    </row>
    <row r="70" spans="1:14">
      <c r="A70" s="18" t="s">
        <v>339</v>
      </c>
      <c r="B70" s="18">
        <v>4046</v>
      </c>
      <c r="C70" s="18">
        <v>3970</v>
      </c>
      <c r="D70" s="18">
        <v>1633</v>
      </c>
      <c r="E70" s="18">
        <v>1571</v>
      </c>
      <c r="F70" s="18">
        <v>309.60000000000002</v>
      </c>
      <c r="G70" s="18">
        <v>13.07</v>
      </c>
      <c r="H70" s="18">
        <v>1325</v>
      </c>
      <c r="I70" s="18">
        <v>1135</v>
      </c>
      <c r="J70" s="18">
        <v>60</v>
      </c>
      <c r="K70" s="18">
        <v>35</v>
      </c>
      <c r="L70" s="18">
        <v>60</v>
      </c>
      <c r="M70" s="18">
        <v>0</v>
      </c>
      <c r="N70" s="18">
        <v>40</v>
      </c>
    </row>
    <row r="71" spans="1:14">
      <c r="A71" s="18" t="s">
        <v>340</v>
      </c>
      <c r="B71" s="18">
        <v>3725</v>
      </c>
      <c r="C71" s="18">
        <v>3634</v>
      </c>
      <c r="D71" s="18">
        <v>1590</v>
      </c>
      <c r="E71" s="18">
        <v>1556</v>
      </c>
      <c r="F71" s="18">
        <v>1921.3</v>
      </c>
      <c r="G71" s="18">
        <v>1.94</v>
      </c>
      <c r="H71" s="18">
        <v>1150</v>
      </c>
      <c r="I71" s="18">
        <v>905</v>
      </c>
      <c r="J71" s="18">
        <v>85</v>
      </c>
      <c r="K71" s="18">
        <v>75</v>
      </c>
      <c r="L71" s="18">
        <v>35</v>
      </c>
      <c r="M71" s="18">
        <v>0</v>
      </c>
      <c r="N71" s="18">
        <v>35</v>
      </c>
    </row>
    <row r="72" spans="1:14">
      <c r="A72" s="18" t="s">
        <v>341</v>
      </c>
      <c r="B72" s="18">
        <v>2725</v>
      </c>
      <c r="C72" s="18">
        <v>2801</v>
      </c>
      <c r="D72" s="18">
        <v>1147</v>
      </c>
      <c r="E72" s="18">
        <v>1108</v>
      </c>
      <c r="F72" s="18">
        <v>1603.7</v>
      </c>
      <c r="G72" s="18">
        <v>1.7</v>
      </c>
      <c r="H72" s="18">
        <v>770</v>
      </c>
      <c r="I72" s="18">
        <v>655</v>
      </c>
      <c r="J72" s="18">
        <v>50</v>
      </c>
      <c r="K72" s="18">
        <v>30</v>
      </c>
      <c r="L72" s="18">
        <v>10</v>
      </c>
      <c r="M72" s="18">
        <v>0</v>
      </c>
      <c r="N72" s="18">
        <v>10</v>
      </c>
    </row>
    <row r="73" spans="1:14">
      <c r="A73" s="18" t="s">
        <v>342</v>
      </c>
      <c r="B73" s="18">
        <v>3817</v>
      </c>
      <c r="C73" s="18">
        <v>3735</v>
      </c>
      <c r="D73" s="18">
        <v>1876</v>
      </c>
      <c r="E73" s="18">
        <v>1791</v>
      </c>
      <c r="F73" s="18">
        <v>2308.4</v>
      </c>
      <c r="G73" s="18">
        <v>1.65</v>
      </c>
      <c r="H73" s="18">
        <v>1090</v>
      </c>
      <c r="I73" s="18">
        <v>860</v>
      </c>
      <c r="J73" s="18">
        <v>60</v>
      </c>
      <c r="K73" s="18">
        <v>100</v>
      </c>
      <c r="L73" s="18">
        <v>30</v>
      </c>
      <c r="M73" s="18">
        <v>0</v>
      </c>
      <c r="N73" s="18">
        <v>45</v>
      </c>
    </row>
    <row r="74" spans="1:14">
      <c r="A74" s="18" t="s">
        <v>343</v>
      </c>
      <c r="B74" s="18">
        <v>2538</v>
      </c>
      <c r="C74" s="18">
        <v>2806</v>
      </c>
      <c r="D74" s="18">
        <v>1035</v>
      </c>
      <c r="E74" s="18">
        <v>1011</v>
      </c>
      <c r="F74" s="18">
        <v>3318.1</v>
      </c>
      <c r="G74" s="18">
        <v>0.76</v>
      </c>
      <c r="H74" s="18">
        <v>760</v>
      </c>
      <c r="I74" s="18">
        <v>620</v>
      </c>
      <c r="J74" s="18">
        <v>70</v>
      </c>
      <c r="K74" s="18">
        <v>35</v>
      </c>
      <c r="L74" s="18">
        <v>20</v>
      </c>
      <c r="M74" s="18">
        <v>0</v>
      </c>
      <c r="N74" s="18">
        <v>20</v>
      </c>
    </row>
    <row r="75" spans="1:14">
      <c r="A75" s="18" t="s">
        <v>344</v>
      </c>
      <c r="B75" s="18">
        <v>3380</v>
      </c>
      <c r="C75" s="18">
        <v>3039</v>
      </c>
      <c r="D75" s="18">
        <v>1253</v>
      </c>
      <c r="E75" s="18">
        <v>1231</v>
      </c>
      <c r="F75" s="18">
        <v>2267.1999999999998</v>
      </c>
      <c r="G75" s="18">
        <v>1.49</v>
      </c>
      <c r="H75" s="18">
        <v>1115</v>
      </c>
      <c r="I75" s="18">
        <v>885</v>
      </c>
      <c r="J75" s="18">
        <v>120</v>
      </c>
      <c r="K75" s="18">
        <v>25</v>
      </c>
      <c r="L75" s="18">
        <v>55</v>
      </c>
      <c r="M75" s="18">
        <v>0</v>
      </c>
      <c r="N75" s="18">
        <v>25</v>
      </c>
    </row>
    <row r="76" spans="1:14">
      <c r="A76" s="18" t="s">
        <v>345</v>
      </c>
      <c r="B76" s="18">
        <v>5535</v>
      </c>
      <c r="C76" s="18">
        <v>5372</v>
      </c>
      <c r="D76" s="18">
        <v>1937</v>
      </c>
      <c r="E76" s="18">
        <v>1897</v>
      </c>
      <c r="F76" s="18">
        <v>265.10000000000002</v>
      </c>
      <c r="G76" s="18">
        <v>20.88</v>
      </c>
      <c r="H76" s="18">
        <v>2100</v>
      </c>
      <c r="I76" s="18">
        <v>1830</v>
      </c>
      <c r="J76" s="18">
        <v>115</v>
      </c>
      <c r="K76" s="18">
        <v>35</v>
      </c>
      <c r="L76" s="18">
        <v>70</v>
      </c>
      <c r="M76" s="18">
        <v>0</v>
      </c>
      <c r="N76" s="18">
        <v>45</v>
      </c>
    </row>
    <row r="77" spans="1:14">
      <c r="A77" s="18" t="s">
        <v>346</v>
      </c>
      <c r="B77" s="18">
        <v>3934</v>
      </c>
      <c r="C77" s="18">
        <v>3824</v>
      </c>
      <c r="D77" s="18">
        <v>1500</v>
      </c>
      <c r="E77" s="18">
        <v>1456</v>
      </c>
      <c r="F77" s="18">
        <v>183.4</v>
      </c>
      <c r="G77" s="18">
        <v>21.45</v>
      </c>
      <c r="H77" s="18">
        <v>1380</v>
      </c>
      <c r="I77" s="18">
        <v>1260</v>
      </c>
      <c r="J77" s="18">
        <v>70</v>
      </c>
      <c r="K77" s="18">
        <v>0</v>
      </c>
      <c r="L77" s="18">
        <v>15</v>
      </c>
      <c r="M77" s="18">
        <v>0</v>
      </c>
      <c r="N77" s="18">
        <v>30</v>
      </c>
    </row>
    <row r="78" spans="1:14">
      <c r="A78" s="18" t="s">
        <v>347</v>
      </c>
      <c r="B78" s="18">
        <v>2931</v>
      </c>
      <c r="C78" s="18">
        <v>2896</v>
      </c>
      <c r="D78" s="18">
        <v>1202</v>
      </c>
      <c r="E78" s="18">
        <v>1176</v>
      </c>
      <c r="F78" s="18">
        <v>347.3</v>
      </c>
      <c r="G78" s="18">
        <v>8.44</v>
      </c>
      <c r="H78" s="18">
        <v>1190</v>
      </c>
      <c r="I78" s="18">
        <v>1035</v>
      </c>
      <c r="J78" s="18">
        <v>80</v>
      </c>
      <c r="K78" s="18">
        <v>35</v>
      </c>
      <c r="L78" s="18">
        <v>20</v>
      </c>
      <c r="M78" s="18">
        <v>0</v>
      </c>
      <c r="N78" s="18">
        <v>20</v>
      </c>
    </row>
    <row r="79" spans="1:14">
      <c r="A79" s="18" t="s">
        <v>348</v>
      </c>
      <c r="B79" s="18">
        <v>2774</v>
      </c>
      <c r="C79" s="18">
        <v>2533</v>
      </c>
      <c r="D79" s="18">
        <v>962</v>
      </c>
      <c r="E79" s="18">
        <v>940</v>
      </c>
      <c r="F79" s="18">
        <v>268.89999999999998</v>
      </c>
      <c r="G79" s="18">
        <v>10.32</v>
      </c>
      <c r="H79" s="18">
        <v>1090</v>
      </c>
      <c r="I79" s="18">
        <v>910</v>
      </c>
      <c r="J79" s="18">
        <v>85</v>
      </c>
      <c r="K79" s="18">
        <v>25</v>
      </c>
      <c r="L79" s="18">
        <v>50</v>
      </c>
      <c r="M79" s="18">
        <v>0</v>
      </c>
      <c r="N79" s="18">
        <v>30</v>
      </c>
    </row>
    <row r="80" spans="1:14">
      <c r="A80" s="18" t="s">
        <v>349</v>
      </c>
      <c r="B80" s="18">
        <v>3197</v>
      </c>
      <c r="C80" s="18">
        <v>3058</v>
      </c>
      <c r="D80" s="18">
        <v>1185</v>
      </c>
      <c r="E80" s="18">
        <v>1160</v>
      </c>
      <c r="F80" s="18">
        <v>30</v>
      </c>
      <c r="G80" s="18">
        <v>106.73</v>
      </c>
      <c r="H80" s="18">
        <v>1185</v>
      </c>
      <c r="I80" s="18">
        <v>1000</v>
      </c>
      <c r="J80" s="18">
        <v>100</v>
      </c>
      <c r="K80" s="18">
        <v>50</v>
      </c>
      <c r="L80" s="18">
        <v>25</v>
      </c>
      <c r="M80" s="18">
        <v>0</v>
      </c>
      <c r="N80" s="18">
        <v>15</v>
      </c>
    </row>
    <row r="81" spans="1:14">
      <c r="A81" s="18" t="s">
        <v>350</v>
      </c>
      <c r="B81" s="18">
        <v>4964</v>
      </c>
      <c r="C81" s="18">
        <v>4945</v>
      </c>
      <c r="D81" s="18">
        <v>1976</v>
      </c>
      <c r="E81" s="18">
        <v>1952</v>
      </c>
      <c r="F81" s="18">
        <v>1980.2</v>
      </c>
      <c r="G81" s="18">
        <v>2.5099999999999998</v>
      </c>
      <c r="H81" s="18">
        <v>1915</v>
      </c>
      <c r="I81" s="18">
        <v>1540</v>
      </c>
      <c r="J81" s="18">
        <v>135</v>
      </c>
      <c r="K81" s="18">
        <v>120</v>
      </c>
      <c r="L81" s="18">
        <v>60</v>
      </c>
      <c r="M81" s="18">
        <v>0</v>
      </c>
      <c r="N81" s="18">
        <v>55</v>
      </c>
    </row>
    <row r="82" spans="1:14">
      <c r="A82" s="18" t="s">
        <v>351</v>
      </c>
      <c r="B82" s="18">
        <v>4074</v>
      </c>
      <c r="C82" s="18">
        <v>4069</v>
      </c>
      <c r="D82" s="18">
        <v>1830</v>
      </c>
      <c r="E82" s="18">
        <v>1784</v>
      </c>
      <c r="F82" s="18">
        <v>1772</v>
      </c>
      <c r="G82" s="18">
        <v>2.2999999999999998</v>
      </c>
      <c r="H82" s="18">
        <v>1570</v>
      </c>
      <c r="I82" s="18">
        <v>1210</v>
      </c>
      <c r="J82" s="18">
        <v>190</v>
      </c>
      <c r="K82" s="18">
        <v>95</v>
      </c>
      <c r="L82" s="18">
        <v>45</v>
      </c>
      <c r="M82" s="18">
        <v>0</v>
      </c>
      <c r="N82" s="18">
        <v>30</v>
      </c>
    </row>
    <row r="83" spans="1:14">
      <c r="A83" s="18" t="s">
        <v>352</v>
      </c>
      <c r="B83" s="18">
        <v>6287</v>
      </c>
      <c r="C83" s="18">
        <v>6101</v>
      </c>
      <c r="D83" s="18">
        <v>2689</v>
      </c>
      <c r="E83" s="18">
        <v>2622</v>
      </c>
      <c r="F83" s="18">
        <v>1059.5999999999999</v>
      </c>
      <c r="G83" s="18">
        <v>5.93</v>
      </c>
      <c r="H83" s="18">
        <v>2335</v>
      </c>
      <c r="I83" s="18">
        <v>1850</v>
      </c>
      <c r="J83" s="18">
        <v>205</v>
      </c>
      <c r="K83" s="18">
        <v>180</v>
      </c>
      <c r="L83" s="18">
        <v>75</v>
      </c>
      <c r="M83" s="18">
        <v>0</v>
      </c>
      <c r="N83" s="18">
        <v>25</v>
      </c>
    </row>
    <row r="84" spans="1:14">
      <c r="A84" s="18" t="s">
        <v>353</v>
      </c>
      <c r="B84" s="18">
        <v>3441</v>
      </c>
      <c r="C84" s="18">
        <v>3313</v>
      </c>
      <c r="D84" s="18">
        <v>1551</v>
      </c>
      <c r="E84" s="18">
        <v>1512</v>
      </c>
      <c r="F84" s="18">
        <v>740.9</v>
      </c>
      <c r="G84" s="18">
        <v>4.6399999999999997</v>
      </c>
      <c r="H84" s="18">
        <v>1295</v>
      </c>
      <c r="I84" s="18">
        <v>1020</v>
      </c>
      <c r="J84" s="18">
        <v>115</v>
      </c>
      <c r="K84" s="18">
        <v>65</v>
      </c>
      <c r="L84" s="18">
        <v>40</v>
      </c>
      <c r="M84" s="18">
        <v>15</v>
      </c>
      <c r="N84" s="18">
        <v>35</v>
      </c>
    </row>
    <row r="85" spans="1:14">
      <c r="A85" s="18" t="s">
        <v>354</v>
      </c>
      <c r="B85" s="18">
        <v>3434</v>
      </c>
      <c r="C85" s="18">
        <v>3509</v>
      </c>
      <c r="D85" s="18">
        <v>1360</v>
      </c>
      <c r="E85" s="18">
        <v>1327</v>
      </c>
      <c r="F85" s="18">
        <v>732.8</v>
      </c>
      <c r="G85" s="18">
        <v>4.6900000000000004</v>
      </c>
      <c r="H85" s="18">
        <v>1255</v>
      </c>
      <c r="I85" s="18">
        <v>1005</v>
      </c>
      <c r="J85" s="18">
        <v>110</v>
      </c>
      <c r="K85" s="18">
        <v>60</v>
      </c>
      <c r="L85" s="18">
        <v>60</v>
      </c>
      <c r="M85" s="18">
        <v>0</v>
      </c>
      <c r="N85" s="18">
        <v>20</v>
      </c>
    </row>
    <row r="86" spans="1:14">
      <c r="A86" s="18" t="s">
        <v>355</v>
      </c>
      <c r="B86" s="18">
        <v>6660</v>
      </c>
      <c r="C86" s="18">
        <v>6146</v>
      </c>
      <c r="D86" s="18">
        <v>2575</v>
      </c>
      <c r="E86" s="18">
        <v>2545</v>
      </c>
      <c r="F86" s="18">
        <v>1570.4</v>
      </c>
      <c r="G86" s="18">
        <v>4.24</v>
      </c>
      <c r="H86" s="18">
        <v>2630</v>
      </c>
      <c r="I86" s="18">
        <v>2210</v>
      </c>
      <c r="J86" s="18">
        <v>205</v>
      </c>
      <c r="K86" s="18">
        <v>120</v>
      </c>
      <c r="L86" s="18">
        <v>35</v>
      </c>
      <c r="M86" s="18">
        <v>0</v>
      </c>
      <c r="N86" s="18">
        <v>65</v>
      </c>
    </row>
    <row r="87" spans="1:14">
      <c r="A87" s="18" t="s">
        <v>356</v>
      </c>
      <c r="B87" s="18">
        <v>6209</v>
      </c>
      <c r="C87" s="18">
        <v>5930</v>
      </c>
      <c r="D87" s="18">
        <v>2259</v>
      </c>
      <c r="E87" s="18">
        <v>2231</v>
      </c>
      <c r="F87" s="18">
        <v>194.5</v>
      </c>
      <c r="G87" s="18">
        <v>31.93</v>
      </c>
      <c r="H87" s="18">
        <v>2670</v>
      </c>
      <c r="I87" s="18">
        <v>2335</v>
      </c>
      <c r="J87" s="18">
        <v>155</v>
      </c>
      <c r="K87" s="18">
        <v>80</v>
      </c>
      <c r="L87" s="18">
        <v>15</v>
      </c>
      <c r="M87" s="18">
        <v>0</v>
      </c>
      <c r="N87" s="18">
        <v>75</v>
      </c>
    </row>
    <row r="88" spans="1:14">
      <c r="A88" s="18" t="s">
        <v>357</v>
      </c>
      <c r="B88" s="18">
        <v>13013</v>
      </c>
      <c r="C88" s="18">
        <v>7185</v>
      </c>
      <c r="D88" s="18">
        <v>5164</v>
      </c>
      <c r="E88" s="18">
        <v>4734</v>
      </c>
      <c r="F88" s="18">
        <v>258.2</v>
      </c>
      <c r="G88" s="18">
        <v>50.41</v>
      </c>
      <c r="H88" s="18">
        <v>3940</v>
      </c>
      <c r="I88" s="18">
        <v>3380</v>
      </c>
      <c r="J88" s="18">
        <v>250</v>
      </c>
      <c r="K88" s="18">
        <v>60</v>
      </c>
      <c r="L88" s="18">
        <v>110</v>
      </c>
      <c r="M88" s="18">
        <v>0</v>
      </c>
      <c r="N88" s="18">
        <v>135</v>
      </c>
    </row>
    <row r="89" spans="1:14">
      <c r="A89" s="18" t="s">
        <v>358</v>
      </c>
      <c r="B89" s="18">
        <v>6252</v>
      </c>
      <c r="C89" s="18">
        <v>5114</v>
      </c>
      <c r="D89" s="18">
        <v>2215</v>
      </c>
      <c r="E89" s="18">
        <v>2173</v>
      </c>
      <c r="F89" s="18">
        <v>94.9</v>
      </c>
      <c r="G89" s="18">
        <v>65.88</v>
      </c>
      <c r="H89" s="18">
        <v>2290</v>
      </c>
      <c r="I89" s="18">
        <v>2020</v>
      </c>
      <c r="J89" s="18">
        <v>140</v>
      </c>
      <c r="K89" s="18">
        <v>15</v>
      </c>
      <c r="L89" s="18">
        <v>55</v>
      </c>
      <c r="M89" s="18">
        <v>0</v>
      </c>
      <c r="N89" s="18">
        <v>60</v>
      </c>
    </row>
    <row r="90" spans="1:14">
      <c r="A90" s="18" t="s">
        <v>359</v>
      </c>
      <c r="B90" s="18">
        <v>15</v>
      </c>
      <c r="C90" s="18">
        <v>10</v>
      </c>
      <c r="D90" s="18">
        <v>3</v>
      </c>
      <c r="E90" s="18">
        <v>3</v>
      </c>
      <c r="F90" s="18">
        <v>34.200000000000003</v>
      </c>
      <c r="G90" s="18">
        <v>0.44</v>
      </c>
      <c r="H90" s="18" t="s">
        <v>360</v>
      </c>
      <c r="I90" s="18" t="s">
        <v>360</v>
      </c>
      <c r="J90" s="18" t="s">
        <v>360</v>
      </c>
      <c r="K90" s="18" t="s">
        <v>360</v>
      </c>
      <c r="L90" s="18" t="s">
        <v>360</v>
      </c>
      <c r="M90" s="18" t="s">
        <v>360</v>
      </c>
      <c r="N90" s="18" t="s">
        <v>360</v>
      </c>
    </row>
    <row r="91" spans="1:14">
      <c r="A91" s="18" t="s">
        <v>361</v>
      </c>
      <c r="B91" s="18">
        <v>5866</v>
      </c>
      <c r="C91" s="18">
        <v>5481</v>
      </c>
      <c r="D91" s="18">
        <v>2106</v>
      </c>
      <c r="E91" s="18">
        <v>2056</v>
      </c>
      <c r="F91" s="18">
        <v>86.9</v>
      </c>
      <c r="G91" s="18">
        <v>67.510000000000005</v>
      </c>
      <c r="H91" s="18">
        <v>2205</v>
      </c>
      <c r="I91" s="18">
        <v>1940</v>
      </c>
      <c r="J91" s="18">
        <v>130</v>
      </c>
      <c r="K91" s="18">
        <v>40</v>
      </c>
      <c r="L91" s="18">
        <v>45</v>
      </c>
      <c r="M91" s="18">
        <v>0</v>
      </c>
      <c r="N91" s="18">
        <v>60</v>
      </c>
    </row>
    <row r="92" spans="1:14">
      <c r="A92" s="18" t="s">
        <v>362</v>
      </c>
      <c r="B92" s="18">
        <v>6762</v>
      </c>
      <c r="C92" s="18">
        <v>6430</v>
      </c>
      <c r="D92" s="18">
        <v>2892</v>
      </c>
      <c r="E92" s="18">
        <v>2748</v>
      </c>
      <c r="F92" s="18">
        <v>39.700000000000003</v>
      </c>
      <c r="G92" s="18">
        <v>170.25</v>
      </c>
      <c r="H92" s="18">
        <v>2555</v>
      </c>
      <c r="I92" s="18">
        <v>2275</v>
      </c>
      <c r="J92" s="18">
        <v>185</v>
      </c>
      <c r="K92" s="18">
        <v>10</v>
      </c>
      <c r="L92" s="18">
        <v>30</v>
      </c>
      <c r="M92" s="18">
        <v>0</v>
      </c>
      <c r="N92" s="18">
        <v>50</v>
      </c>
    </row>
    <row r="93" spans="1:14">
      <c r="A93" s="18" t="s">
        <v>363</v>
      </c>
      <c r="B93" s="18">
        <v>7031</v>
      </c>
      <c r="C93" s="18">
        <v>6769</v>
      </c>
      <c r="D93" s="18">
        <v>3140</v>
      </c>
      <c r="E93" s="18">
        <v>2878</v>
      </c>
      <c r="F93" s="18">
        <v>33.9</v>
      </c>
      <c r="G93" s="18">
        <v>207.33</v>
      </c>
      <c r="H93" s="18">
        <v>2530</v>
      </c>
      <c r="I93" s="18">
        <v>2210</v>
      </c>
      <c r="J93" s="18">
        <v>170</v>
      </c>
      <c r="K93" s="18">
        <v>10</v>
      </c>
      <c r="L93" s="18">
        <v>75</v>
      </c>
      <c r="M93" s="18">
        <v>0</v>
      </c>
      <c r="N93" s="18">
        <v>60</v>
      </c>
    </row>
    <row r="94" spans="1:14">
      <c r="A94" s="18" t="s">
        <v>364</v>
      </c>
      <c r="B94" s="18">
        <v>5627</v>
      </c>
      <c r="C94" s="18">
        <v>5497</v>
      </c>
      <c r="D94" s="18">
        <v>2162</v>
      </c>
      <c r="E94" s="18">
        <v>2104</v>
      </c>
      <c r="F94" s="18">
        <v>838.5</v>
      </c>
      <c r="G94" s="18">
        <v>6.71</v>
      </c>
      <c r="H94" s="18">
        <v>2170</v>
      </c>
      <c r="I94" s="18">
        <v>1780</v>
      </c>
      <c r="J94" s="18">
        <v>135</v>
      </c>
      <c r="K94" s="18">
        <v>135</v>
      </c>
      <c r="L94" s="18">
        <v>60</v>
      </c>
      <c r="M94" s="18">
        <v>0</v>
      </c>
      <c r="N94" s="18">
        <v>60</v>
      </c>
    </row>
    <row r="95" spans="1:14">
      <c r="A95" s="18" t="s">
        <v>365</v>
      </c>
      <c r="B95" s="18">
        <v>4510</v>
      </c>
      <c r="C95" s="18">
        <v>4055</v>
      </c>
      <c r="D95" s="18">
        <v>1784</v>
      </c>
      <c r="E95" s="18">
        <v>1747</v>
      </c>
      <c r="F95" s="18">
        <v>89.4</v>
      </c>
      <c r="G95" s="18">
        <v>50.47</v>
      </c>
      <c r="H95" s="18">
        <v>1695</v>
      </c>
      <c r="I95" s="18">
        <v>1395</v>
      </c>
      <c r="J95" s="18">
        <v>125</v>
      </c>
      <c r="K95" s="18">
        <v>75</v>
      </c>
      <c r="L95" s="18">
        <v>50</v>
      </c>
      <c r="M95" s="18">
        <v>15</v>
      </c>
      <c r="N95" s="18">
        <v>40</v>
      </c>
    </row>
    <row r="96" spans="1:14">
      <c r="A96" s="18" t="s">
        <v>366</v>
      </c>
      <c r="B96" s="18">
        <v>5781</v>
      </c>
      <c r="C96" s="18">
        <v>5442</v>
      </c>
      <c r="D96" s="18">
        <v>2471</v>
      </c>
      <c r="E96" s="18">
        <v>2192</v>
      </c>
      <c r="F96" s="18">
        <v>20.7</v>
      </c>
      <c r="G96" s="18">
        <v>279.77</v>
      </c>
      <c r="H96" s="18">
        <v>1985</v>
      </c>
      <c r="I96" s="18">
        <v>1715</v>
      </c>
      <c r="J96" s="18">
        <v>110</v>
      </c>
      <c r="K96" s="18">
        <v>55</v>
      </c>
      <c r="L96" s="18">
        <v>60</v>
      </c>
      <c r="M96" s="18">
        <v>0</v>
      </c>
      <c r="N96" s="18">
        <v>45</v>
      </c>
    </row>
    <row r="97" spans="1:14">
      <c r="A97" s="18" t="s">
        <v>367</v>
      </c>
      <c r="B97" s="18">
        <v>7152</v>
      </c>
      <c r="C97" s="18">
        <v>6568</v>
      </c>
      <c r="D97" s="18">
        <v>2921</v>
      </c>
      <c r="E97" s="18">
        <v>2772</v>
      </c>
      <c r="F97" s="18">
        <v>64.900000000000006</v>
      </c>
      <c r="G97" s="18">
        <v>110.13</v>
      </c>
      <c r="H97" s="18">
        <v>2435</v>
      </c>
      <c r="I97" s="18">
        <v>2105</v>
      </c>
      <c r="J97" s="18">
        <v>155</v>
      </c>
      <c r="K97" s="18">
        <v>25</v>
      </c>
      <c r="L97" s="18">
        <v>60</v>
      </c>
      <c r="M97" s="18">
        <v>0</v>
      </c>
      <c r="N97" s="18">
        <v>85</v>
      </c>
    </row>
    <row r="98" spans="1:14">
      <c r="A98" s="18" t="s">
        <v>368</v>
      </c>
      <c r="B98" s="18">
        <v>6586</v>
      </c>
      <c r="C98" s="18">
        <v>6508</v>
      </c>
      <c r="D98" s="18">
        <v>2739</v>
      </c>
      <c r="E98" s="18">
        <v>2636</v>
      </c>
      <c r="F98" s="18">
        <v>66.3</v>
      </c>
      <c r="G98" s="18">
        <v>99.28</v>
      </c>
      <c r="H98" s="18">
        <v>2510</v>
      </c>
      <c r="I98" s="18">
        <v>2215</v>
      </c>
      <c r="J98" s="18">
        <v>150</v>
      </c>
      <c r="K98" s="18">
        <v>55</v>
      </c>
      <c r="L98" s="18">
        <v>30</v>
      </c>
      <c r="M98" s="18">
        <v>0</v>
      </c>
      <c r="N98" s="18">
        <v>60</v>
      </c>
    </row>
    <row r="99" spans="1:14">
      <c r="A99" s="18" t="s">
        <v>369</v>
      </c>
      <c r="B99" s="18">
        <v>6321</v>
      </c>
      <c r="C99" s="18">
        <v>6152</v>
      </c>
      <c r="D99" s="18">
        <v>2524</v>
      </c>
      <c r="E99" s="18">
        <v>2443</v>
      </c>
      <c r="F99" s="18">
        <v>88.1</v>
      </c>
      <c r="G99" s="18">
        <v>71.739999999999995</v>
      </c>
      <c r="H99" s="18">
        <v>2480</v>
      </c>
      <c r="I99" s="18">
        <v>2235</v>
      </c>
      <c r="J99" s="18">
        <v>130</v>
      </c>
      <c r="K99" s="18">
        <v>35</v>
      </c>
      <c r="L99" s="18">
        <v>30</v>
      </c>
      <c r="M99" s="18">
        <v>0</v>
      </c>
      <c r="N99" s="18">
        <v>45</v>
      </c>
    </row>
    <row r="100" spans="1:14">
      <c r="A100" s="18" t="s">
        <v>370</v>
      </c>
      <c r="B100" s="18">
        <v>6125</v>
      </c>
      <c r="C100" s="18">
        <v>5693</v>
      </c>
      <c r="D100" s="18">
        <v>2778</v>
      </c>
      <c r="E100" s="18">
        <v>2584</v>
      </c>
      <c r="F100" s="18">
        <v>34.700000000000003</v>
      </c>
      <c r="G100" s="18">
        <v>176.52</v>
      </c>
      <c r="H100" s="18">
        <v>2300</v>
      </c>
      <c r="I100" s="18">
        <v>2030</v>
      </c>
      <c r="J100" s="18">
        <v>155</v>
      </c>
      <c r="K100" s="18">
        <v>30</v>
      </c>
      <c r="L100" s="18">
        <v>30</v>
      </c>
      <c r="M100" s="18">
        <v>0</v>
      </c>
      <c r="N100" s="18">
        <v>50</v>
      </c>
    </row>
    <row r="101" spans="1:14">
      <c r="A101" s="18" t="s">
        <v>371</v>
      </c>
      <c r="B101" s="18">
        <v>4383</v>
      </c>
      <c r="C101" s="18">
        <v>4284</v>
      </c>
      <c r="D101" s="18">
        <v>1851</v>
      </c>
      <c r="E101" s="18">
        <v>1765</v>
      </c>
      <c r="F101" s="18">
        <v>7.1</v>
      </c>
      <c r="G101" s="18">
        <v>618.37</v>
      </c>
      <c r="H101" s="18">
        <v>1755</v>
      </c>
      <c r="I101" s="18">
        <v>1580</v>
      </c>
      <c r="J101" s="18">
        <v>115</v>
      </c>
      <c r="K101" s="18">
        <v>0</v>
      </c>
      <c r="L101" s="18">
        <v>30</v>
      </c>
      <c r="M101" s="18">
        <v>0</v>
      </c>
      <c r="N101" s="18">
        <v>30</v>
      </c>
    </row>
    <row r="102" spans="1:14">
      <c r="A102" s="18" t="s">
        <v>372</v>
      </c>
      <c r="B102" s="18">
        <v>6149</v>
      </c>
      <c r="C102" s="18">
        <v>5945</v>
      </c>
      <c r="D102" s="18">
        <v>3177</v>
      </c>
      <c r="E102" s="18">
        <v>2751</v>
      </c>
      <c r="F102" s="18">
        <v>5.0999999999999996</v>
      </c>
      <c r="G102" s="18">
        <v>1205.67</v>
      </c>
      <c r="H102" s="18">
        <v>2195</v>
      </c>
      <c r="I102" s="18">
        <v>1835</v>
      </c>
      <c r="J102" s="18">
        <v>175</v>
      </c>
      <c r="K102" s="18">
        <v>15</v>
      </c>
      <c r="L102" s="18">
        <v>105</v>
      </c>
      <c r="M102" s="18">
        <v>0</v>
      </c>
      <c r="N102" s="18">
        <v>60</v>
      </c>
    </row>
    <row r="103" spans="1:14">
      <c r="A103" s="18" t="s">
        <v>373</v>
      </c>
      <c r="B103" s="18">
        <v>20</v>
      </c>
      <c r="C103" s="18">
        <v>21</v>
      </c>
      <c r="D103" s="18">
        <v>6</v>
      </c>
      <c r="E103" s="18">
        <v>6</v>
      </c>
      <c r="F103" s="18">
        <v>24</v>
      </c>
      <c r="G103" s="18">
        <v>0.83</v>
      </c>
      <c r="H103" s="18" t="s">
        <v>360</v>
      </c>
      <c r="I103" s="18" t="s">
        <v>360</v>
      </c>
      <c r="J103" s="18" t="s">
        <v>360</v>
      </c>
      <c r="K103" s="18" t="s">
        <v>360</v>
      </c>
      <c r="L103" s="18" t="s">
        <v>360</v>
      </c>
      <c r="M103" s="18" t="s">
        <v>360</v>
      </c>
      <c r="N103" s="18" t="s">
        <v>360</v>
      </c>
    </row>
    <row r="104" spans="1:14">
      <c r="A104" s="18" t="s">
        <v>374</v>
      </c>
      <c r="B104" s="18">
        <v>10</v>
      </c>
      <c r="C104" s="18">
        <v>25</v>
      </c>
      <c r="D104" s="18">
        <v>7</v>
      </c>
      <c r="E104" s="18">
        <v>5</v>
      </c>
      <c r="F104" s="18">
        <v>20</v>
      </c>
      <c r="G104" s="18">
        <v>0.5</v>
      </c>
      <c r="H104" s="18" t="s">
        <v>360</v>
      </c>
      <c r="I104" s="18" t="s">
        <v>360</v>
      </c>
      <c r="J104" s="18" t="s">
        <v>360</v>
      </c>
      <c r="K104" s="18" t="s">
        <v>360</v>
      </c>
      <c r="L104" s="18" t="s">
        <v>360</v>
      </c>
      <c r="M104" s="18" t="s">
        <v>360</v>
      </c>
      <c r="N104" s="18" t="s">
        <v>360</v>
      </c>
    </row>
    <row r="105" spans="1:14">
      <c r="A105" s="18" t="s">
        <v>375</v>
      </c>
      <c r="B105" s="18">
        <v>3334</v>
      </c>
      <c r="C105" s="18">
        <v>3221</v>
      </c>
      <c r="D105" s="18">
        <v>2114</v>
      </c>
      <c r="E105" s="18">
        <v>1621</v>
      </c>
      <c r="F105" s="18">
        <v>1.9</v>
      </c>
      <c r="G105" s="18">
        <v>1733.6</v>
      </c>
      <c r="H105" s="18">
        <v>905</v>
      </c>
      <c r="I105" s="18">
        <v>745</v>
      </c>
      <c r="J105" s="18">
        <v>95</v>
      </c>
      <c r="K105" s="18">
        <v>0</v>
      </c>
      <c r="L105" s="18">
        <v>40</v>
      </c>
      <c r="M105" s="18">
        <v>0</v>
      </c>
      <c r="N105" s="18">
        <v>25</v>
      </c>
    </row>
    <row r="106" spans="1:14">
      <c r="A106" s="18" t="s">
        <v>376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30.55</v>
      </c>
      <c r="H106" s="18" t="s">
        <v>360</v>
      </c>
      <c r="I106" s="18" t="s">
        <v>360</v>
      </c>
      <c r="J106" s="18" t="s">
        <v>360</v>
      </c>
      <c r="K106" s="18" t="s">
        <v>360</v>
      </c>
      <c r="L106" s="18" t="s">
        <v>360</v>
      </c>
      <c r="M106" s="18" t="s">
        <v>360</v>
      </c>
      <c r="N106" s="18" t="s">
        <v>360</v>
      </c>
    </row>
    <row r="107" spans="1:14">
      <c r="A107" s="18" t="s">
        <v>377</v>
      </c>
      <c r="B107" s="18">
        <v>4157</v>
      </c>
      <c r="C107" s="18">
        <v>4272</v>
      </c>
      <c r="D107" s="18">
        <v>2064</v>
      </c>
      <c r="E107" s="18">
        <v>1814</v>
      </c>
      <c r="F107" s="18">
        <v>4.5</v>
      </c>
      <c r="G107" s="18">
        <v>914.91</v>
      </c>
      <c r="H107" s="18">
        <v>1395</v>
      </c>
      <c r="I107" s="18">
        <v>1185</v>
      </c>
      <c r="J107" s="18">
        <v>130</v>
      </c>
      <c r="K107" s="18">
        <v>0</v>
      </c>
      <c r="L107" s="18">
        <v>50</v>
      </c>
      <c r="M107" s="18">
        <v>10</v>
      </c>
      <c r="N107" s="18">
        <v>20</v>
      </c>
    </row>
    <row r="108" spans="1:14">
      <c r="A108" s="18" t="s">
        <v>378</v>
      </c>
      <c r="B108" s="18">
        <v>13787</v>
      </c>
      <c r="C108" s="18">
        <v>13471</v>
      </c>
      <c r="D108" s="18">
        <v>5705</v>
      </c>
      <c r="E108" s="18">
        <v>5510</v>
      </c>
      <c r="F108" s="18">
        <v>30.3</v>
      </c>
      <c r="G108" s="18">
        <v>454.92</v>
      </c>
      <c r="H108" s="18">
        <v>5605</v>
      </c>
      <c r="I108" s="18">
        <v>4990</v>
      </c>
      <c r="J108" s="18">
        <v>355</v>
      </c>
      <c r="K108" s="18">
        <v>50</v>
      </c>
      <c r="L108" s="18">
        <v>80</v>
      </c>
      <c r="M108" s="18">
        <v>0</v>
      </c>
      <c r="N108" s="18">
        <v>115</v>
      </c>
    </row>
    <row r="109" spans="1:14">
      <c r="A109" s="18" t="s">
        <v>379</v>
      </c>
      <c r="B109" s="18">
        <v>4948</v>
      </c>
      <c r="C109" s="18">
        <v>4710</v>
      </c>
      <c r="D109" s="18">
        <v>2277</v>
      </c>
      <c r="E109" s="18">
        <v>2063</v>
      </c>
      <c r="F109" s="18">
        <v>11.9</v>
      </c>
      <c r="G109" s="18">
        <v>416.71</v>
      </c>
      <c r="H109" s="18">
        <v>2020</v>
      </c>
      <c r="I109" s="18">
        <v>1810</v>
      </c>
      <c r="J109" s="18">
        <v>105</v>
      </c>
      <c r="K109" s="18">
        <v>15</v>
      </c>
      <c r="L109" s="18">
        <v>25</v>
      </c>
      <c r="M109" s="18">
        <v>0</v>
      </c>
      <c r="N109" s="18">
        <v>60</v>
      </c>
    </row>
    <row r="110" spans="1:14">
      <c r="A110" s="18" t="s">
        <v>380</v>
      </c>
      <c r="B110" s="18">
        <v>2739</v>
      </c>
      <c r="C110" s="18">
        <v>1089</v>
      </c>
      <c r="D110" s="18">
        <v>1124</v>
      </c>
      <c r="E110" s="18">
        <v>1101</v>
      </c>
      <c r="F110" s="18">
        <v>225.5</v>
      </c>
      <c r="G110" s="18">
        <v>12.15</v>
      </c>
      <c r="H110" s="18">
        <v>855</v>
      </c>
      <c r="I110" s="18">
        <v>780</v>
      </c>
      <c r="J110" s="18">
        <v>40</v>
      </c>
      <c r="K110" s="18">
        <v>0</v>
      </c>
      <c r="L110" s="18">
        <v>20</v>
      </c>
      <c r="M110" s="18">
        <v>0</v>
      </c>
      <c r="N110" s="18">
        <v>20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390F-4300-48CF-94B0-8F8090ACB90C}">
  <dimension ref="A1:BO127"/>
  <sheetViews>
    <sheetView tabSelected="1" zoomScaleNormal="100" workbookViewId="0">
      <pane ySplit="1" topLeftCell="A2" activePane="bottomLeft" state="frozen"/>
      <selection activeCell="K1" sqref="K1"/>
      <selection pane="bottomLeft" activeCell="E7" sqref="E7"/>
    </sheetView>
  </sheetViews>
  <sheetFormatPr defaultColWidth="12.7109375" defaultRowHeight="15"/>
  <cols>
    <col min="1" max="2" width="16.5703125" customWidth="1"/>
    <col min="3" max="4" width="16.5703125" style="41" customWidth="1"/>
    <col min="5" max="5" width="16.5703125" style="48" customWidth="1"/>
    <col min="6" max="8" width="16.5703125" style="49" customWidth="1"/>
    <col min="9" max="11" width="16.5703125" style="41" customWidth="1"/>
    <col min="12" max="12" width="16.5703125" style="50" customWidth="1"/>
    <col min="13" max="16" width="16.5703125" style="42" customWidth="1"/>
    <col min="17" max="20" width="16.5703125" style="49" customWidth="1"/>
    <col min="21" max="21" width="16.5703125" style="51" customWidth="1"/>
    <col min="22" max="22" width="16.5703125" style="52" customWidth="1"/>
    <col min="23" max="24" width="16.5703125" style="39" customWidth="1"/>
    <col min="25" max="25" width="16.5703125" style="53" customWidth="1"/>
    <col min="26" max="26" width="16.5703125" style="51" customWidth="1"/>
    <col min="27" max="29" width="16.5703125" style="49" customWidth="1"/>
    <col min="30" max="30" width="16.5703125" style="2" customWidth="1"/>
    <col min="31" max="31" width="16.5703125" style="18" customWidth="1"/>
    <col min="32" max="32" width="16.5703125" style="39" customWidth="1"/>
    <col min="33" max="35" width="16.5703125" style="49" customWidth="1"/>
    <col min="36" max="36" width="16.5703125" style="2" customWidth="1"/>
    <col min="37" max="37" width="16.5703125" style="18" customWidth="1"/>
    <col min="38" max="38" width="16.5703125" style="49" customWidth="1"/>
    <col min="39" max="39" width="16.5703125" style="2" customWidth="1"/>
    <col min="40" max="40" width="16.5703125" style="18" customWidth="1"/>
    <col min="41" max="43" width="16.5703125" style="49" customWidth="1"/>
    <col min="44" max="44" width="16.5703125" style="2" customWidth="1"/>
    <col min="45" max="45" width="16.5703125" style="18" customWidth="1"/>
    <col min="46" max="46" width="16.5703125" style="49" customWidth="1"/>
    <col min="47" max="48" width="16.5703125" style="47" customWidth="1"/>
    <col min="49" max="49" width="16.5703125" style="55" customWidth="1"/>
    <col min="50" max="50" width="16.5703125" customWidth="1"/>
    <col min="51" max="62" width="12.7109375" customWidth="1"/>
  </cols>
  <sheetData>
    <row r="1" spans="1:67" ht="78" customHeight="1" thickTop="1" thickBot="1">
      <c r="A1" s="58" t="s">
        <v>44</v>
      </c>
      <c r="B1" s="359" t="s">
        <v>211</v>
      </c>
      <c r="C1" s="63" t="s">
        <v>212</v>
      </c>
      <c r="D1" s="60" t="s">
        <v>213</v>
      </c>
      <c r="E1" s="61" t="s">
        <v>214</v>
      </c>
      <c r="F1" s="62" t="s">
        <v>215</v>
      </c>
      <c r="G1" s="62" t="s">
        <v>216</v>
      </c>
      <c r="H1" s="62" t="s">
        <v>217</v>
      </c>
      <c r="I1" s="59" t="s">
        <v>218</v>
      </c>
      <c r="J1" s="60" t="s">
        <v>219</v>
      </c>
      <c r="K1" s="63" t="s">
        <v>220</v>
      </c>
      <c r="L1" s="60" t="s">
        <v>221</v>
      </c>
      <c r="M1" s="63" t="s">
        <v>222</v>
      </c>
      <c r="N1" s="64" t="s">
        <v>223</v>
      </c>
      <c r="O1" s="65" t="s">
        <v>224</v>
      </c>
      <c r="P1" s="66" t="s">
        <v>225</v>
      </c>
      <c r="Q1" s="67" t="s">
        <v>26</v>
      </c>
      <c r="R1" s="67" t="s">
        <v>472</v>
      </c>
      <c r="S1" s="67" t="s">
        <v>226</v>
      </c>
      <c r="T1" s="68" t="s">
        <v>24</v>
      </c>
      <c r="U1" s="67" t="s">
        <v>227</v>
      </c>
      <c r="V1" s="68" t="s">
        <v>228</v>
      </c>
      <c r="W1" s="62" t="s">
        <v>229</v>
      </c>
      <c r="X1" s="68" t="s">
        <v>230</v>
      </c>
      <c r="Y1" s="67" t="s">
        <v>231</v>
      </c>
      <c r="Z1" s="69" t="s">
        <v>232</v>
      </c>
      <c r="AA1" s="62" t="s">
        <v>219</v>
      </c>
      <c r="AB1" s="69" t="s">
        <v>233</v>
      </c>
      <c r="AC1" s="70" t="s">
        <v>234</v>
      </c>
      <c r="AD1" s="67" t="s">
        <v>91</v>
      </c>
      <c r="AE1" s="67" t="s">
        <v>235</v>
      </c>
      <c r="AF1" s="68" t="s">
        <v>89</v>
      </c>
      <c r="AG1" s="67" t="s">
        <v>236</v>
      </c>
      <c r="AH1" s="67" t="s">
        <v>237</v>
      </c>
      <c r="AI1" s="62" t="s">
        <v>238</v>
      </c>
      <c r="AJ1" s="68" t="s">
        <v>239</v>
      </c>
      <c r="AK1" s="71" t="s">
        <v>240</v>
      </c>
      <c r="AL1" s="67" t="s">
        <v>98</v>
      </c>
      <c r="AM1" s="67" t="s">
        <v>241</v>
      </c>
      <c r="AN1" s="68" t="s">
        <v>96</v>
      </c>
      <c r="AO1" s="67" t="s">
        <v>242</v>
      </c>
      <c r="AP1" s="67" t="s">
        <v>243</v>
      </c>
      <c r="AQ1" s="62" t="s">
        <v>244</v>
      </c>
      <c r="AR1" s="61" t="s">
        <v>245</v>
      </c>
      <c r="AS1" s="58" t="s">
        <v>246</v>
      </c>
      <c r="AT1" s="72" t="s">
        <v>247</v>
      </c>
      <c r="AU1" s="61" t="s">
        <v>248</v>
      </c>
      <c r="AV1" s="69" t="s">
        <v>249</v>
      </c>
      <c r="AW1" s="62" t="s">
        <v>250</v>
      </c>
      <c r="AX1" s="62" t="s">
        <v>251</v>
      </c>
      <c r="AY1" s="62" t="s">
        <v>252</v>
      </c>
      <c r="AZ1" s="61" t="s">
        <v>253</v>
      </c>
      <c r="BA1" s="72" t="s">
        <v>254</v>
      </c>
      <c r="BB1" s="62" t="s">
        <v>255</v>
      </c>
      <c r="BC1" s="61" t="s">
        <v>256</v>
      </c>
      <c r="BD1" s="72" t="s">
        <v>257</v>
      </c>
      <c r="BE1" s="62" t="s">
        <v>258</v>
      </c>
      <c r="BF1" s="62" t="s">
        <v>259</v>
      </c>
      <c r="BG1" s="62" t="s">
        <v>260</v>
      </c>
      <c r="BH1" s="61" t="s">
        <v>261</v>
      </c>
      <c r="BI1" s="61" t="s">
        <v>262</v>
      </c>
      <c r="BJ1" s="69" t="s">
        <v>263</v>
      </c>
      <c r="BK1" s="69" t="s">
        <v>264</v>
      </c>
      <c r="BL1" s="58" t="s">
        <v>265</v>
      </c>
      <c r="BM1" s="73" t="s">
        <v>266</v>
      </c>
      <c r="BN1" s="73" t="s">
        <v>267</v>
      </c>
      <c r="BO1" s="73" t="s">
        <v>268</v>
      </c>
    </row>
    <row r="2" spans="1:67" s="44" customFormat="1" ht="15.75" thickTop="1">
      <c r="A2" s="118" t="s">
        <v>22</v>
      </c>
      <c r="B2" s="386">
        <v>2050000</v>
      </c>
      <c r="C2" s="387">
        <v>2050000</v>
      </c>
      <c r="D2" s="331"/>
      <c r="E2" s="120"/>
      <c r="F2" s="121"/>
      <c r="G2" s="121"/>
      <c r="H2" s="388"/>
      <c r="I2" s="341">
        <v>122050000</v>
      </c>
      <c r="J2" s="389">
        <v>122050000</v>
      </c>
      <c r="K2" s="122">
        <v>1</v>
      </c>
      <c r="L2" s="123">
        <v>7276.22</v>
      </c>
      <c r="M2" s="124">
        <v>727622</v>
      </c>
      <c r="N2" s="125">
        <v>5496.31</v>
      </c>
      <c r="O2" s="124">
        <v>549631</v>
      </c>
      <c r="P2" s="126">
        <v>465703</v>
      </c>
      <c r="Q2" s="121">
        <v>403390</v>
      </c>
      <c r="R2" s="121">
        <v>403390</v>
      </c>
      <c r="S2" s="121">
        <v>390328</v>
      </c>
      <c r="T2" s="127">
        <v>330788</v>
      </c>
      <c r="U2" s="392">
        <v>62313</v>
      </c>
      <c r="V2" s="128">
        <v>0.15447333845658048</v>
      </c>
      <c r="W2" s="126">
        <v>72602</v>
      </c>
      <c r="X2" s="129">
        <v>8.1886401793712357E-2</v>
      </c>
      <c r="Y2" s="386">
        <v>64</v>
      </c>
      <c r="Z2" s="130">
        <v>73.400000000000006</v>
      </c>
      <c r="AA2" s="119">
        <v>2050000</v>
      </c>
      <c r="AB2" s="122">
        <v>1</v>
      </c>
      <c r="AC2" s="386">
        <v>211789</v>
      </c>
      <c r="AD2" s="131">
        <v>187478</v>
      </c>
      <c r="AE2" s="393">
        <v>187478</v>
      </c>
      <c r="AF2" s="127">
        <v>166757</v>
      </c>
      <c r="AG2" s="394">
        <v>24311</v>
      </c>
      <c r="AH2" s="132">
        <v>0.12967388173545696</v>
      </c>
      <c r="AI2" s="126">
        <v>20721</v>
      </c>
      <c r="AJ2" s="133">
        <v>0.12425865181071859</v>
      </c>
      <c r="AK2" s="386">
        <v>201138</v>
      </c>
      <c r="AL2" s="121">
        <v>173459</v>
      </c>
      <c r="AM2" s="134">
        <v>173459</v>
      </c>
      <c r="AN2" s="127">
        <v>140142</v>
      </c>
      <c r="AO2" s="394">
        <v>27679</v>
      </c>
      <c r="AP2" s="132">
        <v>0.15957084959558165</v>
      </c>
      <c r="AQ2" s="126">
        <v>18233</v>
      </c>
      <c r="AR2" s="133">
        <v>0.11746099235952739</v>
      </c>
      <c r="AS2" s="395">
        <v>0.27643199353510478</v>
      </c>
      <c r="AT2" s="135">
        <v>0.31559173336292895</v>
      </c>
      <c r="AU2" s="386">
        <v>164710</v>
      </c>
      <c r="AV2" s="388">
        <v>194805</v>
      </c>
      <c r="AW2" s="119">
        <v>122935</v>
      </c>
      <c r="AX2" s="119">
        <v>12615</v>
      </c>
      <c r="AY2" s="136">
        <v>135550</v>
      </c>
      <c r="AZ2" s="137">
        <v>0.82296156881792237</v>
      </c>
      <c r="BA2" s="398">
        <v>0.99995330354547074</v>
      </c>
      <c r="BB2" s="138">
        <v>12610</v>
      </c>
      <c r="BC2" s="139">
        <v>7.6558800315706388E-2</v>
      </c>
      <c r="BD2" s="399">
        <v>0.99946214511366038</v>
      </c>
      <c r="BE2" s="138">
        <v>11435</v>
      </c>
      <c r="BF2" s="138">
        <v>1160</v>
      </c>
      <c r="BG2" s="136">
        <v>12595</v>
      </c>
      <c r="BH2" s="139">
        <v>7.6467731163863767E-2</v>
      </c>
      <c r="BI2" s="140">
        <v>0.99957818514854602</v>
      </c>
      <c r="BJ2" s="401">
        <v>3950</v>
      </c>
      <c r="BK2" s="136" t="s">
        <v>22</v>
      </c>
      <c r="BL2" s="141" t="s">
        <v>22</v>
      </c>
      <c r="BM2" s="402" t="s">
        <v>22</v>
      </c>
      <c r="BN2" s="142"/>
      <c r="BO2" s="143"/>
    </row>
    <row r="3" spans="1:67" s="45" customFormat="1">
      <c r="A3" s="96" t="s">
        <v>80</v>
      </c>
      <c r="B3" s="96" t="s">
        <v>272</v>
      </c>
      <c r="C3" s="335">
        <v>2050001</v>
      </c>
      <c r="D3" s="206"/>
      <c r="E3" s="98"/>
      <c r="F3" s="99"/>
      <c r="G3" s="99"/>
      <c r="H3" s="214"/>
      <c r="I3" s="342">
        <v>122050001</v>
      </c>
      <c r="J3" s="100">
        <v>2050001</v>
      </c>
      <c r="K3" s="100">
        <v>1</v>
      </c>
      <c r="L3" s="101">
        <v>5.7</v>
      </c>
      <c r="M3" s="102">
        <v>570</v>
      </c>
      <c r="N3" s="103">
        <v>5.7</v>
      </c>
      <c r="O3" s="102">
        <v>570</v>
      </c>
      <c r="P3" s="104">
        <v>4123</v>
      </c>
      <c r="Q3" s="99">
        <v>3868</v>
      </c>
      <c r="R3" s="99">
        <v>3868</v>
      </c>
      <c r="S3" s="99">
        <v>3759</v>
      </c>
      <c r="T3" s="105">
        <v>3648</v>
      </c>
      <c r="U3" s="352">
        <v>255</v>
      </c>
      <c r="V3" s="106">
        <v>6.5925542916235785E-2</v>
      </c>
      <c r="W3" s="104">
        <v>220</v>
      </c>
      <c r="X3" s="107">
        <v>6.0307017543859649E-2</v>
      </c>
      <c r="Y3" s="96">
        <v>723</v>
      </c>
      <c r="Z3" s="108">
        <v>678.2</v>
      </c>
      <c r="AA3" s="100">
        <v>2050001</v>
      </c>
      <c r="AB3" s="100">
        <v>1</v>
      </c>
      <c r="AC3" s="96">
        <v>1691</v>
      </c>
      <c r="AD3" s="99">
        <v>1658</v>
      </c>
      <c r="AE3" s="111">
        <v>1658</v>
      </c>
      <c r="AF3" s="105">
        <v>1496</v>
      </c>
      <c r="AG3" s="360">
        <v>33</v>
      </c>
      <c r="AH3" s="109">
        <v>1.9903498190591073E-2</v>
      </c>
      <c r="AI3" s="104">
        <v>162</v>
      </c>
      <c r="AJ3" s="110">
        <v>0.10828877005347594</v>
      </c>
      <c r="AK3" s="96">
        <v>1633</v>
      </c>
      <c r="AL3" s="99">
        <v>1566</v>
      </c>
      <c r="AM3" s="111">
        <v>1566</v>
      </c>
      <c r="AN3" s="105">
        <v>1438</v>
      </c>
      <c r="AO3" s="360">
        <v>67</v>
      </c>
      <c r="AP3" s="109">
        <v>4.2784163473818644E-2</v>
      </c>
      <c r="AQ3" s="104">
        <v>128</v>
      </c>
      <c r="AR3" s="110">
        <v>8.9012517385257298E-2</v>
      </c>
      <c r="AS3" s="365">
        <v>2.8649122807017542</v>
      </c>
      <c r="AT3" s="112">
        <v>2.7473684210526317</v>
      </c>
      <c r="AU3" s="96">
        <v>1285</v>
      </c>
      <c r="AV3" s="214">
        <v>1680</v>
      </c>
      <c r="AW3" s="97">
        <v>975</v>
      </c>
      <c r="AX3" s="97">
        <v>80</v>
      </c>
      <c r="AY3" s="113">
        <v>1055</v>
      </c>
      <c r="AZ3" s="114">
        <v>0.82101167315175094</v>
      </c>
      <c r="BA3" s="372">
        <v>0.99758405000212758</v>
      </c>
      <c r="BB3" s="97">
        <v>160</v>
      </c>
      <c r="BC3" s="115">
        <v>0.1245136186770428</v>
      </c>
      <c r="BD3" s="377">
        <v>1.6255041602747102</v>
      </c>
      <c r="BE3" s="97">
        <v>50</v>
      </c>
      <c r="BF3" s="97">
        <v>0</v>
      </c>
      <c r="BG3" s="113">
        <v>50</v>
      </c>
      <c r="BH3" s="115">
        <v>3.8910505836575876E-2</v>
      </c>
      <c r="BI3" s="116">
        <v>0.50863406322321403</v>
      </c>
      <c r="BJ3" s="339">
        <v>20</v>
      </c>
      <c r="BK3" s="97" t="s">
        <v>7</v>
      </c>
      <c r="BL3" s="117" t="s">
        <v>7</v>
      </c>
      <c r="BM3" s="117" t="s">
        <v>6</v>
      </c>
      <c r="BN3" s="97" t="s">
        <v>408</v>
      </c>
      <c r="BO3" s="117"/>
    </row>
    <row r="4" spans="1:67" s="45" customFormat="1">
      <c r="A4" s="458" t="s">
        <v>45</v>
      </c>
      <c r="B4" s="96" t="s">
        <v>273</v>
      </c>
      <c r="C4" s="335">
        <v>2050002</v>
      </c>
      <c r="D4" s="206"/>
      <c r="E4" s="98"/>
      <c r="F4" s="99"/>
      <c r="G4" s="99"/>
      <c r="H4" s="214"/>
      <c r="I4" s="342">
        <v>122050002</v>
      </c>
      <c r="J4" s="100">
        <v>2050002</v>
      </c>
      <c r="K4" s="100">
        <v>1</v>
      </c>
      <c r="L4" s="101">
        <v>11.52</v>
      </c>
      <c r="M4" s="102">
        <v>1152</v>
      </c>
      <c r="N4" s="103">
        <v>11.52</v>
      </c>
      <c r="O4" s="102">
        <v>1152</v>
      </c>
      <c r="P4" s="104">
        <v>8358</v>
      </c>
      <c r="Q4" s="99">
        <v>6194</v>
      </c>
      <c r="R4" s="99">
        <v>6194</v>
      </c>
      <c r="S4" s="99">
        <v>5363</v>
      </c>
      <c r="T4" s="105">
        <v>5398</v>
      </c>
      <c r="U4" s="353">
        <v>2164</v>
      </c>
      <c r="V4" s="106">
        <v>0.34937035841136582</v>
      </c>
      <c r="W4" s="104">
        <v>796</v>
      </c>
      <c r="X4" s="107">
        <v>0.1474620229714709</v>
      </c>
      <c r="Y4" s="96">
        <v>725.6</v>
      </c>
      <c r="Z4" s="108">
        <v>537.70000000000005</v>
      </c>
      <c r="AA4" s="100">
        <v>2050002</v>
      </c>
      <c r="AB4" s="100">
        <v>1</v>
      </c>
      <c r="AC4" s="96">
        <v>3575</v>
      </c>
      <c r="AD4" s="99">
        <v>2942</v>
      </c>
      <c r="AE4" s="111">
        <v>2942</v>
      </c>
      <c r="AF4" s="105">
        <v>2547</v>
      </c>
      <c r="AG4" s="360">
        <v>633</v>
      </c>
      <c r="AH4" s="109">
        <v>0.21515975526852482</v>
      </c>
      <c r="AI4" s="104">
        <v>395</v>
      </c>
      <c r="AJ4" s="110">
        <v>0.15508441303494308</v>
      </c>
      <c r="AK4" s="96">
        <v>3434</v>
      </c>
      <c r="AL4" s="99">
        <v>2729</v>
      </c>
      <c r="AM4" s="111">
        <v>2729</v>
      </c>
      <c r="AN4" s="105">
        <v>2274</v>
      </c>
      <c r="AO4" s="360">
        <v>705</v>
      </c>
      <c r="AP4" s="109">
        <v>0.25833638695492855</v>
      </c>
      <c r="AQ4" s="104">
        <v>455</v>
      </c>
      <c r="AR4" s="110">
        <v>0.20008795074758134</v>
      </c>
      <c r="AS4" s="365">
        <v>2.9809027777777777</v>
      </c>
      <c r="AT4" s="112">
        <v>2.3689236111111112</v>
      </c>
      <c r="AU4" s="96">
        <v>2900</v>
      </c>
      <c r="AV4" s="214">
        <v>2705</v>
      </c>
      <c r="AW4" s="97">
        <v>2155</v>
      </c>
      <c r="AX4" s="97">
        <v>245</v>
      </c>
      <c r="AY4" s="113">
        <v>2400</v>
      </c>
      <c r="AZ4" s="114">
        <v>0.82758620689655171</v>
      </c>
      <c r="BA4" s="372">
        <v>1.0055725478694433</v>
      </c>
      <c r="BB4" s="97">
        <v>345</v>
      </c>
      <c r="BC4" s="115">
        <v>0.11896551724137931</v>
      </c>
      <c r="BD4" s="377">
        <v>1.5530746376159179</v>
      </c>
      <c r="BE4" s="97">
        <v>85</v>
      </c>
      <c r="BF4" s="97">
        <v>10</v>
      </c>
      <c r="BG4" s="113">
        <v>95</v>
      </c>
      <c r="BH4" s="115">
        <v>3.2758620689655175E-2</v>
      </c>
      <c r="BI4" s="116">
        <v>0.42821726391706111</v>
      </c>
      <c r="BJ4" s="339">
        <v>60</v>
      </c>
      <c r="BK4" s="97" t="s">
        <v>7</v>
      </c>
      <c r="BL4" s="117" t="s">
        <v>7</v>
      </c>
      <c r="BM4" s="117" t="s">
        <v>6</v>
      </c>
      <c r="BN4" s="97" t="s">
        <v>408</v>
      </c>
      <c r="BO4" s="117"/>
    </row>
    <row r="5" spans="1:67" s="45" customFormat="1">
      <c r="A5" s="74"/>
      <c r="B5" s="74" t="s">
        <v>274</v>
      </c>
      <c r="C5" s="336">
        <v>2050003</v>
      </c>
      <c r="D5" s="332"/>
      <c r="E5" s="76"/>
      <c r="F5" s="77"/>
      <c r="G5" s="77"/>
      <c r="H5" s="347"/>
      <c r="I5" s="343">
        <v>122050003</v>
      </c>
      <c r="J5" s="469">
        <v>2050003</v>
      </c>
      <c r="K5" s="78">
        <v>1</v>
      </c>
      <c r="L5" s="79">
        <v>2.36</v>
      </c>
      <c r="M5" s="80">
        <v>236</v>
      </c>
      <c r="N5" s="81">
        <v>2.37</v>
      </c>
      <c r="O5" s="80">
        <v>237</v>
      </c>
      <c r="P5" s="82">
        <v>2885</v>
      </c>
      <c r="Q5" s="77">
        <v>2955</v>
      </c>
      <c r="R5" s="77">
        <v>2955</v>
      </c>
      <c r="S5" s="77">
        <v>3036</v>
      </c>
      <c r="T5" s="83">
        <v>2637</v>
      </c>
      <c r="U5" s="354">
        <v>-70</v>
      </c>
      <c r="V5" s="84">
        <v>-2.3688663282571912E-2</v>
      </c>
      <c r="W5" s="82">
        <v>318</v>
      </c>
      <c r="X5" s="85">
        <v>0.12059158134243458</v>
      </c>
      <c r="Y5" s="74">
        <v>1220</v>
      </c>
      <c r="Z5" s="86">
        <v>1249.3</v>
      </c>
      <c r="AA5" s="78">
        <v>2050003</v>
      </c>
      <c r="AB5" s="78">
        <v>1</v>
      </c>
      <c r="AC5" s="74">
        <v>1401</v>
      </c>
      <c r="AD5" s="77">
        <v>1401</v>
      </c>
      <c r="AE5" s="89">
        <v>1401</v>
      </c>
      <c r="AF5" s="83">
        <v>1371</v>
      </c>
      <c r="AG5" s="361">
        <v>0</v>
      </c>
      <c r="AH5" s="87">
        <v>0</v>
      </c>
      <c r="AI5" s="82">
        <v>30</v>
      </c>
      <c r="AJ5" s="88">
        <v>2.1881838074398249E-2</v>
      </c>
      <c r="AK5" s="74">
        <v>1266</v>
      </c>
      <c r="AL5" s="77">
        <v>1191</v>
      </c>
      <c r="AM5" s="89">
        <v>1191</v>
      </c>
      <c r="AN5" s="83">
        <v>1146</v>
      </c>
      <c r="AO5" s="361">
        <v>75</v>
      </c>
      <c r="AP5" s="87">
        <v>6.2972292191435769E-2</v>
      </c>
      <c r="AQ5" s="82">
        <v>45</v>
      </c>
      <c r="AR5" s="88">
        <v>3.9267015706806283E-2</v>
      </c>
      <c r="AS5" s="366">
        <v>5.3644067796610173</v>
      </c>
      <c r="AT5" s="90">
        <v>5.0253164556962027</v>
      </c>
      <c r="AU5" s="74">
        <v>1000</v>
      </c>
      <c r="AV5" s="347">
        <v>1245</v>
      </c>
      <c r="AW5" s="75">
        <v>550</v>
      </c>
      <c r="AX5" s="75">
        <v>35</v>
      </c>
      <c r="AY5" s="91">
        <v>585</v>
      </c>
      <c r="AZ5" s="92">
        <v>0.58499999999999996</v>
      </c>
      <c r="BA5" s="373">
        <v>0.71081409477521262</v>
      </c>
      <c r="BB5" s="75">
        <v>60</v>
      </c>
      <c r="BC5" s="93">
        <v>0.06</v>
      </c>
      <c r="BD5" s="378">
        <v>0.7832898172323759</v>
      </c>
      <c r="BE5" s="75">
        <v>290</v>
      </c>
      <c r="BF5" s="75">
        <v>30</v>
      </c>
      <c r="BG5" s="91">
        <v>320</v>
      </c>
      <c r="BH5" s="93">
        <v>0.32</v>
      </c>
      <c r="BI5" s="94">
        <v>4.1830065359477127</v>
      </c>
      <c r="BJ5" s="382">
        <v>30</v>
      </c>
      <c r="BK5" s="75" t="s">
        <v>5</v>
      </c>
      <c r="BL5" s="95" t="s">
        <v>5</v>
      </c>
      <c r="BM5" s="403" t="s">
        <v>5</v>
      </c>
      <c r="BN5" s="75" t="s">
        <v>399</v>
      </c>
      <c r="BO5" s="95"/>
    </row>
    <row r="6" spans="1:67" s="45" customFormat="1">
      <c r="A6" s="74"/>
      <c r="B6" s="74" t="s">
        <v>275</v>
      </c>
      <c r="C6" s="336">
        <v>2050004.01</v>
      </c>
      <c r="D6" s="332"/>
      <c r="E6" s="76"/>
      <c r="F6" s="77"/>
      <c r="G6" s="77"/>
      <c r="H6" s="347"/>
      <c r="I6" s="343">
        <v>122050004.01000001</v>
      </c>
      <c r="J6" s="78">
        <v>2050004.01</v>
      </c>
      <c r="K6" s="78">
        <v>1</v>
      </c>
      <c r="L6" s="79">
        <v>0.48</v>
      </c>
      <c r="M6" s="80">
        <v>48</v>
      </c>
      <c r="N6" s="81">
        <v>0.48</v>
      </c>
      <c r="O6" s="80">
        <v>48</v>
      </c>
      <c r="P6" s="82">
        <v>4045</v>
      </c>
      <c r="Q6" s="77">
        <v>3466</v>
      </c>
      <c r="R6" s="77">
        <v>3466</v>
      </c>
      <c r="S6" s="77">
        <v>3418</v>
      </c>
      <c r="T6" s="83">
        <v>3259</v>
      </c>
      <c r="U6" s="355">
        <v>579</v>
      </c>
      <c r="V6" s="84">
        <v>0.16705135603000576</v>
      </c>
      <c r="W6" s="82">
        <v>207</v>
      </c>
      <c r="X6" s="85">
        <v>6.3516416078551699E-2</v>
      </c>
      <c r="Y6" s="74">
        <v>8402.6</v>
      </c>
      <c r="Z6" s="86">
        <v>7202.8</v>
      </c>
      <c r="AA6" s="78">
        <v>2050004.01</v>
      </c>
      <c r="AB6" s="78">
        <v>1</v>
      </c>
      <c r="AC6" s="74">
        <v>2874</v>
      </c>
      <c r="AD6" s="77">
        <v>2659</v>
      </c>
      <c r="AE6" s="89">
        <v>2659</v>
      </c>
      <c r="AF6" s="83">
        <v>2437</v>
      </c>
      <c r="AG6" s="361">
        <v>215</v>
      </c>
      <c r="AH6" s="87">
        <v>8.0857465212485893E-2</v>
      </c>
      <c r="AI6" s="82">
        <v>222</v>
      </c>
      <c r="AJ6" s="88">
        <v>9.1095609355765286E-2</v>
      </c>
      <c r="AK6" s="74">
        <v>2603</v>
      </c>
      <c r="AL6" s="77">
        <v>2239</v>
      </c>
      <c r="AM6" s="89">
        <v>2239</v>
      </c>
      <c r="AN6" s="83">
        <v>2032</v>
      </c>
      <c r="AO6" s="361">
        <v>364</v>
      </c>
      <c r="AP6" s="87">
        <v>0.16257257704332292</v>
      </c>
      <c r="AQ6" s="82">
        <v>207</v>
      </c>
      <c r="AR6" s="88">
        <v>0.10187007874015748</v>
      </c>
      <c r="AS6" s="366">
        <v>54.229166666666664</v>
      </c>
      <c r="AT6" s="90">
        <v>46.645833333333336</v>
      </c>
      <c r="AU6" s="74">
        <v>1540</v>
      </c>
      <c r="AV6" s="347">
        <v>2125</v>
      </c>
      <c r="AW6" s="75">
        <v>550</v>
      </c>
      <c r="AX6" s="75">
        <v>70</v>
      </c>
      <c r="AY6" s="91">
        <v>620</v>
      </c>
      <c r="AZ6" s="92">
        <v>0.40259740259740262</v>
      </c>
      <c r="BA6" s="373">
        <v>0.48918274920705063</v>
      </c>
      <c r="BB6" s="75">
        <v>230</v>
      </c>
      <c r="BC6" s="93">
        <v>0.14935064935064934</v>
      </c>
      <c r="BD6" s="378">
        <v>1.94974738055678</v>
      </c>
      <c r="BE6" s="75">
        <v>645</v>
      </c>
      <c r="BF6" s="75">
        <v>0</v>
      </c>
      <c r="BG6" s="91">
        <v>645</v>
      </c>
      <c r="BH6" s="93">
        <v>0.41883116883116883</v>
      </c>
      <c r="BI6" s="94">
        <v>5.4749172396231218</v>
      </c>
      <c r="BJ6" s="382">
        <v>40</v>
      </c>
      <c r="BK6" s="75" t="s">
        <v>5</v>
      </c>
      <c r="BL6" s="95" t="s">
        <v>5</v>
      </c>
      <c r="BM6" s="95" t="s">
        <v>5</v>
      </c>
      <c r="BN6" s="75"/>
      <c r="BO6" s="95"/>
    </row>
    <row r="7" spans="1:67" s="45" customFormat="1">
      <c r="A7" s="74" t="s">
        <v>46</v>
      </c>
      <c r="B7" s="74" t="s">
        <v>276</v>
      </c>
      <c r="C7" s="336">
        <v>2050004.02</v>
      </c>
      <c r="D7" s="332"/>
      <c r="E7" s="76"/>
      <c r="F7" s="77"/>
      <c r="G7" s="77"/>
      <c r="H7" s="347"/>
      <c r="I7" s="343">
        <v>122050004.02</v>
      </c>
      <c r="J7" s="78">
        <v>2050004.02</v>
      </c>
      <c r="K7" s="78">
        <v>1</v>
      </c>
      <c r="L7" s="79">
        <v>0.48</v>
      </c>
      <c r="M7" s="80">
        <v>48</v>
      </c>
      <c r="N7" s="81">
        <v>0.48</v>
      </c>
      <c r="O7" s="80">
        <v>48</v>
      </c>
      <c r="P7" s="82">
        <v>5466</v>
      </c>
      <c r="Q7" s="77">
        <v>4771</v>
      </c>
      <c r="R7" s="77">
        <v>4771</v>
      </c>
      <c r="S7" s="77">
        <v>4649</v>
      </c>
      <c r="T7" s="83">
        <v>4221</v>
      </c>
      <c r="U7" s="354">
        <v>695</v>
      </c>
      <c r="V7" s="84">
        <v>0.14567176692517292</v>
      </c>
      <c r="W7" s="82">
        <v>550</v>
      </c>
      <c r="X7" s="85">
        <v>0.13030087656953329</v>
      </c>
      <c r="Y7" s="74">
        <v>11340.2</v>
      </c>
      <c r="Z7" s="86">
        <v>9896.2999999999993</v>
      </c>
      <c r="AA7" s="78">
        <v>2050004.02</v>
      </c>
      <c r="AB7" s="78">
        <v>1</v>
      </c>
      <c r="AC7" s="74">
        <v>3516</v>
      </c>
      <c r="AD7" s="77">
        <v>3310</v>
      </c>
      <c r="AE7" s="89">
        <v>3310</v>
      </c>
      <c r="AF7" s="83">
        <v>3038</v>
      </c>
      <c r="AG7" s="361">
        <v>206</v>
      </c>
      <c r="AH7" s="87">
        <v>6.2235649546827795E-2</v>
      </c>
      <c r="AI7" s="82">
        <v>272</v>
      </c>
      <c r="AJ7" s="88">
        <v>8.9532587228439764E-2</v>
      </c>
      <c r="AK7" s="74">
        <v>3131</v>
      </c>
      <c r="AL7" s="77">
        <v>2770</v>
      </c>
      <c r="AM7" s="89">
        <v>2770</v>
      </c>
      <c r="AN7" s="83">
        <v>2512</v>
      </c>
      <c r="AO7" s="361">
        <v>361</v>
      </c>
      <c r="AP7" s="87">
        <v>0.13032490974729241</v>
      </c>
      <c r="AQ7" s="82">
        <v>258</v>
      </c>
      <c r="AR7" s="88">
        <v>0.10270700636942676</v>
      </c>
      <c r="AS7" s="366">
        <v>65.229166666666671</v>
      </c>
      <c r="AT7" s="90">
        <v>57.708333333333336</v>
      </c>
      <c r="AU7" s="74">
        <v>1780</v>
      </c>
      <c r="AV7" s="347">
        <v>2215</v>
      </c>
      <c r="AW7" s="75">
        <v>730</v>
      </c>
      <c r="AX7" s="75">
        <v>115</v>
      </c>
      <c r="AY7" s="91">
        <v>845</v>
      </c>
      <c r="AZ7" s="92">
        <v>0.4747191011235955</v>
      </c>
      <c r="BA7" s="373">
        <v>0.57681543271396785</v>
      </c>
      <c r="BB7" s="75">
        <v>240</v>
      </c>
      <c r="BC7" s="93">
        <v>0.1348314606741573</v>
      </c>
      <c r="BD7" s="378">
        <v>1.7602018364772494</v>
      </c>
      <c r="BE7" s="75">
        <v>630</v>
      </c>
      <c r="BF7" s="75">
        <v>20</v>
      </c>
      <c r="BG7" s="91">
        <v>650</v>
      </c>
      <c r="BH7" s="93">
        <v>0.3651685393258427</v>
      </c>
      <c r="BI7" s="94">
        <v>4.7734449585077474</v>
      </c>
      <c r="BJ7" s="382">
        <v>40</v>
      </c>
      <c r="BK7" s="75" t="s">
        <v>5</v>
      </c>
      <c r="BL7" s="95" t="s">
        <v>5</v>
      </c>
      <c r="BM7" s="95" t="s">
        <v>5</v>
      </c>
      <c r="BN7" s="75"/>
      <c r="BO7" s="95"/>
    </row>
    <row r="8" spans="1:67" s="45" customFormat="1">
      <c r="A8" s="74"/>
      <c r="B8" s="74" t="s">
        <v>277</v>
      </c>
      <c r="C8" s="336">
        <v>2050005</v>
      </c>
      <c r="D8" s="332"/>
      <c r="E8" s="76"/>
      <c r="F8" s="77"/>
      <c r="G8" s="77"/>
      <c r="H8" s="347"/>
      <c r="I8" s="343">
        <v>122050005</v>
      </c>
      <c r="J8" s="78">
        <v>2050005</v>
      </c>
      <c r="K8" s="78">
        <v>1</v>
      </c>
      <c r="L8" s="79">
        <v>0.77</v>
      </c>
      <c r="M8" s="80">
        <v>77</v>
      </c>
      <c r="N8" s="81">
        <v>0.77</v>
      </c>
      <c r="O8" s="80">
        <v>77</v>
      </c>
      <c r="P8" s="82">
        <v>1813</v>
      </c>
      <c r="Q8" s="77">
        <v>1808</v>
      </c>
      <c r="R8" s="77">
        <v>1808</v>
      </c>
      <c r="S8" s="77">
        <v>1797</v>
      </c>
      <c r="T8" s="83">
        <v>1796</v>
      </c>
      <c r="U8" s="354">
        <v>5</v>
      </c>
      <c r="V8" s="84">
        <v>2.7654867256637168E-3</v>
      </c>
      <c r="W8" s="82">
        <v>12</v>
      </c>
      <c r="X8" s="85">
        <v>6.6815144766146995E-3</v>
      </c>
      <c r="Y8" s="74">
        <v>2358.1999999999998</v>
      </c>
      <c r="Z8" s="86">
        <v>2352</v>
      </c>
      <c r="AA8" s="78">
        <v>2050005</v>
      </c>
      <c r="AB8" s="78">
        <v>1</v>
      </c>
      <c r="AC8" s="74">
        <v>740</v>
      </c>
      <c r="AD8" s="77">
        <v>731</v>
      </c>
      <c r="AE8" s="89">
        <v>731</v>
      </c>
      <c r="AF8" s="83">
        <v>725</v>
      </c>
      <c r="AG8" s="361">
        <v>9</v>
      </c>
      <c r="AH8" s="87">
        <v>1.2311901504787962E-2</v>
      </c>
      <c r="AI8" s="82">
        <v>6</v>
      </c>
      <c r="AJ8" s="88">
        <v>8.2758620689655175E-3</v>
      </c>
      <c r="AK8" s="74">
        <v>671</v>
      </c>
      <c r="AL8" s="77">
        <v>655</v>
      </c>
      <c r="AM8" s="89">
        <v>655</v>
      </c>
      <c r="AN8" s="83">
        <v>669</v>
      </c>
      <c r="AO8" s="361">
        <v>16</v>
      </c>
      <c r="AP8" s="87">
        <v>2.4427480916030534E-2</v>
      </c>
      <c r="AQ8" s="82">
        <v>-14</v>
      </c>
      <c r="AR8" s="88">
        <v>-2.0926756352765322E-2</v>
      </c>
      <c r="AS8" s="366">
        <v>8.7142857142857135</v>
      </c>
      <c r="AT8" s="90">
        <v>8.5064935064935057</v>
      </c>
      <c r="AU8" s="74">
        <v>475</v>
      </c>
      <c r="AV8" s="347">
        <v>645</v>
      </c>
      <c r="AW8" s="75">
        <v>250</v>
      </c>
      <c r="AX8" s="75">
        <v>20</v>
      </c>
      <c r="AY8" s="91">
        <v>270</v>
      </c>
      <c r="AZ8" s="92">
        <v>0.56842105263157894</v>
      </c>
      <c r="BA8" s="373">
        <v>0.69066956577348604</v>
      </c>
      <c r="BB8" s="75">
        <v>10</v>
      </c>
      <c r="BC8" s="93">
        <v>2.1052631578947368E-2</v>
      </c>
      <c r="BD8" s="378">
        <v>0.27483853236223715</v>
      </c>
      <c r="BE8" s="75">
        <v>170</v>
      </c>
      <c r="BF8" s="75">
        <v>25</v>
      </c>
      <c r="BG8" s="91">
        <v>195</v>
      </c>
      <c r="BH8" s="93">
        <v>0.41052631578947368</v>
      </c>
      <c r="BI8" s="94">
        <v>5.3663570691434472</v>
      </c>
      <c r="BJ8" s="382">
        <v>0</v>
      </c>
      <c r="BK8" s="75" t="s">
        <v>5</v>
      </c>
      <c r="BL8" s="95" t="s">
        <v>5</v>
      </c>
      <c r="BM8" s="95" t="s">
        <v>5</v>
      </c>
      <c r="BN8" s="75"/>
      <c r="BO8" s="95"/>
    </row>
    <row r="9" spans="1:67" s="45" customFormat="1">
      <c r="A9" s="74" t="s">
        <v>106</v>
      </c>
      <c r="B9" s="74" t="s">
        <v>278</v>
      </c>
      <c r="C9" s="336">
        <v>2050006</v>
      </c>
      <c r="D9" s="332"/>
      <c r="E9" s="76"/>
      <c r="F9" s="77"/>
      <c r="G9" s="77"/>
      <c r="H9" s="347"/>
      <c r="I9" s="343">
        <v>122050006</v>
      </c>
      <c r="J9" s="78">
        <v>2050006</v>
      </c>
      <c r="K9" s="78">
        <v>1</v>
      </c>
      <c r="L9" s="79">
        <v>1.05</v>
      </c>
      <c r="M9" s="80">
        <v>105</v>
      </c>
      <c r="N9" s="81">
        <v>1.05</v>
      </c>
      <c r="O9" s="80">
        <v>105</v>
      </c>
      <c r="P9" s="82">
        <v>3553</v>
      </c>
      <c r="Q9" s="77">
        <v>3129</v>
      </c>
      <c r="R9" s="77">
        <v>3129</v>
      </c>
      <c r="S9" s="77">
        <v>3122</v>
      </c>
      <c r="T9" s="83">
        <v>3217</v>
      </c>
      <c r="U9" s="354">
        <v>424</v>
      </c>
      <c r="V9" s="84">
        <v>0.13550655161393416</v>
      </c>
      <c r="W9" s="82">
        <v>-88</v>
      </c>
      <c r="X9" s="85">
        <v>-2.7354678271681691E-2</v>
      </c>
      <c r="Y9" s="74">
        <v>3371</v>
      </c>
      <c r="Z9" s="86">
        <v>2969</v>
      </c>
      <c r="AA9" s="78">
        <v>2050006</v>
      </c>
      <c r="AB9" s="78">
        <v>1</v>
      </c>
      <c r="AC9" s="74">
        <v>1811</v>
      </c>
      <c r="AD9" s="77">
        <v>1800</v>
      </c>
      <c r="AE9" s="89">
        <v>1800</v>
      </c>
      <c r="AF9" s="83">
        <v>1790</v>
      </c>
      <c r="AG9" s="361">
        <v>11</v>
      </c>
      <c r="AH9" s="87">
        <v>6.1111111111111114E-3</v>
      </c>
      <c r="AI9" s="82">
        <v>10</v>
      </c>
      <c r="AJ9" s="88">
        <v>5.5865921787709499E-3</v>
      </c>
      <c r="AK9" s="74">
        <v>1478</v>
      </c>
      <c r="AL9" s="77">
        <v>1289</v>
      </c>
      <c r="AM9" s="89">
        <v>1289</v>
      </c>
      <c r="AN9" s="83">
        <v>1465</v>
      </c>
      <c r="AO9" s="361">
        <v>189</v>
      </c>
      <c r="AP9" s="87">
        <v>0.14662529092319629</v>
      </c>
      <c r="AQ9" s="82">
        <v>-176</v>
      </c>
      <c r="AR9" s="88">
        <v>-0.12013651877133105</v>
      </c>
      <c r="AS9" s="366">
        <v>14.076190476190476</v>
      </c>
      <c r="AT9" s="90">
        <v>12.276190476190477</v>
      </c>
      <c r="AU9" s="74">
        <v>1090</v>
      </c>
      <c r="AV9" s="347">
        <v>1380</v>
      </c>
      <c r="AW9" s="75">
        <v>400</v>
      </c>
      <c r="AX9" s="75">
        <v>70</v>
      </c>
      <c r="AY9" s="91">
        <v>470</v>
      </c>
      <c r="AZ9" s="92">
        <v>0.43119266055045874</v>
      </c>
      <c r="BA9" s="373">
        <v>0.52392789860323052</v>
      </c>
      <c r="BB9" s="75">
        <v>150</v>
      </c>
      <c r="BC9" s="93">
        <v>0.13761467889908258</v>
      </c>
      <c r="BD9" s="378">
        <v>1.7965362780559082</v>
      </c>
      <c r="BE9" s="75">
        <v>385</v>
      </c>
      <c r="BF9" s="75">
        <v>55</v>
      </c>
      <c r="BG9" s="91">
        <v>440</v>
      </c>
      <c r="BH9" s="93">
        <v>0.40366972477064222</v>
      </c>
      <c r="BI9" s="94">
        <v>5.2767284283744083</v>
      </c>
      <c r="BJ9" s="382">
        <v>25</v>
      </c>
      <c r="BK9" s="75" t="s">
        <v>5</v>
      </c>
      <c r="BL9" s="95" t="s">
        <v>5</v>
      </c>
      <c r="BM9" s="95" t="s">
        <v>5</v>
      </c>
      <c r="BN9" s="75"/>
      <c r="BO9" s="95"/>
    </row>
    <row r="10" spans="1:67" s="45" customFormat="1">
      <c r="A10" s="74"/>
      <c r="B10" s="74" t="s">
        <v>279</v>
      </c>
      <c r="C10" s="336">
        <v>2050007</v>
      </c>
      <c r="D10" s="332"/>
      <c r="E10" s="76"/>
      <c r="F10" s="77"/>
      <c r="G10" s="77"/>
      <c r="H10" s="347"/>
      <c r="I10" s="343">
        <v>122050007</v>
      </c>
      <c r="J10" s="78">
        <v>2050007</v>
      </c>
      <c r="K10" s="78">
        <v>1</v>
      </c>
      <c r="L10" s="79">
        <v>1.1599999999999999</v>
      </c>
      <c r="M10" s="80">
        <v>115.99999999999999</v>
      </c>
      <c r="N10" s="81">
        <v>1.1599999999999999</v>
      </c>
      <c r="O10" s="80">
        <v>115.99999999999999</v>
      </c>
      <c r="P10" s="82">
        <v>1947</v>
      </c>
      <c r="Q10" s="77">
        <v>1859</v>
      </c>
      <c r="R10" s="77">
        <v>1859</v>
      </c>
      <c r="S10" s="77">
        <v>1716</v>
      </c>
      <c r="T10" s="83">
        <v>1780</v>
      </c>
      <c r="U10" s="354">
        <v>88</v>
      </c>
      <c r="V10" s="84">
        <v>4.7337278106508875E-2</v>
      </c>
      <c r="W10" s="82">
        <v>79</v>
      </c>
      <c r="X10" s="85">
        <v>4.4382022471910115E-2</v>
      </c>
      <c r="Y10" s="74">
        <v>1677.9</v>
      </c>
      <c r="Z10" s="86">
        <v>1601.9</v>
      </c>
      <c r="AA10" s="78">
        <v>2050007</v>
      </c>
      <c r="AB10" s="78">
        <v>1</v>
      </c>
      <c r="AC10" s="74">
        <v>1250</v>
      </c>
      <c r="AD10" s="77">
        <v>1362</v>
      </c>
      <c r="AE10" s="89">
        <v>1362</v>
      </c>
      <c r="AF10" s="83">
        <v>1259</v>
      </c>
      <c r="AG10" s="361">
        <v>-112</v>
      </c>
      <c r="AH10" s="87">
        <v>-8.223201174743025E-2</v>
      </c>
      <c r="AI10" s="82">
        <v>103</v>
      </c>
      <c r="AJ10" s="88">
        <v>8.18109610802224E-2</v>
      </c>
      <c r="AK10" s="74">
        <v>1088</v>
      </c>
      <c r="AL10" s="77">
        <v>1119</v>
      </c>
      <c r="AM10" s="89">
        <v>1119</v>
      </c>
      <c r="AN10" s="83">
        <v>1073</v>
      </c>
      <c r="AO10" s="361">
        <v>-31</v>
      </c>
      <c r="AP10" s="87">
        <v>-2.7703306523681859E-2</v>
      </c>
      <c r="AQ10" s="82">
        <v>46</v>
      </c>
      <c r="AR10" s="88">
        <v>4.2870456663560111E-2</v>
      </c>
      <c r="AS10" s="366">
        <v>9.3793103448275872</v>
      </c>
      <c r="AT10" s="90">
        <v>9.6465517241379324</v>
      </c>
      <c r="AU10" s="74">
        <v>445</v>
      </c>
      <c r="AV10" s="347">
        <v>625</v>
      </c>
      <c r="AW10" s="75">
        <v>145</v>
      </c>
      <c r="AX10" s="75">
        <v>30</v>
      </c>
      <c r="AY10" s="91">
        <v>175</v>
      </c>
      <c r="AZ10" s="92">
        <v>0.39325842696629215</v>
      </c>
      <c r="BA10" s="373">
        <v>0.47783526970387868</v>
      </c>
      <c r="BB10" s="75">
        <v>60</v>
      </c>
      <c r="BC10" s="93">
        <v>0.1348314606741573</v>
      </c>
      <c r="BD10" s="378">
        <v>1.7602018364772494</v>
      </c>
      <c r="BE10" s="75">
        <v>200</v>
      </c>
      <c r="BF10" s="75">
        <v>0</v>
      </c>
      <c r="BG10" s="91">
        <v>200</v>
      </c>
      <c r="BH10" s="93">
        <v>0.449438202247191</v>
      </c>
      <c r="BI10" s="94">
        <v>5.8750091797018431</v>
      </c>
      <c r="BJ10" s="382">
        <v>10</v>
      </c>
      <c r="BK10" s="75" t="s">
        <v>5</v>
      </c>
      <c r="BL10" s="95" t="s">
        <v>5</v>
      </c>
      <c r="BM10" s="95" t="s">
        <v>5</v>
      </c>
      <c r="BN10" s="75"/>
      <c r="BO10" s="95"/>
    </row>
    <row r="11" spans="1:67" s="45" customFormat="1">
      <c r="A11" s="74" t="s">
        <v>106</v>
      </c>
      <c r="B11" s="74" t="s">
        <v>280</v>
      </c>
      <c r="C11" s="336">
        <v>2050008</v>
      </c>
      <c r="D11" s="332"/>
      <c r="E11" s="76"/>
      <c r="F11" s="77"/>
      <c r="G11" s="77"/>
      <c r="H11" s="347"/>
      <c r="I11" s="343">
        <v>122050008</v>
      </c>
      <c r="J11" s="78">
        <v>2050008</v>
      </c>
      <c r="K11" s="78">
        <v>1</v>
      </c>
      <c r="L11" s="79">
        <v>0.5</v>
      </c>
      <c r="M11" s="80">
        <v>50</v>
      </c>
      <c r="N11" s="81">
        <v>0.5</v>
      </c>
      <c r="O11" s="80">
        <v>50</v>
      </c>
      <c r="P11" s="82">
        <v>5203</v>
      </c>
      <c r="Q11" s="77">
        <v>2778</v>
      </c>
      <c r="R11" s="77">
        <v>2778</v>
      </c>
      <c r="S11" s="77">
        <v>2763</v>
      </c>
      <c r="T11" s="83">
        <v>2641</v>
      </c>
      <c r="U11" s="354">
        <v>2425</v>
      </c>
      <c r="V11" s="84">
        <v>0.87293016558675307</v>
      </c>
      <c r="W11" s="82">
        <v>137</v>
      </c>
      <c r="X11" s="85">
        <v>5.1874290041650888E-2</v>
      </c>
      <c r="Y11" s="74">
        <v>10325.5</v>
      </c>
      <c r="Z11" s="86">
        <v>5515.2</v>
      </c>
      <c r="AA11" s="78">
        <v>2050008</v>
      </c>
      <c r="AB11" s="78">
        <v>1</v>
      </c>
      <c r="AC11" s="74">
        <v>3461</v>
      </c>
      <c r="AD11" s="77">
        <v>2069</v>
      </c>
      <c r="AE11" s="89">
        <v>2069</v>
      </c>
      <c r="AF11" s="83">
        <v>2073</v>
      </c>
      <c r="AG11" s="361">
        <v>1392</v>
      </c>
      <c r="AH11" s="87">
        <v>0.67278878685355248</v>
      </c>
      <c r="AI11" s="82">
        <v>-4</v>
      </c>
      <c r="AJ11" s="88">
        <v>-1.9295706705258081E-3</v>
      </c>
      <c r="AK11" s="74">
        <v>2888</v>
      </c>
      <c r="AL11" s="77">
        <v>1573</v>
      </c>
      <c r="AM11" s="89">
        <v>1573</v>
      </c>
      <c r="AN11" s="83">
        <v>1527</v>
      </c>
      <c r="AO11" s="361">
        <v>1315</v>
      </c>
      <c r="AP11" s="87">
        <v>0.83598219961856324</v>
      </c>
      <c r="AQ11" s="82">
        <v>46</v>
      </c>
      <c r="AR11" s="88">
        <v>3.0124426981008513E-2</v>
      </c>
      <c r="AS11" s="366">
        <v>57.76</v>
      </c>
      <c r="AT11" s="90">
        <v>31.46</v>
      </c>
      <c r="AU11" s="74">
        <v>1765</v>
      </c>
      <c r="AV11" s="347">
        <v>1410</v>
      </c>
      <c r="AW11" s="75">
        <v>530</v>
      </c>
      <c r="AX11" s="75">
        <v>60</v>
      </c>
      <c r="AY11" s="91">
        <v>590</v>
      </c>
      <c r="AZ11" s="92">
        <v>0.33427762039660058</v>
      </c>
      <c r="BA11" s="373">
        <v>0.40616964811251594</v>
      </c>
      <c r="BB11" s="75">
        <v>340</v>
      </c>
      <c r="BC11" s="93">
        <v>0.19263456090651557</v>
      </c>
      <c r="BD11" s="378">
        <v>2.5148115000850595</v>
      </c>
      <c r="BE11" s="75">
        <v>735</v>
      </c>
      <c r="BF11" s="75">
        <v>30</v>
      </c>
      <c r="BG11" s="91">
        <v>765</v>
      </c>
      <c r="BH11" s="93">
        <v>0.43342776203966005</v>
      </c>
      <c r="BI11" s="94">
        <v>5.6657223796033991</v>
      </c>
      <c r="BJ11" s="382">
        <v>70</v>
      </c>
      <c r="BK11" s="75" t="s">
        <v>5</v>
      </c>
      <c r="BL11" s="95" t="s">
        <v>5</v>
      </c>
      <c r="BM11" s="95" t="s">
        <v>5</v>
      </c>
      <c r="BN11" s="75"/>
      <c r="BO11" s="95"/>
    </row>
    <row r="12" spans="1:67" s="45" customFormat="1">
      <c r="A12" s="74" t="s">
        <v>47</v>
      </c>
      <c r="B12" s="74" t="s">
        <v>281</v>
      </c>
      <c r="C12" s="336">
        <v>2050009</v>
      </c>
      <c r="D12" s="332"/>
      <c r="E12" s="76"/>
      <c r="F12" s="77"/>
      <c r="G12" s="77"/>
      <c r="H12" s="347"/>
      <c r="I12" s="343">
        <v>122050009</v>
      </c>
      <c r="J12" s="78">
        <v>2050009</v>
      </c>
      <c r="K12" s="78">
        <v>1</v>
      </c>
      <c r="L12" s="79">
        <v>0.63</v>
      </c>
      <c r="M12" s="80">
        <v>63</v>
      </c>
      <c r="N12" s="81">
        <v>0.64</v>
      </c>
      <c r="O12" s="80">
        <v>64</v>
      </c>
      <c r="P12" s="82">
        <v>2875</v>
      </c>
      <c r="Q12" s="77">
        <v>2357</v>
      </c>
      <c r="R12" s="77">
        <v>2357</v>
      </c>
      <c r="S12" s="77">
        <v>1984</v>
      </c>
      <c r="T12" s="83">
        <v>1859</v>
      </c>
      <c r="U12" s="354">
        <v>518</v>
      </c>
      <c r="V12" s="84">
        <v>0.21977089520577003</v>
      </c>
      <c r="W12" s="82">
        <v>498</v>
      </c>
      <c r="X12" s="85">
        <v>0.26788596019365252</v>
      </c>
      <c r="Y12" s="74">
        <v>4528.3</v>
      </c>
      <c r="Z12" s="86">
        <v>3711.8</v>
      </c>
      <c r="AA12" s="78">
        <v>2050009</v>
      </c>
      <c r="AB12" s="78">
        <v>1</v>
      </c>
      <c r="AC12" s="74">
        <v>1869</v>
      </c>
      <c r="AD12" s="77">
        <v>1535</v>
      </c>
      <c r="AE12" s="89">
        <v>1535</v>
      </c>
      <c r="AF12" s="83">
        <v>1223</v>
      </c>
      <c r="AG12" s="361">
        <v>334</v>
      </c>
      <c r="AH12" s="87">
        <v>0.21758957654723127</v>
      </c>
      <c r="AI12" s="82">
        <v>312</v>
      </c>
      <c r="AJ12" s="88">
        <v>0.25511038430089944</v>
      </c>
      <c r="AK12" s="74">
        <v>1666</v>
      </c>
      <c r="AL12" s="77">
        <v>1328</v>
      </c>
      <c r="AM12" s="89">
        <v>1328</v>
      </c>
      <c r="AN12" s="83">
        <v>1080</v>
      </c>
      <c r="AO12" s="361">
        <v>338</v>
      </c>
      <c r="AP12" s="87">
        <v>0.25451807228915663</v>
      </c>
      <c r="AQ12" s="82">
        <v>248</v>
      </c>
      <c r="AR12" s="88">
        <v>0.22962962962962963</v>
      </c>
      <c r="AS12" s="366">
        <v>26.444444444444443</v>
      </c>
      <c r="AT12" s="90">
        <v>20.75</v>
      </c>
      <c r="AU12" s="74">
        <v>1020</v>
      </c>
      <c r="AV12" s="347">
        <v>1325</v>
      </c>
      <c r="AW12" s="75">
        <v>375</v>
      </c>
      <c r="AX12" s="75">
        <v>40</v>
      </c>
      <c r="AY12" s="91">
        <v>415</v>
      </c>
      <c r="AZ12" s="92">
        <v>0.40686274509803921</v>
      </c>
      <c r="BA12" s="373">
        <v>0.49436542539251427</v>
      </c>
      <c r="BB12" s="75">
        <v>165</v>
      </c>
      <c r="BC12" s="93">
        <v>0.16176470588235295</v>
      </c>
      <c r="BD12" s="378">
        <v>2.1118107817539551</v>
      </c>
      <c r="BE12" s="75">
        <v>390</v>
      </c>
      <c r="BF12" s="75">
        <v>20</v>
      </c>
      <c r="BG12" s="91">
        <v>410</v>
      </c>
      <c r="BH12" s="93">
        <v>0.40196078431372551</v>
      </c>
      <c r="BI12" s="94">
        <v>5.2543893374343202</v>
      </c>
      <c r="BJ12" s="382">
        <v>35</v>
      </c>
      <c r="BK12" s="75" t="s">
        <v>5</v>
      </c>
      <c r="BL12" s="95" t="s">
        <v>5</v>
      </c>
      <c r="BM12" s="95" t="s">
        <v>5</v>
      </c>
      <c r="BN12" s="75"/>
      <c r="BO12" s="95"/>
    </row>
    <row r="13" spans="1:67" s="45" customFormat="1">
      <c r="A13" s="74"/>
      <c r="B13" s="74" t="s">
        <v>282</v>
      </c>
      <c r="C13" s="336">
        <v>2050010</v>
      </c>
      <c r="D13" s="332"/>
      <c r="E13" s="76"/>
      <c r="F13" s="77"/>
      <c r="G13" s="77"/>
      <c r="H13" s="347"/>
      <c r="I13" s="343">
        <v>122050010</v>
      </c>
      <c r="J13" s="78">
        <v>2050010</v>
      </c>
      <c r="K13" s="78">
        <v>1</v>
      </c>
      <c r="L13" s="79">
        <v>0.83</v>
      </c>
      <c r="M13" s="80">
        <v>83</v>
      </c>
      <c r="N13" s="81">
        <v>0.83</v>
      </c>
      <c r="O13" s="80">
        <v>83</v>
      </c>
      <c r="P13" s="82">
        <v>6019</v>
      </c>
      <c r="Q13" s="77">
        <v>5036</v>
      </c>
      <c r="R13" s="77">
        <v>5036</v>
      </c>
      <c r="S13" s="77">
        <v>5029</v>
      </c>
      <c r="T13" s="83">
        <v>4699</v>
      </c>
      <c r="U13" s="354">
        <v>983</v>
      </c>
      <c r="V13" s="84">
        <v>0.19519459888800636</v>
      </c>
      <c r="W13" s="82">
        <v>337</v>
      </c>
      <c r="X13" s="85">
        <v>7.1717386678016595E-2</v>
      </c>
      <c r="Y13" s="74">
        <v>7213.6</v>
      </c>
      <c r="Z13" s="86">
        <v>6035.5</v>
      </c>
      <c r="AA13" s="78">
        <v>2050010</v>
      </c>
      <c r="AB13" s="78">
        <v>1</v>
      </c>
      <c r="AC13" s="74">
        <v>3459</v>
      </c>
      <c r="AD13" s="77">
        <v>3290</v>
      </c>
      <c r="AE13" s="89">
        <v>3290</v>
      </c>
      <c r="AF13" s="83">
        <v>2877</v>
      </c>
      <c r="AG13" s="361">
        <v>169</v>
      </c>
      <c r="AH13" s="87">
        <v>5.1367781155015196E-2</v>
      </c>
      <c r="AI13" s="82">
        <v>413</v>
      </c>
      <c r="AJ13" s="88">
        <v>0.14355231143552311</v>
      </c>
      <c r="AK13" s="74">
        <v>3195</v>
      </c>
      <c r="AL13" s="77">
        <v>2802</v>
      </c>
      <c r="AM13" s="89">
        <v>2802</v>
      </c>
      <c r="AN13" s="83">
        <v>2532</v>
      </c>
      <c r="AO13" s="361">
        <v>393</v>
      </c>
      <c r="AP13" s="87">
        <v>0.14025695931477516</v>
      </c>
      <c r="AQ13" s="82">
        <v>270</v>
      </c>
      <c r="AR13" s="88">
        <v>0.1066350710900474</v>
      </c>
      <c r="AS13" s="366">
        <v>38.493975903614455</v>
      </c>
      <c r="AT13" s="90">
        <v>33.75903614457831</v>
      </c>
      <c r="AU13" s="74">
        <v>2105</v>
      </c>
      <c r="AV13" s="347">
        <v>2555</v>
      </c>
      <c r="AW13" s="75">
        <v>700</v>
      </c>
      <c r="AX13" s="75">
        <v>130</v>
      </c>
      <c r="AY13" s="91">
        <v>830</v>
      </c>
      <c r="AZ13" s="92">
        <v>0.39429928741092635</v>
      </c>
      <c r="BA13" s="373">
        <v>0.47909998470343423</v>
      </c>
      <c r="BB13" s="75">
        <v>490</v>
      </c>
      <c r="BC13" s="93">
        <v>0.23277909738717339</v>
      </c>
      <c r="BD13" s="378">
        <v>3.0388916107986081</v>
      </c>
      <c r="BE13" s="75">
        <v>655</v>
      </c>
      <c r="BF13" s="75">
        <v>90</v>
      </c>
      <c r="BG13" s="91">
        <v>745</v>
      </c>
      <c r="BH13" s="93">
        <v>0.35391923990498814</v>
      </c>
      <c r="BI13" s="94">
        <v>4.626395292875662</v>
      </c>
      <c r="BJ13" s="382">
        <v>45</v>
      </c>
      <c r="BK13" s="75" t="s">
        <v>5</v>
      </c>
      <c r="BL13" s="95" t="s">
        <v>5</v>
      </c>
      <c r="BM13" s="95" t="s">
        <v>5</v>
      </c>
      <c r="BN13" s="75"/>
      <c r="BO13" s="95"/>
    </row>
    <row r="14" spans="1:67" s="45" customFormat="1">
      <c r="A14" s="74"/>
      <c r="B14" s="74" t="s">
        <v>283</v>
      </c>
      <c r="C14" s="336">
        <v>2050011</v>
      </c>
      <c r="D14" s="332"/>
      <c r="E14" s="76"/>
      <c r="F14" s="77"/>
      <c r="G14" s="77"/>
      <c r="H14" s="347"/>
      <c r="I14" s="343">
        <v>122050011</v>
      </c>
      <c r="J14" s="78">
        <v>2050011</v>
      </c>
      <c r="K14" s="78">
        <v>1</v>
      </c>
      <c r="L14" s="79">
        <v>0.81</v>
      </c>
      <c r="M14" s="80">
        <v>81</v>
      </c>
      <c r="N14" s="81">
        <v>0.81</v>
      </c>
      <c r="O14" s="80">
        <v>81</v>
      </c>
      <c r="P14" s="82">
        <v>6013</v>
      </c>
      <c r="Q14" s="77">
        <v>5631</v>
      </c>
      <c r="R14" s="77">
        <v>5631</v>
      </c>
      <c r="S14" s="77">
        <v>5910</v>
      </c>
      <c r="T14" s="83">
        <v>5768</v>
      </c>
      <c r="U14" s="354">
        <v>382</v>
      </c>
      <c r="V14" s="84">
        <v>6.7838749778014559E-2</v>
      </c>
      <c r="W14" s="82">
        <v>-137</v>
      </c>
      <c r="X14" s="85">
        <v>-2.3751733703190014E-2</v>
      </c>
      <c r="Y14" s="74">
        <v>7446.4</v>
      </c>
      <c r="Z14" s="86">
        <v>6970.8</v>
      </c>
      <c r="AA14" s="78">
        <v>2050011</v>
      </c>
      <c r="AB14" s="78">
        <v>1</v>
      </c>
      <c r="AC14" s="74">
        <v>2941</v>
      </c>
      <c r="AD14" s="77">
        <v>2912</v>
      </c>
      <c r="AE14" s="89">
        <v>2912</v>
      </c>
      <c r="AF14" s="83">
        <v>2922</v>
      </c>
      <c r="AG14" s="361">
        <v>29</v>
      </c>
      <c r="AH14" s="87">
        <v>9.9587912087912081E-3</v>
      </c>
      <c r="AI14" s="82">
        <v>-10</v>
      </c>
      <c r="AJ14" s="88">
        <v>-3.4223134839151265E-3</v>
      </c>
      <c r="AK14" s="74">
        <v>2745</v>
      </c>
      <c r="AL14" s="77">
        <v>2564</v>
      </c>
      <c r="AM14" s="89">
        <v>2564</v>
      </c>
      <c r="AN14" s="83">
        <v>2604</v>
      </c>
      <c r="AO14" s="361">
        <v>181</v>
      </c>
      <c r="AP14" s="87">
        <v>7.0592823712948519E-2</v>
      </c>
      <c r="AQ14" s="82">
        <v>-40</v>
      </c>
      <c r="AR14" s="88">
        <v>-1.5360983102918587E-2</v>
      </c>
      <c r="AS14" s="366">
        <v>33.888888888888886</v>
      </c>
      <c r="AT14" s="90">
        <v>31.654320987654319</v>
      </c>
      <c r="AU14" s="74">
        <v>2225</v>
      </c>
      <c r="AV14" s="347">
        <v>3225</v>
      </c>
      <c r="AW14" s="75">
        <v>850</v>
      </c>
      <c r="AX14" s="75">
        <v>125</v>
      </c>
      <c r="AY14" s="91">
        <v>975</v>
      </c>
      <c r="AZ14" s="92">
        <v>0.43820224719101125</v>
      </c>
      <c r="BA14" s="373">
        <v>0.53244501481289341</v>
      </c>
      <c r="BB14" s="75">
        <v>365</v>
      </c>
      <c r="BC14" s="93">
        <v>0.16404494382022472</v>
      </c>
      <c r="BD14" s="378">
        <v>2.1415789010473198</v>
      </c>
      <c r="BE14" s="75">
        <v>710</v>
      </c>
      <c r="BF14" s="75">
        <v>105</v>
      </c>
      <c r="BG14" s="91">
        <v>815</v>
      </c>
      <c r="BH14" s="93">
        <v>0.36629213483146067</v>
      </c>
      <c r="BI14" s="94">
        <v>4.7881324814570023</v>
      </c>
      <c r="BJ14" s="382">
        <v>75</v>
      </c>
      <c r="BK14" s="75" t="s">
        <v>5</v>
      </c>
      <c r="BL14" s="95" t="s">
        <v>5</v>
      </c>
      <c r="BM14" s="95" t="s">
        <v>5</v>
      </c>
      <c r="BN14" s="75"/>
      <c r="BO14" s="95"/>
    </row>
    <row r="15" spans="1:67" s="45" customFormat="1">
      <c r="A15" s="74"/>
      <c r="B15" s="74" t="s">
        <v>284</v>
      </c>
      <c r="C15" s="336">
        <v>2050012</v>
      </c>
      <c r="D15" s="332"/>
      <c r="E15" s="76"/>
      <c r="F15" s="77"/>
      <c r="G15" s="77"/>
      <c r="H15" s="347"/>
      <c r="I15" s="343">
        <v>122050012</v>
      </c>
      <c r="J15" s="78">
        <v>2050012</v>
      </c>
      <c r="K15" s="78">
        <v>1</v>
      </c>
      <c r="L15" s="79">
        <v>0.52</v>
      </c>
      <c r="M15" s="80">
        <v>52</v>
      </c>
      <c r="N15" s="81">
        <v>0.52</v>
      </c>
      <c r="O15" s="80">
        <v>52</v>
      </c>
      <c r="P15" s="82">
        <v>2901</v>
      </c>
      <c r="Q15" s="77">
        <v>2482</v>
      </c>
      <c r="R15" s="77">
        <v>2482</v>
      </c>
      <c r="S15" s="77">
        <v>2650</v>
      </c>
      <c r="T15" s="83">
        <v>2594</v>
      </c>
      <c r="U15" s="354">
        <v>419</v>
      </c>
      <c r="V15" s="84">
        <v>0.16881547139403708</v>
      </c>
      <c r="W15" s="82">
        <v>-112</v>
      </c>
      <c r="X15" s="85">
        <v>-4.3176561295296838E-2</v>
      </c>
      <c r="Y15" s="74">
        <v>5598.2</v>
      </c>
      <c r="Z15" s="86">
        <v>4793.3999999999996</v>
      </c>
      <c r="AA15" s="78">
        <v>2050012</v>
      </c>
      <c r="AB15" s="78">
        <v>1</v>
      </c>
      <c r="AC15" s="74">
        <v>1484</v>
      </c>
      <c r="AD15" s="77">
        <v>1236</v>
      </c>
      <c r="AE15" s="89">
        <v>1236</v>
      </c>
      <c r="AF15" s="83">
        <v>1212</v>
      </c>
      <c r="AG15" s="361">
        <v>248</v>
      </c>
      <c r="AH15" s="87">
        <v>0.20064724919093851</v>
      </c>
      <c r="AI15" s="82">
        <v>24</v>
      </c>
      <c r="AJ15" s="88">
        <v>1.9801980198019802E-2</v>
      </c>
      <c r="AK15" s="74">
        <v>1221</v>
      </c>
      <c r="AL15" s="77">
        <v>1021</v>
      </c>
      <c r="AM15" s="89">
        <v>1021</v>
      </c>
      <c r="AN15" s="83">
        <v>1053</v>
      </c>
      <c r="AO15" s="361">
        <v>200</v>
      </c>
      <c r="AP15" s="87">
        <v>0.19588638589618021</v>
      </c>
      <c r="AQ15" s="82">
        <v>-32</v>
      </c>
      <c r="AR15" s="88">
        <v>-3.0389363722697058E-2</v>
      </c>
      <c r="AS15" s="366">
        <v>23.48076923076923</v>
      </c>
      <c r="AT15" s="90">
        <v>19.634615384615383</v>
      </c>
      <c r="AU15" s="74">
        <v>855</v>
      </c>
      <c r="AV15" s="347">
        <v>1225</v>
      </c>
      <c r="AW15" s="75">
        <v>345</v>
      </c>
      <c r="AX15" s="75">
        <v>85</v>
      </c>
      <c r="AY15" s="91">
        <v>430</v>
      </c>
      <c r="AZ15" s="92">
        <v>0.50292397660818711</v>
      </c>
      <c r="BA15" s="373">
        <v>0.61108624132222011</v>
      </c>
      <c r="BB15" s="75">
        <v>70</v>
      </c>
      <c r="BC15" s="93">
        <v>8.1871345029239762E-2</v>
      </c>
      <c r="BD15" s="378">
        <v>1.0688165147420334</v>
      </c>
      <c r="BE15" s="75">
        <v>275</v>
      </c>
      <c r="BF15" s="75">
        <v>40</v>
      </c>
      <c r="BG15" s="91">
        <v>315</v>
      </c>
      <c r="BH15" s="93">
        <v>0.36842105263157893</v>
      </c>
      <c r="BI15" s="94">
        <v>4.8159614723082216</v>
      </c>
      <c r="BJ15" s="382">
        <v>35</v>
      </c>
      <c r="BK15" s="75" t="s">
        <v>5</v>
      </c>
      <c r="BL15" s="95" t="s">
        <v>5</v>
      </c>
      <c r="BM15" s="95" t="s">
        <v>5</v>
      </c>
      <c r="BN15" s="75" t="s">
        <v>399</v>
      </c>
      <c r="BO15" s="95"/>
    </row>
    <row r="16" spans="1:67" s="45" customFormat="1">
      <c r="A16" s="74"/>
      <c r="B16" s="74" t="s">
        <v>285</v>
      </c>
      <c r="C16" s="336">
        <v>2050013</v>
      </c>
      <c r="D16" s="332"/>
      <c r="E16" s="76"/>
      <c r="F16" s="77"/>
      <c r="G16" s="77"/>
      <c r="H16" s="347"/>
      <c r="I16" s="343">
        <v>122050013</v>
      </c>
      <c r="J16" s="78">
        <v>2050013</v>
      </c>
      <c r="K16" s="78">
        <v>1</v>
      </c>
      <c r="L16" s="79">
        <v>0.8</v>
      </c>
      <c r="M16" s="80">
        <v>80</v>
      </c>
      <c r="N16" s="81">
        <v>0.81</v>
      </c>
      <c r="O16" s="80">
        <v>81</v>
      </c>
      <c r="P16" s="82">
        <v>2630</v>
      </c>
      <c r="Q16" s="77">
        <v>2561</v>
      </c>
      <c r="R16" s="77">
        <v>2561</v>
      </c>
      <c r="S16" s="77">
        <v>2617</v>
      </c>
      <c r="T16" s="83">
        <v>2613</v>
      </c>
      <c r="U16" s="354">
        <v>69</v>
      </c>
      <c r="V16" s="84">
        <v>2.694260054666146E-2</v>
      </c>
      <c r="W16" s="82">
        <v>-52</v>
      </c>
      <c r="X16" s="85">
        <v>-1.9900497512437811E-2</v>
      </c>
      <c r="Y16" s="74">
        <v>3267.5</v>
      </c>
      <c r="Z16" s="86">
        <v>3181.4</v>
      </c>
      <c r="AA16" s="78">
        <v>2050013</v>
      </c>
      <c r="AB16" s="78">
        <v>1</v>
      </c>
      <c r="AC16" s="74">
        <v>1149</v>
      </c>
      <c r="AD16" s="77">
        <v>1167</v>
      </c>
      <c r="AE16" s="89">
        <v>1167</v>
      </c>
      <c r="AF16" s="83">
        <v>1162</v>
      </c>
      <c r="AG16" s="361">
        <v>-18</v>
      </c>
      <c r="AH16" s="87">
        <v>-1.5424164524421594E-2</v>
      </c>
      <c r="AI16" s="82">
        <v>5</v>
      </c>
      <c r="AJ16" s="88">
        <v>4.3029259896729772E-3</v>
      </c>
      <c r="AK16" s="74">
        <v>1093</v>
      </c>
      <c r="AL16" s="77">
        <v>1087</v>
      </c>
      <c r="AM16" s="89">
        <v>1087</v>
      </c>
      <c r="AN16" s="83">
        <v>1100</v>
      </c>
      <c r="AO16" s="361">
        <v>6</v>
      </c>
      <c r="AP16" s="87">
        <v>5.5197792088316471E-3</v>
      </c>
      <c r="AQ16" s="82">
        <v>-13</v>
      </c>
      <c r="AR16" s="88">
        <v>-1.1818181818181818E-2</v>
      </c>
      <c r="AS16" s="366">
        <v>13.6625</v>
      </c>
      <c r="AT16" s="90">
        <v>13.419753086419753</v>
      </c>
      <c r="AU16" s="74">
        <v>815</v>
      </c>
      <c r="AV16" s="347">
        <v>1245</v>
      </c>
      <c r="AW16" s="75">
        <v>520</v>
      </c>
      <c r="AX16" s="75">
        <v>30</v>
      </c>
      <c r="AY16" s="91">
        <v>550</v>
      </c>
      <c r="AZ16" s="92">
        <v>0.67484662576687116</v>
      </c>
      <c r="BA16" s="373">
        <v>0.81998374941296626</v>
      </c>
      <c r="BB16" s="75">
        <v>85</v>
      </c>
      <c r="BC16" s="93">
        <v>0.10429447852760736</v>
      </c>
      <c r="BD16" s="378">
        <v>1.3615467170705922</v>
      </c>
      <c r="BE16" s="75">
        <v>140</v>
      </c>
      <c r="BF16" s="75">
        <v>35</v>
      </c>
      <c r="BG16" s="91">
        <v>175</v>
      </c>
      <c r="BH16" s="93">
        <v>0.21472392638036811</v>
      </c>
      <c r="BI16" s="94">
        <v>2.8068487108544851</v>
      </c>
      <c r="BJ16" s="382">
        <v>15</v>
      </c>
      <c r="BK16" s="75" t="s">
        <v>5</v>
      </c>
      <c r="BL16" s="95" t="s">
        <v>5</v>
      </c>
      <c r="BM16" s="95" t="s">
        <v>5</v>
      </c>
      <c r="BN16" s="75" t="s">
        <v>399</v>
      </c>
      <c r="BO16" s="95"/>
    </row>
    <row r="17" spans="1:67" s="45" customFormat="1">
      <c r="A17" s="96"/>
      <c r="B17" s="96" t="s">
        <v>286</v>
      </c>
      <c r="C17" s="335">
        <v>2050014</v>
      </c>
      <c r="D17" s="206"/>
      <c r="E17" s="98"/>
      <c r="F17" s="99"/>
      <c r="G17" s="99"/>
      <c r="H17" s="214"/>
      <c r="I17" s="342">
        <v>122050014</v>
      </c>
      <c r="J17" s="100">
        <v>2050014</v>
      </c>
      <c r="K17" s="100">
        <v>1</v>
      </c>
      <c r="L17" s="101">
        <v>1.84</v>
      </c>
      <c r="M17" s="102">
        <v>184</v>
      </c>
      <c r="N17" s="103">
        <v>1.84</v>
      </c>
      <c r="O17" s="102">
        <v>184</v>
      </c>
      <c r="P17" s="104">
        <v>4390</v>
      </c>
      <c r="Q17" s="99">
        <v>4248</v>
      </c>
      <c r="R17" s="99">
        <v>4248</v>
      </c>
      <c r="S17" s="99">
        <v>4104</v>
      </c>
      <c r="T17" s="105">
        <v>4023</v>
      </c>
      <c r="U17" s="353">
        <v>142</v>
      </c>
      <c r="V17" s="106">
        <v>3.3427495291902073E-2</v>
      </c>
      <c r="W17" s="104">
        <v>225</v>
      </c>
      <c r="X17" s="107">
        <v>5.5928411633109618E-2</v>
      </c>
      <c r="Y17" s="96">
        <v>2389.1</v>
      </c>
      <c r="Z17" s="108">
        <v>2312.1999999999998</v>
      </c>
      <c r="AA17" s="100">
        <v>2050014</v>
      </c>
      <c r="AB17" s="100">
        <v>1</v>
      </c>
      <c r="AC17" s="96">
        <v>2091</v>
      </c>
      <c r="AD17" s="99">
        <v>2047</v>
      </c>
      <c r="AE17" s="111">
        <v>2047</v>
      </c>
      <c r="AF17" s="105">
        <v>1962</v>
      </c>
      <c r="AG17" s="360">
        <v>44</v>
      </c>
      <c r="AH17" s="109">
        <v>2.1494870542256961E-2</v>
      </c>
      <c r="AI17" s="104">
        <v>85</v>
      </c>
      <c r="AJ17" s="110">
        <v>4.3323139653414881E-2</v>
      </c>
      <c r="AK17" s="96">
        <v>2000</v>
      </c>
      <c r="AL17" s="99">
        <v>1947</v>
      </c>
      <c r="AM17" s="111">
        <v>1947</v>
      </c>
      <c r="AN17" s="105">
        <v>1882</v>
      </c>
      <c r="AO17" s="360">
        <v>53</v>
      </c>
      <c r="AP17" s="109">
        <v>2.7221366204417053E-2</v>
      </c>
      <c r="AQ17" s="104">
        <v>65</v>
      </c>
      <c r="AR17" s="110">
        <v>3.4537725823591922E-2</v>
      </c>
      <c r="AS17" s="365">
        <v>10.869565217391305</v>
      </c>
      <c r="AT17" s="112">
        <v>10.581521739130435</v>
      </c>
      <c r="AU17" s="96">
        <v>1270</v>
      </c>
      <c r="AV17" s="214">
        <v>1835</v>
      </c>
      <c r="AW17" s="97">
        <v>975</v>
      </c>
      <c r="AX17" s="97">
        <v>110</v>
      </c>
      <c r="AY17" s="113">
        <v>1085</v>
      </c>
      <c r="AZ17" s="114">
        <v>0.85433070866141736</v>
      </c>
      <c r="BA17" s="372">
        <v>1.0380689048133869</v>
      </c>
      <c r="BB17" s="97">
        <v>110</v>
      </c>
      <c r="BC17" s="115">
        <v>8.6614173228346455E-2</v>
      </c>
      <c r="BD17" s="377">
        <v>1.1307333319627475</v>
      </c>
      <c r="BE17" s="97">
        <v>50</v>
      </c>
      <c r="BF17" s="97">
        <v>0</v>
      </c>
      <c r="BG17" s="113">
        <v>50</v>
      </c>
      <c r="BH17" s="115">
        <v>3.937007874015748E-2</v>
      </c>
      <c r="BI17" s="116">
        <v>0.51464155215892127</v>
      </c>
      <c r="BJ17" s="339">
        <v>30</v>
      </c>
      <c r="BK17" s="97" t="s">
        <v>7</v>
      </c>
      <c r="BL17" s="117" t="s">
        <v>7</v>
      </c>
      <c r="BM17" s="117" t="s">
        <v>7</v>
      </c>
      <c r="BN17" s="97" t="s">
        <v>399</v>
      </c>
      <c r="BO17" s="117"/>
    </row>
    <row r="18" spans="1:67" s="45" customFormat="1">
      <c r="A18" s="184"/>
      <c r="B18" s="184" t="s">
        <v>287</v>
      </c>
      <c r="C18" s="337">
        <v>2050015</v>
      </c>
      <c r="D18" s="333"/>
      <c r="E18" s="164"/>
      <c r="F18" s="165"/>
      <c r="G18" s="165"/>
      <c r="H18" s="348"/>
      <c r="I18" s="344">
        <v>122050015</v>
      </c>
      <c r="J18" s="166">
        <v>2050015</v>
      </c>
      <c r="K18" s="166">
        <v>1</v>
      </c>
      <c r="L18" s="167">
        <v>2.04</v>
      </c>
      <c r="M18" s="168">
        <v>204</v>
      </c>
      <c r="N18" s="169">
        <v>2.04</v>
      </c>
      <c r="O18" s="168">
        <v>204</v>
      </c>
      <c r="P18" s="170">
        <v>5389</v>
      </c>
      <c r="Q18" s="165">
        <v>4829</v>
      </c>
      <c r="R18" s="165">
        <v>4829</v>
      </c>
      <c r="S18" s="165">
        <v>4691</v>
      </c>
      <c r="T18" s="171">
        <v>4746</v>
      </c>
      <c r="U18" s="356">
        <v>560</v>
      </c>
      <c r="V18" s="172">
        <v>0.11596603851729137</v>
      </c>
      <c r="W18" s="170">
        <v>83</v>
      </c>
      <c r="X18" s="173">
        <v>1.7488411293721029E-2</v>
      </c>
      <c r="Y18" s="184">
        <v>2638.8</v>
      </c>
      <c r="Z18" s="174">
        <v>2364.1</v>
      </c>
      <c r="AA18" s="166">
        <v>2050015</v>
      </c>
      <c r="AB18" s="166">
        <v>1</v>
      </c>
      <c r="AC18" s="184">
        <v>2733</v>
      </c>
      <c r="AD18" s="165">
        <v>2575</v>
      </c>
      <c r="AE18" s="177">
        <v>2575</v>
      </c>
      <c r="AF18" s="171">
        <v>2502</v>
      </c>
      <c r="AG18" s="362">
        <v>158</v>
      </c>
      <c r="AH18" s="175">
        <v>6.1359223300970871E-2</v>
      </c>
      <c r="AI18" s="170">
        <v>73</v>
      </c>
      <c r="AJ18" s="176">
        <v>2.9176658673061552E-2</v>
      </c>
      <c r="AK18" s="184">
        <v>2624</v>
      </c>
      <c r="AL18" s="165">
        <v>2425</v>
      </c>
      <c r="AM18" s="177">
        <v>2425</v>
      </c>
      <c r="AN18" s="171">
        <v>2303</v>
      </c>
      <c r="AO18" s="362">
        <v>199</v>
      </c>
      <c r="AP18" s="175">
        <v>8.2061855670103087E-2</v>
      </c>
      <c r="AQ18" s="170">
        <v>122</v>
      </c>
      <c r="AR18" s="176">
        <v>5.2974381241858444E-2</v>
      </c>
      <c r="AS18" s="367">
        <v>12.862745098039216</v>
      </c>
      <c r="AT18" s="178">
        <v>11.887254901960784</v>
      </c>
      <c r="AU18" s="184">
        <v>2040</v>
      </c>
      <c r="AV18" s="348">
        <v>2225</v>
      </c>
      <c r="AW18" s="163">
        <v>1315</v>
      </c>
      <c r="AX18" s="163">
        <v>255</v>
      </c>
      <c r="AY18" s="179">
        <v>1570</v>
      </c>
      <c r="AZ18" s="180">
        <v>0.76960784313725494</v>
      </c>
      <c r="BA18" s="374">
        <v>0.93512496128463551</v>
      </c>
      <c r="BB18" s="163">
        <v>250</v>
      </c>
      <c r="BC18" s="181">
        <v>0.12254901960784313</v>
      </c>
      <c r="BD18" s="379">
        <v>1.5998566528439051</v>
      </c>
      <c r="BE18" s="163">
        <v>140</v>
      </c>
      <c r="BF18" s="163">
        <v>30</v>
      </c>
      <c r="BG18" s="179">
        <v>170</v>
      </c>
      <c r="BH18" s="181">
        <v>8.3333333333333329E-2</v>
      </c>
      <c r="BI18" s="182">
        <v>1.0893246187363834</v>
      </c>
      <c r="BJ18" s="383">
        <v>50</v>
      </c>
      <c r="BK18" s="163" t="s">
        <v>6</v>
      </c>
      <c r="BL18" s="183" t="s">
        <v>6</v>
      </c>
      <c r="BM18" s="183" t="s">
        <v>6</v>
      </c>
      <c r="BN18" s="163" t="s">
        <v>398</v>
      </c>
      <c r="BO18" s="183"/>
    </row>
    <row r="19" spans="1:67" s="45" customFormat="1">
      <c r="A19" s="96" t="s">
        <v>48</v>
      </c>
      <c r="B19" s="96" t="s">
        <v>288</v>
      </c>
      <c r="C19" s="335">
        <v>2050016</v>
      </c>
      <c r="D19" s="206"/>
      <c r="E19" s="98"/>
      <c r="F19" s="99"/>
      <c r="G19" s="99"/>
      <c r="H19" s="214"/>
      <c r="I19" s="342">
        <v>122050016</v>
      </c>
      <c r="J19" s="100">
        <v>2050016</v>
      </c>
      <c r="K19" s="100">
        <v>1</v>
      </c>
      <c r="L19" s="101">
        <v>2.56</v>
      </c>
      <c r="M19" s="102">
        <v>256</v>
      </c>
      <c r="N19" s="103">
        <v>2.56</v>
      </c>
      <c r="O19" s="102">
        <v>256</v>
      </c>
      <c r="P19" s="104">
        <v>4021</v>
      </c>
      <c r="Q19" s="99">
        <v>3766</v>
      </c>
      <c r="R19" s="99">
        <v>3766</v>
      </c>
      <c r="S19" s="99">
        <v>3351</v>
      </c>
      <c r="T19" s="105">
        <v>3058</v>
      </c>
      <c r="U19" s="353">
        <v>255</v>
      </c>
      <c r="V19" s="106">
        <v>6.7711099309612319E-2</v>
      </c>
      <c r="W19" s="104">
        <v>708</v>
      </c>
      <c r="X19" s="107">
        <v>0.23152387181164161</v>
      </c>
      <c r="Y19" s="96">
        <v>1569.1</v>
      </c>
      <c r="Z19" s="108">
        <v>1468.9</v>
      </c>
      <c r="AA19" s="100">
        <v>2050016</v>
      </c>
      <c r="AB19" s="100">
        <v>1</v>
      </c>
      <c r="AC19" s="96">
        <v>1854</v>
      </c>
      <c r="AD19" s="99">
        <v>1838</v>
      </c>
      <c r="AE19" s="111">
        <v>1838</v>
      </c>
      <c r="AF19" s="105">
        <v>1386</v>
      </c>
      <c r="AG19" s="360">
        <v>16</v>
      </c>
      <c r="AH19" s="109">
        <v>8.7051142546245922E-3</v>
      </c>
      <c r="AI19" s="104">
        <v>452</v>
      </c>
      <c r="AJ19" s="110">
        <v>0.32611832611832614</v>
      </c>
      <c r="AK19" s="96">
        <v>1772</v>
      </c>
      <c r="AL19" s="99">
        <v>1707</v>
      </c>
      <c r="AM19" s="111">
        <v>1707</v>
      </c>
      <c r="AN19" s="105">
        <v>1322</v>
      </c>
      <c r="AO19" s="360">
        <v>65</v>
      </c>
      <c r="AP19" s="109">
        <v>3.8078500292911543E-2</v>
      </c>
      <c r="AQ19" s="104">
        <v>385</v>
      </c>
      <c r="AR19" s="110">
        <v>0.29122541603630864</v>
      </c>
      <c r="AS19" s="365">
        <v>6.921875</v>
      </c>
      <c r="AT19" s="112">
        <v>6.66796875</v>
      </c>
      <c r="AU19" s="96">
        <v>1395</v>
      </c>
      <c r="AV19" s="214">
        <v>1980</v>
      </c>
      <c r="AW19" s="97">
        <v>1030</v>
      </c>
      <c r="AX19" s="97">
        <v>115</v>
      </c>
      <c r="AY19" s="113">
        <v>1145</v>
      </c>
      <c r="AZ19" s="114">
        <v>0.82078853046594979</v>
      </c>
      <c r="BA19" s="372">
        <v>0.99731291672654898</v>
      </c>
      <c r="BB19" s="97">
        <v>135</v>
      </c>
      <c r="BC19" s="115">
        <v>9.6774193548387094E-2</v>
      </c>
      <c r="BD19" s="377">
        <v>1.263370672955445</v>
      </c>
      <c r="BE19" s="97">
        <v>60</v>
      </c>
      <c r="BF19" s="97">
        <v>10</v>
      </c>
      <c r="BG19" s="113">
        <v>70</v>
      </c>
      <c r="BH19" s="115">
        <v>5.0179211469534052E-2</v>
      </c>
      <c r="BI19" s="116">
        <v>0.65593740483051044</v>
      </c>
      <c r="BJ19" s="339">
        <v>30</v>
      </c>
      <c r="BK19" s="97" t="s">
        <v>7</v>
      </c>
      <c r="BL19" s="117" t="s">
        <v>7</v>
      </c>
      <c r="BM19" s="117" t="s">
        <v>7</v>
      </c>
      <c r="BN19" s="97" t="s">
        <v>399</v>
      </c>
      <c r="BO19" s="117"/>
    </row>
    <row r="20" spans="1:67" s="46" customFormat="1">
      <c r="A20" s="96" t="s">
        <v>49</v>
      </c>
      <c r="B20" s="96" t="s">
        <v>289</v>
      </c>
      <c r="C20" s="335">
        <v>2050017</v>
      </c>
      <c r="D20" s="206"/>
      <c r="E20" s="98"/>
      <c r="F20" s="99"/>
      <c r="G20" s="99"/>
      <c r="H20" s="214"/>
      <c r="I20" s="342">
        <v>122050017</v>
      </c>
      <c r="J20" s="100">
        <v>2050017</v>
      </c>
      <c r="K20" s="100">
        <v>1</v>
      </c>
      <c r="L20" s="101">
        <v>2.91</v>
      </c>
      <c r="M20" s="102">
        <v>291</v>
      </c>
      <c r="N20" s="103">
        <v>2.91</v>
      </c>
      <c r="O20" s="102">
        <v>291</v>
      </c>
      <c r="P20" s="104">
        <v>2999</v>
      </c>
      <c r="Q20" s="99">
        <v>2914</v>
      </c>
      <c r="R20" s="99">
        <v>2914</v>
      </c>
      <c r="S20" s="99">
        <v>2710</v>
      </c>
      <c r="T20" s="105">
        <v>2266</v>
      </c>
      <c r="U20" s="353">
        <v>85</v>
      </c>
      <c r="V20" s="106">
        <v>2.916952642415923E-2</v>
      </c>
      <c r="W20" s="104">
        <v>648</v>
      </c>
      <c r="X20" s="107">
        <v>0.28596646072374227</v>
      </c>
      <c r="Y20" s="96">
        <v>1029.8</v>
      </c>
      <c r="Z20" s="108">
        <v>1000.2</v>
      </c>
      <c r="AA20" s="100">
        <v>2050017</v>
      </c>
      <c r="AB20" s="100">
        <v>1</v>
      </c>
      <c r="AC20" s="96">
        <v>1305</v>
      </c>
      <c r="AD20" s="99">
        <v>1275</v>
      </c>
      <c r="AE20" s="111">
        <v>1275</v>
      </c>
      <c r="AF20" s="105">
        <v>1041</v>
      </c>
      <c r="AG20" s="360">
        <v>30</v>
      </c>
      <c r="AH20" s="109">
        <v>2.3529411764705882E-2</v>
      </c>
      <c r="AI20" s="104">
        <v>234</v>
      </c>
      <c r="AJ20" s="110">
        <v>0.22478386167146974</v>
      </c>
      <c r="AK20" s="96">
        <v>1258</v>
      </c>
      <c r="AL20" s="99">
        <v>1201</v>
      </c>
      <c r="AM20" s="111">
        <v>1201</v>
      </c>
      <c r="AN20" s="105">
        <v>976</v>
      </c>
      <c r="AO20" s="360">
        <v>57</v>
      </c>
      <c r="AP20" s="109">
        <v>4.7460449625312241E-2</v>
      </c>
      <c r="AQ20" s="104">
        <v>225</v>
      </c>
      <c r="AR20" s="110">
        <v>0.23053278688524589</v>
      </c>
      <c r="AS20" s="365">
        <v>4.3230240549828176</v>
      </c>
      <c r="AT20" s="112">
        <v>4.1271477663230245</v>
      </c>
      <c r="AU20" s="96">
        <v>1045</v>
      </c>
      <c r="AV20" s="214">
        <v>1310</v>
      </c>
      <c r="AW20" s="97">
        <v>830</v>
      </c>
      <c r="AX20" s="97">
        <v>80</v>
      </c>
      <c r="AY20" s="113">
        <v>910</v>
      </c>
      <c r="AZ20" s="114">
        <v>0.87081339712918659</v>
      </c>
      <c r="BA20" s="372">
        <v>1.0580964728179667</v>
      </c>
      <c r="BB20" s="97">
        <v>45</v>
      </c>
      <c r="BC20" s="115">
        <v>4.3062200956937802E-2</v>
      </c>
      <c r="BD20" s="377">
        <v>0.56216972528639431</v>
      </c>
      <c r="BE20" s="97">
        <v>40</v>
      </c>
      <c r="BF20" s="97">
        <v>15</v>
      </c>
      <c r="BG20" s="113">
        <v>55</v>
      </c>
      <c r="BH20" s="115">
        <v>5.2631578947368418E-2</v>
      </c>
      <c r="BI20" s="116">
        <v>0.68799449604403162</v>
      </c>
      <c r="BJ20" s="339">
        <v>35</v>
      </c>
      <c r="BK20" s="97" t="s">
        <v>7</v>
      </c>
      <c r="BL20" s="117" t="s">
        <v>7</v>
      </c>
      <c r="BM20" s="117" t="s">
        <v>7</v>
      </c>
      <c r="BN20" s="97" t="s">
        <v>399</v>
      </c>
      <c r="BO20" s="117"/>
    </row>
    <row r="21" spans="1:67" s="46" customFormat="1">
      <c r="A21" s="74" t="s">
        <v>50</v>
      </c>
      <c r="B21" s="74" t="s">
        <v>290</v>
      </c>
      <c r="C21" s="336">
        <v>2050018</v>
      </c>
      <c r="D21" s="332"/>
      <c r="E21" s="76"/>
      <c r="F21" s="77"/>
      <c r="G21" s="77"/>
      <c r="H21" s="347"/>
      <c r="I21" s="343">
        <v>122050018</v>
      </c>
      <c r="J21" s="78">
        <v>2050018</v>
      </c>
      <c r="K21" s="78">
        <v>1</v>
      </c>
      <c r="L21" s="79">
        <v>1.4</v>
      </c>
      <c r="M21" s="80">
        <v>140</v>
      </c>
      <c r="N21" s="81">
        <v>1.4</v>
      </c>
      <c r="O21" s="80">
        <v>140</v>
      </c>
      <c r="P21" s="82">
        <v>3758</v>
      </c>
      <c r="Q21" s="77">
        <v>3544</v>
      </c>
      <c r="R21" s="77">
        <v>3544</v>
      </c>
      <c r="S21" s="77">
        <v>3622</v>
      </c>
      <c r="T21" s="83">
        <v>3642</v>
      </c>
      <c r="U21" s="354">
        <v>214</v>
      </c>
      <c r="V21" s="84">
        <v>6.0383747178329568E-2</v>
      </c>
      <c r="W21" s="82">
        <v>-98</v>
      </c>
      <c r="X21" s="85">
        <v>-2.6908292147171883E-2</v>
      </c>
      <c r="Y21" s="74">
        <v>2690.2</v>
      </c>
      <c r="Z21" s="86">
        <v>2537.6</v>
      </c>
      <c r="AA21" s="78">
        <v>2050018</v>
      </c>
      <c r="AB21" s="78">
        <v>1</v>
      </c>
      <c r="AC21" s="74">
        <v>2021</v>
      </c>
      <c r="AD21" s="77">
        <v>1986</v>
      </c>
      <c r="AE21" s="89">
        <v>1986</v>
      </c>
      <c r="AF21" s="83">
        <v>1985</v>
      </c>
      <c r="AG21" s="361">
        <v>35</v>
      </c>
      <c r="AH21" s="87">
        <v>1.7623363544813697E-2</v>
      </c>
      <c r="AI21" s="82">
        <v>1</v>
      </c>
      <c r="AJ21" s="88">
        <v>5.0377833753148613E-4</v>
      </c>
      <c r="AK21" s="74">
        <v>1961</v>
      </c>
      <c r="AL21" s="77">
        <v>1869</v>
      </c>
      <c r="AM21" s="89">
        <v>1869</v>
      </c>
      <c r="AN21" s="83">
        <v>1922</v>
      </c>
      <c r="AO21" s="361">
        <v>92</v>
      </c>
      <c r="AP21" s="87">
        <v>4.9224184055644729E-2</v>
      </c>
      <c r="AQ21" s="82">
        <v>-53</v>
      </c>
      <c r="AR21" s="88">
        <v>-2.7575442247658687E-2</v>
      </c>
      <c r="AS21" s="366">
        <v>14.007142857142858</v>
      </c>
      <c r="AT21" s="90">
        <v>13.35</v>
      </c>
      <c r="AU21" s="74">
        <v>1255</v>
      </c>
      <c r="AV21" s="347">
        <v>1650</v>
      </c>
      <c r="AW21" s="75">
        <v>670</v>
      </c>
      <c r="AX21" s="75">
        <v>90</v>
      </c>
      <c r="AY21" s="91">
        <v>760</v>
      </c>
      <c r="AZ21" s="92">
        <v>0.60557768924302791</v>
      </c>
      <c r="BA21" s="373">
        <v>0.73581736238521012</v>
      </c>
      <c r="BB21" s="75">
        <v>255</v>
      </c>
      <c r="BC21" s="93">
        <v>0.20318725099601595</v>
      </c>
      <c r="BD21" s="378">
        <v>2.6525750782769704</v>
      </c>
      <c r="BE21" s="75">
        <v>180</v>
      </c>
      <c r="BF21" s="75">
        <v>20</v>
      </c>
      <c r="BG21" s="91">
        <v>200</v>
      </c>
      <c r="BH21" s="93">
        <v>0.15936254980079681</v>
      </c>
      <c r="BI21" s="94">
        <v>2.083170585631331</v>
      </c>
      <c r="BJ21" s="382">
        <v>45</v>
      </c>
      <c r="BK21" s="75" t="s">
        <v>5</v>
      </c>
      <c r="BL21" s="95" t="s">
        <v>5</v>
      </c>
      <c r="BM21" s="95" t="s">
        <v>5</v>
      </c>
      <c r="BN21" s="75"/>
      <c r="BO21" s="95"/>
    </row>
    <row r="22" spans="1:67" s="46" customFormat="1">
      <c r="A22" s="74" t="s">
        <v>50</v>
      </c>
      <c r="B22" s="74" t="s">
        <v>291</v>
      </c>
      <c r="C22" s="336">
        <v>2050019</v>
      </c>
      <c r="D22" s="332"/>
      <c r="E22" s="76"/>
      <c r="F22" s="77"/>
      <c r="G22" s="77"/>
      <c r="H22" s="347"/>
      <c r="I22" s="343">
        <v>122050019</v>
      </c>
      <c r="J22" s="78">
        <v>2050019</v>
      </c>
      <c r="K22" s="78">
        <v>1</v>
      </c>
      <c r="L22" s="79">
        <v>0.89</v>
      </c>
      <c r="M22" s="80">
        <v>89</v>
      </c>
      <c r="N22" s="81">
        <v>0.89</v>
      </c>
      <c r="O22" s="80">
        <v>89</v>
      </c>
      <c r="P22" s="82">
        <v>5126</v>
      </c>
      <c r="Q22" s="77">
        <v>5062</v>
      </c>
      <c r="R22" s="77">
        <v>5062</v>
      </c>
      <c r="S22" s="77">
        <v>4956</v>
      </c>
      <c r="T22" s="83">
        <v>4412</v>
      </c>
      <c r="U22" s="354">
        <v>64</v>
      </c>
      <c r="V22" s="84">
        <v>1.2643224022125641E-2</v>
      </c>
      <c r="W22" s="82">
        <v>650</v>
      </c>
      <c r="X22" s="85">
        <v>0.14732547597461468</v>
      </c>
      <c r="Y22" s="74">
        <v>5755</v>
      </c>
      <c r="Z22" s="86">
        <v>5681.9</v>
      </c>
      <c r="AA22" s="78">
        <v>2050019</v>
      </c>
      <c r="AB22" s="78">
        <v>1</v>
      </c>
      <c r="AC22" s="74">
        <v>2603</v>
      </c>
      <c r="AD22" s="77">
        <v>2658</v>
      </c>
      <c r="AE22" s="89">
        <v>2658</v>
      </c>
      <c r="AF22" s="83">
        <v>2269</v>
      </c>
      <c r="AG22" s="361">
        <v>-55</v>
      </c>
      <c r="AH22" s="87">
        <v>-2.0692249811888639E-2</v>
      </c>
      <c r="AI22" s="82">
        <v>389</v>
      </c>
      <c r="AJ22" s="88">
        <v>0.17144116350815336</v>
      </c>
      <c r="AK22" s="74">
        <v>2480</v>
      </c>
      <c r="AL22" s="77">
        <v>2501</v>
      </c>
      <c r="AM22" s="89">
        <v>2501</v>
      </c>
      <c r="AN22" s="83">
        <v>2148</v>
      </c>
      <c r="AO22" s="361">
        <v>-21</v>
      </c>
      <c r="AP22" s="87">
        <v>-8.3966413434626158E-3</v>
      </c>
      <c r="AQ22" s="82">
        <v>353</v>
      </c>
      <c r="AR22" s="88">
        <v>0.16433891992551211</v>
      </c>
      <c r="AS22" s="366">
        <v>27.865168539325843</v>
      </c>
      <c r="AT22" s="90">
        <v>28.101123595505619</v>
      </c>
      <c r="AU22" s="74">
        <v>1640</v>
      </c>
      <c r="AV22" s="347">
        <v>2795</v>
      </c>
      <c r="AW22" s="75">
        <v>820</v>
      </c>
      <c r="AX22" s="75">
        <v>120</v>
      </c>
      <c r="AY22" s="91">
        <v>940</v>
      </c>
      <c r="AZ22" s="92">
        <v>0.57317073170731703</v>
      </c>
      <c r="BA22" s="373">
        <v>0.69644074326526983</v>
      </c>
      <c r="BB22" s="75">
        <v>175</v>
      </c>
      <c r="BC22" s="93">
        <v>0.10670731707317073</v>
      </c>
      <c r="BD22" s="378">
        <v>1.3930459147933516</v>
      </c>
      <c r="BE22" s="75">
        <v>390</v>
      </c>
      <c r="BF22" s="75">
        <v>80</v>
      </c>
      <c r="BG22" s="91">
        <v>470</v>
      </c>
      <c r="BH22" s="93">
        <v>0.28658536585365851</v>
      </c>
      <c r="BI22" s="94">
        <v>3.7462139327275623</v>
      </c>
      <c r="BJ22" s="382">
        <v>60</v>
      </c>
      <c r="BK22" s="75" t="s">
        <v>5</v>
      </c>
      <c r="BL22" s="95" t="s">
        <v>5</v>
      </c>
      <c r="BM22" s="95" t="s">
        <v>5</v>
      </c>
      <c r="BN22" s="75" t="s">
        <v>399</v>
      </c>
      <c r="BO22" s="95"/>
    </row>
    <row r="23" spans="1:67" s="46" customFormat="1">
      <c r="A23" s="74" t="s">
        <v>423</v>
      </c>
      <c r="B23" s="74" t="s">
        <v>292</v>
      </c>
      <c r="C23" s="336">
        <v>2050020</v>
      </c>
      <c r="D23" s="332"/>
      <c r="E23" s="76"/>
      <c r="F23" s="77"/>
      <c r="G23" s="77"/>
      <c r="H23" s="347"/>
      <c r="I23" s="343">
        <v>122050020</v>
      </c>
      <c r="J23" s="78">
        <v>2050020</v>
      </c>
      <c r="K23" s="78">
        <v>1</v>
      </c>
      <c r="L23" s="79">
        <v>1</v>
      </c>
      <c r="M23" s="80">
        <v>100</v>
      </c>
      <c r="N23" s="81">
        <v>1</v>
      </c>
      <c r="O23" s="80">
        <v>100</v>
      </c>
      <c r="P23" s="82">
        <v>3602</v>
      </c>
      <c r="Q23" s="77">
        <v>2562</v>
      </c>
      <c r="R23" s="77">
        <v>2562</v>
      </c>
      <c r="S23" s="77">
        <v>2665</v>
      </c>
      <c r="T23" s="83">
        <v>2672</v>
      </c>
      <c r="U23" s="354">
        <v>1040</v>
      </c>
      <c r="V23" s="84">
        <v>0.4059328649492584</v>
      </c>
      <c r="W23" s="82">
        <v>-110</v>
      </c>
      <c r="X23" s="85">
        <v>-4.1167664670658681E-2</v>
      </c>
      <c r="Y23" s="74">
        <v>3607.4</v>
      </c>
      <c r="Z23" s="86">
        <v>2564.3000000000002</v>
      </c>
      <c r="AA23" s="78">
        <v>2050020</v>
      </c>
      <c r="AB23" s="78">
        <v>1</v>
      </c>
      <c r="AC23" s="74">
        <v>1969</v>
      </c>
      <c r="AD23" s="77">
        <v>1127</v>
      </c>
      <c r="AE23" s="89">
        <v>1127</v>
      </c>
      <c r="AF23" s="83">
        <v>1041</v>
      </c>
      <c r="AG23" s="361">
        <v>842</v>
      </c>
      <c r="AH23" s="87">
        <v>0.74711623779946756</v>
      </c>
      <c r="AI23" s="82">
        <v>86</v>
      </c>
      <c r="AJ23" s="88">
        <v>8.2612872238232465E-2</v>
      </c>
      <c r="AK23" s="74">
        <v>1839</v>
      </c>
      <c r="AL23" s="77">
        <v>1009</v>
      </c>
      <c r="AM23" s="89">
        <v>1009</v>
      </c>
      <c r="AN23" s="83">
        <v>958</v>
      </c>
      <c r="AO23" s="361">
        <v>830</v>
      </c>
      <c r="AP23" s="87">
        <v>0.82259663032705654</v>
      </c>
      <c r="AQ23" s="82">
        <v>51</v>
      </c>
      <c r="AR23" s="88">
        <v>5.3235908141962419E-2</v>
      </c>
      <c r="AS23" s="366">
        <v>18.39</v>
      </c>
      <c r="AT23" s="90">
        <v>10.09</v>
      </c>
      <c r="AU23" s="74">
        <v>1065</v>
      </c>
      <c r="AV23" s="347">
        <v>1050</v>
      </c>
      <c r="AW23" s="75">
        <v>585</v>
      </c>
      <c r="AX23" s="75">
        <v>65</v>
      </c>
      <c r="AY23" s="91">
        <v>650</v>
      </c>
      <c r="AZ23" s="92">
        <v>0.61032863849765262</v>
      </c>
      <c r="BA23" s="373">
        <v>0.74159008322922559</v>
      </c>
      <c r="BB23" s="75">
        <v>75</v>
      </c>
      <c r="BC23" s="93">
        <v>7.0422535211267609E-2</v>
      </c>
      <c r="BD23" s="378">
        <v>0.91935424557790613</v>
      </c>
      <c r="BE23" s="75">
        <v>270</v>
      </c>
      <c r="BF23" s="75">
        <v>25</v>
      </c>
      <c r="BG23" s="91">
        <v>295</v>
      </c>
      <c r="BH23" s="93">
        <v>0.27699530516431925</v>
      </c>
      <c r="BI23" s="94">
        <v>3.6208536622786829</v>
      </c>
      <c r="BJ23" s="382">
        <v>40</v>
      </c>
      <c r="BK23" s="75" t="s">
        <v>5</v>
      </c>
      <c r="BL23" s="95" t="s">
        <v>5</v>
      </c>
      <c r="BM23" s="95" t="s">
        <v>5</v>
      </c>
      <c r="BN23" s="75" t="s">
        <v>399</v>
      </c>
      <c r="BO23" s="95"/>
    </row>
    <row r="24" spans="1:67" s="46" customFormat="1">
      <c r="A24" s="74"/>
      <c r="B24" s="74" t="s">
        <v>293</v>
      </c>
      <c r="C24" s="336">
        <v>2050021</v>
      </c>
      <c r="D24" s="332"/>
      <c r="E24" s="76"/>
      <c r="F24" s="77"/>
      <c r="G24" s="77"/>
      <c r="H24" s="347"/>
      <c r="I24" s="343">
        <v>122050021</v>
      </c>
      <c r="J24" s="78">
        <v>2050021</v>
      </c>
      <c r="K24" s="78">
        <v>1</v>
      </c>
      <c r="L24" s="79">
        <v>0.88</v>
      </c>
      <c r="M24" s="80">
        <v>88</v>
      </c>
      <c r="N24" s="81">
        <v>0.88</v>
      </c>
      <c r="O24" s="80">
        <v>88</v>
      </c>
      <c r="P24" s="82">
        <v>3544</v>
      </c>
      <c r="Q24" s="77">
        <v>3314</v>
      </c>
      <c r="R24" s="77">
        <v>3314</v>
      </c>
      <c r="S24" s="77">
        <v>3325</v>
      </c>
      <c r="T24" s="83">
        <v>3090</v>
      </c>
      <c r="U24" s="354">
        <v>230</v>
      </c>
      <c r="V24" s="84">
        <v>6.9402534701267352E-2</v>
      </c>
      <c r="W24" s="82">
        <v>224</v>
      </c>
      <c r="X24" s="85">
        <v>7.2491909385113268E-2</v>
      </c>
      <c r="Y24" s="74">
        <v>4041.5</v>
      </c>
      <c r="Z24" s="86">
        <v>3780.5</v>
      </c>
      <c r="AA24" s="78">
        <v>2050021</v>
      </c>
      <c r="AB24" s="78">
        <v>1</v>
      </c>
      <c r="AC24" s="74">
        <v>1738</v>
      </c>
      <c r="AD24" s="77">
        <v>1729</v>
      </c>
      <c r="AE24" s="89">
        <v>1729</v>
      </c>
      <c r="AF24" s="83">
        <v>1567</v>
      </c>
      <c r="AG24" s="361">
        <v>9</v>
      </c>
      <c r="AH24" s="87">
        <v>5.2053209947946792E-3</v>
      </c>
      <c r="AI24" s="82">
        <v>162</v>
      </c>
      <c r="AJ24" s="88">
        <v>0.10338225909380983</v>
      </c>
      <c r="AK24" s="74">
        <v>1658</v>
      </c>
      <c r="AL24" s="77">
        <v>1612</v>
      </c>
      <c r="AM24" s="89">
        <v>1612</v>
      </c>
      <c r="AN24" s="83">
        <v>1489</v>
      </c>
      <c r="AO24" s="361">
        <v>46</v>
      </c>
      <c r="AP24" s="87">
        <v>2.8535980148883373E-2</v>
      </c>
      <c r="AQ24" s="82">
        <v>123</v>
      </c>
      <c r="AR24" s="88">
        <v>8.2605775688381469E-2</v>
      </c>
      <c r="AS24" s="366">
        <v>18.84090909090909</v>
      </c>
      <c r="AT24" s="90">
        <v>18.318181818181817</v>
      </c>
      <c r="AU24" s="74">
        <v>1100</v>
      </c>
      <c r="AV24" s="347">
        <v>1650</v>
      </c>
      <c r="AW24" s="75">
        <v>595</v>
      </c>
      <c r="AX24" s="75">
        <v>50</v>
      </c>
      <c r="AY24" s="91">
        <v>645</v>
      </c>
      <c r="AZ24" s="92">
        <v>0.58636363636363631</v>
      </c>
      <c r="BA24" s="373">
        <v>0.71247100408704289</v>
      </c>
      <c r="BB24" s="75">
        <v>160</v>
      </c>
      <c r="BC24" s="93">
        <v>0.14545454545454545</v>
      </c>
      <c r="BD24" s="378">
        <v>1.8988844054118204</v>
      </c>
      <c r="BE24" s="75">
        <v>235</v>
      </c>
      <c r="BF24" s="75">
        <v>30</v>
      </c>
      <c r="BG24" s="91">
        <v>265</v>
      </c>
      <c r="BH24" s="93">
        <v>0.24090909090909091</v>
      </c>
      <c r="BI24" s="94">
        <v>3.1491384432560903</v>
      </c>
      <c r="BJ24" s="382">
        <v>40</v>
      </c>
      <c r="BK24" s="75" t="s">
        <v>5</v>
      </c>
      <c r="BL24" s="95" t="s">
        <v>5</v>
      </c>
      <c r="BM24" s="95" t="s">
        <v>5</v>
      </c>
      <c r="BN24" s="75"/>
      <c r="BO24" s="95"/>
    </row>
    <row r="25" spans="1:67" s="46" customFormat="1">
      <c r="A25" s="184" t="s">
        <v>105</v>
      </c>
      <c r="B25" s="184">
        <v>2050022</v>
      </c>
      <c r="C25" s="337">
        <v>2050022</v>
      </c>
      <c r="D25" s="333"/>
      <c r="E25" s="164"/>
      <c r="F25" s="165"/>
      <c r="G25" s="165"/>
      <c r="H25" s="348"/>
      <c r="I25" s="344">
        <v>122050022</v>
      </c>
      <c r="J25" s="166">
        <v>2050022</v>
      </c>
      <c r="K25" s="166">
        <v>1</v>
      </c>
      <c r="L25" s="167">
        <v>2.83</v>
      </c>
      <c r="M25" s="168">
        <v>283</v>
      </c>
      <c r="N25" s="169">
        <v>2.83</v>
      </c>
      <c r="O25" s="168">
        <v>283</v>
      </c>
      <c r="P25" s="170">
        <v>5581</v>
      </c>
      <c r="Q25" s="165">
        <v>5301</v>
      </c>
      <c r="R25" s="165">
        <v>5301</v>
      </c>
      <c r="S25" s="165">
        <v>5423</v>
      </c>
      <c r="T25" s="171">
        <v>5489</v>
      </c>
      <c r="U25" s="356">
        <v>280</v>
      </c>
      <c r="V25" s="172">
        <v>5.2820222599509525E-2</v>
      </c>
      <c r="W25" s="170">
        <v>-188</v>
      </c>
      <c r="X25" s="173">
        <v>-3.4250318819457094E-2</v>
      </c>
      <c r="Y25" s="184">
        <v>1969.9</v>
      </c>
      <c r="Z25" s="174">
        <v>1871.2</v>
      </c>
      <c r="AA25" s="166">
        <v>2050022</v>
      </c>
      <c r="AB25" s="166">
        <v>1</v>
      </c>
      <c r="AC25" s="184">
        <v>3055</v>
      </c>
      <c r="AD25" s="165">
        <v>3053</v>
      </c>
      <c r="AE25" s="177">
        <v>3053</v>
      </c>
      <c r="AF25" s="171">
        <v>3009</v>
      </c>
      <c r="AG25" s="362">
        <v>2</v>
      </c>
      <c r="AH25" s="175">
        <v>6.5509335080248931E-4</v>
      </c>
      <c r="AI25" s="170">
        <v>44</v>
      </c>
      <c r="AJ25" s="176">
        <v>1.4622798271851114E-2</v>
      </c>
      <c r="AK25" s="184">
        <v>2899</v>
      </c>
      <c r="AL25" s="165">
        <v>2730</v>
      </c>
      <c r="AM25" s="177">
        <v>2730</v>
      </c>
      <c r="AN25" s="171">
        <v>2832</v>
      </c>
      <c r="AO25" s="362">
        <v>169</v>
      </c>
      <c r="AP25" s="175">
        <v>6.1904761904761907E-2</v>
      </c>
      <c r="AQ25" s="170">
        <v>-102</v>
      </c>
      <c r="AR25" s="176">
        <v>-3.6016949152542374E-2</v>
      </c>
      <c r="AS25" s="367">
        <v>10.243816254416961</v>
      </c>
      <c r="AT25" s="178">
        <v>9.6466431095406353</v>
      </c>
      <c r="AU25" s="184">
        <v>1980</v>
      </c>
      <c r="AV25" s="348">
        <v>2855</v>
      </c>
      <c r="AW25" s="163">
        <v>1170</v>
      </c>
      <c r="AX25" s="163">
        <v>160</v>
      </c>
      <c r="AY25" s="179">
        <v>1330</v>
      </c>
      <c r="AZ25" s="180">
        <v>0.67171717171717171</v>
      </c>
      <c r="BA25" s="374">
        <v>0.81618125360531202</v>
      </c>
      <c r="BB25" s="163">
        <v>275</v>
      </c>
      <c r="BC25" s="181">
        <v>0.1388888888888889</v>
      </c>
      <c r="BD25" s="379">
        <v>1.8131708732230927</v>
      </c>
      <c r="BE25" s="163">
        <v>265</v>
      </c>
      <c r="BF25" s="163">
        <v>65</v>
      </c>
      <c r="BG25" s="179">
        <v>330</v>
      </c>
      <c r="BH25" s="181">
        <v>0.16666666666666666</v>
      </c>
      <c r="BI25" s="182">
        <v>2.1786492374727668</v>
      </c>
      <c r="BJ25" s="383">
        <v>50</v>
      </c>
      <c r="BK25" s="163" t="s">
        <v>6</v>
      </c>
      <c r="BL25" s="183" t="s">
        <v>6</v>
      </c>
      <c r="BM25" s="183" t="s">
        <v>6</v>
      </c>
      <c r="BN25" s="163" t="s">
        <v>470</v>
      </c>
      <c r="BO25" s="183"/>
    </row>
    <row r="26" spans="1:67" s="46" customFormat="1">
      <c r="A26" s="74"/>
      <c r="B26" s="74" t="s">
        <v>295</v>
      </c>
      <c r="C26" s="336">
        <v>2050023</v>
      </c>
      <c r="D26" s="332"/>
      <c r="E26" s="76"/>
      <c r="F26" s="77"/>
      <c r="G26" s="77"/>
      <c r="H26" s="347"/>
      <c r="I26" s="343">
        <v>122050023</v>
      </c>
      <c r="J26" s="78">
        <v>2050023</v>
      </c>
      <c r="K26" s="78">
        <v>1</v>
      </c>
      <c r="L26" s="79">
        <v>1.54</v>
      </c>
      <c r="M26" s="80">
        <v>154</v>
      </c>
      <c r="N26" s="81">
        <v>1.54</v>
      </c>
      <c r="O26" s="80">
        <v>154</v>
      </c>
      <c r="P26" s="82">
        <v>5208</v>
      </c>
      <c r="Q26" s="77">
        <v>4594</v>
      </c>
      <c r="R26" s="77">
        <v>4594</v>
      </c>
      <c r="S26" s="77">
        <v>4218</v>
      </c>
      <c r="T26" s="83">
        <v>4239</v>
      </c>
      <c r="U26" s="354">
        <v>614</v>
      </c>
      <c r="V26" s="84">
        <v>0.13365259033521984</v>
      </c>
      <c r="W26" s="82">
        <v>355</v>
      </c>
      <c r="X26" s="85">
        <v>8.3746166548714321E-2</v>
      </c>
      <c r="Y26" s="74">
        <v>3388.4</v>
      </c>
      <c r="Z26" s="86">
        <v>2989.3</v>
      </c>
      <c r="AA26" s="78">
        <v>2050023</v>
      </c>
      <c r="AB26" s="78">
        <v>1</v>
      </c>
      <c r="AC26" s="74">
        <v>2410</v>
      </c>
      <c r="AD26" s="77">
        <v>2374</v>
      </c>
      <c r="AE26" s="89">
        <v>2374</v>
      </c>
      <c r="AF26" s="83">
        <v>2089</v>
      </c>
      <c r="AG26" s="361">
        <v>36</v>
      </c>
      <c r="AH26" s="87">
        <v>1.5164279696714406E-2</v>
      </c>
      <c r="AI26" s="82">
        <v>285</v>
      </c>
      <c r="AJ26" s="88">
        <v>0.13642891335567256</v>
      </c>
      <c r="AK26" s="74">
        <v>2303</v>
      </c>
      <c r="AL26" s="77">
        <v>2119</v>
      </c>
      <c r="AM26" s="89">
        <v>2119</v>
      </c>
      <c r="AN26" s="83">
        <v>1970</v>
      </c>
      <c r="AO26" s="361">
        <v>184</v>
      </c>
      <c r="AP26" s="87">
        <v>8.6833411986786221E-2</v>
      </c>
      <c r="AQ26" s="82">
        <v>149</v>
      </c>
      <c r="AR26" s="88">
        <v>7.5634517766497461E-2</v>
      </c>
      <c r="AS26" s="366">
        <v>14.954545454545455</v>
      </c>
      <c r="AT26" s="90">
        <v>13.75974025974026</v>
      </c>
      <c r="AU26" s="74">
        <v>1645</v>
      </c>
      <c r="AV26" s="347">
        <v>1920</v>
      </c>
      <c r="AW26" s="75">
        <v>915</v>
      </c>
      <c r="AX26" s="75">
        <v>180</v>
      </c>
      <c r="AY26" s="91">
        <v>1095</v>
      </c>
      <c r="AZ26" s="92">
        <v>0.66565349544072949</v>
      </c>
      <c r="BA26" s="373">
        <v>0.80881348170197997</v>
      </c>
      <c r="BB26" s="75">
        <v>285</v>
      </c>
      <c r="BC26" s="93">
        <v>0.17325227963525835</v>
      </c>
      <c r="BD26" s="378">
        <v>2.2617791075099003</v>
      </c>
      <c r="BE26" s="75">
        <v>180</v>
      </c>
      <c r="BF26" s="75">
        <v>30</v>
      </c>
      <c r="BG26" s="91">
        <v>210</v>
      </c>
      <c r="BH26" s="93">
        <v>0.1276595744680851</v>
      </c>
      <c r="BI26" s="94">
        <v>1.6687526074259491</v>
      </c>
      <c r="BJ26" s="382">
        <v>60</v>
      </c>
      <c r="BK26" s="75" t="s">
        <v>5</v>
      </c>
      <c r="BL26" s="95" t="s">
        <v>5</v>
      </c>
      <c r="BM26" s="95" t="s">
        <v>5</v>
      </c>
      <c r="BN26" s="75"/>
      <c r="BO26" s="95"/>
    </row>
    <row r="27" spans="1:67" s="46" customFormat="1">
      <c r="A27" s="96" t="s">
        <v>51</v>
      </c>
      <c r="B27" s="96" t="s">
        <v>296</v>
      </c>
      <c r="C27" s="335">
        <v>2050024</v>
      </c>
      <c r="D27" s="206"/>
      <c r="E27" s="98"/>
      <c r="F27" s="99"/>
      <c r="G27" s="99"/>
      <c r="H27" s="214"/>
      <c r="I27" s="342">
        <v>122050024</v>
      </c>
      <c r="J27" s="100">
        <v>2050024</v>
      </c>
      <c r="K27" s="100">
        <v>1</v>
      </c>
      <c r="L27" s="101">
        <v>2.1800000000000002</v>
      </c>
      <c r="M27" s="102">
        <v>218.00000000000003</v>
      </c>
      <c r="N27" s="103">
        <v>2.1800000000000002</v>
      </c>
      <c r="O27" s="102">
        <v>218.00000000000003</v>
      </c>
      <c r="P27" s="104">
        <v>8618</v>
      </c>
      <c r="Q27" s="99">
        <v>7375</v>
      </c>
      <c r="R27" s="99">
        <v>7375</v>
      </c>
      <c r="S27" s="99">
        <v>6309</v>
      </c>
      <c r="T27" s="105">
        <v>5387</v>
      </c>
      <c r="U27" s="353">
        <v>1243</v>
      </c>
      <c r="V27" s="106">
        <v>0.16854237288135593</v>
      </c>
      <c r="W27" s="104">
        <v>1988</v>
      </c>
      <c r="X27" s="107">
        <v>0.36903656951921293</v>
      </c>
      <c r="Y27" s="96">
        <v>3951.9</v>
      </c>
      <c r="Z27" s="108">
        <v>3382.1</v>
      </c>
      <c r="AA27" s="100">
        <v>2050024</v>
      </c>
      <c r="AB27" s="100">
        <v>1</v>
      </c>
      <c r="AC27" s="96">
        <v>4282</v>
      </c>
      <c r="AD27" s="99">
        <v>3804</v>
      </c>
      <c r="AE27" s="111">
        <v>3804</v>
      </c>
      <c r="AF27" s="105">
        <v>2767</v>
      </c>
      <c r="AG27" s="360">
        <v>478</v>
      </c>
      <c r="AH27" s="109">
        <v>0.12565720294426919</v>
      </c>
      <c r="AI27" s="104">
        <v>1037</v>
      </c>
      <c r="AJ27" s="110">
        <v>0.3747741235995663</v>
      </c>
      <c r="AK27" s="96">
        <v>4102</v>
      </c>
      <c r="AL27" s="99">
        <v>3557</v>
      </c>
      <c r="AM27" s="111">
        <v>3557</v>
      </c>
      <c r="AN27" s="105">
        <v>2568</v>
      </c>
      <c r="AO27" s="360">
        <v>545</v>
      </c>
      <c r="AP27" s="109">
        <v>0.15321900477930842</v>
      </c>
      <c r="AQ27" s="104">
        <v>989</v>
      </c>
      <c r="AR27" s="110">
        <v>0.38512461059190028</v>
      </c>
      <c r="AS27" s="365">
        <v>18.816513761467888</v>
      </c>
      <c r="AT27" s="112">
        <v>16.316513761467888</v>
      </c>
      <c r="AU27" s="96">
        <v>3200</v>
      </c>
      <c r="AV27" s="214">
        <v>3815</v>
      </c>
      <c r="AW27" s="97">
        <v>2230</v>
      </c>
      <c r="AX27" s="97">
        <v>255</v>
      </c>
      <c r="AY27" s="113">
        <v>2485</v>
      </c>
      <c r="AZ27" s="114">
        <v>0.77656250000000004</v>
      </c>
      <c r="BA27" s="372">
        <v>0.94357533414337802</v>
      </c>
      <c r="BB27" s="97">
        <v>455</v>
      </c>
      <c r="BC27" s="115">
        <v>0.14218749999999999</v>
      </c>
      <c r="BD27" s="377">
        <v>1.856233681462141</v>
      </c>
      <c r="BE27" s="97">
        <v>165</v>
      </c>
      <c r="BF27" s="97">
        <v>10</v>
      </c>
      <c r="BG27" s="113">
        <v>175</v>
      </c>
      <c r="BH27" s="115">
        <v>5.46875E-2</v>
      </c>
      <c r="BI27" s="116">
        <v>0.71486928104575165</v>
      </c>
      <c r="BJ27" s="339">
        <v>90</v>
      </c>
      <c r="BK27" s="97" t="s">
        <v>7</v>
      </c>
      <c r="BL27" s="117" t="s">
        <v>7</v>
      </c>
      <c r="BM27" s="117" t="s">
        <v>6</v>
      </c>
      <c r="BN27" s="97" t="s">
        <v>408</v>
      </c>
      <c r="BO27" s="117"/>
    </row>
    <row r="28" spans="1:67" s="46" customFormat="1">
      <c r="A28" s="184"/>
      <c r="B28" s="184" t="s">
        <v>297</v>
      </c>
      <c r="C28" s="337">
        <v>2050025.01</v>
      </c>
      <c r="D28" s="333"/>
      <c r="E28" s="164"/>
      <c r="F28" s="165"/>
      <c r="G28" s="165"/>
      <c r="H28" s="348"/>
      <c r="I28" s="344">
        <v>122050025.01000001</v>
      </c>
      <c r="J28" s="166">
        <v>2050025.01</v>
      </c>
      <c r="K28" s="166">
        <v>1</v>
      </c>
      <c r="L28" s="167">
        <v>1.05</v>
      </c>
      <c r="M28" s="168">
        <v>105</v>
      </c>
      <c r="N28" s="169">
        <v>1.05</v>
      </c>
      <c r="O28" s="168">
        <v>105</v>
      </c>
      <c r="P28" s="170">
        <v>5201</v>
      </c>
      <c r="Q28" s="165">
        <v>4726</v>
      </c>
      <c r="R28" s="165">
        <v>4726</v>
      </c>
      <c r="S28" s="165">
        <v>4711</v>
      </c>
      <c r="T28" s="171">
        <v>4625</v>
      </c>
      <c r="U28" s="356">
        <v>475</v>
      </c>
      <c r="V28" s="172">
        <v>0.10050782903089293</v>
      </c>
      <c r="W28" s="170">
        <v>101</v>
      </c>
      <c r="X28" s="173">
        <v>2.1837837837837836E-2</v>
      </c>
      <c r="Y28" s="184">
        <v>4954.7</v>
      </c>
      <c r="Z28" s="174">
        <v>4501.3999999999996</v>
      </c>
      <c r="AA28" s="166">
        <v>2050025.01</v>
      </c>
      <c r="AB28" s="166">
        <v>1</v>
      </c>
      <c r="AC28" s="184">
        <v>2260</v>
      </c>
      <c r="AD28" s="165">
        <v>2252</v>
      </c>
      <c r="AE28" s="177">
        <v>2252</v>
      </c>
      <c r="AF28" s="171">
        <v>2173</v>
      </c>
      <c r="AG28" s="362">
        <v>8</v>
      </c>
      <c r="AH28" s="175">
        <v>3.552397868561279E-3</v>
      </c>
      <c r="AI28" s="170">
        <v>79</v>
      </c>
      <c r="AJ28" s="176">
        <v>3.6355269213069488E-2</v>
      </c>
      <c r="AK28" s="184">
        <v>2192</v>
      </c>
      <c r="AL28" s="165">
        <v>2069</v>
      </c>
      <c r="AM28" s="177">
        <v>2069</v>
      </c>
      <c r="AN28" s="171">
        <v>2050</v>
      </c>
      <c r="AO28" s="362">
        <v>123</v>
      </c>
      <c r="AP28" s="175">
        <v>5.9449009183180281E-2</v>
      </c>
      <c r="AQ28" s="170">
        <v>19</v>
      </c>
      <c r="AR28" s="176">
        <v>9.2682926829268288E-3</v>
      </c>
      <c r="AS28" s="367">
        <v>20.876190476190477</v>
      </c>
      <c r="AT28" s="178">
        <v>19.704761904761906</v>
      </c>
      <c r="AU28" s="184">
        <v>1675</v>
      </c>
      <c r="AV28" s="348">
        <v>2025</v>
      </c>
      <c r="AW28" s="163">
        <v>1120</v>
      </c>
      <c r="AX28" s="163">
        <v>155</v>
      </c>
      <c r="AY28" s="179">
        <v>1275</v>
      </c>
      <c r="AZ28" s="180">
        <v>0.76119402985074625</v>
      </c>
      <c r="BA28" s="374">
        <v>0.92490161585752895</v>
      </c>
      <c r="BB28" s="163">
        <v>315</v>
      </c>
      <c r="BC28" s="181">
        <v>0.18805970149253731</v>
      </c>
      <c r="BD28" s="379">
        <v>2.4550874868477455</v>
      </c>
      <c r="BE28" s="163">
        <v>70</v>
      </c>
      <c r="BF28" s="163">
        <v>0</v>
      </c>
      <c r="BG28" s="179">
        <v>70</v>
      </c>
      <c r="BH28" s="181">
        <v>4.1791044776119404E-2</v>
      </c>
      <c r="BI28" s="182">
        <v>0.54628816700809679</v>
      </c>
      <c r="BJ28" s="383">
        <v>20</v>
      </c>
      <c r="BK28" s="163" t="s">
        <v>6</v>
      </c>
      <c r="BL28" s="183" t="s">
        <v>6</v>
      </c>
      <c r="BM28" s="183" t="s">
        <v>6</v>
      </c>
      <c r="BN28" s="163"/>
      <c r="BO28" s="183"/>
    </row>
    <row r="29" spans="1:67" s="46" customFormat="1">
      <c r="A29" s="184"/>
      <c r="B29" s="184" t="s">
        <v>298</v>
      </c>
      <c r="C29" s="337">
        <v>2050025.02</v>
      </c>
      <c r="D29" s="333"/>
      <c r="E29" s="164"/>
      <c r="F29" s="165"/>
      <c r="G29" s="165"/>
      <c r="H29" s="348"/>
      <c r="I29" s="344">
        <v>122050025.02</v>
      </c>
      <c r="J29" s="166">
        <v>2050025.02</v>
      </c>
      <c r="K29" s="166">
        <v>1</v>
      </c>
      <c r="L29" s="167">
        <v>1.91</v>
      </c>
      <c r="M29" s="168">
        <v>191</v>
      </c>
      <c r="N29" s="169">
        <v>1.91</v>
      </c>
      <c r="O29" s="168">
        <v>191</v>
      </c>
      <c r="P29" s="170">
        <v>5515</v>
      </c>
      <c r="Q29" s="165">
        <v>4863</v>
      </c>
      <c r="R29" s="165">
        <v>4863</v>
      </c>
      <c r="S29" s="165">
        <v>4904</v>
      </c>
      <c r="T29" s="171">
        <v>4879</v>
      </c>
      <c r="U29" s="356">
        <v>652</v>
      </c>
      <c r="V29" s="172">
        <v>0.1340736171087806</v>
      </c>
      <c r="W29" s="170">
        <v>-16</v>
      </c>
      <c r="X29" s="173">
        <v>-3.279360524697684E-3</v>
      </c>
      <c r="Y29" s="184">
        <v>2882.9</v>
      </c>
      <c r="Z29" s="174">
        <v>2542.5</v>
      </c>
      <c r="AA29" s="166">
        <v>2050025.02</v>
      </c>
      <c r="AB29" s="166">
        <v>1</v>
      </c>
      <c r="AC29" s="184">
        <v>2793</v>
      </c>
      <c r="AD29" s="165">
        <v>2604</v>
      </c>
      <c r="AE29" s="177">
        <v>2604</v>
      </c>
      <c r="AF29" s="171">
        <v>2548</v>
      </c>
      <c r="AG29" s="362">
        <v>189</v>
      </c>
      <c r="AH29" s="175">
        <v>7.2580645161290328E-2</v>
      </c>
      <c r="AI29" s="170">
        <v>56</v>
      </c>
      <c r="AJ29" s="176">
        <v>2.197802197802198E-2</v>
      </c>
      <c r="AK29" s="184">
        <v>2689</v>
      </c>
      <c r="AL29" s="165">
        <v>2416</v>
      </c>
      <c r="AM29" s="177">
        <v>2416</v>
      </c>
      <c r="AN29" s="171">
        <v>2386</v>
      </c>
      <c r="AO29" s="362">
        <v>273</v>
      </c>
      <c r="AP29" s="175">
        <v>0.11299668874172185</v>
      </c>
      <c r="AQ29" s="170">
        <v>30</v>
      </c>
      <c r="AR29" s="176">
        <v>1.2573344509639563E-2</v>
      </c>
      <c r="AS29" s="367">
        <v>14.078534031413612</v>
      </c>
      <c r="AT29" s="178">
        <v>12.649214659685864</v>
      </c>
      <c r="AU29" s="184">
        <v>2085</v>
      </c>
      <c r="AV29" s="348">
        <v>2425</v>
      </c>
      <c r="AW29" s="163">
        <v>1435</v>
      </c>
      <c r="AX29" s="163">
        <v>170</v>
      </c>
      <c r="AY29" s="179">
        <v>1605</v>
      </c>
      <c r="AZ29" s="180">
        <v>0.76978417266187049</v>
      </c>
      <c r="BA29" s="374">
        <v>0.93533921344091198</v>
      </c>
      <c r="BB29" s="163">
        <v>340</v>
      </c>
      <c r="BC29" s="181">
        <v>0.16306954436450841</v>
      </c>
      <c r="BD29" s="379">
        <v>2.1288452266907103</v>
      </c>
      <c r="BE29" s="163">
        <v>80</v>
      </c>
      <c r="BF29" s="163">
        <v>0</v>
      </c>
      <c r="BG29" s="179">
        <v>80</v>
      </c>
      <c r="BH29" s="181">
        <v>3.8369304556354913E-2</v>
      </c>
      <c r="BI29" s="182">
        <v>0.50155953668437792</v>
      </c>
      <c r="BJ29" s="383">
        <v>50</v>
      </c>
      <c r="BK29" s="163" t="s">
        <v>6</v>
      </c>
      <c r="BL29" s="183" t="s">
        <v>6</v>
      </c>
      <c r="BM29" s="183" t="s">
        <v>6</v>
      </c>
      <c r="BN29" s="163"/>
      <c r="BO29" s="183"/>
    </row>
    <row r="30" spans="1:67" s="46" customFormat="1">
      <c r="A30" s="184" t="s">
        <v>404</v>
      </c>
      <c r="B30" s="184" t="s">
        <v>299</v>
      </c>
      <c r="C30" s="337">
        <v>2050025.03</v>
      </c>
      <c r="D30" s="333"/>
      <c r="E30" s="164"/>
      <c r="F30" s="165"/>
      <c r="G30" s="165"/>
      <c r="H30" s="348"/>
      <c r="I30" s="344">
        <v>122050025.03</v>
      </c>
      <c r="J30" s="166">
        <v>2050025.03</v>
      </c>
      <c r="K30" s="166">
        <v>0.56911877</v>
      </c>
      <c r="L30" s="167">
        <v>0.91</v>
      </c>
      <c r="M30" s="168">
        <v>91</v>
      </c>
      <c r="N30" s="169">
        <v>2.4700000000000002</v>
      </c>
      <c r="O30" s="168">
        <v>247.00000000000003</v>
      </c>
      <c r="P30" s="170">
        <v>4818</v>
      </c>
      <c r="Q30" s="165">
        <v>8232</v>
      </c>
      <c r="R30" s="165">
        <v>4685</v>
      </c>
      <c r="S30" s="165">
        <v>7291</v>
      </c>
      <c r="T30" s="171">
        <v>6258</v>
      </c>
      <c r="U30" s="356">
        <v>133</v>
      </c>
      <c r="V30" s="172">
        <v>2.838847385272145E-2</v>
      </c>
      <c r="W30" s="170">
        <v>1974</v>
      </c>
      <c r="X30" s="173">
        <v>0.31543624161073824</v>
      </c>
      <c r="Y30" s="184">
        <v>5291</v>
      </c>
      <c r="Z30" s="174">
        <v>3337.7</v>
      </c>
      <c r="AA30" s="166">
        <v>2050025.03</v>
      </c>
      <c r="AB30" s="166">
        <v>0.55785048999999998</v>
      </c>
      <c r="AC30" s="184">
        <v>2360</v>
      </c>
      <c r="AD30" s="165">
        <v>4451</v>
      </c>
      <c r="AE30" s="177">
        <v>2482.99253099</v>
      </c>
      <c r="AF30" s="171">
        <v>3462</v>
      </c>
      <c r="AG30" s="362">
        <v>-122.99253098999998</v>
      </c>
      <c r="AH30" s="175">
        <v>-4.9533991526330257E-2</v>
      </c>
      <c r="AI30" s="170">
        <v>989</v>
      </c>
      <c r="AJ30" s="176">
        <v>0.28567302137492778</v>
      </c>
      <c r="AK30" s="184">
        <v>2311</v>
      </c>
      <c r="AL30" s="165">
        <v>4314</v>
      </c>
      <c r="AM30" s="177">
        <v>2406.5670138599999</v>
      </c>
      <c r="AN30" s="171">
        <v>3218</v>
      </c>
      <c r="AO30" s="362">
        <v>-95.567013859999861</v>
      </c>
      <c r="AP30" s="175">
        <v>-3.9710929847208233E-2</v>
      </c>
      <c r="AQ30" s="170">
        <v>1096</v>
      </c>
      <c r="AR30" s="176">
        <v>0.34058421379738968</v>
      </c>
      <c r="AS30" s="367">
        <v>25.395604395604394</v>
      </c>
      <c r="AT30" s="178">
        <v>17.465587044534409</v>
      </c>
      <c r="AU30" s="184">
        <v>1785</v>
      </c>
      <c r="AV30" s="348">
        <v>3965</v>
      </c>
      <c r="AW30" s="163">
        <v>1100</v>
      </c>
      <c r="AX30" s="163">
        <v>165</v>
      </c>
      <c r="AY30" s="179">
        <v>1265</v>
      </c>
      <c r="AZ30" s="180">
        <v>0.70868347338935578</v>
      </c>
      <c r="BA30" s="374">
        <v>0.86109778054599739</v>
      </c>
      <c r="BB30" s="163">
        <v>400</v>
      </c>
      <c r="BC30" s="181">
        <v>0.22408963585434175</v>
      </c>
      <c r="BD30" s="379">
        <v>2.9254521652002836</v>
      </c>
      <c r="BE30" s="163">
        <v>105</v>
      </c>
      <c r="BF30" s="163">
        <v>0</v>
      </c>
      <c r="BG30" s="179">
        <v>105</v>
      </c>
      <c r="BH30" s="181">
        <v>5.8823529411764705E-2</v>
      </c>
      <c r="BI30" s="182">
        <v>0.76893502499038835</v>
      </c>
      <c r="BJ30" s="383">
        <v>10</v>
      </c>
      <c r="BK30" s="163" t="s">
        <v>6</v>
      </c>
      <c r="BL30" s="183" t="s">
        <v>6</v>
      </c>
      <c r="BM30" s="183" t="s">
        <v>6</v>
      </c>
      <c r="BN30" s="163" t="s">
        <v>396</v>
      </c>
      <c r="BO30" s="183"/>
    </row>
    <row r="31" spans="1:67" s="46" customFormat="1">
      <c r="A31" s="96" t="s">
        <v>403</v>
      </c>
      <c r="B31" s="96" t="s">
        <v>300</v>
      </c>
      <c r="C31" s="335"/>
      <c r="D31" s="206"/>
      <c r="E31" s="98"/>
      <c r="F31" s="99"/>
      <c r="G31" s="99"/>
      <c r="H31" s="214"/>
      <c r="I31" s="342"/>
      <c r="J31" s="100">
        <v>2050025.03</v>
      </c>
      <c r="K31" s="100">
        <v>0.43088123</v>
      </c>
      <c r="L31" s="101">
        <v>1.56</v>
      </c>
      <c r="M31" s="102">
        <v>156</v>
      </c>
      <c r="N31" s="103"/>
      <c r="O31" s="102"/>
      <c r="P31" s="104">
        <v>3746</v>
      </c>
      <c r="Q31" s="99"/>
      <c r="R31" s="99">
        <v>3547</v>
      </c>
      <c r="S31" s="99"/>
      <c r="T31" s="105"/>
      <c r="U31" s="353">
        <v>199</v>
      </c>
      <c r="V31" s="106">
        <v>5.6103749647589511E-2</v>
      </c>
      <c r="W31" s="104"/>
      <c r="X31" s="107"/>
      <c r="Y31" s="96">
        <v>2408.1</v>
      </c>
      <c r="Z31" s="108"/>
      <c r="AA31" s="100">
        <v>2050025.03</v>
      </c>
      <c r="AB31" s="100">
        <v>0.44214951000000002</v>
      </c>
      <c r="AC31" s="96">
        <v>2086</v>
      </c>
      <c r="AD31" s="99">
        <v>4451</v>
      </c>
      <c r="AE31" s="111">
        <v>1968.00746901</v>
      </c>
      <c r="AF31" s="105"/>
      <c r="AG31" s="360">
        <v>117.99253098999998</v>
      </c>
      <c r="AH31" s="109">
        <v>5.9955326820662805E-2</v>
      </c>
      <c r="AI31" s="104"/>
      <c r="AJ31" s="110"/>
      <c r="AK31" s="96">
        <v>2031</v>
      </c>
      <c r="AL31" s="99">
        <v>4314</v>
      </c>
      <c r="AM31" s="111">
        <v>1907.4329861400001</v>
      </c>
      <c r="AN31" s="105"/>
      <c r="AO31" s="360">
        <v>123.56701385999986</v>
      </c>
      <c r="AP31" s="109">
        <v>6.4781837557532099E-2</v>
      </c>
      <c r="AQ31" s="104"/>
      <c r="AR31" s="110"/>
      <c r="AS31" s="365">
        <v>13.01923076923077</v>
      </c>
      <c r="AT31" s="112"/>
      <c r="AU31" s="96">
        <v>1125</v>
      </c>
      <c r="AV31" s="214"/>
      <c r="AW31" s="97">
        <v>875</v>
      </c>
      <c r="AX31" s="97">
        <v>105</v>
      </c>
      <c r="AY31" s="113">
        <v>980</v>
      </c>
      <c r="AZ31" s="114">
        <v>0.87111111111111106</v>
      </c>
      <c r="BA31" s="372">
        <v>1.058458215201836</v>
      </c>
      <c r="BB31" s="97">
        <v>80</v>
      </c>
      <c r="BC31" s="115">
        <v>7.1111111111111111E-2</v>
      </c>
      <c r="BD31" s="377">
        <v>0.92834348709022341</v>
      </c>
      <c r="BE31" s="97">
        <v>35</v>
      </c>
      <c r="BF31" s="97">
        <v>0</v>
      </c>
      <c r="BG31" s="113">
        <v>35</v>
      </c>
      <c r="BH31" s="115">
        <v>3.111111111111111E-2</v>
      </c>
      <c r="BI31" s="116">
        <v>0.40668119099491651</v>
      </c>
      <c r="BJ31" s="339">
        <v>30</v>
      </c>
      <c r="BK31" s="97" t="s">
        <v>7</v>
      </c>
      <c r="BL31" s="117" t="s">
        <v>6</v>
      </c>
      <c r="BM31" s="117"/>
      <c r="BN31" s="97" t="s">
        <v>396</v>
      </c>
      <c r="BO31" s="117"/>
    </row>
    <row r="32" spans="1:67" s="46" customFormat="1">
      <c r="A32" s="96" t="s">
        <v>52</v>
      </c>
      <c r="B32" s="96" t="s">
        <v>301</v>
      </c>
      <c r="C32" s="335">
        <v>2050026.02</v>
      </c>
      <c r="D32" s="206"/>
      <c r="E32" s="98"/>
      <c r="F32" s="99"/>
      <c r="G32" s="99"/>
      <c r="H32" s="214"/>
      <c r="I32" s="342">
        <v>122050026.02</v>
      </c>
      <c r="J32" s="100">
        <v>2050026.02</v>
      </c>
      <c r="K32" s="100">
        <v>1</v>
      </c>
      <c r="L32" s="101">
        <v>1.51</v>
      </c>
      <c r="M32" s="102">
        <v>151</v>
      </c>
      <c r="N32" s="103">
        <v>1.51</v>
      </c>
      <c r="O32" s="102">
        <v>151</v>
      </c>
      <c r="P32" s="104">
        <v>4855</v>
      </c>
      <c r="Q32" s="99">
        <v>3409</v>
      </c>
      <c r="R32" s="99">
        <v>3409</v>
      </c>
      <c r="S32" s="99">
        <v>3345</v>
      </c>
      <c r="T32" s="105">
        <v>3311</v>
      </c>
      <c r="U32" s="353">
        <v>1446</v>
      </c>
      <c r="V32" s="106">
        <v>0.42417131123496626</v>
      </c>
      <c r="W32" s="104">
        <v>98</v>
      </c>
      <c r="X32" s="107">
        <v>2.9598308668076109E-2</v>
      </c>
      <c r="Y32" s="96">
        <v>3218.4</v>
      </c>
      <c r="Z32" s="108">
        <v>2259.6999999999998</v>
      </c>
      <c r="AA32" s="100">
        <v>2050026.02</v>
      </c>
      <c r="AB32" s="100">
        <v>1</v>
      </c>
      <c r="AC32" s="96">
        <v>2158</v>
      </c>
      <c r="AD32" s="99">
        <v>1597</v>
      </c>
      <c r="AE32" s="111">
        <v>1597</v>
      </c>
      <c r="AF32" s="105">
        <v>1533</v>
      </c>
      <c r="AG32" s="360">
        <v>561</v>
      </c>
      <c r="AH32" s="109">
        <v>0.35128365685660612</v>
      </c>
      <c r="AI32" s="104">
        <v>64</v>
      </c>
      <c r="AJ32" s="110">
        <v>4.1748206131767773E-2</v>
      </c>
      <c r="AK32" s="96">
        <v>2089</v>
      </c>
      <c r="AL32" s="99">
        <v>1543</v>
      </c>
      <c r="AM32" s="111">
        <v>1543</v>
      </c>
      <c r="AN32" s="105">
        <v>1465</v>
      </c>
      <c r="AO32" s="360">
        <v>546</v>
      </c>
      <c r="AP32" s="109">
        <v>0.35385612443292286</v>
      </c>
      <c r="AQ32" s="104">
        <v>78</v>
      </c>
      <c r="AR32" s="110">
        <v>5.3242320819112628E-2</v>
      </c>
      <c r="AS32" s="365">
        <v>13.834437086092715</v>
      </c>
      <c r="AT32" s="112">
        <v>10.218543046357615</v>
      </c>
      <c r="AU32" s="96">
        <v>1785</v>
      </c>
      <c r="AV32" s="214">
        <v>1805</v>
      </c>
      <c r="AW32" s="97">
        <v>1335</v>
      </c>
      <c r="AX32" s="97">
        <v>180</v>
      </c>
      <c r="AY32" s="113">
        <v>1515</v>
      </c>
      <c r="AZ32" s="114">
        <v>0.84873949579831931</v>
      </c>
      <c r="BA32" s="372">
        <v>1.0312752075313723</v>
      </c>
      <c r="BB32" s="97">
        <v>195</v>
      </c>
      <c r="BC32" s="115">
        <v>0.1092436974789916</v>
      </c>
      <c r="BD32" s="377">
        <v>1.4261579305351384</v>
      </c>
      <c r="BE32" s="97">
        <v>30</v>
      </c>
      <c r="BF32" s="97">
        <v>10</v>
      </c>
      <c r="BG32" s="113">
        <v>40</v>
      </c>
      <c r="BH32" s="115">
        <v>2.2408963585434174E-2</v>
      </c>
      <c r="BI32" s="116">
        <v>0.292927628567767</v>
      </c>
      <c r="BJ32" s="339">
        <v>35</v>
      </c>
      <c r="BK32" s="97" t="s">
        <v>7</v>
      </c>
      <c r="BL32" s="117" t="s">
        <v>7</v>
      </c>
      <c r="BM32" s="117" t="s">
        <v>7</v>
      </c>
      <c r="BN32" s="97" t="s">
        <v>399</v>
      </c>
      <c r="BO32" s="117" t="s">
        <v>269</v>
      </c>
    </row>
    <row r="33" spans="1:67" s="46" customFormat="1">
      <c r="A33" s="96"/>
      <c r="B33" s="96" t="s">
        <v>302</v>
      </c>
      <c r="C33" s="335">
        <v>2050026.03</v>
      </c>
      <c r="D33" s="206">
        <v>2050026.01</v>
      </c>
      <c r="E33" s="98">
        <v>0.320781129</v>
      </c>
      <c r="F33" s="99">
        <v>11376</v>
      </c>
      <c r="G33" s="99">
        <v>5030</v>
      </c>
      <c r="H33" s="214">
        <v>4860</v>
      </c>
      <c r="I33" s="342"/>
      <c r="J33" s="100">
        <v>2050026.03</v>
      </c>
      <c r="K33" s="100">
        <v>1</v>
      </c>
      <c r="L33" s="101">
        <v>1.39</v>
      </c>
      <c r="M33" s="102">
        <v>139</v>
      </c>
      <c r="N33" s="103">
        <v>1.39</v>
      </c>
      <c r="O33" s="102">
        <v>139</v>
      </c>
      <c r="P33" s="104">
        <v>3348</v>
      </c>
      <c r="Q33" s="99">
        <v>3358</v>
      </c>
      <c r="R33" s="99">
        <v>3358</v>
      </c>
      <c r="S33" s="99">
        <v>3425</v>
      </c>
      <c r="T33" s="105">
        <v>1.39</v>
      </c>
      <c r="U33" s="353">
        <v>-10</v>
      </c>
      <c r="V33" s="106">
        <v>-2.9779630732578916E-3</v>
      </c>
      <c r="W33" s="104">
        <v>3356.61</v>
      </c>
      <c r="X33" s="107">
        <v>-7.9799856091543928E-2</v>
      </c>
      <c r="Y33" s="96">
        <v>2403.8000000000002</v>
      </c>
      <c r="Z33" s="108">
        <v>2410.8000000000002</v>
      </c>
      <c r="AA33" s="100">
        <v>2050026.03</v>
      </c>
      <c r="AB33" s="100">
        <v>1</v>
      </c>
      <c r="AC33" s="96">
        <v>1404</v>
      </c>
      <c r="AD33" s="99">
        <v>1393</v>
      </c>
      <c r="AE33" s="111">
        <v>1393</v>
      </c>
      <c r="AF33" s="105">
        <v>1613.5290788699999</v>
      </c>
      <c r="AG33" s="360">
        <v>11</v>
      </c>
      <c r="AH33" s="109">
        <v>7.8966259870782481E-3</v>
      </c>
      <c r="AI33" s="104">
        <v>-220.52907886999992</v>
      </c>
      <c r="AJ33" s="110">
        <v>-0.13667499505149464</v>
      </c>
      <c r="AK33" s="96">
        <v>1363</v>
      </c>
      <c r="AL33" s="99">
        <v>1367</v>
      </c>
      <c r="AM33" s="111">
        <v>1367</v>
      </c>
      <c r="AN33" s="105">
        <v>-7.1584276354973202</v>
      </c>
      <c r="AO33" s="360">
        <v>-4</v>
      </c>
      <c r="AP33" s="109">
        <v>-2.926115581565472E-3</v>
      </c>
      <c r="AQ33" s="104">
        <v>-191.99628693999989</v>
      </c>
      <c r="AR33" s="110">
        <v>-0.12315378076804177</v>
      </c>
      <c r="AS33" s="365">
        <v>9.8057553956834536</v>
      </c>
      <c r="AT33" s="112">
        <v>9.8345323741007196</v>
      </c>
      <c r="AU33" s="96">
        <v>1140</v>
      </c>
      <c r="AV33" s="214">
        <v>1700</v>
      </c>
      <c r="AW33" s="97">
        <v>895</v>
      </c>
      <c r="AX33" s="97">
        <v>80</v>
      </c>
      <c r="AY33" s="113">
        <v>975</v>
      </c>
      <c r="AZ33" s="114">
        <v>0.85526315789473684</v>
      </c>
      <c r="BA33" s="372">
        <v>1.0392018929462175</v>
      </c>
      <c r="BB33" s="97">
        <v>120</v>
      </c>
      <c r="BC33" s="115">
        <v>0.10526315789473684</v>
      </c>
      <c r="BD33" s="377">
        <v>1.3741926618111859</v>
      </c>
      <c r="BE33" s="97">
        <v>30</v>
      </c>
      <c r="BF33" s="97">
        <v>0</v>
      </c>
      <c r="BG33" s="113">
        <v>30</v>
      </c>
      <c r="BH33" s="115">
        <v>2.6315789473684209E-2</v>
      </c>
      <c r="BI33" s="116">
        <v>0.34399724802201581</v>
      </c>
      <c r="BJ33" s="339">
        <v>20</v>
      </c>
      <c r="BK33" s="97" t="s">
        <v>7</v>
      </c>
      <c r="BL33" s="117" t="s">
        <v>7</v>
      </c>
      <c r="BM33" s="117" t="s">
        <v>7</v>
      </c>
      <c r="BN33" s="97" t="s">
        <v>399</v>
      </c>
      <c r="BO33" s="117" t="s">
        <v>269</v>
      </c>
    </row>
    <row r="34" spans="1:67" s="46" customFormat="1">
      <c r="A34" s="458"/>
      <c r="B34" s="96" t="s">
        <v>303</v>
      </c>
      <c r="C34" s="335">
        <v>2050026.04</v>
      </c>
      <c r="D34" s="206">
        <v>2050026.01</v>
      </c>
      <c r="E34" s="98">
        <v>0.34864106299999997</v>
      </c>
      <c r="F34" s="99">
        <v>11376</v>
      </c>
      <c r="G34" s="99">
        <v>5030</v>
      </c>
      <c r="H34" s="214">
        <v>4860</v>
      </c>
      <c r="I34" s="342"/>
      <c r="J34" s="100">
        <v>2050026.04</v>
      </c>
      <c r="K34" s="100">
        <v>1</v>
      </c>
      <c r="L34" s="101">
        <v>0.65</v>
      </c>
      <c r="M34" s="102">
        <v>65</v>
      </c>
      <c r="N34" s="103">
        <v>0.65</v>
      </c>
      <c r="O34" s="102">
        <v>65</v>
      </c>
      <c r="P34" s="104">
        <v>4346</v>
      </c>
      <c r="Q34" s="99">
        <v>4199</v>
      </c>
      <c r="R34" s="99">
        <v>4199</v>
      </c>
      <c r="S34" s="99">
        <v>4035</v>
      </c>
      <c r="T34" s="105">
        <v>0.65</v>
      </c>
      <c r="U34" s="353">
        <v>147</v>
      </c>
      <c r="V34" s="106">
        <v>3.5008335317932841E-2</v>
      </c>
      <c r="W34" s="104">
        <v>4198.3500000000004</v>
      </c>
      <c r="X34" s="107">
        <v>5.8711801473111835E-2</v>
      </c>
      <c r="Y34" s="96">
        <v>6650.3</v>
      </c>
      <c r="Z34" s="108">
        <v>6425.4</v>
      </c>
      <c r="AA34" s="100">
        <v>2050026.04</v>
      </c>
      <c r="AB34" s="100">
        <v>1</v>
      </c>
      <c r="AC34" s="96">
        <v>1960</v>
      </c>
      <c r="AD34" s="99">
        <v>1952</v>
      </c>
      <c r="AE34" s="111">
        <v>1952</v>
      </c>
      <c r="AF34" s="105">
        <v>1753.6645468899999</v>
      </c>
      <c r="AG34" s="360">
        <v>8</v>
      </c>
      <c r="AH34" s="109">
        <v>4.0983606557377051E-3</v>
      </c>
      <c r="AI34" s="104">
        <v>198.33545311000012</v>
      </c>
      <c r="AJ34" s="110">
        <v>0.11309771498872691</v>
      </c>
      <c r="AK34" s="96">
        <v>1920</v>
      </c>
      <c r="AL34" s="99">
        <v>1911</v>
      </c>
      <c r="AM34" s="111">
        <v>1911</v>
      </c>
      <c r="AN34" s="105">
        <v>232.81593236484878</v>
      </c>
      <c r="AO34" s="360">
        <v>9</v>
      </c>
      <c r="AP34" s="109">
        <v>4.7095761381475663E-3</v>
      </c>
      <c r="AQ34" s="104">
        <v>216.60443382000017</v>
      </c>
      <c r="AR34" s="110">
        <v>0.12783581245336531</v>
      </c>
      <c r="AS34" s="365">
        <v>29.53846153846154</v>
      </c>
      <c r="AT34" s="112">
        <v>29.4</v>
      </c>
      <c r="AU34" s="96">
        <v>1550</v>
      </c>
      <c r="AV34" s="214">
        <v>2205</v>
      </c>
      <c r="AW34" s="97">
        <v>1080</v>
      </c>
      <c r="AX34" s="97">
        <v>155</v>
      </c>
      <c r="AY34" s="113">
        <v>1235</v>
      </c>
      <c r="AZ34" s="114">
        <v>0.79677419354838708</v>
      </c>
      <c r="BA34" s="372">
        <v>0.96813389252537929</v>
      </c>
      <c r="BB34" s="97">
        <v>210</v>
      </c>
      <c r="BC34" s="115">
        <v>0.13548387096774195</v>
      </c>
      <c r="BD34" s="377">
        <v>1.7687189421376233</v>
      </c>
      <c r="BE34" s="97">
        <v>85</v>
      </c>
      <c r="BF34" s="97">
        <v>0</v>
      </c>
      <c r="BG34" s="113">
        <v>85</v>
      </c>
      <c r="BH34" s="115">
        <v>5.4838709677419356E-2</v>
      </c>
      <c r="BI34" s="116">
        <v>0.71684587813620071</v>
      </c>
      <c r="BJ34" s="339">
        <v>15</v>
      </c>
      <c r="BK34" s="97" t="s">
        <v>7</v>
      </c>
      <c r="BL34" s="117" t="s">
        <v>7</v>
      </c>
      <c r="BM34" s="117" t="s">
        <v>7</v>
      </c>
      <c r="BN34" s="97" t="s">
        <v>408</v>
      </c>
      <c r="BO34" s="117" t="s">
        <v>269</v>
      </c>
    </row>
    <row r="35" spans="1:67" s="46" customFormat="1">
      <c r="A35" s="96" t="s">
        <v>104</v>
      </c>
      <c r="B35" s="96" t="s">
        <v>304</v>
      </c>
      <c r="C35" s="335">
        <v>2050026.05</v>
      </c>
      <c r="D35" s="206">
        <v>2050026.01</v>
      </c>
      <c r="E35" s="98">
        <v>0.33057780799999997</v>
      </c>
      <c r="F35" s="99">
        <v>11376</v>
      </c>
      <c r="G35" s="99">
        <v>5030</v>
      </c>
      <c r="H35" s="214">
        <v>4860</v>
      </c>
      <c r="I35" s="342"/>
      <c r="J35" s="100">
        <v>2050026.05</v>
      </c>
      <c r="K35" s="100">
        <v>1</v>
      </c>
      <c r="L35" s="101">
        <v>0.77</v>
      </c>
      <c r="M35" s="102">
        <v>77</v>
      </c>
      <c r="N35" s="103">
        <v>0.77</v>
      </c>
      <c r="O35" s="102">
        <v>77</v>
      </c>
      <c r="P35" s="104">
        <v>3866</v>
      </c>
      <c r="Q35" s="99">
        <v>3967</v>
      </c>
      <c r="R35" s="99">
        <v>3967</v>
      </c>
      <c r="S35" s="99">
        <v>4005</v>
      </c>
      <c r="T35" s="105">
        <v>0.77</v>
      </c>
      <c r="U35" s="353">
        <v>-101</v>
      </c>
      <c r="V35" s="106">
        <v>-2.546004537433829E-2</v>
      </c>
      <c r="W35" s="104">
        <v>3966.23</v>
      </c>
      <c r="X35" s="107">
        <v>5.4869951655008416E-2</v>
      </c>
      <c r="Y35" s="96">
        <v>5012.3</v>
      </c>
      <c r="Z35" s="108">
        <v>5142.6000000000004</v>
      </c>
      <c r="AA35" s="100">
        <v>2050026.05</v>
      </c>
      <c r="AB35" s="100">
        <v>1</v>
      </c>
      <c r="AC35" s="96">
        <v>1654</v>
      </c>
      <c r="AD35" s="99">
        <v>1548</v>
      </c>
      <c r="AE35" s="111">
        <v>1548</v>
      </c>
      <c r="AF35" s="105">
        <v>1662.80637424</v>
      </c>
      <c r="AG35" s="360">
        <v>106</v>
      </c>
      <c r="AH35" s="109">
        <v>6.847545219638243E-2</v>
      </c>
      <c r="AI35" s="104">
        <v>-114.80637423999997</v>
      </c>
      <c r="AJ35" s="110">
        <v>-6.9043741964528615E-2</v>
      </c>
      <c r="AK35" s="96">
        <v>1624</v>
      </c>
      <c r="AL35" s="99">
        <v>1531</v>
      </c>
      <c r="AM35" s="111">
        <v>1531</v>
      </c>
      <c r="AN35" s="105">
        <v>-127.61338542979581</v>
      </c>
      <c r="AO35" s="360">
        <v>93</v>
      </c>
      <c r="AP35" s="109">
        <v>6.0744611365120833E-2</v>
      </c>
      <c r="AQ35" s="104">
        <v>-75.608146879999822</v>
      </c>
      <c r="AR35" s="110">
        <v>-4.7060726678642389E-2</v>
      </c>
      <c r="AS35" s="365">
        <v>21.09090909090909</v>
      </c>
      <c r="AT35" s="112">
        <v>19.883116883116884</v>
      </c>
      <c r="AU35" s="96">
        <v>1185</v>
      </c>
      <c r="AV35" s="214">
        <v>1615</v>
      </c>
      <c r="AW35" s="97">
        <v>805</v>
      </c>
      <c r="AX35" s="97">
        <v>125</v>
      </c>
      <c r="AY35" s="113">
        <v>930</v>
      </c>
      <c r="AZ35" s="114">
        <v>0.78481012658227844</v>
      </c>
      <c r="BA35" s="372">
        <v>0.95359675161880741</v>
      </c>
      <c r="BB35" s="97">
        <v>130</v>
      </c>
      <c r="BC35" s="115">
        <v>0.10970464135021098</v>
      </c>
      <c r="BD35" s="377">
        <v>1.4321754745458353</v>
      </c>
      <c r="BE35" s="97">
        <v>105</v>
      </c>
      <c r="BF35" s="97">
        <v>0</v>
      </c>
      <c r="BG35" s="113">
        <v>105</v>
      </c>
      <c r="BH35" s="115">
        <v>8.8607594936708861E-2</v>
      </c>
      <c r="BI35" s="116">
        <v>1.1582692148589393</v>
      </c>
      <c r="BJ35" s="339">
        <v>10</v>
      </c>
      <c r="BK35" s="97" t="s">
        <v>7</v>
      </c>
      <c r="BL35" s="117" t="s">
        <v>7</v>
      </c>
      <c r="BM35" s="117" t="s">
        <v>7</v>
      </c>
      <c r="BN35" s="97" t="s">
        <v>398</v>
      </c>
      <c r="BO35" s="117"/>
    </row>
    <row r="36" spans="1:67" s="46" customFormat="1">
      <c r="A36" s="96" t="s">
        <v>53</v>
      </c>
      <c r="B36" s="96" t="s">
        <v>305</v>
      </c>
      <c r="C36" s="335">
        <v>2050027</v>
      </c>
      <c r="D36" s="206"/>
      <c r="E36" s="98"/>
      <c r="F36" s="99"/>
      <c r="G36" s="99"/>
      <c r="H36" s="214"/>
      <c r="I36" s="342">
        <v>122050027</v>
      </c>
      <c r="J36" s="100">
        <v>2050027</v>
      </c>
      <c r="K36" s="100">
        <v>1</v>
      </c>
      <c r="L36" s="101">
        <v>4.5</v>
      </c>
      <c r="M36" s="102">
        <v>450</v>
      </c>
      <c r="N36" s="103">
        <v>4.5</v>
      </c>
      <c r="O36" s="102">
        <v>450</v>
      </c>
      <c r="P36" s="104">
        <v>10379</v>
      </c>
      <c r="Q36" s="99">
        <v>7362</v>
      </c>
      <c r="R36" s="99">
        <v>7362</v>
      </c>
      <c r="S36" s="99">
        <v>6041</v>
      </c>
      <c r="T36" s="105">
        <v>4009</v>
      </c>
      <c r="U36" s="353">
        <v>3017</v>
      </c>
      <c r="V36" s="106">
        <v>0.40980711763107852</v>
      </c>
      <c r="W36" s="104">
        <v>3353</v>
      </c>
      <c r="X36" s="107">
        <v>0.83636817161386878</v>
      </c>
      <c r="Y36" s="96">
        <v>2307.6</v>
      </c>
      <c r="Z36" s="108">
        <v>1636.7</v>
      </c>
      <c r="AA36" s="100">
        <v>2050027</v>
      </c>
      <c r="AB36" s="100">
        <v>1</v>
      </c>
      <c r="AC36" s="96">
        <v>4736</v>
      </c>
      <c r="AD36" s="99">
        <v>3656</v>
      </c>
      <c r="AE36" s="111">
        <v>3656</v>
      </c>
      <c r="AF36" s="105">
        <v>2265</v>
      </c>
      <c r="AG36" s="360">
        <v>1080</v>
      </c>
      <c r="AH36" s="109">
        <v>0.29540481400437635</v>
      </c>
      <c r="AI36" s="104">
        <v>1391</v>
      </c>
      <c r="AJ36" s="110">
        <v>0.61412803532008831</v>
      </c>
      <c r="AK36" s="96">
        <v>4584</v>
      </c>
      <c r="AL36" s="99">
        <v>3385</v>
      </c>
      <c r="AM36" s="111">
        <v>3385</v>
      </c>
      <c r="AN36" s="105">
        <v>1955</v>
      </c>
      <c r="AO36" s="360">
        <v>1199</v>
      </c>
      <c r="AP36" s="109">
        <v>0.35420974889217133</v>
      </c>
      <c r="AQ36" s="104">
        <v>1430</v>
      </c>
      <c r="AR36" s="110">
        <v>0.73145780051150899</v>
      </c>
      <c r="AS36" s="365">
        <v>10.186666666666667</v>
      </c>
      <c r="AT36" s="112">
        <v>7.5222222222222221</v>
      </c>
      <c r="AU36" s="96">
        <v>3435</v>
      </c>
      <c r="AV36" s="214">
        <v>3870</v>
      </c>
      <c r="AW36" s="97">
        <v>2780</v>
      </c>
      <c r="AX36" s="97">
        <v>270</v>
      </c>
      <c r="AY36" s="113">
        <v>3050</v>
      </c>
      <c r="AZ36" s="114">
        <v>0.88791848617176128</v>
      </c>
      <c r="BA36" s="372">
        <v>1.0788802991151414</v>
      </c>
      <c r="BB36" s="97">
        <v>210</v>
      </c>
      <c r="BC36" s="115">
        <v>6.1135371179039298E-2</v>
      </c>
      <c r="BD36" s="377">
        <v>0.79811189528771931</v>
      </c>
      <c r="BE36" s="97">
        <v>100</v>
      </c>
      <c r="BF36" s="97">
        <v>0</v>
      </c>
      <c r="BG36" s="113">
        <v>100</v>
      </c>
      <c r="BH36" s="115">
        <v>2.9112081513828238E-2</v>
      </c>
      <c r="BI36" s="116">
        <v>0.38055008514808153</v>
      </c>
      <c r="BJ36" s="339">
        <v>65</v>
      </c>
      <c r="BK36" s="97" t="s">
        <v>7</v>
      </c>
      <c r="BL36" s="117" t="s">
        <v>7</v>
      </c>
      <c r="BM36" s="117" t="s">
        <v>7</v>
      </c>
      <c r="BN36" s="97" t="s">
        <v>399</v>
      </c>
      <c r="BO36" s="117"/>
    </row>
    <row r="37" spans="1:67" s="46" customFormat="1">
      <c r="A37" s="96" t="s">
        <v>54</v>
      </c>
      <c r="B37" s="96" t="s">
        <v>306</v>
      </c>
      <c r="C37" s="335">
        <v>2050100</v>
      </c>
      <c r="D37" s="206"/>
      <c r="E37" s="98"/>
      <c r="F37" s="99"/>
      <c r="G37" s="99"/>
      <c r="H37" s="214"/>
      <c r="I37" s="342">
        <v>122050100</v>
      </c>
      <c r="J37" s="100">
        <v>2050100</v>
      </c>
      <c r="K37" s="100">
        <v>1</v>
      </c>
      <c r="L37" s="101">
        <v>5.84</v>
      </c>
      <c r="M37" s="102">
        <v>584</v>
      </c>
      <c r="N37" s="103">
        <v>5.86</v>
      </c>
      <c r="O37" s="102">
        <v>586</v>
      </c>
      <c r="P37" s="104">
        <v>4352</v>
      </c>
      <c r="Q37" s="99">
        <v>3855</v>
      </c>
      <c r="R37" s="99">
        <v>3855</v>
      </c>
      <c r="S37" s="99">
        <v>3112</v>
      </c>
      <c r="T37" s="105">
        <v>3087</v>
      </c>
      <c r="U37" s="353">
        <v>497</v>
      </c>
      <c r="V37" s="106">
        <v>0.12892347600518808</v>
      </c>
      <c r="W37" s="104">
        <v>768</v>
      </c>
      <c r="X37" s="107">
        <v>0.2487852283770651</v>
      </c>
      <c r="Y37" s="96">
        <v>745.3</v>
      </c>
      <c r="Z37" s="108">
        <v>657.7</v>
      </c>
      <c r="AA37" s="100">
        <v>2050100</v>
      </c>
      <c r="AB37" s="100">
        <v>1</v>
      </c>
      <c r="AC37" s="96">
        <v>2255</v>
      </c>
      <c r="AD37" s="99">
        <v>1877</v>
      </c>
      <c r="AE37" s="111">
        <v>1877</v>
      </c>
      <c r="AF37" s="105">
        <v>1297</v>
      </c>
      <c r="AG37" s="360">
        <v>378</v>
      </c>
      <c r="AH37" s="109">
        <v>0.20138518913159298</v>
      </c>
      <c r="AI37" s="104">
        <v>580</v>
      </c>
      <c r="AJ37" s="110">
        <v>0.4471858134155744</v>
      </c>
      <c r="AK37" s="96">
        <v>2151</v>
      </c>
      <c r="AL37" s="99">
        <v>1724</v>
      </c>
      <c r="AM37" s="111">
        <v>1724</v>
      </c>
      <c r="AN37" s="105">
        <v>1233</v>
      </c>
      <c r="AO37" s="360">
        <v>427</v>
      </c>
      <c r="AP37" s="109">
        <v>0.2476798143851508</v>
      </c>
      <c r="AQ37" s="104">
        <v>491</v>
      </c>
      <c r="AR37" s="110">
        <v>0.39821573398215732</v>
      </c>
      <c r="AS37" s="365">
        <v>3.6832191780821919</v>
      </c>
      <c r="AT37" s="112">
        <v>2.9419795221843001</v>
      </c>
      <c r="AU37" s="96">
        <v>1290</v>
      </c>
      <c r="AV37" s="214">
        <v>1750</v>
      </c>
      <c r="AW37" s="97">
        <v>905</v>
      </c>
      <c r="AX37" s="97">
        <v>165</v>
      </c>
      <c r="AY37" s="113">
        <v>1070</v>
      </c>
      <c r="AZ37" s="114">
        <v>0.8294573643410853</v>
      </c>
      <c r="BA37" s="372">
        <v>1.0078461292115253</v>
      </c>
      <c r="BB37" s="97">
        <v>120</v>
      </c>
      <c r="BC37" s="115">
        <v>9.3023255813953487E-2</v>
      </c>
      <c r="BD37" s="377">
        <v>1.2144028174145363</v>
      </c>
      <c r="BE37" s="97">
        <v>60</v>
      </c>
      <c r="BF37" s="97">
        <v>10</v>
      </c>
      <c r="BG37" s="113">
        <v>70</v>
      </c>
      <c r="BH37" s="115">
        <v>5.4263565891472867E-2</v>
      </c>
      <c r="BI37" s="116">
        <v>0.7093276587120636</v>
      </c>
      <c r="BJ37" s="339">
        <v>25</v>
      </c>
      <c r="BK37" s="97" t="s">
        <v>7</v>
      </c>
      <c r="BL37" s="117" t="s">
        <v>7</v>
      </c>
      <c r="BM37" s="117" t="s">
        <v>7</v>
      </c>
      <c r="BN37" s="97" t="s">
        <v>399</v>
      </c>
      <c r="BO37" s="117"/>
    </row>
    <row r="38" spans="1:67" s="46" customFormat="1">
      <c r="A38" s="163"/>
      <c r="B38" s="184" t="s">
        <v>307</v>
      </c>
      <c r="C38" s="337">
        <v>2050101</v>
      </c>
      <c r="D38" s="333"/>
      <c r="E38" s="164"/>
      <c r="F38" s="165"/>
      <c r="G38" s="165"/>
      <c r="H38" s="348"/>
      <c r="I38" s="344">
        <v>122050101</v>
      </c>
      <c r="J38" s="166">
        <v>2050101</v>
      </c>
      <c r="K38" s="166">
        <v>1</v>
      </c>
      <c r="L38" s="167">
        <v>1.67</v>
      </c>
      <c r="M38" s="168">
        <v>167</v>
      </c>
      <c r="N38" s="169">
        <v>1.67</v>
      </c>
      <c r="O38" s="168">
        <v>167</v>
      </c>
      <c r="P38" s="170">
        <v>3476</v>
      </c>
      <c r="Q38" s="165">
        <v>3343</v>
      </c>
      <c r="R38" s="165">
        <v>3343</v>
      </c>
      <c r="S38" s="165">
        <v>3430</v>
      </c>
      <c r="T38" s="171">
        <v>3433</v>
      </c>
      <c r="U38" s="356">
        <v>133</v>
      </c>
      <c r="V38" s="172">
        <v>3.9784624588692794E-2</v>
      </c>
      <c r="W38" s="170">
        <v>-90</v>
      </c>
      <c r="X38" s="173">
        <v>-2.621613748907661E-2</v>
      </c>
      <c r="Y38" s="184">
        <v>2079.1</v>
      </c>
      <c r="Z38" s="174">
        <v>1999.6</v>
      </c>
      <c r="AA38" s="166">
        <v>2050101</v>
      </c>
      <c r="AB38" s="166">
        <v>1</v>
      </c>
      <c r="AC38" s="184">
        <v>1850</v>
      </c>
      <c r="AD38" s="165">
        <v>1849</v>
      </c>
      <c r="AE38" s="177">
        <v>1849</v>
      </c>
      <c r="AF38" s="171">
        <v>1845</v>
      </c>
      <c r="AG38" s="362">
        <v>1</v>
      </c>
      <c r="AH38" s="175">
        <v>5.4083288263926451E-4</v>
      </c>
      <c r="AI38" s="170">
        <v>4</v>
      </c>
      <c r="AJ38" s="176">
        <v>2.1680216802168022E-3</v>
      </c>
      <c r="AK38" s="184">
        <v>1791</v>
      </c>
      <c r="AL38" s="165">
        <v>1719</v>
      </c>
      <c r="AM38" s="177">
        <v>1719</v>
      </c>
      <c r="AN38" s="171">
        <v>1724</v>
      </c>
      <c r="AO38" s="362">
        <v>72</v>
      </c>
      <c r="AP38" s="175">
        <v>4.1884816753926704E-2</v>
      </c>
      <c r="AQ38" s="170">
        <v>-5</v>
      </c>
      <c r="AR38" s="176">
        <v>-2.9002320185614848E-3</v>
      </c>
      <c r="AS38" s="367">
        <v>10.724550898203592</v>
      </c>
      <c r="AT38" s="178">
        <v>10.293413173652695</v>
      </c>
      <c r="AU38" s="184">
        <v>1265</v>
      </c>
      <c r="AV38" s="348">
        <v>1575</v>
      </c>
      <c r="AW38" s="163">
        <v>815</v>
      </c>
      <c r="AX38" s="163">
        <v>140</v>
      </c>
      <c r="AY38" s="179">
        <v>955</v>
      </c>
      <c r="AZ38" s="180">
        <v>0.75494071146245056</v>
      </c>
      <c r="BA38" s="374">
        <v>0.91730341611476385</v>
      </c>
      <c r="BB38" s="163">
        <v>190</v>
      </c>
      <c r="BC38" s="181">
        <v>0.15019762845849802</v>
      </c>
      <c r="BD38" s="379">
        <v>1.9608045490665538</v>
      </c>
      <c r="BE38" s="163">
        <v>90</v>
      </c>
      <c r="BF38" s="163">
        <v>10</v>
      </c>
      <c r="BG38" s="179">
        <v>100</v>
      </c>
      <c r="BH38" s="181">
        <v>7.9051383399209488E-2</v>
      </c>
      <c r="BI38" s="182">
        <v>1.0333514169831306</v>
      </c>
      <c r="BJ38" s="383">
        <v>25</v>
      </c>
      <c r="BK38" s="163" t="s">
        <v>6</v>
      </c>
      <c r="BL38" s="183" t="s">
        <v>6</v>
      </c>
      <c r="BM38" s="183" t="s">
        <v>6</v>
      </c>
      <c r="BN38" s="163"/>
      <c r="BO38" s="183"/>
    </row>
    <row r="39" spans="1:67" s="46" customFormat="1">
      <c r="A39" s="184" t="s">
        <v>55</v>
      </c>
      <c r="B39" s="184" t="s">
        <v>308</v>
      </c>
      <c r="C39" s="337">
        <v>2050102</v>
      </c>
      <c r="D39" s="333"/>
      <c r="E39" s="164"/>
      <c r="F39" s="165"/>
      <c r="G39" s="165"/>
      <c r="H39" s="348"/>
      <c r="I39" s="344">
        <v>122050102</v>
      </c>
      <c r="J39" s="166">
        <v>2050102</v>
      </c>
      <c r="K39" s="166">
        <v>1</v>
      </c>
      <c r="L39" s="167">
        <v>1.32</v>
      </c>
      <c r="M39" s="168">
        <v>132</v>
      </c>
      <c r="N39" s="169">
        <v>1.32</v>
      </c>
      <c r="O39" s="168">
        <v>132</v>
      </c>
      <c r="P39" s="170">
        <v>4979</v>
      </c>
      <c r="Q39" s="165">
        <v>4623</v>
      </c>
      <c r="R39" s="165">
        <v>4623</v>
      </c>
      <c r="S39" s="165">
        <v>4298</v>
      </c>
      <c r="T39" s="171">
        <v>4191</v>
      </c>
      <c r="U39" s="356">
        <v>356</v>
      </c>
      <c r="V39" s="172">
        <v>7.7006272982911531E-2</v>
      </c>
      <c r="W39" s="170">
        <v>432</v>
      </c>
      <c r="X39" s="173">
        <v>0.10307802433786686</v>
      </c>
      <c r="Y39" s="184">
        <v>3771.1</v>
      </c>
      <c r="Z39" s="174">
        <v>3502</v>
      </c>
      <c r="AA39" s="166">
        <v>2050102</v>
      </c>
      <c r="AB39" s="166">
        <v>1</v>
      </c>
      <c r="AC39" s="184">
        <v>2823</v>
      </c>
      <c r="AD39" s="165">
        <v>2660</v>
      </c>
      <c r="AE39" s="177">
        <v>2660</v>
      </c>
      <c r="AF39" s="171">
        <v>2233</v>
      </c>
      <c r="AG39" s="362">
        <v>163</v>
      </c>
      <c r="AH39" s="175">
        <v>6.1278195488721807E-2</v>
      </c>
      <c r="AI39" s="170">
        <v>427</v>
      </c>
      <c r="AJ39" s="176">
        <v>0.19122257053291536</v>
      </c>
      <c r="AK39" s="184">
        <v>2653</v>
      </c>
      <c r="AL39" s="165">
        <v>2413</v>
      </c>
      <c r="AM39" s="177">
        <v>2413</v>
      </c>
      <c r="AN39" s="171">
        <v>2072</v>
      </c>
      <c r="AO39" s="362">
        <v>240</v>
      </c>
      <c r="AP39" s="175">
        <v>9.9461251554082059E-2</v>
      </c>
      <c r="AQ39" s="170">
        <v>341</v>
      </c>
      <c r="AR39" s="176">
        <v>0.16457528957528958</v>
      </c>
      <c r="AS39" s="367">
        <v>20.098484848484848</v>
      </c>
      <c r="AT39" s="178">
        <v>18.280303030303031</v>
      </c>
      <c r="AU39" s="184">
        <v>1820</v>
      </c>
      <c r="AV39" s="348">
        <v>2490</v>
      </c>
      <c r="AW39" s="163">
        <v>1105</v>
      </c>
      <c r="AX39" s="163">
        <v>160</v>
      </c>
      <c r="AY39" s="179">
        <v>1265</v>
      </c>
      <c r="AZ39" s="180">
        <v>0.69505494505494503</v>
      </c>
      <c r="BA39" s="374">
        <v>0.84453820784318967</v>
      </c>
      <c r="BB39" s="163">
        <v>320</v>
      </c>
      <c r="BC39" s="181">
        <v>0.17582417582417584</v>
      </c>
      <c r="BD39" s="379">
        <v>2.2953547757725303</v>
      </c>
      <c r="BE39" s="163">
        <v>165</v>
      </c>
      <c r="BF39" s="163">
        <v>30</v>
      </c>
      <c r="BG39" s="179">
        <v>195</v>
      </c>
      <c r="BH39" s="181">
        <v>0.10714285714285714</v>
      </c>
      <c r="BI39" s="182">
        <v>1.4005602240896358</v>
      </c>
      <c r="BJ39" s="383">
        <v>45</v>
      </c>
      <c r="BK39" s="163" t="s">
        <v>6</v>
      </c>
      <c r="BL39" s="183" t="s">
        <v>6</v>
      </c>
      <c r="BM39" s="183" t="s">
        <v>6</v>
      </c>
      <c r="BN39" s="163" t="s">
        <v>398</v>
      </c>
      <c r="BO39" s="183"/>
    </row>
    <row r="40" spans="1:67" s="46" customFormat="1">
      <c r="A40" s="96"/>
      <c r="B40" s="96" t="s">
        <v>309</v>
      </c>
      <c r="C40" s="335">
        <v>2050103</v>
      </c>
      <c r="D40" s="206"/>
      <c r="E40" s="98"/>
      <c r="F40" s="99"/>
      <c r="G40" s="99"/>
      <c r="H40" s="214"/>
      <c r="I40" s="342">
        <v>122050103</v>
      </c>
      <c r="J40" s="100">
        <v>2050103</v>
      </c>
      <c r="K40" s="100">
        <v>1</v>
      </c>
      <c r="L40" s="101">
        <v>1.89</v>
      </c>
      <c r="M40" s="102">
        <v>189</v>
      </c>
      <c r="N40" s="103">
        <v>1.89</v>
      </c>
      <c r="O40" s="102">
        <v>189</v>
      </c>
      <c r="P40" s="104">
        <v>4281</v>
      </c>
      <c r="Q40" s="99">
        <v>4228</v>
      </c>
      <c r="R40" s="99">
        <v>4228</v>
      </c>
      <c r="S40" s="99">
        <v>4342</v>
      </c>
      <c r="T40" s="105">
        <v>4401</v>
      </c>
      <c r="U40" s="353">
        <v>53</v>
      </c>
      <c r="V40" s="106">
        <v>1.2535477767265846E-2</v>
      </c>
      <c r="W40" s="104">
        <v>-173</v>
      </c>
      <c r="X40" s="107">
        <v>-3.9309247898204953E-2</v>
      </c>
      <c r="Y40" s="96">
        <v>2261.6</v>
      </c>
      <c r="Z40" s="108">
        <v>2233.8000000000002</v>
      </c>
      <c r="AA40" s="100">
        <v>2050103</v>
      </c>
      <c r="AB40" s="100">
        <v>1</v>
      </c>
      <c r="AC40" s="96">
        <v>2029</v>
      </c>
      <c r="AD40" s="99">
        <v>1994</v>
      </c>
      <c r="AE40" s="111">
        <v>1994</v>
      </c>
      <c r="AF40" s="105">
        <v>1971</v>
      </c>
      <c r="AG40" s="360">
        <v>35</v>
      </c>
      <c r="AH40" s="109">
        <v>1.7552657973921765E-2</v>
      </c>
      <c r="AI40" s="104">
        <v>23</v>
      </c>
      <c r="AJ40" s="110">
        <v>1.1669203450025367E-2</v>
      </c>
      <c r="AK40" s="96">
        <v>1965</v>
      </c>
      <c r="AL40" s="99">
        <v>1936</v>
      </c>
      <c r="AM40" s="111">
        <v>1936</v>
      </c>
      <c r="AN40" s="105">
        <v>1886</v>
      </c>
      <c r="AO40" s="360">
        <v>29</v>
      </c>
      <c r="AP40" s="109">
        <v>1.4979338842975207E-2</v>
      </c>
      <c r="AQ40" s="104">
        <v>50</v>
      </c>
      <c r="AR40" s="110">
        <v>2.6511134676564158E-2</v>
      </c>
      <c r="AS40" s="365">
        <v>10.396825396825397</v>
      </c>
      <c r="AT40" s="112">
        <v>10.243386243386244</v>
      </c>
      <c r="AU40" s="96">
        <v>1450</v>
      </c>
      <c r="AV40" s="214">
        <v>1900</v>
      </c>
      <c r="AW40" s="97">
        <v>1065</v>
      </c>
      <c r="AX40" s="97">
        <v>120</v>
      </c>
      <c r="AY40" s="113">
        <v>1185</v>
      </c>
      <c r="AZ40" s="114">
        <v>0.8172413793103448</v>
      </c>
      <c r="BA40" s="372">
        <v>0.9930028910210752</v>
      </c>
      <c r="BB40" s="97">
        <v>145</v>
      </c>
      <c r="BC40" s="115">
        <v>0.1</v>
      </c>
      <c r="BD40" s="377">
        <v>1.3054830287206267</v>
      </c>
      <c r="BE40" s="97">
        <v>75</v>
      </c>
      <c r="BF40" s="97">
        <v>15</v>
      </c>
      <c r="BG40" s="113">
        <v>90</v>
      </c>
      <c r="BH40" s="115">
        <v>6.2068965517241378E-2</v>
      </c>
      <c r="BI40" s="116">
        <v>0.81135902636916835</v>
      </c>
      <c r="BJ40" s="339">
        <v>30</v>
      </c>
      <c r="BK40" s="97" t="s">
        <v>7</v>
      </c>
      <c r="BL40" s="117" t="s">
        <v>7</v>
      </c>
      <c r="BM40" s="117" t="s">
        <v>7</v>
      </c>
      <c r="BN40" s="97" t="s">
        <v>399</v>
      </c>
      <c r="BO40" s="117"/>
    </row>
    <row r="41" spans="1:67" s="46" customFormat="1">
      <c r="A41" s="97"/>
      <c r="B41" s="96" t="s">
        <v>310</v>
      </c>
      <c r="C41" s="335">
        <v>2050104.01</v>
      </c>
      <c r="D41" s="206"/>
      <c r="E41" s="98"/>
      <c r="F41" s="99"/>
      <c r="G41" s="99"/>
      <c r="H41" s="214"/>
      <c r="I41" s="342">
        <v>122050104.01000001</v>
      </c>
      <c r="J41" s="100">
        <v>2050104.01</v>
      </c>
      <c r="K41" s="100">
        <v>1</v>
      </c>
      <c r="L41" s="101">
        <v>1.24</v>
      </c>
      <c r="M41" s="102">
        <v>124</v>
      </c>
      <c r="N41" s="103">
        <v>1.24</v>
      </c>
      <c r="O41" s="102">
        <v>124</v>
      </c>
      <c r="P41" s="104">
        <v>1976</v>
      </c>
      <c r="Q41" s="99">
        <v>2015</v>
      </c>
      <c r="R41" s="99">
        <v>2015</v>
      </c>
      <c r="S41" s="99">
        <v>2045</v>
      </c>
      <c r="T41" s="105">
        <v>2054</v>
      </c>
      <c r="U41" s="353">
        <v>-39</v>
      </c>
      <c r="V41" s="106">
        <v>-1.935483870967742E-2</v>
      </c>
      <c r="W41" s="104">
        <v>-39</v>
      </c>
      <c r="X41" s="107">
        <v>-1.8987341772151899E-2</v>
      </c>
      <c r="Y41" s="96">
        <v>1587.3</v>
      </c>
      <c r="Z41" s="108">
        <v>1618.7</v>
      </c>
      <c r="AA41" s="100">
        <v>2050104.01</v>
      </c>
      <c r="AB41" s="100">
        <v>1</v>
      </c>
      <c r="AC41" s="96">
        <v>910</v>
      </c>
      <c r="AD41" s="99">
        <v>907</v>
      </c>
      <c r="AE41" s="111">
        <v>907</v>
      </c>
      <c r="AF41" s="105">
        <v>887</v>
      </c>
      <c r="AG41" s="360">
        <v>3</v>
      </c>
      <c r="AH41" s="109">
        <v>3.3076074972436605E-3</v>
      </c>
      <c r="AI41" s="104">
        <v>20</v>
      </c>
      <c r="AJ41" s="110">
        <v>2.2547914317925591E-2</v>
      </c>
      <c r="AK41" s="96">
        <v>891</v>
      </c>
      <c r="AL41" s="99">
        <v>877</v>
      </c>
      <c r="AM41" s="111">
        <v>877</v>
      </c>
      <c r="AN41" s="105">
        <v>873</v>
      </c>
      <c r="AO41" s="360">
        <v>14</v>
      </c>
      <c r="AP41" s="109">
        <v>1.596351197263398E-2</v>
      </c>
      <c r="AQ41" s="104">
        <v>4</v>
      </c>
      <c r="AR41" s="110">
        <v>4.5819014891179842E-3</v>
      </c>
      <c r="AS41" s="365">
        <v>7.185483870967742</v>
      </c>
      <c r="AT41" s="112">
        <v>7.07258064516129</v>
      </c>
      <c r="AU41" s="96">
        <v>720</v>
      </c>
      <c r="AV41" s="214">
        <v>905</v>
      </c>
      <c r="AW41" s="97">
        <v>515</v>
      </c>
      <c r="AX41" s="97">
        <v>100</v>
      </c>
      <c r="AY41" s="113">
        <v>615</v>
      </c>
      <c r="AZ41" s="114">
        <v>0.85416666666666663</v>
      </c>
      <c r="BA41" s="372">
        <v>1.0378695828270554</v>
      </c>
      <c r="BB41" s="97">
        <v>45</v>
      </c>
      <c r="BC41" s="115">
        <v>6.25E-2</v>
      </c>
      <c r="BD41" s="377">
        <v>0.81592689295039167</v>
      </c>
      <c r="BE41" s="97">
        <v>40</v>
      </c>
      <c r="BF41" s="97">
        <v>0</v>
      </c>
      <c r="BG41" s="113">
        <v>40</v>
      </c>
      <c r="BH41" s="115">
        <v>5.5555555555555552E-2</v>
      </c>
      <c r="BI41" s="116">
        <v>0.72621641249092228</v>
      </c>
      <c r="BJ41" s="339">
        <v>10</v>
      </c>
      <c r="BK41" s="97" t="s">
        <v>7</v>
      </c>
      <c r="BL41" s="117" t="s">
        <v>7</v>
      </c>
      <c r="BM41" s="117" t="s">
        <v>7</v>
      </c>
      <c r="BN41" s="97" t="s">
        <v>399</v>
      </c>
      <c r="BO41" s="117"/>
    </row>
    <row r="42" spans="1:67" s="46" customFormat="1">
      <c r="A42" s="96" t="s">
        <v>56</v>
      </c>
      <c r="B42" s="96" t="s">
        <v>311</v>
      </c>
      <c r="C42" s="335">
        <v>2050104.02</v>
      </c>
      <c r="D42" s="206"/>
      <c r="E42" s="98"/>
      <c r="F42" s="99"/>
      <c r="G42" s="99"/>
      <c r="H42" s="214"/>
      <c r="I42" s="342">
        <v>122050104.02</v>
      </c>
      <c r="J42" s="100">
        <v>2050104.02</v>
      </c>
      <c r="K42" s="100">
        <v>0.38810107999999999</v>
      </c>
      <c r="L42" s="101">
        <v>2.35</v>
      </c>
      <c r="M42" s="102">
        <v>235</v>
      </c>
      <c r="N42" s="103">
        <v>4.8499999999999996</v>
      </c>
      <c r="O42" s="102">
        <v>484.99999999999994</v>
      </c>
      <c r="P42" s="104">
        <v>3116</v>
      </c>
      <c r="Q42" s="99">
        <v>8522</v>
      </c>
      <c r="R42" s="99">
        <v>2943</v>
      </c>
      <c r="S42" s="99">
        <v>8270</v>
      </c>
      <c r="T42" s="105">
        <v>6210</v>
      </c>
      <c r="U42" s="353">
        <v>173</v>
      </c>
      <c r="V42" s="106">
        <v>5.8783554196398233E-2</v>
      </c>
      <c r="W42" s="104">
        <v>2312</v>
      </c>
      <c r="X42" s="107">
        <v>0.37230273752012882</v>
      </c>
      <c r="Y42" s="96">
        <v>1328.6</v>
      </c>
      <c r="Z42" s="108">
        <v>1758.9</v>
      </c>
      <c r="AA42" s="100">
        <v>2050104.02</v>
      </c>
      <c r="AB42" s="100">
        <v>0.37494202999999998</v>
      </c>
      <c r="AC42" s="96">
        <v>1317</v>
      </c>
      <c r="AD42" s="99">
        <v>3447</v>
      </c>
      <c r="AE42" s="111">
        <v>1292.4251774099998</v>
      </c>
      <c r="AF42" s="105">
        <v>2501</v>
      </c>
      <c r="AG42" s="360">
        <v>24.574822590000167</v>
      </c>
      <c r="AH42" s="109">
        <v>1.9014503136845207E-2</v>
      </c>
      <c r="AI42" s="104">
        <v>946</v>
      </c>
      <c r="AJ42" s="110">
        <v>0.37824870051979209</v>
      </c>
      <c r="AK42" s="96">
        <v>1281</v>
      </c>
      <c r="AL42" s="99">
        <v>3395</v>
      </c>
      <c r="AM42" s="111">
        <v>1272.9281918499998</v>
      </c>
      <c r="AN42" s="105">
        <v>2402</v>
      </c>
      <c r="AO42" s="360">
        <v>8.0718081500001517</v>
      </c>
      <c r="AP42" s="109">
        <v>6.3411339317334583E-3</v>
      </c>
      <c r="AQ42" s="104">
        <v>993</v>
      </c>
      <c r="AR42" s="110">
        <v>0.41340549542048294</v>
      </c>
      <c r="AS42" s="365">
        <v>5.451063829787234</v>
      </c>
      <c r="AT42" s="112">
        <v>7.0000000000000009</v>
      </c>
      <c r="AU42" s="96">
        <v>910</v>
      </c>
      <c r="AV42" s="214">
        <v>3405</v>
      </c>
      <c r="AW42" s="97">
        <v>760</v>
      </c>
      <c r="AX42" s="97">
        <v>75</v>
      </c>
      <c r="AY42" s="113">
        <v>835</v>
      </c>
      <c r="AZ42" s="114">
        <v>0.91758241758241754</v>
      </c>
      <c r="BA42" s="372">
        <v>1.1149239581803374</v>
      </c>
      <c r="BB42" s="97">
        <v>20</v>
      </c>
      <c r="BC42" s="115">
        <v>2.197802197802198E-2</v>
      </c>
      <c r="BD42" s="377">
        <v>0.28691934697156629</v>
      </c>
      <c r="BE42" s="97">
        <v>30</v>
      </c>
      <c r="BF42" s="97">
        <v>0</v>
      </c>
      <c r="BG42" s="113">
        <v>30</v>
      </c>
      <c r="BH42" s="115">
        <v>3.2967032967032968E-2</v>
      </c>
      <c r="BI42" s="116">
        <v>0.43094160741219567</v>
      </c>
      <c r="BJ42" s="339">
        <v>25</v>
      </c>
      <c r="BK42" s="97" t="s">
        <v>7</v>
      </c>
      <c r="BL42" s="117" t="s">
        <v>7</v>
      </c>
      <c r="BM42" s="117" t="s">
        <v>7</v>
      </c>
      <c r="BN42" s="97" t="s">
        <v>396</v>
      </c>
      <c r="BO42" s="117"/>
    </row>
    <row r="43" spans="1:67" s="46" customFormat="1">
      <c r="A43" s="458"/>
      <c r="B43" s="96" t="s">
        <v>312</v>
      </c>
      <c r="C43" s="335"/>
      <c r="D43" s="206"/>
      <c r="E43" s="98"/>
      <c r="F43" s="99"/>
      <c r="G43" s="99"/>
      <c r="H43" s="214"/>
      <c r="I43" s="342"/>
      <c r="J43" s="100">
        <v>2050104.02</v>
      </c>
      <c r="K43" s="100">
        <v>0.29911636000000003</v>
      </c>
      <c r="L43" s="101">
        <v>1</v>
      </c>
      <c r="M43" s="102">
        <v>100</v>
      </c>
      <c r="N43" s="103"/>
      <c r="O43" s="102"/>
      <c r="P43" s="104">
        <v>2628</v>
      </c>
      <c r="Q43" s="99"/>
      <c r="R43" s="99">
        <v>2549</v>
      </c>
      <c r="S43" s="99"/>
      <c r="T43" s="105"/>
      <c r="U43" s="353">
        <v>79</v>
      </c>
      <c r="V43" s="106">
        <v>3.0992546096508436E-2</v>
      </c>
      <c r="W43" s="104"/>
      <c r="X43" s="107"/>
      <c r="Y43" s="96">
        <v>2628.3</v>
      </c>
      <c r="Z43" s="108"/>
      <c r="AA43" s="100">
        <v>2050104.02</v>
      </c>
      <c r="AB43" s="100">
        <v>0.29388909000000002</v>
      </c>
      <c r="AC43" s="96">
        <v>1021</v>
      </c>
      <c r="AD43" s="99">
        <v>3447</v>
      </c>
      <c r="AE43" s="111">
        <v>1013.0356932300001</v>
      </c>
      <c r="AF43" s="105"/>
      <c r="AG43" s="360">
        <v>7.9643067699998937</v>
      </c>
      <c r="AH43" s="109">
        <v>7.8618224641287867E-3</v>
      </c>
      <c r="AI43" s="104"/>
      <c r="AJ43" s="110"/>
      <c r="AK43" s="96">
        <v>1009</v>
      </c>
      <c r="AL43" s="99">
        <v>3395</v>
      </c>
      <c r="AM43" s="111">
        <v>997.75346055000011</v>
      </c>
      <c r="AN43" s="105"/>
      <c r="AO43" s="360">
        <v>11.246539449999887</v>
      </c>
      <c r="AP43" s="109">
        <v>1.1271862132956533E-2</v>
      </c>
      <c r="AQ43" s="104"/>
      <c r="AR43" s="110"/>
      <c r="AS43" s="365">
        <v>10.09</v>
      </c>
      <c r="AT43" s="112"/>
      <c r="AU43" s="96">
        <v>805</v>
      </c>
      <c r="AV43" s="214"/>
      <c r="AW43" s="97">
        <v>685</v>
      </c>
      <c r="AX43" s="97">
        <v>65</v>
      </c>
      <c r="AY43" s="113">
        <v>750</v>
      </c>
      <c r="AZ43" s="114">
        <v>0.93167701863354035</v>
      </c>
      <c r="BA43" s="372">
        <v>1.1320498403809724</v>
      </c>
      <c r="BB43" s="97">
        <v>30</v>
      </c>
      <c r="BC43" s="115">
        <v>3.7267080745341616E-2</v>
      </c>
      <c r="BD43" s="377">
        <v>0.4865154144300472</v>
      </c>
      <c r="BE43" s="97">
        <v>10</v>
      </c>
      <c r="BF43" s="97">
        <v>0</v>
      </c>
      <c r="BG43" s="113">
        <v>10</v>
      </c>
      <c r="BH43" s="115">
        <v>1.2422360248447204E-2</v>
      </c>
      <c r="BI43" s="116">
        <v>0.16238379409734907</v>
      </c>
      <c r="BJ43" s="339">
        <v>20</v>
      </c>
      <c r="BK43" s="97" t="s">
        <v>7</v>
      </c>
      <c r="BL43" s="117" t="s">
        <v>7</v>
      </c>
      <c r="BM43" s="117"/>
      <c r="BN43" s="97" t="s">
        <v>396</v>
      </c>
      <c r="BO43" s="117"/>
    </row>
    <row r="44" spans="1:67" s="46" customFormat="1">
      <c r="A44" s="458"/>
      <c r="B44" s="96" t="s">
        <v>313</v>
      </c>
      <c r="C44" s="335"/>
      <c r="D44" s="206"/>
      <c r="E44" s="98"/>
      <c r="F44" s="99"/>
      <c r="G44" s="99"/>
      <c r="H44" s="214"/>
      <c r="I44" s="342"/>
      <c r="J44" s="100">
        <v>2050104.02</v>
      </c>
      <c r="K44" s="100">
        <v>0.31278256999999998</v>
      </c>
      <c r="L44" s="101">
        <v>1.5</v>
      </c>
      <c r="M44" s="102">
        <v>150</v>
      </c>
      <c r="N44" s="103"/>
      <c r="O44" s="102"/>
      <c r="P44" s="104">
        <v>2862</v>
      </c>
      <c r="Q44" s="99"/>
      <c r="R44" s="99">
        <v>3030</v>
      </c>
      <c r="S44" s="99"/>
      <c r="T44" s="105"/>
      <c r="U44" s="353">
        <v>-168</v>
      </c>
      <c r="V44" s="106">
        <v>-5.5445544554455446E-2</v>
      </c>
      <c r="W44" s="104"/>
      <c r="X44" s="107"/>
      <c r="Y44" s="96">
        <v>1908.3</v>
      </c>
      <c r="Z44" s="108"/>
      <c r="AA44" s="100">
        <v>2050104.02</v>
      </c>
      <c r="AB44" s="100">
        <v>0.33116887</v>
      </c>
      <c r="AC44" s="96">
        <v>1303</v>
      </c>
      <c r="AD44" s="99">
        <v>3447</v>
      </c>
      <c r="AE44" s="111">
        <v>1141.5390948900001</v>
      </c>
      <c r="AF44" s="105"/>
      <c r="AG44" s="360">
        <v>161.46090510999989</v>
      </c>
      <c r="AH44" s="109">
        <v>0.14144141521982515</v>
      </c>
      <c r="AI44" s="104"/>
      <c r="AJ44" s="110"/>
      <c r="AK44" s="96">
        <v>1277</v>
      </c>
      <c r="AL44" s="99">
        <v>3395</v>
      </c>
      <c r="AM44" s="111">
        <v>1124.3183136499999</v>
      </c>
      <c r="AN44" s="105"/>
      <c r="AO44" s="360">
        <v>152.68168635000006</v>
      </c>
      <c r="AP44" s="109">
        <v>0.13579934125090651</v>
      </c>
      <c r="AQ44" s="104"/>
      <c r="AR44" s="110"/>
      <c r="AS44" s="365">
        <v>8.5133333333333336</v>
      </c>
      <c r="AT44" s="112"/>
      <c r="AU44" s="96">
        <v>845</v>
      </c>
      <c r="AV44" s="214"/>
      <c r="AW44" s="97">
        <v>620</v>
      </c>
      <c r="AX44" s="97">
        <v>85</v>
      </c>
      <c r="AY44" s="113">
        <v>705</v>
      </c>
      <c r="AZ44" s="114">
        <v>0.83431952662721898</v>
      </c>
      <c r="BA44" s="372">
        <v>1.0137539813210437</v>
      </c>
      <c r="BB44" s="97">
        <v>65</v>
      </c>
      <c r="BC44" s="115">
        <v>7.6923076923076927E-2</v>
      </c>
      <c r="BD44" s="377">
        <v>1.004217714400482</v>
      </c>
      <c r="BE44" s="97">
        <v>45</v>
      </c>
      <c r="BF44" s="97">
        <v>0</v>
      </c>
      <c r="BG44" s="113">
        <v>45</v>
      </c>
      <c r="BH44" s="115">
        <v>5.3254437869822487E-2</v>
      </c>
      <c r="BI44" s="116">
        <v>0.69613644274277764</v>
      </c>
      <c r="BJ44" s="339">
        <v>25</v>
      </c>
      <c r="BK44" s="97" t="s">
        <v>7</v>
      </c>
      <c r="BL44" s="117" t="s">
        <v>7</v>
      </c>
      <c r="BM44" s="117"/>
      <c r="BN44" s="97" t="s">
        <v>396</v>
      </c>
      <c r="BO44" s="117"/>
    </row>
    <row r="45" spans="1:67" s="46" customFormat="1">
      <c r="A45" s="97"/>
      <c r="B45" s="96" t="s">
        <v>314</v>
      </c>
      <c r="C45" s="335">
        <v>2050105.01</v>
      </c>
      <c r="D45" s="206"/>
      <c r="E45" s="98"/>
      <c r="F45" s="99"/>
      <c r="G45" s="99"/>
      <c r="H45" s="214"/>
      <c r="I45" s="342">
        <v>122050105.01000001</v>
      </c>
      <c r="J45" s="100">
        <v>2050105.01</v>
      </c>
      <c r="K45" s="100">
        <v>1</v>
      </c>
      <c r="L45" s="101">
        <v>1.19</v>
      </c>
      <c r="M45" s="102">
        <v>119</v>
      </c>
      <c r="N45" s="103">
        <v>1.19</v>
      </c>
      <c r="O45" s="102">
        <v>119</v>
      </c>
      <c r="P45" s="104">
        <v>3129</v>
      </c>
      <c r="Q45" s="99">
        <v>3082</v>
      </c>
      <c r="R45" s="99">
        <v>3082</v>
      </c>
      <c r="S45" s="99">
        <v>3203</v>
      </c>
      <c r="T45" s="105">
        <v>3272</v>
      </c>
      <c r="U45" s="353">
        <v>47</v>
      </c>
      <c r="V45" s="106">
        <v>1.5249837767683322E-2</v>
      </c>
      <c r="W45" s="104">
        <v>-190</v>
      </c>
      <c r="X45" s="107">
        <v>-5.8068459657701708E-2</v>
      </c>
      <c r="Y45" s="96">
        <v>2627.9</v>
      </c>
      <c r="Z45" s="108">
        <v>2588.4</v>
      </c>
      <c r="AA45" s="100">
        <v>2050105.01</v>
      </c>
      <c r="AB45" s="100">
        <v>1</v>
      </c>
      <c r="AC45" s="96">
        <v>1345</v>
      </c>
      <c r="AD45" s="99">
        <v>1344</v>
      </c>
      <c r="AE45" s="111">
        <v>1344</v>
      </c>
      <c r="AF45" s="105">
        <v>1343</v>
      </c>
      <c r="AG45" s="360">
        <v>1</v>
      </c>
      <c r="AH45" s="109">
        <v>7.4404761904761901E-4</v>
      </c>
      <c r="AI45" s="104">
        <v>1</v>
      </c>
      <c r="AJ45" s="110">
        <v>7.4460163812360388E-4</v>
      </c>
      <c r="AK45" s="96">
        <v>1322</v>
      </c>
      <c r="AL45" s="99">
        <v>1299</v>
      </c>
      <c r="AM45" s="111">
        <v>1299</v>
      </c>
      <c r="AN45" s="105">
        <v>1296</v>
      </c>
      <c r="AO45" s="360">
        <v>23</v>
      </c>
      <c r="AP45" s="109">
        <v>1.7705927636643571E-2</v>
      </c>
      <c r="AQ45" s="104">
        <v>3</v>
      </c>
      <c r="AR45" s="110">
        <v>2.3148148148148147E-3</v>
      </c>
      <c r="AS45" s="365">
        <v>11.109243697478991</v>
      </c>
      <c r="AT45" s="112">
        <v>10.915966386554622</v>
      </c>
      <c r="AU45" s="96">
        <v>1180</v>
      </c>
      <c r="AV45" s="214">
        <v>1500</v>
      </c>
      <c r="AW45" s="97">
        <v>895</v>
      </c>
      <c r="AX45" s="97">
        <v>115</v>
      </c>
      <c r="AY45" s="113">
        <v>1010</v>
      </c>
      <c r="AZ45" s="114">
        <v>0.85593220338983056</v>
      </c>
      <c r="BA45" s="372">
        <v>1.0400148279341805</v>
      </c>
      <c r="BB45" s="97">
        <v>125</v>
      </c>
      <c r="BC45" s="115">
        <v>0.1059322033898305</v>
      </c>
      <c r="BD45" s="377">
        <v>1.3829269372040536</v>
      </c>
      <c r="BE45" s="97">
        <v>20</v>
      </c>
      <c r="BF45" s="97">
        <v>0</v>
      </c>
      <c r="BG45" s="113">
        <v>20</v>
      </c>
      <c r="BH45" s="115">
        <v>1.6949152542372881E-2</v>
      </c>
      <c r="BI45" s="116">
        <v>0.22155754957350171</v>
      </c>
      <c r="BJ45" s="339">
        <v>20</v>
      </c>
      <c r="BK45" s="97" t="s">
        <v>7</v>
      </c>
      <c r="BL45" s="117" t="s">
        <v>7</v>
      </c>
      <c r="BM45" s="117" t="s">
        <v>7</v>
      </c>
      <c r="BN45" s="97" t="s">
        <v>399</v>
      </c>
      <c r="BO45" s="117"/>
    </row>
    <row r="46" spans="1:67" s="46" customFormat="1">
      <c r="A46" s="96" t="s">
        <v>57</v>
      </c>
      <c r="B46" s="96" t="s">
        <v>315</v>
      </c>
      <c r="C46" s="335">
        <v>2050105.02</v>
      </c>
      <c r="D46" s="206"/>
      <c r="E46" s="98"/>
      <c r="F46" s="99"/>
      <c r="G46" s="99"/>
      <c r="H46" s="214"/>
      <c r="I46" s="342">
        <v>122050105.02</v>
      </c>
      <c r="J46" s="100">
        <v>2050105.02</v>
      </c>
      <c r="K46" s="100">
        <v>1</v>
      </c>
      <c r="L46" s="101">
        <v>2.11</v>
      </c>
      <c r="M46" s="102">
        <v>211</v>
      </c>
      <c r="N46" s="103">
        <v>2.11</v>
      </c>
      <c r="O46" s="102">
        <v>211</v>
      </c>
      <c r="P46" s="104">
        <v>4569</v>
      </c>
      <c r="Q46" s="99">
        <v>4613</v>
      </c>
      <c r="R46" s="99">
        <v>4613</v>
      </c>
      <c r="S46" s="99">
        <v>4724</v>
      </c>
      <c r="T46" s="105">
        <v>4858</v>
      </c>
      <c r="U46" s="353">
        <v>-44</v>
      </c>
      <c r="V46" s="106">
        <v>-9.538261435074788E-3</v>
      </c>
      <c r="W46" s="104">
        <v>-245</v>
      </c>
      <c r="X46" s="107">
        <v>-5.0432276657060522E-2</v>
      </c>
      <c r="Y46" s="96">
        <v>2169</v>
      </c>
      <c r="Z46" s="108">
        <v>2189.6999999999998</v>
      </c>
      <c r="AA46" s="100">
        <v>2050105.02</v>
      </c>
      <c r="AB46" s="100">
        <v>1</v>
      </c>
      <c r="AC46" s="96">
        <v>1800</v>
      </c>
      <c r="AD46" s="99">
        <v>1798</v>
      </c>
      <c r="AE46" s="111">
        <v>1798</v>
      </c>
      <c r="AF46" s="105">
        <v>1777</v>
      </c>
      <c r="AG46" s="360">
        <v>2</v>
      </c>
      <c r="AH46" s="109">
        <v>1.1123470522803114E-3</v>
      </c>
      <c r="AI46" s="104">
        <v>21</v>
      </c>
      <c r="AJ46" s="110">
        <v>1.1817670230725942E-2</v>
      </c>
      <c r="AK46" s="96">
        <v>1775</v>
      </c>
      <c r="AL46" s="99">
        <v>1781</v>
      </c>
      <c r="AM46" s="111">
        <v>1781</v>
      </c>
      <c r="AN46" s="105">
        <v>1755</v>
      </c>
      <c r="AO46" s="360">
        <v>-6</v>
      </c>
      <c r="AP46" s="109">
        <v>-3.368893879842785E-3</v>
      </c>
      <c r="AQ46" s="104">
        <v>26</v>
      </c>
      <c r="AR46" s="110">
        <v>1.4814814814814815E-2</v>
      </c>
      <c r="AS46" s="365">
        <v>8.4123222748815163</v>
      </c>
      <c r="AT46" s="112">
        <v>8.4407582938388632</v>
      </c>
      <c r="AU46" s="96">
        <v>1560</v>
      </c>
      <c r="AV46" s="214">
        <v>2235</v>
      </c>
      <c r="AW46" s="97">
        <v>1185</v>
      </c>
      <c r="AX46" s="97">
        <v>180</v>
      </c>
      <c r="AY46" s="113">
        <v>1365</v>
      </c>
      <c r="AZ46" s="114">
        <v>0.875</v>
      </c>
      <c r="BA46" s="372">
        <v>1.06318347509113</v>
      </c>
      <c r="BB46" s="97">
        <v>90</v>
      </c>
      <c r="BC46" s="115">
        <v>5.7692307692307696E-2</v>
      </c>
      <c r="BD46" s="377">
        <v>0.75316328580036151</v>
      </c>
      <c r="BE46" s="97">
        <v>40</v>
      </c>
      <c r="BF46" s="97">
        <v>0</v>
      </c>
      <c r="BG46" s="113">
        <v>40</v>
      </c>
      <c r="BH46" s="115">
        <v>2.564102564102564E-2</v>
      </c>
      <c r="BI46" s="116">
        <v>0.33517680576504105</v>
      </c>
      <c r="BJ46" s="339">
        <v>55</v>
      </c>
      <c r="BK46" s="97" t="s">
        <v>7</v>
      </c>
      <c r="BL46" s="117" t="s">
        <v>7</v>
      </c>
      <c r="BM46" s="117" t="s">
        <v>7</v>
      </c>
      <c r="BN46" s="97" t="s">
        <v>399</v>
      </c>
      <c r="BO46" s="117"/>
    </row>
    <row r="47" spans="1:67" s="46" customFormat="1">
      <c r="A47" s="96" t="s">
        <v>81</v>
      </c>
      <c r="B47" s="96" t="s">
        <v>316</v>
      </c>
      <c r="C47" s="335">
        <v>2050106.01</v>
      </c>
      <c r="D47" s="206"/>
      <c r="E47" s="98"/>
      <c r="F47" s="99"/>
      <c r="G47" s="99"/>
      <c r="H47" s="214"/>
      <c r="I47" s="342">
        <v>122050106.01000001</v>
      </c>
      <c r="J47" s="100">
        <v>2050106.01</v>
      </c>
      <c r="K47" s="100">
        <v>1</v>
      </c>
      <c r="L47" s="101">
        <v>1.56</v>
      </c>
      <c r="M47" s="102">
        <v>156</v>
      </c>
      <c r="N47" s="103">
        <v>1.56</v>
      </c>
      <c r="O47" s="102">
        <v>156</v>
      </c>
      <c r="P47" s="104">
        <v>3758</v>
      </c>
      <c r="Q47" s="99">
        <v>3538</v>
      </c>
      <c r="R47" s="99">
        <v>3538</v>
      </c>
      <c r="S47" s="99">
        <v>3639</v>
      </c>
      <c r="T47" s="105">
        <v>3728</v>
      </c>
      <c r="U47" s="353">
        <v>220</v>
      </c>
      <c r="V47" s="106">
        <v>6.2182023742227248E-2</v>
      </c>
      <c r="W47" s="104">
        <v>-190</v>
      </c>
      <c r="X47" s="107">
        <v>-5.0965665236051505E-2</v>
      </c>
      <c r="Y47" s="96">
        <v>2409.3000000000002</v>
      </c>
      <c r="Z47" s="108">
        <v>2268.1</v>
      </c>
      <c r="AA47" s="100">
        <v>2050106.01</v>
      </c>
      <c r="AB47" s="100">
        <v>1</v>
      </c>
      <c r="AC47" s="96">
        <v>1668</v>
      </c>
      <c r="AD47" s="99">
        <v>1662</v>
      </c>
      <c r="AE47" s="111">
        <v>1662</v>
      </c>
      <c r="AF47" s="105">
        <v>1650</v>
      </c>
      <c r="AG47" s="360">
        <v>6</v>
      </c>
      <c r="AH47" s="109">
        <v>3.6101083032490976E-3</v>
      </c>
      <c r="AI47" s="104">
        <v>12</v>
      </c>
      <c r="AJ47" s="110">
        <v>7.2727272727272727E-3</v>
      </c>
      <c r="AK47" s="96">
        <v>1594</v>
      </c>
      <c r="AL47" s="99">
        <v>1490</v>
      </c>
      <c r="AM47" s="111">
        <v>1490</v>
      </c>
      <c r="AN47" s="105">
        <v>1490</v>
      </c>
      <c r="AO47" s="360">
        <v>104</v>
      </c>
      <c r="AP47" s="109">
        <v>6.9798657718120799E-2</v>
      </c>
      <c r="AQ47" s="104">
        <v>0</v>
      </c>
      <c r="AR47" s="110">
        <v>0</v>
      </c>
      <c r="AS47" s="365">
        <v>10.217948717948717</v>
      </c>
      <c r="AT47" s="112">
        <v>9.5512820512820511</v>
      </c>
      <c r="AU47" s="96">
        <v>1430</v>
      </c>
      <c r="AV47" s="214">
        <v>1610</v>
      </c>
      <c r="AW47" s="97">
        <v>1005</v>
      </c>
      <c r="AX47" s="97">
        <v>135</v>
      </c>
      <c r="AY47" s="113">
        <v>1140</v>
      </c>
      <c r="AZ47" s="114">
        <v>0.79720279720279719</v>
      </c>
      <c r="BA47" s="372">
        <v>0.96865467460850208</v>
      </c>
      <c r="BB47" s="97">
        <v>165</v>
      </c>
      <c r="BC47" s="115">
        <v>0.11538461538461539</v>
      </c>
      <c r="BD47" s="377">
        <v>1.506326571600723</v>
      </c>
      <c r="BE47" s="97">
        <v>95</v>
      </c>
      <c r="BF47" s="97">
        <v>0</v>
      </c>
      <c r="BG47" s="113">
        <v>95</v>
      </c>
      <c r="BH47" s="115">
        <v>6.6433566433566432E-2</v>
      </c>
      <c r="BI47" s="116">
        <v>0.86841263311851546</v>
      </c>
      <c r="BJ47" s="339">
        <v>20</v>
      </c>
      <c r="BK47" s="97" t="s">
        <v>7</v>
      </c>
      <c r="BL47" s="117" t="s">
        <v>7</v>
      </c>
      <c r="BM47" s="117" t="s">
        <v>6</v>
      </c>
      <c r="BN47" s="97" t="s">
        <v>399</v>
      </c>
      <c r="BO47" s="117"/>
    </row>
    <row r="48" spans="1:67" s="46" customFormat="1">
      <c r="A48" s="97"/>
      <c r="B48" s="96" t="s">
        <v>317</v>
      </c>
      <c r="C48" s="335">
        <v>2050106.02</v>
      </c>
      <c r="D48" s="206"/>
      <c r="E48" s="98"/>
      <c r="F48" s="99"/>
      <c r="G48" s="99"/>
      <c r="H48" s="214"/>
      <c r="I48" s="342">
        <v>122050106.02</v>
      </c>
      <c r="J48" s="100">
        <v>2050106.02</v>
      </c>
      <c r="K48" s="100">
        <v>1</v>
      </c>
      <c r="L48" s="101">
        <v>8.9600000000000009</v>
      </c>
      <c r="M48" s="102">
        <v>896.00000000000011</v>
      </c>
      <c r="N48" s="103">
        <v>8.9600000000000009</v>
      </c>
      <c r="O48" s="102">
        <v>896.00000000000011</v>
      </c>
      <c r="P48" s="104">
        <v>5117</v>
      </c>
      <c r="Q48" s="99">
        <v>5106</v>
      </c>
      <c r="R48" s="99">
        <v>5106</v>
      </c>
      <c r="S48" s="99">
        <v>5198</v>
      </c>
      <c r="T48" s="105">
        <v>5209</v>
      </c>
      <c r="U48" s="353">
        <v>11</v>
      </c>
      <c r="V48" s="106">
        <v>2.1543282412847631E-3</v>
      </c>
      <c r="W48" s="104">
        <v>-103</v>
      </c>
      <c r="X48" s="107">
        <v>-1.9773468995968515E-2</v>
      </c>
      <c r="Y48" s="96">
        <v>570.9</v>
      </c>
      <c r="Z48" s="108">
        <v>569.79999999999995</v>
      </c>
      <c r="AA48" s="100">
        <v>2050106.02</v>
      </c>
      <c r="AB48" s="100">
        <v>1</v>
      </c>
      <c r="AC48" s="96">
        <v>2006</v>
      </c>
      <c r="AD48" s="99">
        <v>1975</v>
      </c>
      <c r="AE48" s="111">
        <v>1975</v>
      </c>
      <c r="AF48" s="105">
        <v>1871</v>
      </c>
      <c r="AG48" s="360">
        <v>31</v>
      </c>
      <c r="AH48" s="109">
        <v>1.5696202531645571E-2</v>
      </c>
      <c r="AI48" s="104">
        <v>104</v>
      </c>
      <c r="AJ48" s="110">
        <v>5.5585248530197758E-2</v>
      </c>
      <c r="AK48" s="96">
        <v>1973</v>
      </c>
      <c r="AL48" s="99">
        <v>1939</v>
      </c>
      <c r="AM48" s="111">
        <v>1939</v>
      </c>
      <c r="AN48" s="105">
        <v>1840</v>
      </c>
      <c r="AO48" s="360">
        <v>34</v>
      </c>
      <c r="AP48" s="109">
        <v>1.7534811758638472E-2</v>
      </c>
      <c r="AQ48" s="104">
        <v>99</v>
      </c>
      <c r="AR48" s="110">
        <v>5.3804347826086958E-2</v>
      </c>
      <c r="AS48" s="365">
        <v>2.2020089285714284</v>
      </c>
      <c r="AT48" s="112">
        <v>2.1640624999999996</v>
      </c>
      <c r="AU48" s="96">
        <v>1690</v>
      </c>
      <c r="AV48" s="214">
        <v>2490</v>
      </c>
      <c r="AW48" s="97">
        <v>1430</v>
      </c>
      <c r="AX48" s="97">
        <v>85</v>
      </c>
      <c r="AY48" s="113">
        <v>1515</v>
      </c>
      <c r="AZ48" s="114">
        <v>0.89644970414201186</v>
      </c>
      <c r="BA48" s="372">
        <v>1.0892462990789937</v>
      </c>
      <c r="BB48" s="97">
        <v>70</v>
      </c>
      <c r="BC48" s="115">
        <v>4.142011834319527E-2</v>
      </c>
      <c r="BD48" s="377">
        <v>0.54073261544641338</v>
      </c>
      <c r="BE48" s="97">
        <v>25</v>
      </c>
      <c r="BF48" s="97">
        <v>10</v>
      </c>
      <c r="BG48" s="113">
        <v>35</v>
      </c>
      <c r="BH48" s="115">
        <v>2.0710059171597635E-2</v>
      </c>
      <c r="BI48" s="116">
        <v>0.27071972773330244</v>
      </c>
      <c r="BJ48" s="339">
        <v>65</v>
      </c>
      <c r="BK48" s="97" t="s">
        <v>7</v>
      </c>
      <c r="BL48" s="117" t="s">
        <v>7</v>
      </c>
      <c r="BM48" s="117" t="s">
        <v>7</v>
      </c>
      <c r="BN48" s="97"/>
      <c r="BO48" s="117"/>
    </row>
    <row r="49" spans="1:67" s="46" customFormat="1">
      <c r="A49" s="184" t="s">
        <v>82</v>
      </c>
      <c r="B49" s="184" t="s">
        <v>318</v>
      </c>
      <c r="C49" s="337">
        <v>2050107</v>
      </c>
      <c r="D49" s="333"/>
      <c r="E49" s="164"/>
      <c r="F49" s="165"/>
      <c r="G49" s="165"/>
      <c r="H49" s="348"/>
      <c r="I49" s="344">
        <v>122050107</v>
      </c>
      <c r="J49" s="166">
        <v>2050107</v>
      </c>
      <c r="K49" s="166">
        <v>1</v>
      </c>
      <c r="L49" s="167">
        <v>1.54</v>
      </c>
      <c r="M49" s="168">
        <v>154</v>
      </c>
      <c r="N49" s="169">
        <v>1.54</v>
      </c>
      <c r="O49" s="168">
        <v>154</v>
      </c>
      <c r="P49" s="170">
        <v>3166</v>
      </c>
      <c r="Q49" s="165">
        <v>3000</v>
      </c>
      <c r="R49" s="165">
        <v>3000</v>
      </c>
      <c r="S49" s="165">
        <v>2947</v>
      </c>
      <c r="T49" s="171">
        <v>3140</v>
      </c>
      <c r="U49" s="356">
        <v>166</v>
      </c>
      <c r="V49" s="172">
        <v>5.5333333333333332E-2</v>
      </c>
      <c r="W49" s="170">
        <v>-140</v>
      </c>
      <c r="X49" s="173">
        <v>-4.4585987261146494E-2</v>
      </c>
      <c r="Y49" s="184">
        <v>2058.1</v>
      </c>
      <c r="Z49" s="174">
        <v>1950.2</v>
      </c>
      <c r="AA49" s="166">
        <v>2050107</v>
      </c>
      <c r="AB49" s="166">
        <v>1</v>
      </c>
      <c r="AC49" s="184">
        <v>1398</v>
      </c>
      <c r="AD49" s="165">
        <v>1351</v>
      </c>
      <c r="AE49" s="177">
        <v>1351</v>
      </c>
      <c r="AF49" s="171">
        <v>1348</v>
      </c>
      <c r="AG49" s="362">
        <v>47</v>
      </c>
      <c r="AH49" s="175">
        <v>3.4789045151739452E-2</v>
      </c>
      <c r="AI49" s="170">
        <v>3</v>
      </c>
      <c r="AJ49" s="176">
        <v>2.225519287833828E-3</v>
      </c>
      <c r="AK49" s="184">
        <v>1363</v>
      </c>
      <c r="AL49" s="165">
        <v>1305</v>
      </c>
      <c r="AM49" s="177">
        <v>1305</v>
      </c>
      <c r="AN49" s="171">
        <v>1304</v>
      </c>
      <c r="AO49" s="362">
        <v>58</v>
      </c>
      <c r="AP49" s="175">
        <v>4.4444444444444446E-2</v>
      </c>
      <c r="AQ49" s="170">
        <v>1</v>
      </c>
      <c r="AR49" s="176">
        <v>7.668711656441718E-4</v>
      </c>
      <c r="AS49" s="367">
        <v>8.8506493506493502</v>
      </c>
      <c r="AT49" s="178">
        <v>8.4740259740259738</v>
      </c>
      <c r="AU49" s="184">
        <v>1150</v>
      </c>
      <c r="AV49" s="348">
        <v>1460</v>
      </c>
      <c r="AW49" s="163">
        <v>785</v>
      </c>
      <c r="AX49" s="163">
        <v>95</v>
      </c>
      <c r="AY49" s="179">
        <v>880</v>
      </c>
      <c r="AZ49" s="180">
        <v>0.76521739130434785</v>
      </c>
      <c r="BA49" s="374">
        <v>0.92979026889957217</v>
      </c>
      <c r="BB49" s="163">
        <v>95</v>
      </c>
      <c r="BC49" s="181">
        <v>8.2608695652173908E-2</v>
      </c>
      <c r="BD49" s="379">
        <v>1.0784425019866046</v>
      </c>
      <c r="BE49" s="163">
        <v>130</v>
      </c>
      <c r="BF49" s="163">
        <v>0</v>
      </c>
      <c r="BG49" s="179">
        <v>130</v>
      </c>
      <c r="BH49" s="181">
        <v>0.11304347826086956</v>
      </c>
      <c r="BI49" s="182">
        <v>1.4776925262858767</v>
      </c>
      <c r="BJ49" s="383">
        <v>35</v>
      </c>
      <c r="BK49" s="163" t="s">
        <v>6</v>
      </c>
      <c r="BL49" s="183" t="s">
        <v>6</v>
      </c>
      <c r="BM49" s="183" t="s">
        <v>7</v>
      </c>
      <c r="BN49" s="163" t="s">
        <v>409</v>
      </c>
      <c r="BO49" s="183"/>
    </row>
    <row r="50" spans="1:67" s="46" customFormat="1">
      <c r="A50" s="96" t="s">
        <v>58</v>
      </c>
      <c r="B50" s="96" t="s">
        <v>319</v>
      </c>
      <c r="C50" s="335">
        <v>2050108</v>
      </c>
      <c r="D50" s="206"/>
      <c r="E50" s="98"/>
      <c r="F50" s="99"/>
      <c r="G50" s="99"/>
      <c r="H50" s="214"/>
      <c r="I50" s="342">
        <v>122050108</v>
      </c>
      <c r="J50" s="100">
        <v>2050108</v>
      </c>
      <c r="K50" s="100">
        <v>1</v>
      </c>
      <c r="L50" s="101">
        <v>2.27</v>
      </c>
      <c r="M50" s="102">
        <v>227</v>
      </c>
      <c r="N50" s="103">
        <v>2.27</v>
      </c>
      <c r="O50" s="102">
        <v>227</v>
      </c>
      <c r="P50" s="104">
        <v>4859</v>
      </c>
      <c r="Q50" s="99">
        <v>4769</v>
      </c>
      <c r="R50" s="99">
        <v>4769</v>
      </c>
      <c r="S50" s="99">
        <v>4327</v>
      </c>
      <c r="T50" s="105">
        <v>4140</v>
      </c>
      <c r="U50" s="353">
        <v>90</v>
      </c>
      <c r="V50" s="106">
        <v>1.8871880897462782E-2</v>
      </c>
      <c r="W50" s="104">
        <v>629</v>
      </c>
      <c r="X50" s="107">
        <v>0.15193236714975844</v>
      </c>
      <c r="Y50" s="96">
        <v>2141.1</v>
      </c>
      <c r="Z50" s="108">
        <v>2101.6</v>
      </c>
      <c r="AA50" s="100">
        <v>2050108</v>
      </c>
      <c r="AB50" s="100">
        <v>1</v>
      </c>
      <c r="AC50" s="96">
        <v>2420</v>
      </c>
      <c r="AD50" s="99">
        <v>2416</v>
      </c>
      <c r="AE50" s="111">
        <v>2416</v>
      </c>
      <c r="AF50" s="105">
        <v>1972</v>
      </c>
      <c r="AG50" s="360">
        <v>4</v>
      </c>
      <c r="AH50" s="109">
        <v>1.6556291390728477E-3</v>
      </c>
      <c r="AI50" s="104">
        <v>444</v>
      </c>
      <c r="AJ50" s="110">
        <v>0.22515212981744423</v>
      </c>
      <c r="AK50" s="96">
        <v>2361</v>
      </c>
      <c r="AL50" s="99">
        <v>2311</v>
      </c>
      <c r="AM50" s="111">
        <v>2311</v>
      </c>
      <c r="AN50" s="105">
        <v>1904</v>
      </c>
      <c r="AO50" s="360">
        <v>50</v>
      </c>
      <c r="AP50" s="109">
        <v>2.1635655560363478E-2</v>
      </c>
      <c r="AQ50" s="104">
        <v>407</v>
      </c>
      <c r="AR50" s="110">
        <v>0.21376050420168066</v>
      </c>
      <c r="AS50" s="365">
        <v>10.400881057268723</v>
      </c>
      <c r="AT50" s="112">
        <v>10.180616740088105</v>
      </c>
      <c r="AU50" s="96">
        <v>1475</v>
      </c>
      <c r="AV50" s="214">
        <v>2205</v>
      </c>
      <c r="AW50" s="97">
        <v>1055</v>
      </c>
      <c r="AX50" s="97">
        <v>135</v>
      </c>
      <c r="AY50" s="113">
        <v>1190</v>
      </c>
      <c r="AZ50" s="114">
        <v>0.8067796610169492</v>
      </c>
      <c r="BA50" s="372">
        <v>0.98029120415182169</v>
      </c>
      <c r="BB50" s="97">
        <v>100</v>
      </c>
      <c r="BC50" s="115">
        <v>6.7796610169491525E-2</v>
      </c>
      <c r="BD50" s="377">
        <v>0.88507323981059427</v>
      </c>
      <c r="BE50" s="97">
        <v>110</v>
      </c>
      <c r="BF50" s="97">
        <v>15</v>
      </c>
      <c r="BG50" s="113">
        <v>125</v>
      </c>
      <c r="BH50" s="115">
        <v>8.4745762711864403E-2</v>
      </c>
      <c r="BI50" s="116">
        <v>1.1077877478675087</v>
      </c>
      <c r="BJ50" s="339">
        <v>60</v>
      </c>
      <c r="BK50" s="97" t="s">
        <v>7</v>
      </c>
      <c r="BL50" s="117" t="s">
        <v>7</v>
      </c>
      <c r="BM50" s="117" t="s">
        <v>7</v>
      </c>
      <c r="BN50" s="97" t="s">
        <v>398</v>
      </c>
      <c r="BO50" s="117"/>
    </row>
    <row r="51" spans="1:67" s="46" customFormat="1">
      <c r="A51" s="184" t="s">
        <v>83</v>
      </c>
      <c r="B51" s="184" t="s">
        <v>320</v>
      </c>
      <c r="C51" s="337">
        <v>2050109</v>
      </c>
      <c r="D51" s="333"/>
      <c r="E51" s="164"/>
      <c r="F51" s="165"/>
      <c r="G51" s="165"/>
      <c r="H51" s="348"/>
      <c r="I51" s="344">
        <v>122050109</v>
      </c>
      <c r="J51" s="166">
        <v>2050109</v>
      </c>
      <c r="K51" s="166">
        <v>1</v>
      </c>
      <c r="L51" s="167">
        <v>1.27</v>
      </c>
      <c r="M51" s="168">
        <v>127</v>
      </c>
      <c r="N51" s="169">
        <v>1.27</v>
      </c>
      <c r="O51" s="168">
        <v>127</v>
      </c>
      <c r="P51" s="170">
        <v>3316</v>
      </c>
      <c r="Q51" s="165">
        <v>3200</v>
      </c>
      <c r="R51" s="165">
        <v>3200</v>
      </c>
      <c r="S51" s="165">
        <v>3211</v>
      </c>
      <c r="T51" s="171">
        <v>3366</v>
      </c>
      <c r="U51" s="356">
        <v>116</v>
      </c>
      <c r="V51" s="172">
        <v>3.6249999999999998E-2</v>
      </c>
      <c r="W51" s="170">
        <v>-166</v>
      </c>
      <c r="X51" s="173">
        <v>-4.9316696375519907E-2</v>
      </c>
      <c r="Y51" s="184">
        <v>2617.6</v>
      </c>
      <c r="Z51" s="174">
        <v>2526</v>
      </c>
      <c r="AA51" s="166">
        <v>2050109</v>
      </c>
      <c r="AB51" s="166">
        <v>1</v>
      </c>
      <c r="AC51" s="184">
        <v>1825</v>
      </c>
      <c r="AD51" s="165">
        <v>1827</v>
      </c>
      <c r="AE51" s="177">
        <v>1827</v>
      </c>
      <c r="AF51" s="171">
        <v>1784</v>
      </c>
      <c r="AG51" s="362">
        <v>-2</v>
      </c>
      <c r="AH51" s="175">
        <v>-1.0946907498631637E-3</v>
      </c>
      <c r="AI51" s="170">
        <v>43</v>
      </c>
      <c r="AJ51" s="176">
        <v>2.4103139013452915E-2</v>
      </c>
      <c r="AK51" s="184">
        <v>1753</v>
      </c>
      <c r="AL51" s="165">
        <v>1691</v>
      </c>
      <c r="AM51" s="177">
        <v>1691</v>
      </c>
      <c r="AN51" s="171">
        <v>1695</v>
      </c>
      <c r="AO51" s="362">
        <v>62</v>
      </c>
      <c r="AP51" s="175">
        <v>3.666469544648137E-2</v>
      </c>
      <c r="AQ51" s="170">
        <v>-4</v>
      </c>
      <c r="AR51" s="176">
        <v>-2.359882005899705E-3</v>
      </c>
      <c r="AS51" s="367">
        <v>13.803149606299213</v>
      </c>
      <c r="AT51" s="178">
        <v>13.314960629921259</v>
      </c>
      <c r="AU51" s="184">
        <v>1075</v>
      </c>
      <c r="AV51" s="348">
        <v>1490</v>
      </c>
      <c r="AW51" s="163">
        <v>740</v>
      </c>
      <c r="AX51" s="163">
        <v>85</v>
      </c>
      <c r="AY51" s="179">
        <v>825</v>
      </c>
      <c r="AZ51" s="180">
        <v>0.76744186046511631</v>
      </c>
      <c r="BA51" s="374">
        <v>0.93249314758823376</v>
      </c>
      <c r="BB51" s="163">
        <v>135</v>
      </c>
      <c r="BC51" s="181">
        <v>0.12558139534883722</v>
      </c>
      <c r="BD51" s="379">
        <v>1.6394438035096244</v>
      </c>
      <c r="BE51" s="163">
        <v>80</v>
      </c>
      <c r="BF51" s="163">
        <v>10</v>
      </c>
      <c r="BG51" s="179">
        <v>90</v>
      </c>
      <c r="BH51" s="181">
        <v>8.3720930232558138E-2</v>
      </c>
      <c r="BI51" s="182">
        <v>1.094391244870041</v>
      </c>
      <c r="BJ51" s="383">
        <v>25</v>
      </c>
      <c r="BK51" s="163" t="s">
        <v>6</v>
      </c>
      <c r="BL51" s="183" t="s">
        <v>6</v>
      </c>
      <c r="BM51" s="183" t="s">
        <v>7</v>
      </c>
      <c r="BN51" s="163" t="s">
        <v>398</v>
      </c>
      <c r="BO51" s="183"/>
    </row>
    <row r="52" spans="1:67" s="46" customFormat="1">
      <c r="A52" s="74" t="s">
        <v>55</v>
      </c>
      <c r="B52" s="74" t="s">
        <v>321</v>
      </c>
      <c r="C52" s="336">
        <v>2050110</v>
      </c>
      <c r="D52" s="332"/>
      <c r="E52" s="76"/>
      <c r="F52" s="77"/>
      <c r="G52" s="77"/>
      <c r="H52" s="347"/>
      <c r="I52" s="343">
        <v>122050110</v>
      </c>
      <c r="J52" s="78">
        <v>2050110</v>
      </c>
      <c r="K52" s="78">
        <v>1</v>
      </c>
      <c r="L52" s="79">
        <v>0.81</v>
      </c>
      <c r="M52" s="80">
        <v>81</v>
      </c>
      <c r="N52" s="81">
        <v>0.81</v>
      </c>
      <c r="O52" s="80">
        <v>81</v>
      </c>
      <c r="P52" s="82">
        <v>1819</v>
      </c>
      <c r="Q52" s="77">
        <v>1481</v>
      </c>
      <c r="R52" s="77">
        <v>1481</v>
      </c>
      <c r="S52" s="77">
        <v>1584</v>
      </c>
      <c r="T52" s="83">
        <v>1684</v>
      </c>
      <c r="U52" s="354">
        <v>338</v>
      </c>
      <c r="V52" s="84">
        <v>0.22822417285617827</v>
      </c>
      <c r="W52" s="82">
        <v>-203</v>
      </c>
      <c r="X52" s="85">
        <v>-0.12054631828978622</v>
      </c>
      <c r="Y52" s="74">
        <v>2259.1</v>
      </c>
      <c r="Z52" s="86">
        <v>1838.8</v>
      </c>
      <c r="AA52" s="78">
        <v>2050110</v>
      </c>
      <c r="AB52" s="78">
        <v>1</v>
      </c>
      <c r="AC52" s="74">
        <v>1125</v>
      </c>
      <c r="AD52" s="77">
        <v>1002</v>
      </c>
      <c r="AE52" s="89">
        <v>1002</v>
      </c>
      <c r="AF52" s="83">
        <v>987</v>
      </c>
      <c r="AG52" s="361">
        <v>123</v>
      </c>
      <c r="AH52" s="87">
        <v>0.12275449101796407</v>
      </c>
      <c r="AI52" s="82">
        <v>15</v>
      </c>
      <c r="AJ52" s="88">
        <v>1.5197568389057751E-2</v>
      </c>
      <c r="AK52" s="74">
        <v>1024</v>
      </c>
      <c r="AL52" s="77">
        <v>838</v>
      </c>
      <c r="AM52" s="89">
        <v>838</v>
      </c>
      <c r="AN52" s="83">
        <v>940</v>
      </c>
      <c r="AO52" s="361">
        <v>186</v>
      </c>
      <c r="AP52" s="87">
        <v>0.22195704057279236</v>
      </c>
      <c r="AQ52" s="82">
        <v>-102</v>
      </c>
      <c r="AR52" s="88">
        <v>-0.10851063829787234</v>
      </c>
      <c r="AS52" s="366">
        <v>12.641975308641975</v>
      </c>
      <c r="AT52" s="90">
        <v>10.345679012345679</v>
      </c>
      <c r="AU52" s="74">
        <v>570</v>
      </c>
      <c r="AV52" s="347">
        <v>560</v>
      </c>
      <c r="AW52" s="75">
        <v>285</v>
      </c>
      <c r="AX52" s="75">
        <v>70</v>
      </c>
      <c r="AY52" s="91">
        <v>355</v>
      </c>
      <c r="AZ52" s="92">
        <v>0.6228070175438597</v>
      </c>
      <c r="BA52" s="373">
        <v>0.75675214768391219</v>
      </c>
      <c r="BB52" s="75">
        <v>145</v>
      </c>
      <c r="BC52" s="93">
        <v>0.25438596491228072</v>
      </c>
      <c r="BD52" s="378">
        <v>3.3209655993770326</v>
      </c>
      <c r="BE52" s="75">
        <v>50</v>
      </c>
      <c r="BF52" s="75">
        <v>0</v>
      </c>
      <c r="BG52" s="91">
        <v>50</v>
      </c>
      <c r="BH52" s="93">
        <v>8.771929824561403E-2</v>
      </c>
      <c r="BI52" s="94">
        <v>1.1466574934067193</v>
      </c>
      <c r="BJ52" s="382">
        <v>0</v>
      </c>
      <c r="BK52" s="75" t="s">
        <v>5</v>
      </c>
      <c r="BL52" s="95" t="s">
        <v>5</v>
      </c>
      <c r="BM52" s="95" t="s">
        <v>5</v>
      </c>
      <c r="BN52" s="75" t="s">
        <v>407</v>
      </c>
      <c r="BO52" s="95"/>
    </row>
    <row r="53" spans="1:67" s="46" customFormat="1">
      <c r="A53" s="163"/>
      <c r="B53" s="184" t="s">
        <v>322</v>
      </c>
      <c r="C53" s="337">
        <v>2050111</v>
      </c>
      <c r="D53" s="333"/>
      <c r="E53" s="164"/>
      <c r="F53" s="165"/>
      <c r="G53" s="165"/>
      <c r="H53" s="348"/>
      <c r="I53" s="344">
        <v>122050111</v>
      </c>
      <c r="J53" s="166">
        <v>2050111</v>
      </c>
      <c r="K53" s="166">
        <v>1</v>
      </c>
      <c r="L53" s="167">
        <v>0.97</v>
      </c>
      <c r="M53" s="168">
        <v>97</v>
      </c>
      <c r="N53" s="169">
        <v>0.97</v>
      </c>
      <c r="O53" s="168">
        <v>97</v>
      </c>
      <c r="P53" s="170">
        <v>3328</v>
      </c>
      <c r="Q53" s="165">
        <v>3132</v>
      </c>
      <c r="R53" s="165">
        <v>3132</v>
      </c>
      <c r="S53" s="165">
        <v>3012</v>
      </c>
      <c r="T53" s="171">
        <v>3214</v>
      </c>
      <c r="U53" s="356">
        <v>196</v>
      </c>
      <c r="V53" s="172">
        <v>6.2579821200510852E-2</v>
      </c>
      <c r="W53" s="170">
        <v>-82</v>
      </c>
      <c r="X53" s="173">
        <v>-2.5513378967019291E-2</v>
      </c>
      <c r="Y53" s="184">
        <v>3428.5</v>
      </c>
      <c r="Z53" s="174">
        <v>3226.5</v>
      </c>
      <c r="AA53" s="166">
        <v>2050111</v>
      </c>
      <c r="AB53" s="166">
        <v>1</v>
      </c>
      <c r="AC53" s="184">
        <v>1944</v>
      </c>
      <c r="AD53" s="165">
        <v>1932</v>
      </c>
      <c r="AE53" s="177">
        <v>1932</v>
      </c>
      <c r="AF53" s="171">
        <v>1836</v>
      </c>
      <c r="AG53" s="362">
        <v>12</v>
      </c>
      <c r="AH53" s="175">
        <v>6.2111801242236021E-3</v>
      </c>
      <c r="AI53" s="170">
        <v>96</v>
      </c>
      <c r="AJ53" s="176">
        <v>5.2287581699346407E-2</v>
      </c>
      <c r="AK53" s="184">
        <v>1864</v>
      </c>
      <c r="AL53" s="165">
        <v>1782</v>
      </c>
      <c r="AM53" s="177">
        <v>1782</v>
      </c>
      <c r="AN53" s="171">
        <v>1688</v>
      </c>
      <c r="AO53" s="362">
        <v>82</v>
      </c>
      <c r="AP53" s="175">
        <v>4.6015712682379348E-2</v>
      </c>
      <c r="AQ53" s="170">
        <v>94</v>
      </c>
      <c r="AR53" s="176">
        <v>5.5687203791469193E-2</v>
      </c>
      <c r="AS53" s="367">
        <v>19.216494845360824</v>
      </c>
      <c r="AT53" s="178">
        <v>18.371134020618555</v>
      </c>
      <c r="AU53" s="184">
        <v>1425</v>
      </c>
      <c r="AV53" s="348">
        <v>1735</v>
      </c>
      <c r="AW53" s="163">
        <v>850</v>
      </c>
      <c r="AX53" s="163">
        <v>175</v>
      </c>
      <c r="AY53" s="179">
        <v>1025</v>
      </c>
      <c r="AZ53" s="180">
        <v>0.7192982456140351</v>
      </c>
      <c r="BA53" s="374">
        <v>0.87399543817015202</v>
      </c>
      <c r="BB53" s="163">
        <v>230</v>
      </c>
      <c r="BC53" s="181">
        <v>0.16140350877192983</v>
      </c>
      <c r="BD53" s="379">
        <v>2.1070954147771519</v>
      </c>
      <c r="BE53" s="163">
        <v>120</v>
      </c>
      <c r="BF53" s="163">
        <v>20</v>
      </c>
      <c r="BG53" s="179">
        <v>140</v>
      </c>
      <c r="BH53" s="181">
        <v>9.8245614035087719E-2</v>
      </c>
      <c r="BI53" s="182">
        <v>1.2842563926155257</v>
      </c>
      <c r="BJ53" s="383">
        <v>25</v>
      </c>
      <c r="BK53" s="163" t="s">
        <v>6</v>
      </c>
      <c r="BL53" s="183" t="s">
        <v>6</v>
      </c>
      <c r="BM53" s="183" t="s">
        <v>6</v>
      </c>
      <c r="BN53" s="163" t="s">
        <v>398</v>
      </c>
      <c r="BO53" s="183"/>
    </row>
    <row r="54" spans="1:67" s="46" customFormat="1">
      <c r="A54" s="184" t="s">
        <v>103</v>
      </c>
      <c r="B54" s="184" t="s">
        <v>323</v>
      </c>
      <c r="C54" s="337">
        <v>2050112</v>
      </c>
      <c r="D54" s="333"/>
      <c r="E54" s="164"/>
      <c r="F54" s="165"/>
      <c r="G54" s="165"/>
      <c r="H54" s="348"/>
      <c r="I54" s="344">
        <v>122050112</v>
      </c>
      <c r="J54" s="166">
        <v>2050112</v>
      </c>
      <c r="K54" s="166">
        <v>1</v>
      </c>
      <c r="L54" s="167">
        <v>1.65</v>
      </c>
      <c r="M54" s="168">
        <v>165</v>
      </c>
      <c r="N54" s="169">
        <v>1.65</v>
      </c>
      <c r="O54" s="168">
        <v>165</v>
      </c>
      <c r="P54" s="170">
        <v>2505</v>
      </c>
      <c r="Q54" s="165">
        <v>2014</v>
      </c>
      <c r="R54" s="165">
        <v>2014</v>
      </c>
      <c r="S54" s="165">
        <v>1953</v>
      </c>
      <c r="T54" s="171">
        <v>1977</v>
      </c>
      <c r="U54" s="356">
        <v>491</v>
      </c>
      <c r="V54" s="172">
        <v>0.24379344587884808</v>
      </c>
      <c r="W54" s="170">
        <v>37</v>
      </c>
      <c r="X54" s="173">
        <v>1.8715225088517955E-2</v>
      </c>
      <c r="Y54" s="184">
        <v>1522</v>
      </c>
      <c r="Z54" s="174">
        <v>1223.7</v>
      </c>
      <c r="AA54" s="166">
        <v>2050112</v>
      </c>
      <c r="AB54" s="166">
        <v>1</v>
      </c>
      <c r="AC54" s="184">
        <v>1396</v>
      </c>
      <c r="AD54" s="165">
        <v>1270</v>
      </c>
      <c r="AE54" s="177">
        <v>1270</v>
      </c>
      <c r="AF54" s="171">
        <v>1523</v>
      </c>
      <c r="AG54" s="362">
        <v>126</v>
      </c>
      <c r="AH54" s="175">
        <v>9.9212598425196849E-2</v>
      </c>
      <c r="AI54" s="170">
        <v>-253</v>
      </c>
      <c r="AJ54" s="176">
        <v>-0.16611950098489822</v>
      </c>
      <c r="AK54" s="184">
        <v>1330</v>
      </c>
      <c r="AL54" s="165">
        <v>1090</v>
      </c>
      <c r="AM54" s="177">
        <v>1090</v>
      </c>
      <c r="AN54" s="171">
        <v>1011</v>
      </c>
      <c r="AO54" s="362">
        <v>240</v>
      </c>
      <c r="AP54" s="175">
        <v>0.22018348623853212</v>
      </c>
      <c r="AQ54" s="170">
        <v>79</v>
      </c>
      <c r="AR54" s="176">
        <v>7.8140454995054398E-2</v>
      </c>
      <c r="AS54" s="367">
        <v>8.0606060606060606</v>
      </c>
      <c r="AT54" s="178">
        <v>6.6060606060606064</v>
      </c>
      <c r="AU54" s="184">
        <v>1040</v>
      </c>
      <c r="AV54" s="348">
        <v>950</v>
      </c>
      <c r="AW54" s="163">
        <v>685</v>
      </c>
      <c r="AX54" s="163">
        <v>115</v>
      </c>
      <c r="AY54" s="179">
        <v>800</v>
      </c>
      <c r="AZ54" s="180">
        <v>0.76923076923076927</v>
      </c>
      <c r="BA54" s="374">
        <v>0.93466679128890562</v>
      </c>
      <c r="BB54" s="163">
        <v>170</v>
      </c>
      <c r="BC54" s="181">
        <v>0.16346153846153846</v>
      </c>
      <c r="BD54" s="379">
        <v>2.1339626431010243</v>
      </c>
      <c r="BE54" s="163">
        <v>40</v>
      </c>
      <c r="BF54" s="163">
        <v>0</v>
      </c>
      <c r="BG54" s="179">
        <v>40</v>
      </c>
      <c r="BH54" s="181">
        <v>3.8461538461538464E-2</v>
      </c>
      <c r="BI54" s="182">
        <v>0.50276520864756158</v>
      </c>
      <c r="BJ54" s="383">
        <v>25</v>
      </c>
      <c r="BK54" s="163" t="s">
        <v>6</v>
      </c>
      <c r="BL54" s="183" t="s">
        <v>6</v>
      </c>
      <c r="BM54" s="183" t="s">
        <v>6</v>
      </c>
      <c r="BN54" s="163"/>
      <c r="BO54" s="183"/>
    </row>
    <row r="55" spans="1:67" s="46" customFormat="1">
      <c r="A55" s="96" t="s">
        <v>59</v>
      </c>
      <c r="B55" s="96" t="s">
        <v>324</v>
      </c>
      <c r="C55" s="335">
        <v>2050113</v>
      </c>
      <c r="D55" s="206"/>
      <c r="E55" s="98"/>
      <c r="F55" s="99"/>
      <c r="G55" s="99"/>
      <c r="H55" s="214"/>
      <c r="I55" s="342">
        <v>122050113</v>
      </c>
      <c r="J55" s="100">
        <v>2050113</v>
      </c>
      <c r="K55" s="100">
        <v>1</v>
      </c>
      <c r="L55" s="101">
        <v>3.05</v>
      </c>
      <c r="M55" s="102">
        <v>305</v>
      </c>
      <c r="N55" s="103">
        <v>3.06</v>
      </c>
      <c r="O55" s="102">
        <v>306</v>
      </c>
      <c r="P55" s="104">
        <v>1397</v>
      </c>
      <c r="Q55" s="99">
        <v>1317</v>
      </c>
      <c r="R55" s="99">
        <v>1317</v>
      </c>
      <c r="S55" s="99">
        <v>1059</v>
      </c>
      <c r="T55" s="105">
        <v>714</v>
      </c>
      <c r="U55" s="353">
        <v>80</v>
      </c>
      <c r="V55" s="106">
        <v>6.0744115413819286E-2</v>
      </c>
      <c r="W55" s="104">
        <v>603</v>
      </c>
      <c r="X55" s="107">
        <v>0.84453781512605042</v>
      </c>
      <c r="Y55" s="96">
        <v>457.7</v>
      </c>
      <c r="Z55" s="108">
        <v>430.9</v>
      </c>
      <c r="AA55" s="100">
        <v>2050113</v>
      </c>
      <c r="AB55" s="100">
        <v>1</v>
      </c>
      <c r="AC55" s="96">
        <v>571</v>
      </c>
      <c r="AD55" s="99">
        <v>578</v>
      </c>
      <c r="AE55" s="111">
        <v>578</v>
      </c>
      <c r="AF55" s="105">
        <v>416</v>
      </c>
      <c r="AG55" s="360">
        <v>-7</v>
      </c>
      <c r="AH55" s="109">
        <v>-1.2110726643598616E-2</v>
      </c>
      <c r="AI55" s="104">
        <v>162</v>
      </c>
      <c r="AJ55" s="110">
        <v>0.38942307692307693</v>
      </c>
      <c r="AK55" s="96">
        <v>564</v>
      </c>
      <c r="AL55" s="99">
        <v>518</v>
      </c>
      <c r="AM55" s="111">
        <v>518</v>
      </c>
      <c r="AN55" s="105">
        <v>275</v>
      </c>
      <c r="AO55" s="360">
        <v>46</v>
      </c>
      <c r="AP55" s="109">
        <v>8.8803088803088806E-2</v>
      </c>
      <c r="AQ55" s="104">
        <v>243</v>
      </c>
      <c r="AR55" s="110">
        <v>0.88363636363636366</v>
      </c>
      <c r="AS55" s="365">
        <v>1.8491803278688526</v>
      </c>
      <c r="AT55" s="112">
        <v>1.6928104575163399</v>
      </c>
      <c r="AU55" s="96">
        <v>520</v>
      </c>
      <c r="AV55" s="214">
        <v>640</v>
      </c>
      <c r="AW55" s="97">
        <v>380</v>
      </c>
      <c r="AX55" s="97">
        <v>70</v>
      </c>
      <c r="AY55" s="113">
        <v>450</v>
      </c>
      <c r="AZ55" s="114">
        <v>0.86538461538461542</v>
      </c>
      <c r="BA55" s="372">
        <v>1.0515001402000188</v>
      </c>
      <c r="BB55" s="97">
        <v>35</v>
      </c>
      <c r="BC55" s="115">
        <v>6.7307692307692304E-2</v>
      </c>
      <c r="BD55" s="377">
        <v>0.87869050010042171</v>
      </c>
      <c r="BE55" s="97">
        <v>15</v>
      </c>
      <c r="BF55" s="97">
        <v>0</v>
      </c>
      <c r="BG55" s="113">
        <v>15</v>
      </c>
      <c r="BH55" s="115">
        <v>2.8846153846153848E-2</v>
      </c>
      <c r="BI55" s="116">
        <v>0.37707390648567124</v>
      </c>
      <c r="BJ55" s="339">
        <v>10</v>
      </c>
      <c r="BK55" s="97" t="s">
        <v>7</v>
      </c>
      <c r="BL55" s="117" t="s">
        <v>7</v>
      </c>
      <c r="BM55" s="117" t="s">
        <v>6</v>
      </c>
      <c r="BN55" s="97" t="s">
        <v>399</v>
      </c>
      <c r="BO55" s="117"/>
    </row>
    <row r="56" spans="1:67" s="46" customFormat="1">
      <c r="A56" s="184" t="s">
        <v>60</v>
      </c>
      <c r="B56" s="184" t="s">
        <v>325</v>
      </c>
      <c r="C56" s="337">
        <v>2050114</v>
      </c>
      <c r="D56" s="333"/>
      <c r="E56" s="164"/>
      <c r="F56" s="165"/>
      <c r="G56" s="165"/>
      <c r="H56" s="348"/>
      <c r="I56" s="344">
        <v>122050114</v>
      </c>
      <c r="J56" s="166">
        <v>2050114</v>
      </c>
      <c r="K56" s="166">
        <v>1</v>
      </c>
      <c r="L56" s="167">
        <v>18.16</v>
      </c>
      <c r="M56" s="168">
        <v>1816</v>
      </c>
      <c r="N56" s="169">
        <v>18.14</v>
      </c>
      <c r="O56" s="168">
        <v>1814</v>
      </c>
      <c r="P56" s="170">
        <v>7506</v>
      </c>
      <c r="Q56" s="165">
        <v>6569</v>
      </c>
      <c r="R56" s="165">
        <v>6569</v>
      </c>
      <c r="S56" s="165">
        <v>6740</v>
      </c>
      <c r="T56" s="171">
        <v>6956</v>
      </c>
      <c r="U56" s="356">
        <v>937</v>
      </c>
      <c r="V56" s="172">
        <v>0.14263967118282844</v>
      </c>
      <c r="W56" s="170">
        <v>-387</v>
      </c>
      <c r="X56" s="173">
        <v>-5.5635422656699254E-2</v>
      </c>
      <c r="Y56" s="184">
        <v>413.4</v>
      </c>
      <c r="Z56" s="174">
        <v>362.2</v>
      </c>
      <c r="AA56" s="166">
        <v>2050114</v>
      </c>
      <c r="AB56" s="166">
        <v>1</v>
      </c>
      <c r="AC56" s="184">
        <v>4144</v>
      </c>
      <c r="AD56" s="165">
        <v>4152</v>
      </c>
      <c r="AE56" s="177">
        <v>4152</v>
      </c>
      <c r="AF56" s="171">
        <v>4116</v>
      </c>
      <c r="AG56" s="362">
        <v>-8</v>
      </c>
      <c r="AH56" s="175">
        <v>-1.9267822736030828E-3</v>
      </c>
      <c r="AI56" s="170">
        <v>36</v>
      </c>
      <c r="AJ56" s="176">
        <v>8.7463556851311956E-3</v>
      </c>
      <c r="AK56" s="184">
        <v>3983</v>
      </c>
      <c r="AL56" s="165">
        <v>3726</v>
      </c>
      <c r="AM56" s="177">
        <v>3726</v>
      </c>
      <c r="AN56" s="171">
        <v>3801</v>
      </c>
      <c r="AO56" s="362">
        <v>257</v>
      </c>
      <c r="AP56" s="175">
        <v>6.8974771873322599E-2</v>
      </c>
      <c r="AQ56" s="170">
        <v>-75</v>
      </c>
      <c r="AR56" s="176">
        <v>-1.973164956590371E-2</v>
      </c>
      <c r="AS56" s="367">
        <v>2.1932819383259914</v>
      </c>
      <c r="AT56" s="178">
        <v>2.0540242557883133</v>
      </c>
      <c r="AU56" s="184">
        <v>3065</v>
      </c>
      <c r="AV56" s="348">
        <v>3200</v>
      </c>
      <c r="AW56" s="163">
        <v>1795</v>
      </c>
      <c r="AX56" s="163">
        <v>300</v>
      </c>
      <c r="AY56" s="179">
        <v>2095</v>
      </c>
      <c r="AZ56" s="180">
        <v>0.68352365415986949</v>
      </c>
      <c r="BA56" s="374">
        <v>0.83052691878477458</v>
      </c>
      <c r="BB56" s="163">
        <v>700</v>
      </c>
      <c r="BC56" s="181">
        <v>0.22838499184339314</v>
      </c>
      <c r="BD56" s="379">
        <v>2.981527308660485</v>
      </c>
      <c r="BE56" s="163">
        <v>145</v>
      </c>
      <c r="BF56" s="163">
        <v>40</v>
      </c>
      <c r="BG56" s="179">
        <v>185</v>
      </c>
      <c r="BH56" s="181">
        <v>6.0358890701468187E-2</v>
      </c>
      <c r="BI56" s="182">
        <v>0.78900510720873451</v>
      </c>
      <c r="BJ56" s="383">
        <v>75</v>
      </c>
      <c r="BK56" s="163" t="s">
        <v>6</v>
      </c>
      <c r="BL56" s="183" t="s">
        <v>6</v>
      </c>
      <c r="BM56" s="183" t="s">
        <v>6</v>
      </c>
      <c r="BN56" s="459"/>
      <c r="BO56" s="183"/>
    </row>
    <row r="57" spans="1:67" s="46" customFormat="1">
      <c r="A57" s="18"/>
      <c r="B57" s="162" t="s">
        <v>326</v>
      </c>
      <c r="C57" s="338">
        <v>2050120</v>
      </c>
      <c r="D57" s="41"/>
      <c r="E57" s="48"/>
      <c r="F57" s="49"/>
      <c r="G57" s="49"/>
      <c r="H57" s="349"/>
      <c r="I57" s="345">
        <v>122050120</v>
      </c>
      <c r="J57" s="145">
        <v>2050120</v>
      </c>
      <c r="K57" s="145">
        <v>1</v>
      </c>
      <c r="L57" s="146">
        <v>23.47</v>
      </c>
      <c r="M57" s="147">
        <v>2347</v>
      </c>
      <c r="N57" s="148">
        <v>23.47</v>
      </c>
      <c r="O57" s="147">
        <v>2347</v>
      </c>
      <c r="P57" s="149">
        <v>2251</v>
      </c>
      <c r="Q57" s="49">
        <v>2196</v>
      </c>
      <c r="R57" s="49">
        <v>2196</v>
      </c>
      <c r="S57" s="49">
        <v>2202</v>
      </c>
      <c r="T57" s="150">
        <v>2302</v>
      </c>
      <c r="U57" s="357">
        <v>55</v>
      </c>
      <c r="V57" s="151">
        <v>2.5045537340619307E-2</v>
      </c>
      <c r="W57" s="149">
        <v>-106</v>
      </c>
      <c r="X57" s="152">
        <v>-4.6046915725456126E-2</v>
      </c>
      <c r="Y57" s="162">
        <v>95.9</v>
      </c>
      <c r="Z57" s="153">
        <v>93.6</v>
      </c>
      <c r="AA57" s="145">
        <v>2050120</v>
      </c>
      <c r="AB57" s="145">
        <v>1</v>
      </c>
      <c r="AC57" s="162">
        <v>953</v>
      </c>
      <c r="AD57" s="49">
        <v>915</v>
      </c>
      <c r="AE57" s="156">
        <v>915</v>
      </c>
      <c r="AF57" s="150">
        <v>860</v>
      </c>
      <c r="AG57" s="363">
        <v>38</v>
      </c>
      <c r="AH57" s="154">
        <v>4.1530054644808745E-2</v>
      </c>
      <c r="AI57" s="149">
        <v>55</v>
      </c>
      <c r="AJ57" s="155">
        <v>6.3953488372093026E-2</v>
      </c>
      <c r="AK57" s="162">
        <v>926</v>
      </c>
      <c r="AL57" s="49">
        <v>870</v>
      </c>
      <c r="AM57" s="156">
        <v>870</v>
      </c>
      <c r="AN57" s="150">
        <v>825</v>
      </c>
      <c r="AO57" s="363">
        <v>56</v>
      </c>
      <c r="AP57" s="154">
        <v>6.4367816091954022E-2</v>
      </c>
      <c r="AQ57" s="149">
        <v>45</v>
      </c>
      <c r="AR57" s="155">
        <v>5.4545454545454543E-2</v>
      </c>
      <c r="AS57" s="368">
        <v>0.39454622922880273</v>
      </c>
      <c r="AT57" s="52">
        <v>0.37068598210481468</v>
      </c>
      <c r="AU57" s="162">
        <v>720</v>
      </c>
      <c r="AV57" s="349">
        <v>1040</v>
      </c>
      <c r="AW57" s="18">
        <v>600</v>
      </c>
      <c r="AX57" s="18">
        <v>50</v>
      </c>
      <c r="AY57" s="157">
        <v>650</v>
      </c>
      <c r="AZ57" s="158">
        <v>0.90277777777777779</v>
      </c>
      <c r="BA57" s="375">
        <v>1.0969353314432295</v>
      </c>
      <c r="BB57" s="18">
        <v>20</v>
      </c>
      <c r="BC57" s="159">
        <v>2.7777777777777776E-2</v>
      </c>
      <c r="BD57" s="380">
        <v>0.3626341746446185</v>
      </c>
      <c r="BE57" s="18">
        <v>20</v>
      </c>
      <c r="BF57" s="18">
        <v>0</v>
      </c>
      <c r="BG57" s="157">
        <v>20</v>
      </c>
      <c r="BH57" s="159">
        <v>2.7777777777777776E-2</v>
      </c>
      <c r="BI57" s="160">
        <v>0.36310820624546114</v>
      </c>
      <c r="BJ57" s="370">
        <v>25</v>
      </c>
      <c r="BK57" s="18" t="s">
        <v>3</v>
      </c>
      <c r="BL57" s="161" t="s">
        <v>3</v>
      </c>
      <c r="BM57" s="161" t="s">
        <v>3</v>
      </c>
      <c r="BN57" s="18"/>
      <c r="BO57" s="161"/>
    </row>
    <row r="58" spans="1:67" s="46" customFormat="1">
      <c r="A58" s="96" t="s">
        <v>61</v>
      </c>
      <c r="B58" s="96" t="s">
        <v>327</v>
      </c>
      <c r="C58" s="335">
        <v>2050121.02</v>
      </c>
      <c r="D58" s="206"/>
      <c r="E58" s="98"/>
      <c r="F58" s="99"/>
      <c r="G58" s="99"/>
      <c r="H58" s="214"/>
      <c r="I58" s="342">
        <v>122050121.02</v>
      </c>
      <c r="J58" s="100">
        <v>2050121.02</v>
      </c>
      <c r="K58" s="100">
        <v>1</v>
      </c>
      <c r="L58" s="101">
        <v>1.64</v>
      </c>
      <c r="M58" s="102">
        <v>164</v>
      </c>
      <c r="N58" s="103">
        <v>1.64</v>
      </c>
      <c r="O58" s="102">
        <v>164</v>
      </c>
      <c r="P58" s="104">
        <v>3144</v>
      </c>
      <c r="Q58" s="99">
        <v>3131</v>
      </c>
      <c r="R58" s="99">
        <v>3131</v>
      </c>
      <c r="S58" s="99">
        <v>3300</v>
      </c>
      <c r="T58" s="105">
        <v>3408</v>
      </c>
      <c r="U58" s="353">
        <v>13</v>
      </c>
      <c r="V58" s="106">
        <v>4.15202810603641E-3</v>
      </c>
      <c r="W58" s="104">
        <v>-277</v>
      </c>
      <c r="X58" s="107">
        <v>-8.1279342723004688E-2</v>
      </c>
      <c r="Y58" s="96">
        <v>1912.3</v>
      </c>
      <c r="Z58" s="108">
        <v>1904.4</v>
      </c>
      <c r="AA58" s="100">
        <v>2050121.02</v>
      </c>
      <c r="AB58" s="100">
        <v>1</v>
      </c>
      <c r="AC58" s="96">
        <v>1298</v>
      </c>
      <c r="AD58" s="99">
        <v>1303</v>
      </c>
      <c r="AE58" s="111">
        <v>1303</v>
      </c>
      <c r="AF58" s="105">
        <v>1299</v>
      </c>
      <c r="AG58" s="360">
        <v>-5</v>
      </c>
      <c r="AH58" s="109">
        <v>-3.8372985418265539E-3</v>
      </c>
      <c r="AI58" s="104">
        <v>4</v>
      </c>
      <c r="AJ58" s="110">
        <v>3.0792917628945341E-3</v>
      </c>
      <c r="AK58" s="96">
        <v>1276</v>
      </c>
      <c r="AL58" s="99">
        <v>1279</v>
      </c>
      <c r="AM58" s="111">
        <v>1279</v>
      </c>
      <c r="AN58" s="105">
        <v>1281</v>
      </c>
      <c r="AO58" s="360">
        <v>-3</v>
      </c>
      <c r="AP58" s="109">
        <v>-2.3455824863174357E-3</v>
      </c>
      <c r="AQ58" s="104">
        <v>-2</v>
      </c>
      <c r="AR58" s="110">
        <v>-1.56128024980484E-3</v>
      </c>
      <c r="AS58" s="365">
        <v>7.7804878048780486</v>
      </c>
      <c r="AT58" s="112">
        <v>7.7987804878048781</v>
      </c>
      <c r="AU58" s="96">
        <v>1175</v>
      </c>
      <c r="AV58" s="214">
        <v>1485</v>
      </c>
      <c r="AW58" s="97">
        <v>880</v>
      </c>
      <c r="AX58" s="97">
        <v>90</v>
      </c>
      <c r="AY58" s="113">
        <v>970</v>
      </c>
      <c r="AZ58" s="114">
        <v>0.82553191489361699</v>
      </c>
      <c r="BA58" s="372">
        <v>1.0030764458002637</v>
      </c>
      <c r="BB58" s="97">
        <v>105</v>
      </c>
      <c r="BC58" s="115">
        <v>8.9361702127659579E-2</v>
      </c>
      <c r="BD58" s="377">
        <v>1.1666018554524749</v>
      </c>
      <c r="BE58" s="97">
        <v>80</v>
      </c>
      <c r="BF58" s="97">
        <v>0</v>
      </c>
      <c r="BG58" s="113">
        <v>80</v>
      </c>
      <c r="BH58" s="115">
        <v>6.8085106382978725E-2</v>
      </c>
      <c r="BI58" s="116">
        <v>0.89000139062717287</v>
      </c>
      <c r="BJ58" s="339">
        <v>20</v>
      </c>
      <c r="BK58" s="97" t="s">
        <v>7</v>
      </c>
      <c r="BL58" s="117" t="s">
        <v>7</v>
      </c>
      <c r="BM58" s="117" t="s">
        <v>7</v>
      </c>
      <c r="BN58" s="97" t="s">
        <v>399</v>
      </c>
      <c r="BO58" s="117"/>
    </row>
    <row r="59" spans="1:67" s="46" customFormat="1">
      <c r="A59" s="18"/>
      <c r="B59" s="162" t="s">
        <v>328</v>
      </c>
      <c r="C59" s="338">
        <v>2050121.03</v>
      </c>
      <c r="D59" s="41"/>
      <c r="E59" s="48"/>
      <c r="F59" s="49"/>
      <c r="G59" s="49"/>
      <c r="H59" s="349"/>
      <c r="I59" s="345">
        <v>122050121.03</v>
      </c>
      <c r="J59" s="145">
        <v>2050121.03</v>
      </c>
      <c r="K59" s="145">
        <v>1</v>
      </c>
      <c r="L59" s="146">
        <v>17.809999999999999</v>
      </c>
      <c r="M59" s="147">
        <v>1780.9999999999998</v>
      </c>
      <c r="N59" s="148">
        <v>17.809999999999999</v>
      </c>
      <c r="O59" s="147">
        <v>1780.9999999999998</v>
      </c>
      <c r="P59" s="149">
        <v>1927</v>
      </c>
      <c r="Q59" s="49">
        <v>1890</v>
      </c>
      <c r="R59" s="49">
        <v>1890</v>
      </c>
      <c r="S59" s="49">
        <v>1943</v>
      </c>
      <c r="T59" s="150">
        <v>1889</v>
      </c>
      <c r="U59" s="357">
        <v>37</v>
      </c>
      <c r="V59" s="151">
        <v>1.9576719576719578E-2</v>
      </c>
      <c r="W59" s="149">
        <v>1</v>
      </c>
      <c r="X59" s="152">
        <v>5.2938062466913714E-4</v>
      </c>
      <c r="Y59" s="162">
        <v>108.2</v>
      </c>
      <c r="Z59" s="153">
        <v>106.1</v>
      </c>
      <c r="AA59" s="145">
        <v>2050121.03</v>
      </c>
      <c r="AB59" s="145">
        <v>1</v>
      </c>
      <c r="AC59" s="162">
        <v>753</v>
      </c>
      <c r="AD59" s="49">
        <v>721</v>
      </c>
      <c r="AE59" s="156">
        <v>721</v>
      </c>
      <c r="AF59" s="150">
        <v>686</v>
      </c>
      <c r="AG59" s="363">
        <v>32</v>
      </c>
      <c r="AH59" s="154">
        <v>4.4382801664355064E-2</v>
      </c>
      <c r="AI59" s="149">
        <v>35</v>
      </c>
      <c r="AJ59" s="155">
        <v>5.1020408163265307E-2</v>
      </c>
      <c r="AK59" s="162">
        <v>729</v>
      </c>
      <c r="AL59" s="49">
        <v>702</v>
      </c>
      <c r="AM59" s="156">
        <v>702</v>
      </c>
      <c r="AN59" s="150">
        <v>667</v>
      </c>
      <c r="AO59" s="363">
        <v>27</v>
      </c>
      <c r="AP59" s="154">
        <v>3.8461538461538464E-2</v>
      </c>
      <c r="AQ59" s="149">
        <v>35</v>
      </c>
      <c r="AR59" s="155">
        <v>5.2473763118440778E-2</v>
      </c>
      <c r="AS59" s="368">
        <v>0.4093206064008984</v>
      </c>
      <c r="AT59" s="52">
        <v>0.39416058394160591</v>
      </c>
      <c r="AU59" s="162">
        <v>785</v>
      </c>
      <c r="AV59" s="349">
        <v>1000</v>
      </c>
      <c r="AW59" s="18">
        <v>705</v>
      </c>
      <c r="AX59" s="18">
        <v>40</v>
      </c>
      <c r="AY59" s="157">
        <v>745</v>
      </c>
      <c r="AZ59" s="158">
        <v>0.94904458598726116</v>
      </c>
      <c r="BA59" s="375">
        <v>1.1531525953672677</v>
      </c>
      <c r="BB59" s="18">
        <v>30</v>
      </c>
      <c r="BC59" s="159">
        <v>3.8216560509554139E-2</v>
      </c>
      <c r="BD59" s="380">
        <v>0.49891071161297829</v>
      </c>
      <c r="BE59" s="18">
        <v>10</v>
      </c>
      <c r="BF59" s="18">
        <v>0</v>
      </c>
      <c r="BG59" s="157">
        <v>10</v>
      </c>
      <c r="BH59" s="159">
        <v>1.2738853503184714E-2</v>
      </c>
      <c r="BI59" s="160">
        <v>0.16652096082594398</v>
      </c>
      <c r="BJ59" s="370">
        <v>10</v>
      </c>
      <c r="BK59" s="18" t="s">
        <v>3</v>
      </c>
      <c r="BL59" s="161" t="s">
        <v>3</v>
      </c>
      <c r="BM59" s="161" t="s">
        <v>3</v>
      </c>
      <c r="BN59" s="18"/>
      <c r="BO59" s="161"/>
    </row>
    <row r="60" spans="1:67" s="46" customFormat="1">
      <c r="A60" s="97"/>
      <c r="B60" s="96" t="s">
        <v>329</v>
      </c>
      <c r="C60" s="335">
        <v>2050121.05</v>
      </c>
      <c r="D60" s="206"/>
      <c r="E60" s="98"/>
      <c r="F60" s="99"/>
      <c r="G60" s="99"/>
      <c r="H60" s="214"/>
      <c r="I60" s="342">
        <v>122050121.05</v>
      </c>
      <c r="J60" s="100">
        <v>2050121.05</v>
      </c>
      <c r="K60" s="100">
        <v>1</v>
      </c>
      <c r="L60" s="101">
        <v>16.559999999999999</v>
      </c>
      <c r="M60" s="102">
        <v>1655.9999999999998</v>
      </c>
      <c r="N60" s="103">
        <v>16.600000000000001</v>
      </c>
      <c r="O60" s="102">
        <v>1660.0000000000002</v>
      </c>
      <c r="P60" s="104">
        <v>5102</v>
      </c>
      <c r="Q60" s="99">
        <v>4583</v>
      </c>
      <c r="R60" s="99">
        <v>4583</v>
      </c>
      <c r="S60" s="99">
        <v>4532</v>
      </c>
      <c r="T60" s="105">
        <v>4233</v>
      </c>
      <c r="U60" s="353">
        <v>519</v>
      </c>
      <c r="V60" s="106">
        <v>0.11324459960724416</v>
      </c>
      <c r="W60" s="104">
        <v>350</v>
      </c>
      <c r="X60" s="107">
        <v>8.2683675879990551E-2</v>
      </c>
      <c r="Y60" s="96">
        <v>308.10000000000002</v>
      </c>
      <c r="Z60" s="108">
        <v>276.10000000000002</v>
      </c>
      <c r="AA60" s="100">
        <v>2050121.05</v>
      </c>
      <c r="AB60" s="100">
        <v>1</v>
      </c>
      <c r="AC60" s="96">
        <v>2058</v>
      </c>
      <c r="AD60" s="99">
        <v>1884</v>
      </c>
      <c r="AE60" s="111">
        <v>1884</v>
      </c>
      <c r="AF60" s="105">
        <v>1607</v>
      </c>
      <c r="AG60" s="360">
        <v>174</v>
      </c>
      <c r="AH60" s="109">
        <v>9.2356687898089165E-2</v>
      </c>
      <c r="AI60" s="104">
        <v>277</v>
      </c>
      <c r="AJ60" s="110">
        <v>0.17237087741132545</v>
      </c>
      <c r="AK60" s="96">
        <v>1995</v>
      </c>
      <c r="AL60" s="99">
        <v>1803</v>
      </c>
      <c r="AM60" s="111">
        <v>1803</v>
      </c>
      <c r="AN60" s="105">
        <v>1563</v>
      </c>
      <c r="AO60" s="360">
        <v>192</v>
      </c>
      <c r="AP60" s="109">
        <v>0.1064891846921797</v>
      </c>
      <c r="AQ60" s="104">
        <v>240</v>
      </c>
      <c r="AR60" s="110">
        <v>0.15355086372360843</v>
      </c>
      <c r="AS60" s="365">
        <v>1.2047101449275364</v>
      </c>
      <c r="AT60" s="112">
        <v>1.0861445783132528</v>
      </c>
      <c r="AU60" s="96">
        <v>1945</v>
      </c>
      <c r="AV60" s="214">
        <v>2225</v>
      </c>
      <c r="AW60" s="97">
        <v>1625</v>
      </c>
      <c r="AX60" s="97">
        <v>155</v>
      </c>
      <c r="AY60" s="113">
        <v>1780</v>
      </c>
      <c r="AZ60" s="114">
        <v>0.91516709511568128</v>
      </c>
      <c r="BA60" s="372">
        <v>1.1119891799704511</v>
      </c>
      <c r="BB60" s="97">
        <v>90</v>
      </c>
      <c r="BC60" s="115">
        <v>4.6272493573264781E-2</v>
      </c>
      <c r="BD60" s="377">
        <v>0.60407955056481433</v>
      </c>
      <c r="BE60" s="97">
        <v>45</v>
      </c>
      <c r="BF60" s="97">
        <v>10</v>
      </c>
      <c r="BG60" s="113">
        <v>55</v>
      </c>
      <c r="BH60" s="115">
        <v>2.8277634961439587E-2</v>
      </c>
      <c r="BI60" s="116">
        <v>0.36964228707764168</v>
      </c>
      <c r="BJ60" s="339">
        <v>15</v>
      </c>
      <c r="BK60" s="97" t="s">
        <v>7</v>
      </c>
      <c r="BL60" s="117" t="s">
        <v>7</v>
      </c>
      <c r="BM60" s="117" t="s">
        <v>7</v>
      </c>
      <c r="BN60" s="97" t="s">
        <v>399</v>
      </c>
      <c r="BO60" s="117"/>
    </row>
    <row r="61" spans="1:67" s="46" customFormat="1">
      <c r="A61" s="458"/>
      <c r="B61" s="96" t="s">
        <v>330</v>
      </c>
      <c r="C61" s="335">
        <v>2050121.06</v>
      </c>
      <c r="D61" s="206"/>
      <c r="E61" s="98"/>
      <c r="F61" s="99"/>
      <c r="G61" s="99"/>
      <c r="H61" s="214"/>
      <c r="I61" s="342">
        <v>122050121.06</v>
      </c>
      <c r="J61" s="100">
        <v>2050121.06</v>
      </c>
      <c r="K61" s="100">
        <v>1</v>
      </c>
      <c r="L61" s="101">
        <v>6.51</v>
      </c>
      <c r="M61" s="102">
        <v>651</v>
      </c>
      <c r="N61" s="103">
        <v>6.51</v>
      </c>
      <c r="O61" s="102">
        <v>651</v>
      </c>
      <c r="P61" s="104">
        <v>5643</v>
      </c>
      <c r="Q61" s="99">
        <v>5624</v>
      </c>
      <c r="R61" s="99">
        <v>5624</v>
      </c>
      <c r="S61" s="99">
        <v>5604</v>
      </c>
      <c r="T61" s="105">
        <v>5273</v>
      </c>
      <c r="U61" s="353">
        <v>19</v>
      </c>
      <c r="V61" s="106">
        <v>3.3783783783783786E-3</v>
      </c>
      <c r="W61" s="104">
        <v>351</v>
      </c>
      <c r="X61" s="107">
        <v>6.6565522472975536E-2</v>
      </c>
      <c r="Y61" s="96">
        <v>867.1</v>
      </c>
      <c r="Z61" s="108">
        <v>864.1</v>
      </c>
      <c r="AA61" s="100">
        <v>2050121.06</v>
      </c>
      <c r="AB61" s="100">
        <v>1</v>
      </c>
      <c r="AC61" s="96">
        <v>2200</v>
      </c>
      <c r="AD61" s="99">
        <v>2147</v>
      </c>
      <c r="AE61" s="111">
        <v>2147</v>
      </c>
      <c r="AF61" s="105">
        <v>1894</v>
      </c>
      <c r="AG61" s="360">
        <v>53</v>
      </c>
      <c r="AH61" s="109">
        <v>2.4685607824871916E-2</v>
      </c>
      <c r="AI61" s="104">
        <v>253</v>
      </c>
      <c r="AJ61" s="110">
        <v>0.13357972544878563</v>
      </c>
      <c r="AK61" s="96">
        <v>2163</v>
      </c>
      <c r="AL61" s="99">
        <v>2094</v>
      </c>
      <c r="AM61" s="111">
        <v>2094</v>
      </c>
      <c r="AN61" s="105">
        <v>1836</v>
      </c>
      <c r="AO61" s="360">
        <v>69</v>
      </c>
      <c r="AP61" s="109">
        <v>3.2951289398280799E-2</v>
      </c>
      <c r="AQ61" s="104">
        <v>258</v>
      </c>
      <c r="AR61" s="110">
        <v>0.14052287581699346</v>
      </c>
      <c r="AS61" s="365">
        <v>3.3225806451612905</v>
      </c>
      <c r="AT61" s="112">
        <v>3.2165898617511521</v>
      </c>
      <c r="AU61" s="96">
        <v>2135</v>
      </c>
      <c r="AV61" s="214">
        <v>2870</v>
      </c>
      <c r="AW61" s="97">
        <v>1755</v>
      </c>
      <c r="AX61" s="97">
        <v>175</v>
      </c>
      <c r="AY61" s="113">
        <v>1930</v>
      </c>
      <c r="AZ61" s="114">
        <v>0.90398126463700235</v>
      </c>
      <c r="BA61" s="372">
        <v>1.0983976484046201</v>
      </c>
      <c r="BB61" s="97">
        <v>120</v>
      </c>
      <c r="BC61" s="115">
        <v>5.6206088992974239E-2</v>
      </c>
      <c r="BD61" s="377">
        <v>0.73376095291089083</v>
      </c>
      <c r="BE61" s="97">
        <v>35</v>
      </c>
      <c r="BF61" s="97">
        <v>0</v>
      </c>
      <c r="BG61" s="113">
        <v>35</v>
      </c>
      <c r="BH61" s="115">
        <v>1.6393442622950821E-2</v>
      </c>
      <c r="BI61" s="116">
        <v>0.21429336762027218</v>
      </c>
      <c r="BJ61" s="339">
        <v>35</v>
      </c>
      <c r="BK61" s="97" t="s">
        <v>7</v>
      </c>
      <c r="BL61" s="117" t="s">
        <v>7</v>
      </c>
      <c r="BM61" s="117" t="s">
        <v>7</v>
      </c>
      <c r="BN61" s="97" t="s">
        <v>399</v>
      </c>
      <c r="BO61" s="117"/>
    </row>
    <row r="62" spans="1:67" s="46" customFormat="1">
      <c r="A62" s="96" t="s">
        <v>61</v>
      </c>
      <c r="B62" s="96" t="s">
        <v>331</v>
      </c>
      <c r="C62" s="335">
        <v>2050121.08</v>
      </c>
      <c r="D62" s="206"/>
      <c r="E62" s="98"/>
      <c r="F62" s="99"/>
      <c r="G62" s="99"/>
      <c r="H62" s="214"/>
      <c r="I62" s="342">
        <v>122050121.08</v>
      </c>
      <c r="J62" s="100">
        <v>2050121.08</v>
      </c>
      <c r="K62" s="100">
        <v>1</v>
      </c>
      <c r="L62" s="101">
        <v>1.57</v>
      </c>
      <c r="M62" s="102">
        <v>157</v>
      </c>
      <c r="N62" s="103">
        <v>1.57</v>
      </c>
      <c r="O62" s="102">
        <v>157</v>
      </c>
      <c r="P62" s="104">
        <v>3499</v>
      </c>
      <c r="Q62" s="99">
        <v>3606</v>
      </c>
      <c r="R62" s="99">
        <v>3606</v>
      </c>
      <c r="S62" s="99">
        <v>3726</v>
      </c>
      <c r="T62" s="105">
        <v>3976</v>
      </c>
      <c r="U62" s="353">
        <v>-107</v>
      </c>
      <c r="V62" s="106">
        <v>-2.9672767609539658E-2</v>
      </c>
      <c r="W62" s="104">
        <v>-370</v>
      </c>
      <c r="X62" s="107">
        <v>-9.3058350100603621E-2</v>
      </c>
      <c r="Y62" s="96">
        <v>2227.6999999999998</v>
      </c>
      <c r="Z62" s="108">
        <v>2295.6</v>
      </c>
      <c r="AA62" s="100">
        <v>2050121.08</v>
      </c>
      <c r="AB62" s="100">
        <v>1</v>
      </c>
      <c r="AC62" s="96">
        <v>1229</v>
      </c>
      <c r="AD62" s="99">
        <v>1233</v>
      </c>
      <c r="AE62" s="111">
        <v>1233</v>
      </c>
      <c r="AF62" s="105">
        <v>1222</v>
      </c>
      <c r="AG62" s="360">
        <v>-4</v>
      </c>
      <c r="AH62" s="109">
        <v>-3.2441200324412004E-3</v>
      </c>
      <c r="AI62" s="104">
        <v>11</v>
      </c>
      <c r="AJ62" s="110">
        <v>9.0016366612111296E-3</v>
      </c>
      <c r="AK62" s="96">
        <v>1216</v>
      </c>
      <c r="AL62" s="99">
        <v>1233</v>
      </c>
      <c r="AM62" s="111">
        <v>1233</v>
      </c>
      <c r="AN62" s="105">
        <v>1212</v>
      </c>
      <c r="AO62" s="360">
        <v>-17</v>
      </c>
      <c r="AP62" s="109">
        <v>-1.3787510137875101E-2</v>
      </c>
      <c r="AQ62" s="104">
        <v>21</v>
      </c>
      <c r="AR62" s="110">
        <v>1.7326732673267328E-2</v>
      </c>
      <c r="AS62" s="365">
        <v>7.7452229299363058</v>
      </c>
      <c r="AT62" s="112">
        <v>7.8535031847133761</v>
      </c>
      <c r="AU62" s="96">
        <v>1200</v>
      </c>
      <c r="AV62" s="214">
        <v>1745</v>
      </c>
      <c r="AW62" s="97">
        <v>1005</v>
      </c>
      <c r="AX62" s="97">
        <v>95</v>
      </c>
      <c r="AY62" s="113">
        <v>1100</v>
      </c>
      <c r="AZ62" s="114">
        <v>0.91666666666666663</v>
      </c>
      <c r="BA62" s="372">
        <v>1.1138112596192791</v>
      </c>
      <c r="BB62" s="97">
        <v>55</v>
      </c>
      <c r="BC62" s="115">
        <v>4.583333333333333E-2</v>
      </c>
      <c r="BD62" s="377">
        <v>0.59834638816362051</v>
      </c>
      <c r="BE62" s="97">
        <v>25</v>
      </c>
      <c r="BF62" s="97">
        <v>0</v>
      </c>
      <c r="BG62" s="113">
        <v>25</v>
      </c>
      <c r="BH62" s="115">
        <v>2.0833333333333332E-2</v>
      </c>
      <c r="BI62" s="116">
        <v>0.27233115468409586</v>
      </c>
      <c r="BJ62" s="339">
        <v>20</v>
      </c>
      <c r="BK62" s="97" t="s">
        <v>7</v>
      </c>
      <c r="BL62" s="117" t="s">
        <v>7</v>
      </c>
      <c r="BM62" s="117" t="s">
        <v>7</v>
      </c>
      <c r="BN62" s="97" t="s">
        <v>399</v>
      </c>
      <c r="BO62" s="117" t="s">
        <v>269</v>
      </c>
    </row>
    <row r="63" spans="1:67" s="46" customFormat="1">
      <c r="A63" s="96" t="s">
        <v>84</v>
      </c>
      <c r="B63" s="96">
        <v>2050121.09</v>
      </c>
      <c r="C63" s="335">
        <v>2050121.09</v>
      </c>
      <c r="D63" s="206">
        <v>2050121.07</v>
      </c>
      <c r="E63" s="98">
        <v>3.1962589999999999E-2</v>
      </c>
      <c r="F63" s="99">
        <v>4612</v>
      </c>
      <c r="G63" s="99">
        <v>1540</v>
      </c>
      <c r="H63" s="214">
        <v>1509</v>
      </c>
      <c r="I63" s="342"/>
      <c r="J63" s="100">
        <v>2050121.09</v>
      </c>
      <c r="K63" s="100">
        <v>1</v>
      </c>
      <c r="L63" s="101">
        <v>0.19</v>
      </c>
      <c r="M63" s="102">
        <v>19</v>
      </c>
      <c r="N63" s="103">
        <v>0.19</v>
      </c>
      <c r="O63" s="102">
        <v>19</v>
      </c>
      <c r="P63" s="104">
        <v>208</v>
      </c>
      <c r="Q63" s="99">
        <v>203</v>
      </c>
      <c r="R63" s="99">
        <v>203</v>
      </c>
      <c r="S63" s="99">
        <v>194</v>
      </c>
      <c r="T63" s="105">
        <v>0.19</v>
      </c>
      <c r="U63" s="353">
        <v>5</v>
      </c>
      <c r="V63" s="106">
        <v>2.4630541871921183E-2</v>
      </c>
      <c r="W63" s="104">
        <v>202.81</v>
      </c>
      <c r="X63" s="107">
        <v>0.37709777112541537</v>
      </c>
      <c r="Y63" s="96">
        <v>1106.4000000000001</v>
      </c>
      <c r="Z63" s="108">
        <v>1079.8</v>
      </c>
      <c r="AA63" s="100">
        <v>2050121.09</v>
      </c>
      <c r="AB63" s="100">
        <v>1</v>
      </c>
      <c r="AC63" s="96">
        <v>130</v>
      </c>
      <c r="AD63" s="99">
        <v>123</v>
      </c>
      <c r="AE63" s="111">
        <v>123</v>
      </c>
      <c r="AF63" s="105">
        <v>49.222388599999995</v>
      </c>
      <c r="AG63" s="360">
        <v>7</v>
      </c>
      <c r="AH63" s="109">
        <v>5.6910569105691054E-2</v>
      </c>
      <c r="AI63" s="104">
        <v>73.777611400000012</v>
      </c>
      <c r="AJ63" s="110">
        <v>1.498862885333444</v>
      </c>
      <c r="AK63" s="96">
        <v>124</v>
      </c>
      <c r="AL63" s="99">
        <v>120</v>
      </c>
      <c r="AM63" s="111">
        <v>120</v>
      </c>
      <c r="AN63" s="105">
        <v>27.251231527093598</v>
      </c>
      <c r="AO63" s="360">
        <v>4</v>
      </c>
      <c r="AP63" s="109">
        <v>3.3333333333333333E-2</v>
      </c>
      <c r="AQ63" s="104">
        <v>71.768451690000006</v>
      </c>
      <c r="AR63" s="110">
        <v>1.4879980884859967</v>
      </c>
      <c r="AS63" s="365">
        <v>6.5263157894736841</v>
      </c>
      <c r="AT63" s="112">
        <v>6.3157894736842106</v>
      </c>
      <c r="AU63" s="96">
        <v>45</v>
      </c>
      <c r="AV63" s="214">
        <v>55</v>
      </c>
      <c r="AW63" s="97">
        <v>35</v>
      </c>
      <c r="AX63" s="97">
        <v>10</v>
      </c>
      <c r="AY63" s="215">
        <v>45</v>
      </c>
      <c r="AZ63" s="216">
        <v>1</v>
      </c>
      <c r="BA63" s="372">
        <v>1.2150668286755772</v>
      </c>
      <c r="BB63" s="97">
        <v>0</v>
      </c>
      <c r="BC63" s="110">
        <v>0</v>
      </c>
      <c r="BD63" s="377">
        <v>0</v>
      </c>
      <c r="BE63" s="97">
        <v>0</v>
      </c>
      <c r="BF63" s="97">
        <v>0</v>
      </c>
      <c r="BG63" s="215">
        <v>0</v>
      </c>
      <c r="BH63" s="110">
        <v>0</v>
      </c>
      <c r="BI63" s="217">
        <v>0</v>
      </c>
      <c r="BJ63" s="339">
        <v>0</v>
      </c>
      <c r="BK63" s="97" t="s">
        <v>7</v>
      </c>
      <c r="BL63" s="117" t="s">
        <v>5</v>
      </c>
      <c r="BM63" s="117" t="s">
        <v>7</v>
      </c>
      <c r="BN63" s="97"/>
      <c r="BO63" s="117" t="s">
        <v>269</v>
      </c>
    </row>
    <row r="64" spans="1:67" s="46" customFormat="1">
      <c r="A64" s="96" t="s">
        <v>62</v>
      </c>
      <c r="B64" s="96" t="s">
        <v>333</v>
      </c>
      <c r="C64" s="335">
        <v>2050121.1</v>
      </c>
      <c r="D64" s="206">
        <v>2050121.07</v>
      </c>
      <c r="E64" s="98">
        <v>0.96803740999999999</v>
      </c>
      <c r="F64" s="99">
        <v>4612</v>
      </c>
      <c r="G64" s="99">
        <v>1540</v>
      </c>
      <c r="H64" s="214">
        <v>1509</v>
      </c>
      <c r="I64" s="342"/>
      <c r="J64" s="100">
        <v>2050121.1</v>
      </c>
      <c r="K64" s="100">
        <v>1</v>
      </c>
      <c r="L64" s="101">
        <v>6.85</v>
      </c>
      <c r="M64" s="102">
        <v>685</v>
      </c>
      <c r="N64" s="103">
        <v>6.85</v>
      </c>
      <c r="O64" s="102">
        <v>685</v>
      </c>
      <c r="P64" s="104">
        <v>5335</v>
      </c>
      <c r="Q64" s="99">
        <v>5174</v>
      </c>
      <c r="R64" s="99">
        <v>5174</v>
      </c>
      <c r="S64" s="99">
        <v>4685</v>
      </c>
      <c r="T64" s="105">
        <v>6.85</v>
      </c>
      <c r="U64" s="353">
        <v>161</v>
      </c>
      <c r="V64" s="106">
        <v>3.1117124081948201E-2</v>
      </c>
      <c r="W64" s="104">
        <v>5167.1499999999996</v>
      </c>
      <c r="X64" s="107">
        <v>0.15889738987844085</v>
      </c>
      <c r="Y64" s="96">
        <v>778.4</v>
      </c>
      <c r="Z64" s="108">
        <v>754.9</v>
      </c>
      <c r="AA64" s="100">
        <v>2050121.1</v>
      </c>
      <c r="AB64" s="100">
        <v>1</v>
      </c>
      <c r="AC64" s="96">
        <v>1935</v>
      </c>
      <c r="AD64" s="99">
        <v>1893</v>
      </c>
      <c r="AE64" s="111">
        <v>1893</v>
      </c>
      <c r="AF64" s="105">
        <v>1490.7776114000001</v>
      </c>
      <c r="AG64" s="360">
        <v>42</v>
      </c>
      <c r="AH64" s="109">
        <v>2.2187004754358162E-2</v>
      </c>
      <c r="AI64" s="104">
        <v>402.22238859999993</v>
      </c>
      <c r="AJ64" s="110">
        <v>0.2698071030341474</v>
      </c>
      <c r="AK64" s="96">
        <v>1915</v>
      </c>
      <c r="AL64" s="99">
        <v>1848</v>
      </c>
      <c r="AM64" s="111">
        <v>1848</v>
      </c>
      <c r="AN64" s="105">
        <v>24.221569385388481</v>
      </c>
      <c r="AO64" s="360">
        <v>67</v>
      </c>
      <c r="AP64" s="109">
        <v>3.6255411255411256E-2</v>
      </c>
      <c r="AQ64" s="104">
        <v>387.23154831000011</v>
      </c>
      <c r="AR64" s="110">
        <v>0.26508756255106836</v>
      </c>
      <c r="AS64" s="365">
        <v>2.7956204379562042</v>
      </c>
      <c r="AT64" s="112">
        <v>2.6978102189781024</v>
      </c>
      <c r="AU64" s="96">
        <v>1915</v>
      </c>
      <c r="AV64" s="214">
        <v>2680</v>
      </c>
      <c r="AW64" s="97">
        <v>1640</v>
      </c>
      <c r="AX64" s="97">
        <v>145</v>
      </c>
      <c r="AY64" s="113">
        <v>1785</v>
      </c>
      <c r="AZ64" s="114">
        <v>0.93211488250652741</v>
      </c>
      <c r="BA64" s="372">
        <v>1.1325818742485145</v>
      </c>
      <c r="BB64" s="97">
        <v>65</v>
      </c>
      <c r="BC64" s="115">
        <v>3.3942558746736295E-2</v>
      </c>
      <c r="BD64" s="377">
        <v>0.44311434395217097</v>
      </c>
      <c r="BE64" s="97">
        <v>15</v>
      </c>
      <c r="BF64" s="97">
        <v>0</v>
      </c>
      <c r="BG64" s="113">
        <v>15</v>
      </c>
      <c r="BH64" s="115">
        <v>7.832898172323759E-3</v>
      </c>
      <c r="BI64" s="116">
        <v>0.10239082578200992</v>
      </c>
      <c r="BJ64" s="339">
        <v>45</v>
      </c>
      <c r="BK64" s="97" t="s">
        <v>7</v>
      </c>
      <c r="BL64" s="117" t="s">
        <v>7</v>
      </c>
      <c r="BM64" s="117" t="s">
        <v>7</v>
      </c>
      <c r="BN64" s="97"/>
      <c r="BO64" s="117"/>
    </row>
    <row r="65" spans="1:67" s="46" customFormat="1">
      <c r="A65" s="96" t="s">
        <v>63</v>
      </c>
      <c r="B65" s="96" t="s">
        <v>334</v>
      </c>
      <c r="C65" s="335">
        <v>2050122.01</v>
      </c>
      <c r="D65" s="206"/>
      <c r="E65" s="98"/>
      <c r="F65" s="99"/>
      <c r="G65" s="99"/>
      <c r="H65" s="214"/>
      <c r="I65" s="342">
        <v>122050122.01000001</v>
      </c>
      <c r="J65" s="100">
        <v>2050122.01</v>
      </c>
      <c r="K65" s="100">
        <v>1</v>
      </c>
      <c r="L65" s="101">
        <v>1.46</v>
      </c>
      <c r="M65" s="102">
        <v>146</v>
      </c>
      <c r="N65" s="103">
        <v>1.46</v>
      </c>
      <c r="O65" s="102">
        <v>146</v>
      </c>
      <c r="P65" s="104">
        <v>3169</v>
      </c>
      <c r="Q65" s="99">
        <v>3191</v>
      </c>
      <c r="R65" s="99">
        <v>3191</v>
      </c>
      <c r="S65" s="99">
        <v>3298</v>
      </c>
      <c r="T65" s="105">
        <v>3497</v>
      </c>
      <c r="U65" s="353">
        <v>-22</v>
      </c>
      <c r="V65" s="106">
        <v>-6.8943904732058914E-3</v>
      </c>
      <c r="W65" s="104">
        <v>-306</v>
      </c>
      <c r="X65" s="107">
        <v>-8.7503574492422076E-2</v>
      </c>
      <c r="Y65" s="96">
        <v>2172.3000000000002</v>
      </c>
      <c r="Z65" s="108">
        <v>2187.1</v>
      </c>
      <c r="AA65" s="100">
        <v>2050122.01</v>
      </c>
      <c r="AB65" s="100">
        <v>1</v>
      </c>
      <c r="AC65" s="96">
        <v>1352</v>
      </c>
      <c r="AD65" s="99">
        <v>1357</v>
      </c>
      <c r="AE65" s="111">
        <v>1357</v>
      </c>
      <c r="AF65" s="105">
        <v>1360</v>
      </c>
      <c r="AG65" s="360">
        <v>-5</v>
      </c>
      <c r="AH65" s="109">
        <v>-3.6845983787767134E-3</v>
      </c>
      <c r="AI65" s="104">
        <v>-3</v>
      </c>
      <c r="AJ65" s="110">
        <v>-2.2058823529411764E-3</v>
      </c>
      <c r="AK65" s="96">
        <v>1330</v>
      </c>
      <c r="AL65" s="99">
        <v>1343</v>
      </c>
      <c r="AM65" s="111">
        <v>1343</v>
      </c>
      <c r="AN65" s="105">
        <v>1331</v>
      </c>
      <c r="AO65" s="360">
        <v>-13</v>
      </c>
      <c r="AP65" s="109">
        <v>-9.6798212956068497E-3</v>
      </c>
      <c r="AQ65" s="104">
        <v>12</v>
      </c>
      <c r="AR65" s="110">
        <v>9.0157776108189328E-3</v>
      </c>
      <c r="AS65" s="365">
        <v>9.1095890410958908</v>
      </c>
      <c r="AT65" s="112">
        <v>9.1986301369863011</v>
      </c>
      <c r="AU65" s="96">
        <v>1215</v>
      </c>
      <c r="AV65" s="214">
        <v>1585</v>
      </c>
      <c r="AW65" s="97">
        <v>895</v>
      </c>
      <c r="AX65" s="97">
        <v>140</v>
      </c>
      <c r="AY65" s="113">
        <v>1035</v>
      </c>
      <c r="AZ65" s="114">
        <v>0.85185185185185186</v>
      </c>
      <c r="BA65" s="372">
        <v>1.0350569281310473</v>
      </c>
      <c r="BB65" s="97">
        <v>85</v>
      </c>
      <c r="BC65" s="115">
        <v>6.9958847736625515E-2</v>
      </c>
      <c r="BD65" s="377">
        <v>0.91330088429015033</v>
      </c>
      <c r="BE65" s="97">
        <v>40</v>
      </c>
      <c r="BF65" s="97">
        <v>0</v>
      </c>
      <c r="BG65" s="113">
        <v>40</v>
      </c>
      <c r="BH65" s="115">
        <v>3.292181069958848E-2</v>
      </c>
      <c r="BI65" s="116">
        <v>0.43035046666128735</v>
      </c>
      <c r="BJ65" s="339">
        <v>45</v>
      </c>
      <c r="BK65" s="97" t="s">
        <v>7</v>
      </c>
      <c r="BL65" s="117" t="s">
        <v>7</v>
      </c>
      <c r="BM65" s="117" t="s">
        <v>7</v>
      </c>
      <c r="BN65" s="97" t="s">
        <v>399</v>
      </c>
      <c r="BO65" s="117"/>
    </row>
    <row r="66" spans="1:67" s="46" customFormat="1">
      <c r="A66" s="457"/>
      <c r="B66" s="162" t="s">
        <v>335</v>
      </c>
      <c r="C66" s="338">
        <v>2050122.03</v>
      </c>
      <c r="D66" s="41"/>
      <c r="E66" s="48"/>
      <c r="F66" s="49"/>
      <c r="G66" s="49"/>
      <c r="H66" s="349"/>
      <c r="I66" s="345">
        <v>122050122.03</v>
      </c>
      <c r="J66" s="145">
        <v>2050122.03</v>
      </c>
      <c r="K66" s="145">
        <v>1</v>
      </c>
      <c r="L66" s="146">
        <v>38.75</v>
      </c>
      <c r="M66" s="147">
        <v>3875</v>
      </c>
      <c r="N66" s="148">
        <v>38.75</v>
      </c>
      <c r="O66" s="147">
        <v>3875</v>
      </c>
      <c r="P66" s="149">
        <v>3217</v>
      </c>
      <c r="Q66" s="49">
        <v>3262</v>
      </c>
      <c r="R66" s="49">
        <v>3262</v>
      </c>
      <c r="S66" s="49">
        <v>3369</v>
      </c>
      <c r="T66" s="150">
        <v>3290</v>
      </c>
      <c r="U66" s="357">
        <v>-45</v>
      </c>
      <c r="V66" s="151">
        <v>-1.3795217657878603E-2</v>
      </c>
      <c r="W66" s="149">
        <v>-28</v>
      </c>
      <c r="X66" s="152">
        <v>-8.5106382978723406E-3</v>
      </c>
      <c r="Y66" s="162">
        <v>83</v>
      </c>
      <c r="Z66" s="153">
        <v>84.2</v>
      </c>
      <c r="AA66" s="145">
        <v>2050122.03</v>
      </c>
      <c r="AB66" s="145">
        <v>1</v>
      </c>
      <c r="AC66" s="162">
        <v>1356</v>
      </c>
      <c r="AD66" s="49">
        <v>1358</v>
      </c>
      <c r="AE66" s="156">
        <v>1358</v>
      </c>
      <c r="AF66" s="150">
        <v>1251</v>
      </c>
      <c r="AG66" s="363">
        <v>-2</v>
      </c>
      <c r="AH66" s="154">
        <v>-1.4727540500736377E-3</v>
      </c>
      <c r="AI66" s="149">
        <v>107</v>
      </c>
      <c r="AJ66" s="155">
        <v>8.5531574740207839E-2</v>
      </c>
      <c r="AK66" s="162">
        <v>1330</v>
      </c>
      <c r="AL66" s="49">
        <v>1309</v>
      </c>
      <c r="AM66" s="156">
        <v>1309</v>
      </c>
      <c r="AN66" s="150">
        <v>1233</v>
      </c>
      <c r="AO66" s="363">
        <v>21</v>
      </c>
      <c r="AP66" s="154">
        <v>1.6042780748663103E-2</v>
      </c>
      <c r="AQ66" s="149">
        <v>76</v>
      </c>
      <c r="AR66" s="155">
        <v>6.163828061638281E-2</v>
      </c>
      <c r="AS66" s="368">
        <v>0.34322580645161288</v>
      </c>
      <c r="AT66" s="52">
        <v>0.33780645161290324</v>
      </c>
      <c r="AU66" s="162">
        <v>1245</v>
      </c>
      <c r="AV66" s="349">
        <v>1665</v>
      </c>
      <c r="AW66" s="18">
        <v>1055</v>
      </c>
      <c r="AX66" s="18">
        <v>85</v>
      </c>
      <c r="AY66" s="157">
        <v>1140</v>
      </c>
      <c r="AZ66" s="158">
        <v>0.91566265060240959</v>
      </c>
      <c r="BA66" s="375">
        <v>1.1125913130041429</v>
      </c>
      <c r="BB66" s="18">
        <v>35</v>
      </c>
      <c r="BC66" s="159">
        <v>2.8112449799196786E-2</v>
      </c>
      <c r="BD66" s="380">
        <v>0.36700326108611991</v>
      </c>
      <c r="BE66" s="18">
        <v>20</v>
      </c>
      <c r="BF66" s="18">
        <v>0</v>
      </c>
      <c r="BG66" s="157">
        <v>20</v>
      </c>
      <c r="BH66" s="159">
        <v>1.6064257028112448E-2</v>
      </c>
      <c r="BI66" s="160">
        <v>0.20999028794918234</v>
      </c>
      <c r="BJ66" s="370">
        <v>45</v>
      </c>
      <c r="BK66" s="18" t="s">
        <v>3</v>
      </c>
      <c r="BL66" s="161" t="s">
        <v>3</v>
      </c>
      <c r="BM66" s="161" t="s">
        <v>3</v>
      </c>
      <c r="BN66" s="18"/>
      <c r="BO66" s="161" t="s">
        <v>269</v>
      </c>
    </row>
    <row r="67" spans="1:67" s="46" customFormat="1">
      <c r="A67" s="458"/>
      <c r="B67" s="96" t="s">
        <v>336</v>
      </c>
      <c r="C67" s="335">
        <v>2050122.04</v>
      </c>
      <c r="D67" s="206">
        <v>2050122.02</v>
      </c>
      <c r="E67" s="98">
        <v>0.54120624399999995</v>
      </c>
      <c r="F67" s="99">
        <v>7553</v>
      </c>
      <c r="G67" s="99">
        <v>2772</v>
      </c>
      <c r="H67" s="214">
        <v>2738</v>
      </c>
      <c r="I67" s="342"/>
      <c r="J67" s="100">
        <v>2050122.04</v>
      </c>
      <c r="K67" s="100">
        <v>1</v>
      </c>
      <c r="L67" s="101">
        <v>3.5</v>
      </c>
      <c r="M67" s="102">
        <v>350</v>
      </c>
      <c r="N67" s="103">
        <v>3.5</v>
      </c>
      <c r="O67" s="102">
        <v>350</v>
      </c>
      <c r="P67" s="104">
        <v>4126</v>
      </c>
      <c r="Q67" s="99">
        <v>4189</v>
      </c>
      <c r="R67" s="99">
        <v>4189</v>
      </c>
      <c r="S67" s="99">
        <v>4320</v>
      </c>
      <c r="T67" s="105">
        <v>3.5</v>
      </c>
      <c r="U67" s="353">
        <v>-63</v>
      </c>
      <c r="V67" s="106">
        <v>-1.5039388875626641E-2</v>
      </c>
      <c r="W67" s="104">
        <v>4185.5</v>
      </c>
      <c r="X67" s="107">
        <v>2.4773950387307571E-2</v>
      </c>
      <c r="Y67" s="96">
        <v>1177.3</v>
      </c>
      <c r="Z67" s="108">
        <v>1195.3</v>
      </c>
      <c r="AA67" s="100">
        <v>2050122.04</v>
      </c>
      <c r="AB67" s="100">
        <v>1</v>
      </c>
      <c r="AC67" s="96">
        <v>1558</v>
      </c>
      <c r="AD67" s="99">
        <v>1561</v>
      </c>
      <c r="AE67" s="111">
        <v>1561</v>
      </c>
      <c r="AF67" s="105">
        <v>1500.223708368</v>
      </c>
      <c r="AG67" s="360">
        <v>-3</v>
      </c>
      <c r="AH67" s="109">
        <v>-1.9218449711723255E-3</v>
      </c>
      <c r="AI67" s="104">
        <v>60.776291632000039</v>
      </c>
      <c r="AJ67" s="110">
        <v>4.0511485915733718E-2</v>
      </c>
      <c r="AK67" s="96">
        <v>1538</v>
      </c>
      <c r="AL67" s="99">
        <v>1544</v>
      </c>
      <c r="AM67" s="111">
        <v>1544</v>
      </c>
      <c r="AN67" s="105">
        <v>-17.705872523275243</v>
      </c>
      <c r="AO67" s="360">
        <v>-6</v>
      </c>
      <c r="AP67" s="109">
        <v>-3.8860103626943004E-3</v>
      </c>
      <c r="AQ67" s="104">
        <v>62.177303928000129</v>
      </c>
      <c r="AR67" s="110">
        <v>4.1960015926884559E-2</v>
      </c>
      <c r="AS67" s="365">
        <v>4.3942857142857141</v>
      </c>
      <c r="AT67" s="112">
        <v>4.411428571428571</v>
      </c>
      <c r="AU67" s="96">
        <v>1680</v>
      </c>
      <c r="AV67" s="214">
        <v>2225</v>
      </c>
      <c r="AW67" s="97">
        <v>1350</v>
      </c>
      <c r="AX67" s="97">
        <v>160</v>
      </c>
      <c r="AY67" s="113">
        <v>1510</v>
      </c>
      <c r="AZ67" s="114">
        <v>0.89880952380952384</v>
      </c>
      <c r="BA67" s="372">
        <v>1.0921136376786438</v>
      </c>
      <c r="BB67" s="97">
        <v>80</v>
      </c>
      <c r="BC67" s="115">
        <v>4.7619047619047616E-2</v>
      </c>
      <c r="BD67" s="377">
        <v>0.62165858510506022</v>
      </c>
      <c r="BE67" s="97">
        <v>25</v>
      </c>
      <c r="BF67" s="97">
        <v>10</v>
      </c>
      <c r="BG67" s="113">
        <v>35</v>
      </c>
      <c r="BH67" s="115">
        <v>2.0833333333333332E-2</v>
      </c>
      <c r="BI67" s="116">
        <v>0.27233115468409586</v>
      </c>
      <c r="BJ67" s="339">
        <v>60</v>
      </c>
      <c r="BK67" s="97" t="s">
        <v>7</v>
      </c>
      <c r="BL67" s="117" t="s">
        <v>7</v>
      </c>
      <c r="BM67" s="117" t="s">
        <v>7</v>
      </c>
      <c r="BN67" s="97" t="s">
        <v>399</v>
      </c>
      <c r="BO67" s="117" t="s">
        <v>269</v>
      </c>
    </row>
    <row r="68" spans="1:67" s="46" customFormat="1">
      <c r="A68" s="96" t="s">
        <v>64</v>
      </c>
      <c r="B68" s="96" t="s">
        <v>337</v>
      </c>
      <c r="C68" s="335">
        <v>2050122.05</v>
      </c>
      <c r="D68" s="206">
        <v>2050122.02</v>
      </c>
      <c r="E68" s="98">
        <v>0.458793756</v>
      </c>
      <c r="F68" s="99">
        <v>7553</v>
      </c>
      <c r="G68" s="99">
        <v>2772</v>
      </c>
      <c r="H68" s="214">
        <v>2738</v>
      </c>
      <c r="I68" s="342"/>
      <c r="J68" s="100">
        <v>2050122.05</v>
      </c>
      <c r="K68" s="100">
        <v>1</v>
      </c>
      <c r="L68" s="101">
        <v>1.2</v>
      </c>
      <c r="M68" s="102">
        <v>120</v>
      </c>
      <c r="N68" s="103">
        <v>1.2</v>
      </c>
      <c r="O68" s="102">
        <v>120</v>
      </c>
      <c r="P68" s="104">
        <v>3296</v>
      </c>
      <c r="Q68" s="99">
        <v>3191</v>
      </c>
      <c r="R68" s="99">
        <v>3191</v>
      </c>
      <c r="S68" s="99">
        <v>3363</v>
      </c>
      <c r="T68" s="105">
        <v>1.2</v>
      </c>
      <c r="U68" s="353">
        <v>105</v>
      </c>
      <c r="V68" s="106">
        <v>3.2905045440300845E-2</v>
      </c>
      <c r="W68" s="104">
        <v>3189.8</v>
      </c>
      <c r="X68" s="107">
        <v>-7.9148031551443288E-2</v>
      </c>
      <c r="Y68" s="96">
        <v>2749</v>
      </c>
      <c r="Z68" s="108">
        <v>2661.4</v>
      </c>
      <c r="AA68" s="100">
        <v>2050122.05</v>
      </c>
      <c r="AB68" s="100">
        <v>1</v>
      </c>
      <c r="AC68" s="96">
        <v>1402</v>
      </c>
      <c r="AD68" s="99">
        <v>1360</v>
      </c>
      <c r="AE68" s="111">
        <v>1360</v>
      </c>
      <c r="AF68" s="105">
        <v>1271.776291632</v>
      </c>
      <c r="AG68" s="360">
        <v>42</v>
      </c>
      <c r="AH68" s="109">
        <v>3.0882352941176472E-2</v>
      </c>
      <c r="AI68" s="104">
        <v>88.223708367999961</v>
      </c>
      <c r="AJ68" s="110">
        <v>6.9370461572913392E-2</v>
      </c>
      <c r="AK68" s="96">
        <v>1380</v>
      </c>
      <c r="AL68" s="99">
        <v>1322</v>
      </c>
      <c r="AM68" s="111">
        <v>1322</v>
      </c>
      <c r="AN68" s="105">
        <v>90.45596991538703</v>
      </c>
      <c r="AO68" s="360">
        <v>58</v>
      </c>
      <c r="AP68" s="109">
        <v>4.3872919818456882E-2</v>
      </c>
      <c r="AQ68" s="104">
        <v>65.822696072000099</v>
      </c>
      <c r="AR68" s="110">
        <v>5.2399208189939442E-2</v>
      </c>
      <c r="AS68" s="365">
        <v>11.5</v>
      </c>
      <c r="AT68" s="112">
        <v>11.016666666666667</v>
      </c>
      <c r="AU68" s="96">
        <v>1220</v>
      </c>
      <c r="AV68" s="214">
        <v>1715</v>
      </c>
      <c r="AW68" s="97">
        <v>960</v>
      </c>
      <c r="AX68" s="97">
        <v>85</v>
      </c>
      <c r="AY68" s="113">
        <v>1045</v>
      </c>
      <c r="AZ68" s="114">
        <v>0.85655737704918034</v>
      </c>
      <c r="BA68" s="372">
        <v>1.0407744557098182</v>
      </c>
      <c r="BB68" s="97">
        <v>115</v>
      </c>
      <c r="BC68" s="115">
        <v>9.4262295081967207E-2</v>
      </c>
      <c r="BD68" s="377">
        <v>1.2305782647776398</v>
      </c>
      <c r="BE68" s="97">
        <v>50</v>
      </c>
      <c r="BF68" s="97">
        <v>0</v>
      </c>
      <c r="BG68" s="113">
        <v>50</v>
      </c>
      <c r="BH68" s="115">
        <v>4.0983606557377046E-2</v>
      </c>
      <c r="BI68" s="116">
        <v>0.53573341905068039</v>
      </c>
      <c r="BJ68" s="339">
        <v>0</v>
      </c>
      <c r="BK68" s="97" t="s">
        <v>7</v>
      </c>
      <c r="BL68" s="117" t="s">
        <v>7</v>
      </c>
      <c r="BM68" s="117" t="s">
        <v>7</v>
      </c>
      <c r="BN68" s="97" t="s">
        <v>399</v>
      </c>
      <c r="BO68" s="117"/>
    </row>
    <row r="69" spans="1:67" s="46" customFormat="1">
      <c r="A69" s="457"/>
      <c r="B69" s="162" t="s">
        <v>338</v>
      </c>
      <c r="C69" s="338">
        <v>2050123.01</v>
      </c>
      <c r="D69" s="41"/>
      <c r="E69" s="48"/>
      <c r="F69" s="49"/>
      <c r="G69" s="49"/>
      <c r="H69" s="349"/>
      <c r="I69" s="345">
        <v>122050123.01000001</v>
      </c>
      <c r="J69" s="145">
        <v>2050123.01</v>
      </c>
      <c r="K69" s="145">
        <v>1</v>
      </c>
      <c r="L69" s="146">
        <v>45.1</v>
      </c>
      <c r="M69" s="147">
        <v>4510</v>
      </c>
      <c r="N69" s="148">
        <v>45.11</v>
      </c>
      <c r="O69" s="147">
        <v>4511</v>
      </c>
      <c r="P69" s="149">
        <v>2267</v>
      </c>
      <c r="Q69" s="49">
        <v>2142</v>
      </c>
      <c r="R69" s="49">
        <v>2142</v>
      </c>
      <c r="S69" s="49">
        <v>2192</v>
      </c>
      <c r="T69" s="150">
        <v>2141</v>
      </c>
      <c r="U69" s="357">
        <v>125</v>
      </c>
      <c r="V69" s="151">
        <v>5.8356676003734828E-2</v>
      </c>
      <c r="W69" s="149">
        <v>1</v>
      </c>
      <c r="X69" s="152">
        <v>4.6707146193367583E-4</v>
      </c>
      <c r="Y69" s="162">
        <v>50.3</v>
      </c>
      <c r="Z69" s="153">
        <v>47.5</v>
      </c>
      <c r="AA69" s="145">
        <v>2050123.01</v>
      </c>
      <c r="AB69" s="145">
        <v>1</v>
      </c>
      <c r="AC69" s="162">
        <v>938</v>
      </c>
      <c r="AD69" s="49">
        <v>900</v>
      </c>
      <c r="AE69" s="156">
        <v>900</v>
      </c>
      <c r="AF69" s="150">
        <v>812</v>
      </c>
      <c r="AG69" s="363">
        <v>38</v>
      </c>
      <c r="AH69" s="154">
        <v>4.2222222222222223E-2</v>
      </c>
      <c r="AI69" s="149">
        <v>88</v>
      </c>
      <c r="AJ69" s="155">
        <v>0.10837438423645321</v>
      </c>
      <c r="AK69" s="162">
        <v>905</v>
      </c>
      <c r="AL69" s="49">
        <v>850</v>
      </c>
      <c r="AM69" s="156">
        <v>850</v>
      </c>
      <c r="AN69" s="150">
        <v>795</v>
      </c>
      <c r="AO69" s="363">
        <v>55</v>
      </c>
      <c r="AP69" s="154">
        <v>6.4705882352941183E-2</v>
      </c>
      <c r="AQ69" s="149">
        <v>55</v>
      </c>
      <c r="AR69" s="155">
        <v>6.9182389937106917E-2</v>
      </c>
      <c r="AS69" s="368">
        <v>0.20066518847006651</v>
      </c>
      <c r="AT69" s="52">
        <v>0.18842828641099535</v>
      </c>
      <c r="AU69" s="162">
        <v>810</v>
      </c>
      <c r="AV69" s="349">
        <v>1000</v>
      </c>
      <c r="AW69" s="18">
        <v>740</v>
      </c>
      <c r="AX69" s="18">
        <v>35</v>
      </c>
      <c r="AY69" s="157">
        <v>775</v>
      </c>
      <c r="AZ69" s="158">
        <v>0.95679012345679015</v>
      </c>
      <c r="BA69" s="375">
        <v>1.1625639410167561</v>
      </c>
      <c r="BB69" s="18">
        <v>10</v>
      </c>
      <c r="BC69" s="159">
        <v>1.2345679012345678E-2</v>
      </c>
      <c r="BD69" s="380">
        <v>0.16117074428649711</v>
      </c>
      <c r="BE69" s="18">
        <v>0</v>
      </c>
      <c r="BF69" s="18">
        <v>0</v>
      </c>
      <c r="BG69" s="157">
        <v>0</v>
      </c>
      <c r="BH69" s="159">
        <v>0</v>
      </c>
      <c r="BI69" s="160">
        <v>0</v>
      </c>
      <c r="BJ69" s="370">
        <v>25</v>
      </c>
      <c r="BK69" s="18" t="s">
        <v>3</v>
      </c>
      <c r="BL69" s="161" t="s">
        <v>3</v>
      </c>
      <c r="BM69" s="161" t="s">
        <v>3</v>
      </c>
      <c r="BN69" s="18"/>
      <c r="BO69" s="161"/>
    </row>
    <row r="70" spans="1:67" s="46" customFormat="1">
      <c r="A70" s="96" t="s">
        <v>65</v>
      </c>
      <c r="B70" s="96" t="s">
        <v>339</v>
      </c>
      <c r="C70" s="335">
        <v>2050123.02</v>
      </c>
      <c r="D70" s="206"/>
      <c r="E70" s="98"/>
      <c r="F70" s="99"/>
      <c r="G70" s="99"/>
      <c r="H70" s="214"/>
      <c r="I70" s="342">
        <v>122050123.02</v>
      </c>
      <c r="J70" s="100">
        <v>2050123.02</v>
      </c>
      <c r="K70" s="100">
        <v>1</v>
      </c>
      <c r="L70" s="101">
        <v>13.07</v>
      </c>
      <c r="M70" s="102">
        <v>1307</v>
      </c>
      <c r="N70" s="103">
        <v>13.08</v>
      </c>
      <c r="O70" s="102">
        <v>1308</v>
      </c>
      <c r="P70" s="104">
        <v>4046</v>
      </c>
      <c r="Q70" s="99">
        <v>3970</v>
      </c>
      <c r="R70" s="99">
        <v>3970</v>
      </c>
      <c r="S70" s="99">
        <v>4209</v>
      </c>
      <c r="T70" s="105">
        <v>4349</v>
      </c>
      <c r="U70" s="353">
        <v>76</v>
      </c>
      <c r="V70" s="106">
        <v>1.9143576826196475E-2</v>
      </c>
      <c r="W70" s="104">
        <v>-379</v>
      </c>
      <c r="X70" s="107">
        <v>-8.7146470452977701E-2</v>
      </c>
      <c r="Y70" s="96">
        <v>309.60000000000002</v>
      </c>
      <c r="Z70" s="108">
        <v>303.60000000000002</v>
      </c>
      <c r="AA70" s="100">
        <v>2050123.02</v>
      </c>
      <c r="AB70" s="100">
        <v>1</v>
      </c>
      <c r="AC70" s="96">
        <v>1633</v>
      </c>
      <c r="AD70" s="99">
        <v>1627</v>
      </c>
      <c r="AE70" s="111">
        <v>1627</v>
      </c>
      <c r="AF70" s="105">
        <v>1577</v>
      </c>
      <c r="AG70" s="360">
        <v>6</v>
      </c>
      <c r="AH70" s="109">
        <v>3.6877688998156115E-3</v>
      </c>
      <c r="AI70" s="104">
        <v>50</v>
      </c>
      <c r="AJ70" s="110">
        <v>3.1705770450221937E-2</v>
      </c>
      <c r="AK70" s="96">
        <v>1571</v>
      </c>
      <c r="AL70" s="99">
        <v>1534</v>
      </c>
      <c r="AM70" s="111">
        <v>1534</v>
      </c>
      <c r="AN70" s="105">
        <v>1542</v>
      </c>
      <c r="AO70" s="360">
        <v>37</v>
      </c>
      <c r="AP70" s="109">
        <v>2.4119947848761408E-2</v>
      </c>
      <c r="AQ70" s="104">
        <v>-8</v>
      </c>
      <c r="AR70" s="110">
        <v>-5.1880674448767832E-3</v>
      </c>
      <c r="AS70" s="365">
        <v>1.2019892884468248</v>
      </c>
      <c r="AT70" s="112">
        <v>1.1727828746177369</v>
      </c>
      <c r="AU70" s="96">
        <v>1325</v>
      </c>
      <c r="AV70" s="214">
        <v>1720</v>
      </c>
      <c r="AW70" s="97">
        <v>1135</v>
      </c>
      <c r="AX70" s="97">
        <v>60</v>
      </c>
      <c r="AY70" s="113">
        <v>1195</v>
      </c>
      <c r="AZ70" s="114">
        <v>0.90188679245283021</v>
      </c>
      <c r="BA70" s="372">
        <v>1.0958527247300489</v>
      </c>
      <c r="BB70" s="97">
        <v>35</v>
      </c>
      <c r="BC70" s="115">
        <v>2.6415094339622643E-2</v>
      </c>
      <c r="BD70" s="377">
        <v>0.34484457362431647</v>
      </c>
      <c r="BE70" s="97">
        <v>60</v>
      </c>
      <c r="BF70" s="97">
        <v>0</v>
      </c>
      <c r="BG70" s="113">
        <v>60</v>
      </c>
      <c r="BH70" s="115">
        <v>4.5283018867924525E-2</v>
      </c>
      <c r="BI70" s="116">
        <v>0.59193488716241216</v>
      </c>
      <c r="BJ70" s="339">
        <v>40</v>
      </c>
      <c r="BK70" s="97" t="s">
        <v>7</v>
      </c>
      <c r="BL70" s="117" t="s">
        <v>7</v>
      </c>
      <c r="BM70" s="117" t="s">
        <v>7</v>
      </c>
      <c r="BN70" s="97"/>
      <c r="BO70" s="117"/>
    </row>
    <row r="71" spans="1:67" s="46" customFormat="1">
      <c r="A71" s="96" t="s">
        <v>427</v>
      </c>
      <c r="B71" s="96">
        <v>2050123.05</v>
      </c>
      <c r="C71" s="335">
        <v>2050123.05</v>
      </c>
      <c r="D71" s="206"/>
      <c r="E71" s="98"/>
      <c r="F71" s="99"/>
      <c r="G71" s="99"/>
      <c r="H71" s="214"/>
      <c r="I71" s="342">
        <v>122050123.05</v>
      </c>
      <c r="J71" s="100">
        <v>2050130.03</v>
      </c>
      <c r="K71" s="100">
        <v>1</v>
      </c>
      <c r="L71" s="101">
        <v>1.94</v>
      </c>
      <c r="M71" s="102">
        <v>194</v>
      </c>
      <c r="N71" s="103">
        <v>1.94</v>
      </c>
      <c r="O71" s="102">
        <v>194</v>
      </c>
      <c r="P71" s="104">
        <v>3725</v>
      </c>
      <c r="Q71" s="99">
        <v>3634</v>
      </c>
      <c r="R71" s="99">
        <v>3634</v>
      </c>
      <c r="S71" s="99">
        <v>3675</v>
      </c>
      <c r="T71" s="105">
        <v>3422</v>
      </c>
      <c r="U71" s="353">
        <v>91</v>
      </c>
      <c r="V71" s="106">
        <v>2.5041276829939462E-2</v>
      </c>
      <c r="W71" s="104">
        <v>212</v>
      </c>
      <c r="X71" s="107">
        <v>6.1952074810052604E-2</v>
      </c>
      <c r="Y71" s="96">
        <v>1921.3</v>
      </c>
      <c r="Z71" s="108">
        <v>1874.3</v>
      </c>
      <c r="AA71" s="100">
        <v>2050130.03</v>
      </c>
      <c r="AB71" s="100">
        <v>1</v>
      </c>
      <c r="AC71" s="96">
        <v>1590</v>
      </c>
      <c r="AD71" s="99">
        <v>1593</v>
      </c>
      <c r="AE71" s="111">
        <v>1593</v>
      </c>
      <c r="AF71" s="105">
        <v>2380</v>
      </c>
      <c r="AG71" s="360">
        <v>-3</v>
      </c>
      <c r="AH71" s="109">
        <v>-1.8832391713747645E-3</v>
      </c>
      <c r="AI71" s="104">
        <v>138</v>
      </c>
      <c r="AJ71" s="110">
        <v>9.4845360824742264E-2</v>
      </c>
      <c r="AK71" s="96">
        <v>1556</v>
      </c>
      <c r="AL71" s="99">
        <v>1526</v>
      </c>
      <c r="AM71" s="111">
        <v>1526</v>
      </c>
      <c r="AN71" s="105">
        <v>1402</v>
      </c>
      <c r="AO71" s="360">
        <v>30</v>
      </c>
      <c r="AP71" s="109">
        <v>1.9659239842726082E-2</v>
      </c>
      <c r="AQ71" s="104">
        <v>124</v>
      </c>
      <c r="AR71" s="110">
        <v>8.8445078459343796E-2</v>
      </c>
      <c r="AS71" s="365">
        <v>8.0206185567010309</v>
      </c>
      <c r="AT71" s="112">
        <v>7.8659793814432986</v>
      </c>
      <c r="AU71" s="96">
        <v>1150</v>
      </c>
      <c r="AV71" s="214">
        <v>1755</v>
      </c>
      <c r="AW71" s="97">
        <v>905</v>
      </c>
      <c r="AX71" s="97">
        <v>85</v>
      </c>
      <c r="AY71" s="113">
        <v>990</v>
      </c>
      <c r="AZ71" s="114">
        <v>0.86086956521739133</v>
      </c>
      <c r="BA71" s="372">
        <v>1.0460140525120187</v>
      </c>
      <c r="BB71" s="97">
        <v>75</v>
      </c>
      <c r="BC71" s="115">
        <v>6.5217391304347824E-2</v>
      </c>
      <c r="BD71" s="377">
        <v>0.85140197525258254</v>
      </c>
      <c r="BE71" s="97">
        <v>35</v>
      </c>
      <c r="BF71" s="97">
        <v>0</v>
      </c>
      <c r="BG71" s="113">
        <v>35</v>
      </c>
      <c r="BH71" s="115">
        <v>3.0434782608695653E-2</v>
      </c>
      <c r="BI71" s="116">
        <v>0.39784029553850531</v>
      </c>
      <c r="BJ71" s="339">
        <v>35</v>
      </c>
      <c r="BK71" s="97" t="s">
        <v>7</v>
      </c>
      <c r="BL71" s="117" t="s">
        <v>7</v>
      </c>
      <c r="BM71" s="117" t="s">
        <v>7</v>
      </c>
      <c r="BN71" s="97" t="s">
        <v>399</v>
      </c>
      <c r="BO71" s="117"/>
    </row>
    <row r="72" spans="1:67" s="46" customFormat="1">
      <c r="A72" s="96" t="s">
        <v>427</v>
      </c>
      <c r="B72" s="96" t="s">
        <v>341</v>
      </c>
      <c r="C72" s="335">
        <v>2050123.06</v>
      </c>
      <c r="D72" s="206"/>
      <c r="E72" s="98"/>
      <c r="F72" s="99"/>
      <c r="G72" s="99"/>
      <c r="H72" s="214"/>
      <c r="I72" s="342">
        <v>122050123.06</v>
      </c>
      <c r="J72" s="100">
        <v>2050130.04</v>
      </c>
      <c r="K72" s="100">
        <v>1</v>
      </c>
      <c r="L72" s="101">
        <v>1.7</v>
      </c>
      <c r="M72" s="102">
        <v>170</v>
      </c>
      <c r="N72" s="103">
        <v>1.7</v>
      </c>
      <c r="O72" s="102">
        <v>170</v>
      </c>
      <c r="P72" s="104">
        <v>2725</v>
      </c>
      <c r="Q72" s="99">
        <v>2801</v>
      </c>
      <c r="R72" s="99">
        <v>2801</v>
      </c>
      <c r="S72" s="99">
        <v>2881</v>
      </c>
      <c r="T72" s="105">
        <v>2894</v>
      </c>
      <c r="U72" s="353">
        <v>-76</v>
      </c>
      <c r="V72" s="106">
        <v>-2.7133166726169226E-2</v>
      </c>
      <c r="W72" s="104">
        <v>-93</v>
      </c>
      <c r="X72" s="107">
        <v>-3.2135452660677265E-2</v>
      </c>
      <c r="Y72" s="96">
        <v>1603.7</v>
      </c>
      <c r="Z72" s="108">
        <v>1648.2</v>
      </c>
      <c r="AA72" s="100">
        <v>2050130.04</v>
      </c>
      <c r="AB72" s="100">
        <v>1</v>
      </c>
      <c r="AC72" s="96">
        <v>1147</v>
      </c>
      <c r="AD72" s="99">
        <v>1145</v>
      </c>
      <c r="AE72" s="111">
        <v>1145</v>
      </c>
      <c r="AF72" s="105">
        <v>1455</v>
      </c>
      <c r="AG72" s="360">
        <v>2</v>
      </c>
      <c r="AH72" s="109">
        <v>1.7467248908296944E-3</v>
      </c>
      <c r="AI72" s="104">
        <v>4</v>
      </c>
      <c r="AJ72" s="110">
        <v>3.5056967572304996E-3</v>
      </c>
      <c r="AK72" s="96">
        <v>1108</v>
      </c>
      <c r="AL72" s="99">
        <v>1122</v>
      </c>
      <c r="AM72" s="111">
        <v>1122</v>
      </c>
      <c r="AN72" s="105">
        <v>1115</v>
      </c>
      <c r="AO72" s="360">
        <v>-14</v>
      </c>
      <c r="AP72" s="109">
        <v>-1.2477718360071301E-2</v>
      </c>
      <c r="AQ72" s="104">
        <v>7</v>
      </c>
      <c r="AR72" s="110">
        <v>6.2780269058295961E-3</v>
      </c>
      <c r="AS72" s="365">
        <v>6.5176470588235293</v>
      </c>
      <c r="AT72" s="112">
        <v>6.6</v>
      </c>
      <c r="AU72" s="96">
        <v>770</v>
      </c>
      <c r="AV72" s="214">
        <v>1355</v>
      </c>
      <c r="AW72" s="97">
        <v>655</v>
      </c>
      <c r="AX72" s="97">
        <v>50</v>
      </c>
      <c r="AY72" s="113">
        <v>705</v>
      </c>
      <c r="AZ72" s="114">
        <v>0.91558441558441561</v>
      </c>
      <c r="BA72" s="372">
        <v>1.1124962522289377</v>
      </c>
      <c r="BB72" s="97">
        <v>30</v>
      </c>
      <c r="BC72" s="115">
        <v>3.896103896103896E-2</v>
      </c>
      <c r="BD72" s="377">
        <v>0.50862975144959477</v>
      </c>
      <c r="BE72" s="97">
        <v>10</v>
      </c>
      <c r="BF72" s="97">
        <v>0</v>
      </c>
      <c r="BG72" s="113">
        <v>10</v>
      </c>
      <c r="BH72" s="115">
        <v>1.2987012987012988E-2</v>
      </c>
      <c r="BI72" s="116">
        <v>0.16976487564722861</v>
      </c>
      <c r="BJ72" s="339">
        <v>10</v>
      </c>
      <c r="BK72" s="97" t="s">
        <v>7</v>
      </c>
      <c r="BL72" s="117" t="s">
        <v>7</v>
      </c>
      <c r="BM72" s="117" t="s">
        <v>7</v>
      </c>
      <c r="BN72" s="97"/>
      <c r="BO72" s="117" t="s">
        <v>269</v>
      </c>
    </row>
    <row r="73" spans="1:67" s="46" customFormat="1">
      <c r="A73" s="96" t="s">
        <v>66</v>
      </c>
      <c r="B73" s="96" t="s">
        <v>342</v>
      </c>
      <c r="C73" s="335">
        <v>2050123.04</v>
      </c>
      <c r="D73" s="206"/>
      <c r="E73" s="98"/>
      <c r="F73" s="99"/>
      <c r="G73" s="99"/>
      <c r="H73" s="214"/>
      <c r="I73" s="342">
        <v>122050123.04000001</v>
      </c>
      <c r="J73" s="100">
        <v>2050123.04</v>
      </c>
      <c r="K73" s="100">
        <v>0.38963364</v>
      </c>
      <c r="L73" s="101">
        <v>1.65</v>
      </c>
      <c r="M73" s="102">
        <v>165</v>
      </c>
      <c r="N73" s="103">
        <v>3.91</v>
      </c>
      <c r="O73" s="102">
        <v>391</v>
      </c>
      <c r="P73" s="104">
        <v>3817</v>
      </c>
      <c r="Q73" s="99">
        <v>9580</v>
      </c>
      <c r="R73" s="99">
        <v>3735</v>
      </c>
      <c r="S73" s="99">
        <v>7130</v>
      </c>
      <c r="T73" s="105">
        <v>5288</v>
      </c>
      <c r="U73" s="353">
        <v>82</v>
      </c>
      <c r="V73" s="106">
        <v>2.1954484605087015E-2</v>
      </c>
      <c r="W73" s="104">
        <v>4292</v>
      </c>
      <c r="X73" s="107">
        <v>0.81164901664145239</v>
      </c>
      <c r="Y73" s="96">
        <v>2308.4</v>
      </c>
      <c r="Z73" s="108">
        <v>2447.1999999999998</v>
      </c>
      <c r="AA73" s="100">
        <v>2050123.04</v>
      </c>
      <c r="AB73" s="100">
        <v>0.44269761000000002</v>
      </c>
      <c r="AC73" s="96">
        <v>1876</v>
      </c>
      <c r="AD73" s="99">
        <v>4238</v>
      </c>
      <c r="AE73" s="111">
        <v>1876.15247118</v>
      </c>
      <c r="AF73" s="105">
        <v>1141</v>
      </c>
      <c r="AG73" s="360">
        <v>-0.15247118000002047</v>
      </c>
      <c r="AH73" s="109">
        <v>-8.1268011178283514E-5</v>
      </c>
      <c r="AI73" s="104">
        <v>1858</v>
      </c>
      <c r="AJ73" s="110">
        <v>0.78067226890756303</v>
      </c>
      <c r="AK73" s="96">
        <v>1791</v>
      </c>
      <c r="AL73" s="99">
        <v>3991</v>
      </c>
      <c r="AM73" s="111">
        <v>1766.80616151</v>
      </c>
      <c r="AN73" s="105">
        <v>2195</v>
      </c>
      <c r="AO73" s="360">
        <v>24.193838489999962</v>
      </c>
      <c r="AP73" s="109">
        <v>1.3693544327082667E-2</v>
      </c>
      <c r="AQ73" s="104">
        <v>1796</v>
      </c>
      <c r="AR73" s="110">
        <v>0.81822323462414581</v>
      </c>
      <c r="AS73" s="365">
        <v>10.854545454545455</v>
      </c>
      <c r="AT73" s="112">
        <v>10.207161125319693</v>
      </c>
      <c r="AU73" s="96">
        <v>1090</v>
      </c>
      <c r="AV73" s="214">
        <v>4125</v>
      </c>
      <c r="AW73" s="97">
        <v>860</v>
      </c>
      <c r="AX73" s="97">
        <v>60</v>
      </c>
      <c r="AY73" s="113">
        <v>920</v>
      </c>
      <c r="AZ73" s="114">
        <v>0.84403669724770647</v>
      </c>
      <c r="BA73" s="372">
        <v>1.0255609930105789</v>
      </c>
      <c r="BB73" s="97">
        <v>100</v>
      </c>
      <c r="BC73" s="115">
        <v>9.1743119266055051E-2</v>
      </c>
      <c r="BD73" s="377">
        <v>1.1976908520372722</v>
      </c>
      <c r="BE73" s="97">
        <v>30</v>
      </c>
      <c r="BF73" s="97">
        <v>0</v>
      </c>
      <c r="BG73" s="113">
        <v>30</v>
      </c>
      <c r="BH73" s="115">
        <v>2.7522935779816515E-2</v>
      </c>
      <c r="BI73" s="116">
        <v>0.35977693829825513</v>
      </c>
      <c r="BJ73" s="339">
        <v>45</v>
      </c>
      <c r="BK73" s="97" t="s">
        <v>7</v>
      </c>
      <c r="BL73" s="117" t="s">
        <v>7</v>
      </c>
      <c r="BM73" s="117" t="s">
        <v>7</v>
      </c>
      <c r="BN73" s="97" t="s">
        <v>396</v>
      </c>
      <c r="BO73" s="117"/>
    </row>
    <row r="74" spans="1:67">
      <c r="A74" s="97"/>
      <c r="B74" s="96" t="s">
        <v>343</v>
      </c>
      <c r="C74" s="335"/>
      <c r="D74" s="206"/>
      <c r="E74" s="98"/>
      <c r="F74" s="99"/>
      <c r="G74" s="99"/>
      <c r="H74" s="214"/>
      <c r="I74" s="342"/>
      <c r="J74" s="100">
        <v>2050123.04</v>
      </c>
      <c r="K74" s="100">
        <v>0.25247022000000002</v>
      </c>
      <c r="L74" s="101">
        <v>0.76</v>
      </c>
      <c r="M74" s="102">
        <v>76</v>
      </c>
      <c r="N74" s="103"/>
      <c r="O74" s="102"/>
      <c r="P74" s="104">
        <v>2538</v>
      </c>
      <c r="Q74" s="99"/>
      <c r="R74" s="99">
        <v>2806</v>
      </c>
      <c r="S74" s="99"/>
      <c r="T74" s="105"/>
      <c r="U74" s="353">
        <v>-268</v>
      </c>
      <c r="V74" s="106">
        <v>-9.5509622238061295E-2</v>
      </c>
      <c r="W74" s="104"/>
      <c r="X74" s="107"/>
      <c r="Y74" s="96">
        <v>3318.1</v>
      </c>
      <c r="Z74" s="108"/>
      <c r="AA74" s="100">
        <v>2050123.04</v>
      </c>
      <c r="AB74" s="100">
        <v>0.23539751</v>
      </c>
      <c r="AC74" s="96">
        <v>1035</v>
      </c>
      <c r="AD74" s="99">
        <v>4238</v>
      </c>
      <c r="AE74" s="111">
        <v>997.61464738000006</v>
      </c>
      <c r="AF74" s="105"/>
      <c r="AG74" s="360">
        <v>37.385352619999935</v>
      </c>
      <c r="AH74" s="109">
        <v>3.7474743096629307E-2</v>
      </c>
      <c r="AI74" s="104"/>
      <c r="AJ74" s="110"/>
      <c r="AK74" s="96">
        <v>1011</v>
      </c>
      <c r="AL74" s="99">
        <v>3991</v>
      </c>
      <c r="AM74" s="111">
        <v>939.47146241000007</v>
      </c>
      <c r="AN74" s="105"/>
      <c r="AO74" s="360">
        <v>71.528537589999928</v>
      </c>
      <c r="AP74" s="109">
        <v>7.6136998782815352E-2</v>
      </c>
      <c r="AQ74" s="104"/>
      <c r="AR74" s="110"/>
      <c r="AS74" s="365">
        <v>13.302631578947368</v>
      </c>
      <c r="AT74" s="112"/>
      <c r="AU74" s="96">
        <v>760</v>
      </c>
      <c r="AV74" s="214"/>
      <c r="AW74" s="97">
        <v>620</v>
      </c>
      <c r="AX74" s="97">
        <v>70</v>
      </c>
      <c r="AY74" s="113">
        <v>690</v>
      </c>
      <c r="AZ74" s="114">
        <v>0.90789473684210531</v>
      </c>
      <c r="BA74" s="372">
        <v>1.1031527786659847</v>
      </c>
      <c r="BB74" s="97">
        <v>35</v>
      </c>
      <c r="BC74" s="115">
        <v>4.6052631578947366E-2</v>
      </c>
      <c r="BD74" s="377">
        <v>0.60120928954239383</v>
      </c>
      <c r="BE74" s="97">
        <v>20</v>
      </c>
      <c r="BF74" s="97">
        <v>0</v>
      </c>
      <c r="BG74" s="113">
        <v>20</v>
      </c>
      <c r="BH74" s="115">
        <v>2.6315789473684209E-2</v>
      </c>
      <c r="BI74" s="116">
        <v>0.34399724802201581</v>
      </c>
      <c r="BJ74" s="339">
        <v>20</v>
      </c>
      <c r="BK74" s="97" t="s">
        <v>7</v>
      </c>
      <c r="BL74" s="117" t="s">
        <v>7</v>
      </c>
      <c r="BM74" s="117"/>
      <c r="BN74" s="97" t="s">
        <v>396</v>
      </c>
      <c r="BO74" s="117"/>
    </row>
    <row r="75" spans="1:67">
      <c r="A75" s="458"/>
      <c r="B75" s="96" t="s">
        <v>344</v>
      </c>
      <c r="C75" s="335"/>
      <c r="D75" s="206"/>
      <c r="E75" s="98"/>
      <c r="F75" s="99"/>
      <c r="G75" s="99"/>
      <c r="H75" s="214"/>
      <c r="I75" s="342"/>
      <c r="J75" s="100">
        <v>2050123.04</v>
      </c>
      <c r="K75" s="100">
        <v>0.35789615000000002</v>
      </c>
      <c r="L75" s="101">
        <v>1.49</v>
      </c>
      <c r="M75" s="102">
        <v>149</v>
      </c>
      <c r="N75" s="103"/>
      <c r="O75" s="102"/>
      <c r="P75" s="104">
        <v>3380</v>
      </c>
      <c r="Q75" s="99"/>
      <c r="R75" s="99">
        <v>3039</v>
      </c>
      <c r="S75" s="99"/>
      <c r="T75" s="105"/>
      <c r="U75" s="353">
        <v>341</v>
      </c>
      <c r="V75" s="106">
        <v>0.11220796314577164</v>
      </c>
      <c r="W75" s="104"/>
      <c r="X75" s="107"/>
      <c r="Y75" s="96">
        <v>2267.1999999999998</v>
      </c>
      <c r="Z75" s="108"/>
      <c r="AA75" s="100">
        <v>2050123.04</v>
      </c>
      <c r="AB75" s="100">
        <v>0.32190487000000001</v>
      </c>
      <c r="AC75" s="96">
        <v>1253</v>
      </c>
      <c r="AD75" s="99">
        <v>4238</v>
      </c>
      <c r="AE75" s="111">
        <v>1364.2328390600001</v>
      </c>
      <c r="AF75" s="105"/>
      <c r="AG75" s="360">
        <v>-111.23283906000006</v>
      </c>
      <c r="AH75" s="109">
        <v>-8.1535083949923856E-2</v>
      </c>
      <c r="AI75" s="104"/>
      <c r="AJ75" s="110"/>
      <c r="AK75" s="96">
        <v>1231</v>
      </c>
      <c r="AL75" s="99">
        <v>3991</v>
      </c>
      <c r="AM75" s="111">
        <v>1284.7223361700001</v>
      </c>
      <c r="AN75" s="105"/>
      <c r="AO75" s="360">
        <v>-53.722336170000062</v>
      </c>
      <c r="AP75" s="109">
        <v>-4.1816301201827388E-2</v>
      </c>
      <c r="AQ75" s="104"/>
      <c r="AR75" s="110"/>
      <c r="AS75" s="365">
        <v>8.2617449664429525</v>
      </c>
      <c r="AT75" s="112"/>
      <c r="AU75" s="96">
        <v>1115</v>
      </c>
      <c r="AV75" s="214"/>
      <c r="AW75" s="97">
        <v>885</v>
      </c>
      <c r="AX75" s="97">
        <v>120</v>
      </c>
      <c r="AY75" s="113">
        <v>1005</v>
      </c>
      <c r="AZ75" s="114">
        <v>0.90134529147982068</v>
      </c>
      <c r="BA75" s="372">
        <v>1.0951947648600495</v>
      </c>
      <c r="BB75" s="97">
        <v>25</v>
      </c>
      <c r="BC75" s="115">
        <v>2.2421524663677129E-2</v>
      </c>
      <c r="BD75" s="377">
        <v>0.29270919926471445</v>
      </c>
      <c r="BE75" s="97">
        <v>55</v>
      </c>
      <c r="BF75" s="97">
        <v>0</v>
      </c>
      <c r="BG75" s="113">
        <v>55</v>
      </c>
      <c r="BH75" s="115">
        <v>4.9327354260089683E-2</v>
      </c>
      <c r="BI75" s="116">
        <v>0.64480201647176061</v>
      </c>
      <c r="BJ75" s="339">
        <v>25</v>
      </c>
      <c r="BK75" s="97" t="s">
        <v>7</v>
      </c>
      <c r="BL75" s="117" t="s">
        <v>7</v>
      </c>
      <c r="BM75" s="117"/>
      <c r="BN75" s="97" t="s">
        <v>396</v>
      </c>
      <c r="BO75" s="117"/>
    </row>
    <row r="76" spans="1:67">
      <c r="A76" s="96" t="s">
        <v>67</v>
      </c>
      <c r="B76" s="96" t="s">
        <v>345</v>
      </c>
      <c r="C76" s="335">
        <v>2050130.03</v>
      </c>
      <c r="D76" s="206">
        <v>2050130.02</v>
      </c>
      <c r="E76" s="98">
        <v>0.58800071600000003</v>
      </c>
      <c r="F76" s="99">
        <v>7691</v>
      </c>
      <c r="G76" s="99">
        <v>2715</v>
      </c>
      <c r="H76" s="214">
        <v>2625</v>
      </c>
      <c r="I76" s="342"/>
      <c r="J76" s="100">
        <v>2050130.03</v>
      </c>
      <c r="K76" s="100">
        <v>1</v>
      </c>
      <c r="L76" s="101">
        <v>20.88</v>
      </c>
      <c r="M76" s="102">
        <v>2088</v>
      </c>
      <c r="N76" s="103">
        <v>20.89</v>
      </c>
      <c r="O76" s="102">
        <v>2089</v>
      </c>
      <c r="P76" s="104">
        <v>5535</v>
      </c>
      <c r="Q76" s="99">
        <v>5372</v>
      </c>
      <c r="R76" s="99">
        <v>5372</v>
      </c>
      <c r="S76" s="99">
        <v>4997</v>
      </c>
      <c r="T76" s="105">
        <v>20.88</v>
      </c>
      <c r="U76" s="353">
        <v>163</v>
      </c>
      <c r="V76" s="106">
        <v>3.0342516753536858E-2</v>
      </c>
      <c r="W76" s="104">
        <v>5351.12</v>
      </c>
      <c r="X76" s="107">
        <v>0.18788756948730576</v>
      </c>
      <c r="Y76" s="96">
        <v>265.10000000000002</v>
      </c>
      <c r="Z76" s="108">
        <v>257.10000000000002</v>
      </c>
      <c r="AA76" s="100">
        <v>2050130.03</v>
      </c>
      <c r="AB76" s="100">
        <v>1</v>
      </c>
      <c r="AC76" s="96">
        <v>1937</v>
      </c>
      <c r="AD76" s="99">
        <v>1869</v>
      </c>
      <c r="AE76" s="111">
        <v>1869</v>
      </c>
      <c r="AF76" s="105">
        <v>1596.4219439400001</v>
      </c>
      <c r="AG76" s="360">
        <v>68</v>
      </c>
      <c r="AH76" s="109">
        <v>3.6383092562867841E-2</v>
      </c>
      <c r="AI76" s="104">
        <v>272.57805605999988</v>
      </c>
      <c r="AJ76" s="110">
        <v>0.17074311531152722</v>
      </c>
      <c r="AK76" s="96">
        <v>1897</v>
      </c>
      <c r="AL76" s="99">
        <v>1810</v>
      </c>
      <c r="AM76" s="111">
        <v>1810</v>
      </c>
      <c r="AN76" s="105">
        <v>1081.4981205000001</v>
      </c>
      <c r="AO76" s="360">
        <v>87</v>
      </c>
      <c r="AP76" s="109">
        <v>4.8066298342541433E-2</v>
      </c>
      <c r="AQ76" s="104">
        <v>266.49812049999991</v>
      </c>
      <c r="AR76" s="110">
        <v>0.17265811207585244</v>
      </c>
      <c r="AS76" s="365">
        <v>0.90852490421455934</v>
      </c>
      <c r="AT76" s="112">
        <v>0.86644327429392054</v>
      </c>
      <c r="AU76" s="96">
        <v>2100</v>
      </c>
      <c r="AV76" s="214">
        <v>2590</v>
      </c>
      <c r="AW76" s="97">
        <v>1830</v>
      </c>
      <c r="AX76" s="97">
        <v>115</v>
      </c>
      <c r="AY76" s="113">
        <v>1945</v>
      </c>
      <c r="AZ76" s="114">
        <v>0.92619047619047623</v>
      </c>
      <c r="BA76" s="372">
        <v>1.1253833246542846</v>
      </c>
      <c r="BB76" s="97">
        <v>35</v>
      </c>
      <c r="BC76" s="115">
        <v>1.6666666666666666E-2</v>
      </c>
      <c r="BD76" s="377">
        <v>0.2175805047867711</v>
      </c>
      <c r="BE76" s="97">
        <v>70</v>
      </c>
      <c r="BF76" s="97">
        <v>0</v>
      </c>
      <c r="BG76" s="113">
        <v>70</v>
      </c>
      <c r="BH76" s="115">
        <v>3.3333333333333333E-2</v>
      </c>
      <c r="BI76" s="116">
        <v>0.4357298474945534</v>
      </c>
      <c r="BJ76" s="339">
        <v>45</v>
      </c>
      <c r="BK76" s="97" t="s">
        <v>7</v>
      </c>
      <c r="BL76" s="117" t="s">
        <v>7</v>
      </c>
      <c r="BM76" s="117" t="s">
        <v>7</v>
      </c>
      <c r="BN76" s="97"/>
      <c r="BO76" s="117" t="s">
        <v>269</v>
      </c>
    </row>
    <row r="77" spans="1:67">
      <c r="A77" s="96" t="s">
        <v>68</v>
      </c>
      <c r="B77" s="96" t="s">
        <v>346</v>
      </c>
      <c r="C77" s="335">
        <v>2050130.04</v>
      </c>
      <c r="D77" s="206">
        <v>2050130.02</v>
      </c>
      <c r="E77" s="98">
        <v>0.41199928400000002</v>
      </c>
      <c r="F77" s="99">
        <v>7691</v>
      </c>
      <c r="G77" s="99">
        <v>2715</v>
      </c>
      <c r="H77" s="214">
        <v>2625</v>
      </c>
      <c r="I77" s="342"/>
      <c r="J77" s="100">
        <v>2050130.04</v>
      </c>
      <c r="K77" s="100">
        <v>1</v>
      </c>
      <c r="L77" s="101">
        <v>21.45</v>
      </c>
      <c r="M77" s="102">
        <v>2145</v>
      </c>
      <c r="N77" s="103">
        <v>21.45</v>
      </c>
      <c r="O77" s="102">
        <v>2145</v>
      </c>
      <c r="P77" s="104">
        <v>3934</v>
      </c>
      <c r="Q77" s="99">
        <v>3824</v>
      </c>
      <c r="R77" s="99">
        <v>3824</v>
      </c>
      <c r="S77" s="99">
        <v>3741</v>
      </c>
      <c r="T77" s="105">
        <v>21.45</v>
      </c>
      <c r="U77" s="353">
        <v>110</v>
      </c>
      <c r="V77" s="106">
        <v>2.8765690376569036E-2</v>
      </c>
      <c r="W77" s="104">
        <v>3802.55</v>
      </c>
      <c r="X77" s="107">
        <v>0.20680919622474567</v>
      </c>
      <c r="Y77" s="96">
        <v>183.4</v>
      </c>
      <c r="Z77" s="108">
        <v>178.3</v>
      </c>
      <c r="AA77" s="100">
        <v>2050130.04</v>
      </c>
      <c r="AB77" s="100">
        <v>1</v>
      </c>
      <c r="AC77" s="96">
        <v>1500</v>
      </c>
      <c r="AD77" s="99">
        <v>1431</v>
      </c>
      <c r="AE77" s="111">
        <v>1431</v>
      </c>
      <c r="AF77" s="105">
        <v>1118.5780560600001</v>
      </c>
      <c r="AG77" s="360">
        <v>69</v>
      </c>
      <c r="AH77" s="109">
        <v>4.8218029350104823E-2</v>
      </c>
      <c r="AI77" s="104">
        <v>312.42194393999989</v>
      </c>
      <c r="AJ77" s="110">
        <v>0.27930276501262036</v>
      </c>
      <c r="AK77" s="96">
        <v>1456</v>
      </c>
      <c r="AL77" s="99">
        <v>1393</v>
      </c>
      <c r="AM77" s="111">
        <v>1393</v>
      </c>
      <c r="AN77" s="105">
        <v>0.26998163999999997</v>
      </c>
      <c r="AO77" s="360">
        <v>63</v>
      </c>
      <c r="AP77" s="109">
        <v>4.5226130653266333E-2</v>
      </c>
      <c r="AQ77" s="104">
        <v>311.50187949999986</v>
      </c>
      <c r="AR77" s="110">
        <v>0.28802812838545272</v>
      </c>
      <c r="AS77" s="365">
        <v>0.67878787878787883</v>
      </c>
      <c r="AT77" s="112">
        <v>0.64941724941724943</v>
      </c>
      <c r="AU77" s="96">
        <v>1380</v>
      </c>
      <c r="AV77" s="214">
        <v>1915</v>
      </c>
      <c r="AW77" s="97">
        <v>1260</v>
      </c>
      <c r="AX77" s="97">
        <v>70</v>
      </c>
      <c r="AY77" s="113">
        <v>1330</v>
      </c>
      <c r="AZ77" s="114">
        <v>0.96376811594202894</v>
      </c>
      <c r="BA77" s="372">
        <v>1.1710426682163171</v>
      </c>
      <c r="BB77" s="97">
        <v>0</v>
      </c>
      <c r="BC77" s="115">
        <v>0</v>
      </c>
      <c r="BD77" s="377">
        <v>0</v>
      </c>
      <c r="BE77" s="97">
        <v>15</v>
      </c>
      <c r="BF77" s="97">
        <v>0</v>
      </c>
      <c r="BG77" s="113">
        <v>15</v>
      </c>
      <c r="BH77" s="115">
        <v>1.0869565217391304E-2</v>
      </c>
      <c r="BI77" s="116">
        <v>0.14208581983518045</v>
      </c>
      <c r="BJ77" s="339">
        <v>30</v>
      </c>
      <c r="BK77" s="97" t="s">
        <v>7</v>
      </c>
      <c r="BL77" s="117" t="s">
        <v>7</v>
      </c>
      <c r="BM77" s="117" t="s">
        <v>7</v>
      </c>
      <c r="BN77" s="97"/>
      <c r="BO77" s="117" t="s">
        <v>270</v>
      </c>
    </row>
    <row r="78" spans="1:67">
      <c r="A78" s="96" t="s">
        <v>69</v>
      </c>
      <c r="B78" s="96">
        <v>2050130.07</v>
      </c>
      <c r="C78" s="335">
        <v>2050130.06</v>
      </c>
      <c r="D78" s="206">
        <v>2050130.01</v>
      </c>
      <c r="E78" s="98">
        <v>0.999894744</v>
      </c>
      <c r="F78" s="99">
        <v>7254</v>
      </c>
      <c r="G78" s="99">
        <v>2666</v>
      </c>
      <c r="H78" s="214">
        <v>2565</v>
      </c>
      <c r="I78" s="342"/>
      <c r="J78" s="390">
        <v>2050130.06</v>
      </c>
      <c r="K78" s="100">
        <v>0.34126378000000002</v>
      </c>
      <c r="L78" s="101">
        <v>8.44</v>
      </c>
      <c r="M78" s="102">
        <v>844</v>
      </c>
      <c r="N78" s="103">
        <v>121.5</v>
      </c>
      <c r="O78" s="102">
        <v>12150</v>
      </c>
      <c r="P78" s="104">
        <v>2931</v>
      </c>
      <c r="Q78" s="99">
        <v>8487</v>
      </c>
      <c r="R78" s="99">
        <v>2896</v>
      </c>
      <c r="S78" s="99">
        <v>8460</v>
      </c>
      <c r="T78" s="105">
        <v>7254</v>
      </c>
      <c r="U78" s="353">
        <v>35</v>
      </c>
      <c r="V78" s="106">
        <v>1.2085635359116022E-2</v>
      </c>
      <c r="W78" s="104">
        <v>1233</v>
      </c>
      <c r="X78" s="107">
        <v>0.16997518610421836</v>
      </c>
      <c r="Y78" s="96">
        <v>347.3</v>
      </c>
      <c r="Z78" s="108">
        <v>69.900000000000006</v>
      </c>
      <c r="AA78" s="100">
        <v>2050130.06</v>
      </c>
      <c r="AB78" s="100">
        <v>0.36067956000000001</v>
      </c>
      <c r="AC78" s="96">
        <v>1202</v>
      </c>
      <c r="AD78" s="99">
        <v>3206</v>
      </c>
      <c r="AE78" s="111">
        <v>1156.33866936</v>
      </c>
      <c r="AF78" s="105">
        <v>2665.7193875040002</v>
      </c>
      <c r="AG78" s="360">
        <v>45.66133063999996</v>
      </c>
      <c r="AH78" s="109">
        <v>3.9487852348025501E-2</v>
      </c>
      <c r="AI78" s="104">
        <v>540.28061249599978</v>
      </c>
      <c r="AJ78" s="110">
        <v>0.2026772266535834</v>
      </c>
      <c r="AK78" s="96">
        <v>1176</v>
      </c>
      <c r="AL78" s="99">
        <v>3108</v>
      </c>
      <c r="AM78" s="111">
        <v>1120.9920724799999</v>
      </c>
      <c r="AN78" s="105">
        <v>2564.73001836</v>
      </c>
      <c r="AO78" s="360">
        <v>55.007927520000067</v>
      </c>
      <c r="AP78" s="109">
        <v>4.9070755155569121E-2</v>
      </c>
      <c r="AQ78" s="104">
        <v>543.26998163999997</v>
      </c>
      <c r="AR78" s="110">
        <v>0.21182345812265668</v>
      </c>
      <c r="AS78" s="365">
        <v>1.3933649289099526</v>
      </c>
      <c r="AT78" s="112">
        <v>0.25580246913580246</v>
      </c>
      <c r="AU78" s="96">
        <v>1190</v>
      </c>
      <c r="AV78" s="214">
        <v>4090</v>
      </c>
      <c r="AW78" s="97">
        <v>1035</v>
      </c>
      <c r="AX78" s="97">
        <v>80</v>
      </c>
      <c r="AY78" s="113">
        <v>1115</v>
      </c>
      <c r="AZ78" s="114">
        <v>0.93697478991596639</v>
      </c>
      <c r="BA78" s="372">
        <v>1.1384869865321585</v>
      </c>
      <c r="BB78" s="97">
        <v>35</v>
      </c>
      <c r="BC78" s="115">
        <v>2.9411764705882353E-2</v>
      </c>
      <c r="BD78" s="377">
        <v>0.38396559668253721</v>
      </c>
      <c r="BE78" s="97">
        <v>20</v>
      </c>
      <c r="BF78" s="97">
        <v>0</v>
      </c>
      <c r="BG78" s="113">
        <v>20</v>
      </c>
      <c r="BH78" s="115">
        <v>1.680672268907563E-2</v>
      </c>
      <c r="BI78" s="116">
        <v>0.21969572142582522</v>
      </c>
      <c r="BJ78" s="339">
        <v>20</v>
      </c>
      <c r="BK78" s="97" t="s">
        <v>7</v>
      </c>
      <c r="BL78" s="117" t="s">
        <v>3</v>
      </c>
      <c r="BM78" s="117" t="s">
        <v>3</v>
      </c>
      <c r="BN78" s="97" t="s">
        <v>396</v>
      </c>
      <c r="BO78" s="117" t="s">
        <v>269</v>
      </c>
    </row>
    <row r="79" spans="1:67">
      <c r="A79" s="458"/>
      <c r="B79" s="96" t="s">
        <v>348</v>
      </c>
      <c r="C79" s="339"/>
      <c r="D79" s="206"/>
      <c r="E79" s="98"/>
      <c r="F79" s="99"/>
      <c r="G79" s="99"/>
      <c r="H79" s="214"/>
      <c r="I79" s="342"/>
      <c r="J79" s="390">
        <v>2050130.06</v>
      </c>
      <c r="K79" s="100">
        <v>0.29877951000000003</v>
      </c>
      <c r="L79" s="101">
        <v>10.32</v>
      </c>
      <c r="M79" s="102">
        <v>1032</v>
      </c>
      <c r="N79" s="103"/>
      <c r="O79" s="102"/>
      <c r="P79" s="104">
        <v>2774</v>
      </c>
      <c r="Q79" s="99"/>
      <c r="R79" s="99">
        <v>2533</v>
      </c>
      <c r="S79" s="99"/>
      <c r="T79" s="105"/>
      <c r="U79" s="352">
        <v>241</v>
      </c>
      <c r="V79" s="106">
        <v>9.5144097907619421E-2</v>
      </c>
      <c r="W79" s="104"/>
      <c r="X79" s="107"/>
      <c r="Y79" s="96">
        <v>268.89999999999998</v>
      </c>
      <c r="Z79" s="108"/>
      <c r="AA79" s="100">
        <v>2050130.06</v>
      </c>
      <c r="AB79" s="100">
        <v>0.27976551</v>
      </c>
      <c r="AC79" s="96">
        <v>962</v>
      </c>
      <c r="AD79" s="99">
        <v>3206</v>
      </c>
      <c r="AE79" s="111">
        <v>896.92822505999993</v>
      </c>
      <c r="AF79" s="105"/>
      <c r="AG79" s="360">
        <v>65.071774940000068</v>
      </c>
      <c r="AH79" s="109">
        <v>7.254958994700729E-2</v>
      </c>
      <c r="AI79" s="104"/>
      <c r="AJ79" s="110"/>
      <c r="AK79" s="96">
        <v>940</v>
      </c>
      <c r="AL79" s="99">
        <v>3108</v>
      </c>
      <c r="AM79" s="111">
        <v>869.51120507999997</v>
      </c>
      <c r="AN79" s="105"/>
      <c r="AO79" s="360">
        <v>70.488794920000032</v>
      </c>
      <c r="AP79" s="109">
        <v>8.1067149575737393E-2</v>
      </c>
      <c r="AQ79" s="104"/>
      <c r="AR79" s="110"/>
      <c r="AS79" s="365">
        <v>0.91085271317829453</v>
      </c>
      <c r="AT79" s="112" t="s">
        <v>406</v>
      </c>
      <c r="AU79" s="96">
        <v>1090</v>
      </c>
      <c r="AV79" s="214"/>
      <c r="AW79" s="97">
        <v>910</v>
      </c>
      <c r="AX79" s="97">
        <v>85</v>
      </c>
      <c r="AY79" s="113">
        <v>995</v>
      </c>
      <c r="AZ79" s="114">
        <v>0.91284403669724767</v>
      </c>
      <c r="BA79" s="372">
        <v>1.109166508745137</v>
      </c>
      <c r="BB79" s="97">
        <v>25</v>
      </c>
      <c r="BC79" s="115">
        <v>2.2935779816513763E-2</v>
      </c>
      <c r="BD79" s="377">
        <v>0.29942271300931805</v>
      </c>
      <c r="BE79" s="97">
        <v>50</v>
      </c>
      <c r="BF79" s="97">
        <v>0</v>
      </c>
      <c r="BG79" s="113">
        <v>50</v>
      </c>
      <c r="BH79" s="115">
        <v>4.5871559633027525E-2</v>
      </c>
      <c r="BI79" s="116">
        <v>0.5996282304970918</v>
      </c>
      <c r="BJ79" s="339">
        <v>30</v>
      </c>
      <c r="BK79" s="97" t="s">
        <v>7</v>
      </c>
      <c r="BL79" s="117" t="s">
        <v>7</v>
      </c>
      <c r="BM79" s="117"/>
      <c r="BN79" s="97"/>
      <c r="BO79" s="117"/>
    </row>
    <row r="80" spans="1:67">
      <c r="A80" s="457"/>
      <c r="B80" s="162" t="s">
        <v>349</v>
      </c>
      <c r="C80" s="338"/>
      <c r="H80" s="349"/>
      <c r="I80" s="345"/>
      <c r="J80" s="144">
        <v>2050130.06</v>
      </c>
      <c r="K80" s="145">
        <v>0.35995669000000002</v>
      </c>
      <c r="L80" s="146">
        <v>106.73</v>
      </c>
      <c r="M80" s="147">
        <v>10673</v>
      </c>
      <c r="N80" s="148"/>
      <c r="O80" s="147"/>
      <c r="P80" s="149">
        <v>3197</v>
      </c>
      <c r="R80" s="49">
        <v>3058</v>
      </c>
      <c r="T80" s="150"/>
      <c r="U80" s="357">
        <v>139</v>
      </c>
      <c r="V80" s="151">
        <v>4.5454545454545456E-2</v>
      </c>
      <c r="W80" s="149"/>
      <c r="X80" s="152"/>
      <c r="Y80" s="162">
        <v>30</v>
      </c>
      <c r="Z80" s="153"/>
      <c r="AA80" s="145">
        <v>2050130.06</v>
      </c>
      <c r="AB80" s="145">
        <v>0.35955490000000001</v>
      </c>
      <c r="AC80" s="162">
        <v>1185</v>
      </c>
      <c r="AD80" s="99">
        <v>3206</v>
      </c>
      <c r="AE80" s="156">
        <v>1152.7330094000001</v>
      </c>
      <c r="AF80" s="150"/>
      <c r="AG80" s="363">
        <v>32.266990599999872</v>
      </c>
      <c r="AH80" s="154">
        <v>2.7991729513146244E-2</v>
      </c>
      <c r="AI80" s="149"/>
      <c r="AJ80" s="155"/>
      <c r="AK80" s="162">
        <v>1160</v>
      </c>
      <c r="AL80" s="49">
        <v>3108</v>
      </c>
      <c r="AM80" s="156">
        <v>1117.4966292000001</v>
      </c>
      <c r="AN80" s="150"/>
      <c r="AO80" s="363">
        <v>42.503370799999857</v>
      </c>
      <c r="AP80" s="154">
        <v>3.8034451012552414E-2</v>
      </c>
      <c r="AQ80" s="149"/>
      <c r="AR80" s="155"/>
      <c r="AS80" s="368">
        <v>0.108685468003373</v>
      </c>
      <c r="AT80" s="52"/>
      <c r="AU80" s="162">
        <v>1185</v>
      </c>
      <c r="AV80" s="349"/>
      <c r="AW80" s="18">
        <v>1000</v>
      </c>
      <c r="AX80" s="18">
        <v>100</v>
      </c>
      <c r="AY80" s="211">
        <v>1100</v>
      </c>
      <c r="AZ80" s="212">
        <v>0.92827004219409281</v>
      </c>
      <c r="BA80" s="375">
        <v>1.1279101363233206</v>
      </c>
      <c r="BB80" s="18">
        <v>50</v>
      </c>
      <c r="BC80" s="155">
        <v>4.2194092827004218E-2</v>
      </c>
      <c r="BD80" s="380">
        <v>0.55083672097916736</v>
      </c>
      <c r="BE80" s="18">
        <v>25</v>
      </c>
      <c r="BF80" s="18">
        <v>0</v>
      </c>
      <c r="BG80" s="211">
        <v>25</v>
      </c>
      <c r="BH80" s="155">
        <v>2.1097046413502109E-2</v>
      </c>
      <c r="BI80" s="213">
        <v>0.27577838449022363</v>
      </c>
      <c r="BJ80" s="370">
        <v>15</v>
      </c>
      <c r="BK80" s="18" t="s">
        <v>3</v>
      </c>
      <c r="BL80" s="117" t="s">
        <v>7</v>
      </c>
      <c r="BM80" s="161"/>
      <c r="BN80" s="18" t="s">
        <v>399</v>
      </c>
      <c r="BO80" s="161"/>
    </row>
    <row r="81" spans="1:67">
      <c r="A81" s="96" t="s">
        <v>70</v>
      </c>
      <c r="B81" s="96" t="s">
        <v>350</v>
      </c>
      <c r="C81" s="335">
        <v>2050131.01</v>
      </c>
      <c r="D81" s="206"/>
      <c r="E81" s="98"/>
      <c r="F81" s="99"/>
      <c r="G81" s="99"/>
      <c r="H81" s="214"/>
      <c r="I81" s="342">
        <v>122050131.01000001</v>
      </c>
      <c r="J81" s="100">
        <v>2050131.01</v>
      </c>
      <c r="K81" s="100">
        <v>1</v>
      </c>
      <c r="L81" s="101">
        <v>2.5099999999999998</v>
      </c>
      <c r="M81" s="102">
        <v>250.99999999999997</v>
      </c>
      <c r="N81" s="103">
        <v>2.5</v>
      </c>
      <c r="O81" s="102">
        <v>250</v>
      </c>
      <c r="P81" s="104">
        <v>4964</v>
      </c>
      <c r="Q81" s="99">
        <v>4945</v>
      </c>
      <c r="R81" s="99">
        <v>4945</v>
      </c>
      <c r="S81" s="99">
        <v>5096</v>
      </c>
      <c r="T81" s="105">
        <v>5311</v>
      </c>
      <c r="U81" s="353">
        <v>19</v>
      </c>
      <c r="V81" s="106">
        <v>3.8422649140546004E-3</v>
      </c>
      <c r="W81" s="104">
        <v>-366</v>
      </c>
      <c r="X81" s="107">
        <v>-6.8913575597815857E-2</v>
      </c>
      <c r="Y81" s="96">
        <v>1980.2</v>
      </c>
      <c r="Z81" s="108">
        <v>1976.8</v>
      </c>
      <c r="AA81" s="100">
        <v>2050131.01</v>
      </c>
      <c r="AB81" s="100">
        <v>1</v>
      </c>
      <c r="AC81" s="96">
        <v>1976</v>
      </c>
      <c r="AD81" s="99">
        <v>1916</v>
      </c>
      <c r="AE81" s="111">
        <v>1916</v>
      </c>
      <c r="AF81" s="105">
        <v>1897</v>
      </c>
      <c r="AG81" s="360">
        <v>60</v>
      </c>
      <c r="AH81" s="109">
        <v>3.1315240083507306E-2</v>
      </c>
      <c r="AI81" s="104">
        <v>19</v>
      </c>
      <c r="AJ81" s="110">
        <v>1.0015814443858724E-2</v>
      </c>
      <c r="AK81" s="96">
        <v>1952</v>
      </c>
      <c r="AL81" s="99">
        <v>1892</v>
      </c>
      <c r="AM81" s="111">
        <v>1892</v>
      </c>
      <c r="AN81" s="105">
        <v>1870</v>
      </c>
      <c r="AO81" s="360">
        <v>60</v>
      </c>
      <c r="AP81" s="109">
        <v>3.1712473572938688E-2</v>
      </c>
      <c r="AQ81" s="104">
        <v>22</v>
      </c>
      <c r="AR81" s="110">
        <v>1.1764705882352941E-2</v>
      </c>
      <c r="AS81" s="365">
        <v>7.7768924302788855</v>
      </c>
      <c r="AT81" s="112">
        <v>7.5679999999999996</v>
      </c>
      <c r="AU81" s="96">
        <v>1915</v>
      </c>
      <c r="AV81" s="214">
        <v>2565</v>
      </c>
      <c r="AW81" s="97">
        <v>1540</v>
      </c>
      <c r="AX81" s="97">
        <v>135</v>
      </c>
      <c r="AY81" s="113">
        <v>1675</v>
      </c>
      <c r="AZ81" s="114">
        <v>0.87467362924281988</v>
      </c>
      <c r="BA81" s="372">
        <v>1.0627869128102307</v>
      </c>
      <c r="BB81" s="97">
        <v>120</v>
      </c>
      <c r="BC81" s="115">
        <v>6.2663185378590072E-2</v>
      </c>
      <c r="BD81" s="377">
        <v>0.81805725037323851</v>
      </c>
      <c r="BE81" s="97">
        <v>60</v>
      </c>
      <c r="BF81" s="97">
        <v>0</v>
      </c>
      <c r="BG81" s="113">
        <v>60</v>
      </c>
      <c r="BH81" s="115">
        <v>3.1331592689295036E-2</v>
      </c>
      <c r="BI81" s="116">
        <v>0.40956330312803968</v>
      </c>
      <c r="BJ81" s="339">
        <v>55</v>
      </c>
      <c r="BK81" s="97" t="s">
        <v>7</v>
      </c>
      <c r="BL81" s="117" t="s">
        <v>7</v>
      </c>
      <c r="BM81" s="117" t="s">
        <v>7</v>
      </c>
      <c r="BN81" s="97" t="s">
        <v>399</v>
      </c>
      <c r="BO81" s="117"/>
    </row>
    <row r="82" spans="1:67">
      <c r="A82" s="96" t="s">
        <v>70</v>
      </c>
      <c r="B82" s="96" t="s">
        <v>351</v>
      </c>
      <c r="C82" s="335">
        <v>2050131.02</v>
      </c>
      <c r="D82" s="206"/>
      <c r="E82" s="98"/>
      <c r="F82" s="99"/>
      <c r="G82" s="99"/>
      <c r="H82" s="214"/>
      <c r="I82" s="342">
        <v>122050131.02</v>
      </c>
      <c r="J82" s="100">
        <v>2050131.02</v>
      </c>
      <c r="K82" s="100">
        <v>1</v>
      </c>
      <c r="L82" s="101">
        <v>2.2999999999999998</v>
      </c>
      <c r="M82" s="102">
        <v>229.99999999999997</v>
      </c>
      <c r="N82" s="103">
        <v>2.2999999999999998</v>
      </c>
      <c r="O82" s="102">
        <v>229.99999999999997</v>
      </c>
      <c r="P82" s="104">
        <v>4074</v>
      </c>
      <c r="Q82" s="99">
        <v>4069</v>
      </c>
      <c r="R82" s="99">
        <v>4069</v>
      </c>
      <c r="S82" s="99">
        <v>4253</v>
      </c>
      <c r="T82" s="105">
        <v>4509</v>
      </c>
      <c r="U82" s="353">
        <v>5</v>
      </c>
      <c r="V82" s="106">
        <v>1.2288031457360531E-3</v>
      </c>
      <c r="W82" s="104">
        <v>-440</v>
      </c>
      <c r="X82" s="107">
        <v>-9.7582612552672435E-2</v>
      </c>
      <c r="Y82" s="96">
        <v>1772</v>
      </c>
      <c r="Z82" s="108">
        <v>1769.6</v>
      </c>
      <c r="AA82" s="100">
        <v>2050131.02</v>
      </c>
      <c r="AB82" s="100">
        <v>1</v>
      </c>
      <c r="AC82" s="96">
        <v>1830</v>
      </c>
      <c r="AD82" s="99">
        <v>1808</v>
      </c>
      <c r="AE82" s="111">
        <v>1808</v>
      </c>
      <c r="AF82" s="105">
        <v>1776</v>
      </c>
      <c r="AG82" s="360">
        <v>22</v>
      </c>
      <c r="AH82" s="109">
        <v>1.2168141592920354E-2</v>
      </c>
      <c r="AI82" s="104">
        <v>32</v>
      </c>
      <c r="AJ82" s="110">
        <v>1.8018018018018018E-2</v>
      </c>
      <c r="AK82" s="96">
        <v>1784</v>
      </c>
      <c r="AL82" s="99">
        <v>1756</v>
      </c>
      <c r="AM82" s="111">
        <v>1756</v>
      </c>
      <c r="AN82" s="105">
        <v>1746</v>
      </c>
      <c r="AO82" s="360">
        <v>28</v>
      </c>
      <c r="AP82" s="109">
        <v>1.5945330296127564E-2</v>
      </c>
      <c r="AQ82" s="104">
        <v>10</v>
      </c>
      <c r="AR82" s="110">
        <v>5.7273768613974796E-3</v>
      </c>
      <c r="AS82" s="365">
        <v>7.7565217391304353</v>
      </c>
      <c r="AT82" s="112">
        <v>7.6347826086956534</v>
      </c>
      <c r="AU82" s="96">
        <v>1570</v>
      </c>
      <c r="AV82" s="214">
        <v>1940</v>
      </c>
      <c r="AW82" s="97">
        <v>1210</v>
      </c>
      <c r="AX82" s="97">
        <v>190</v>
      </c>
      <c r="AY82" s="113">
        <v>1400</v>
      </c>
      <c r="AZ82" s="114">
        <v>0.89171974522292996</v>
      </c>
      <c r="BA82" s="372">
        <v>1.0834990828954192</v>
      </c>
      <c r="BB82" s="97">
        <v>95</v>
      </c>
      <c r="BC82" s="115">
        <v>6.0509554140127389E-2</v>
      </c>
      <c r="BD82" s="377">
        <v>0.7899419600538824</v>
      </c>
      <c r="BE82" s="97">
        <v>45</v>
      </c>
      <c r="BF82" s="97">
        <v>0</v>
      </c>
      <c r="BG82" s="113">
        <v>45</v>
      </c>
      <c r="BH82" s="115">
        <v>2.8662420382165606E-2</v>
      </c>
      <c r="BI82" s="116">
        <v>0.37467216185837393</v>
      </c>
      <c r="BJ82" s="339">
        <v>30</v>
      </c>
      <c r="BK82" s="97" t="s">
        <v>7</v>
      </c>
      <c r="BL82" s="117" t="s">
        <v>7</v>
      </c>
      <c r="BM82" s="117" t="s">
        <v>7</v>
      </c>
      <c r="BN82" s="97" t="s">
        <v>399</v>
      </c>
      <c r="BO82" s="117"/>
    </row>
    <row r="83" spans="1:67">
      <c r="A83" s="96"/>
      <c r="B83" s="96" t="s">
        <v>352</v>
      </c>
      <c r="C83" s="335">
        <v>2050131.03</v>
      </c>
      <c r="D83" s="206"/>
      <c r="E83" s="98"/>
      <c r="F83" s="99"/>
      <c r="G83" s="99"/>
      <c r="H83" s="214"/>
      <c r="I83" s="342">
        <v>122050131.03</v>
      </c>
      <c r="J83" s="100">
        <v>2050131.03</v>
      </c>
      <c r="K83" s="100">
        <v>1</v>
      </c>
      <c r="L83" s="101">
        <v>5.93</v>
      </c>
      <c r="M83" s="102">
        <v>593</v>
      </c>
      <c r="N83" s="103">
        <v>5.93</v>
      </c>
      <c r="O83" s="102">
        <v>593</v>
      </c>
      <c r="P83" s="104">
        <v>6287</v>
      </c>
      <c r="Q83" s="99">
        <v>6101</v>
      </c>
      <c r="R83" s="99">
        <v>6101</v>
      </c>
      <c r="S83" s="99">
        <v>6065</v>
      </c>
      <c r="T83" s="105">
        <v>5734</v>
      </c>
      <c r="U83" s="353">
        <v>186</v>
      </c>
      <c r="V83" s="106">
        <v>3.0486805441730862E-2</v>
      </c>
      <c r="W83" s="104">
        <v>367</v>
      </c>
      <c r="X83" s="107">
        <v>6.4004185559818627E-2</v>
      </c>
      <c r="Y83" s="96">
        <v>1059.5999999999999</v>
      </c>
      <c r="Z83" s="108">
        <v>1028.2</v>
      </c>
      <c r="AA83" s="100">
        <v>2050131.03</v>
      </c>
      <c r="AB83" s="100">
        <v>1</v>
      </c>
      <c r="AC83" s="96">
        <v>2689</v>
      </c>
      <c r="AD83" s="99">
        <v>2626</v>
      </c>
      <c r="AE83" s="111">
        <v>2626</v>
      </c>
      <c r="AF83" s="105">
        <v>2286</v>
      </c>
      <c r="AG83" s="360">
        <v>63</v>
      </c>
      <c r="AH83" s="109">
        <v>2.3990860624523991E-2</v>
      </c>
      <c r="AI83" s="104">
        <v>340</v>
      </c>
      <c r="AJ83" s="110">
        <v>0.14873140857392825</v>
      </c>
      <c r="AK83" s="96">
        <v>2622</v>
      </c>
      <c r="AL83" s="99">
        <v>2497</v>
      </c>
      <c r="AM83" s="111">
        <v>2497</v>
      </c>
      <c r="AN83" s="105">
        <v>2196</v>
      </c>
      <c r="AO83" s="360">
        <v>125</v>
      </c>
      <c r="AP83" s="109">
        <v>5.0060072086503801E-2</v>
      </c>
      <c r="AQ83" s="104">
        <v>301</v>
      </c>
      <c r="AR83" s="110">
        <v>0.13706739526411657</v>
      </c>
      <c r="AS83" s="365">
        <v>4.421585160202361</v>
      </c>
      <c r="AT83" s="112">
        <v>4.2107925801011801</v>
      </c>
      <c r="AU83" s="96">
        <v>2335</v>
      </c>
      <c r="AV83" s="214">
        <v>3060</v>
      </c>
      <c r="AW83" s="97">
        <v>1850</v>
      </c>
      <c r="AX83" s="97">
        <v>205</v>
      </c>
      <c r="AY83" s="113">
        <v>2055</v>
      </c>
      <c r="AZ83" s="114">
        <v>0.88008565310492504</v>
      </c>
      <c r="BA83" s="372">
        <v>1.0693628834810753</v>
      </c>
      <c r="BB83" s="97">
        <v>180</v>
      </c>
      <c r="BC83" s="115">
        <v>7.7087794432548179E-2</v>
      </c>
      <c r="BD83" s="377">
        <v>1.0063680735319604</v>
      </c>
      <c r="BE83" s="97">
        <v>75</v>
      </c>
      <c r="BF83" s="97">
        <v>0</v>
      </c>
      <c r="BG83" s="113">
        <v>75</v>
      </c>
      <c r="BH83" s="115">
        <v>3.2119914346895075E-2</v>
      </c>
      <c r="BI83" s="116">
        <v>0.41986816139732125</v>
      </c>
      <c r="BJ83" s="339">
        <v>25</v>
      </c>
      <c r="BK83" s="97" t="s">
        <v>7</v>
      </c>
      <c r="BL83" s="117" t="s">
        <v>7</v>
      </c>
      <c r="BM83" s="117" t="s">
        <v>7</v>
      </c>
      <c r="BN83" s="97" t="s">
        <v>399</v>
      </c>
      <c r="BO83" s="117"/>
    </row>
    <row r="84" spans="1:67">
      <c r="A84" s="97"/>
      <c r="B84" s="96" t="s">
        <v>353</v>
      </c>
      <c r="C84" s="335">
        <v>2050131.04</v>
      </c>
      <c r="D84" s="206"/>
      <c r="E84" s="98"/>
      <c r="F84" s="99"/>
      <c r="G84" s="99"/>
      <c r="H84" s="214"/>
      <c r="I84" s="342">
        <v>122050131.04000001</v>
      </c>
      <c r="J84" s="100">
        <v>2050131.04</v>
      </c>
      <c r="K84" s="100">
        <v>1</v>
      </c>
      <c r="L84" s="101">
        <v>4.6399999999999997</v>
      </c>
      <c r="M84" s="102">
        <v>463.99999999999994</v>
      </c>
      <c r="N84" s="103">
        <v>4.6399999999999997</v>
      </c>
      <c r="O84" s="102">
        <v>463.99999999999994</v>
      </c>
      <c r="P84" s="104">
        <v>3441</v>
      </c>
      <c r="Q84" s="99">
        <v>3313</v>
      </c>
      <c r="R84" s="99">
        <v>3313</v>
      </c>
      <c r="S84" s="99">
        <v>3285</v>
      </c>
      <c r="T84" s="105">
        <v>3137</v>
      </c>
      <c r="U84" s="353">
        <v>128</v>
      </c>
      <c r="V84" s="106">
        <v>3.8635677633564743E-2</v>
      </c>
      <c r="W84" s="104">
        <v>176</v>
      </c>
      <c r="X84" s="107">
        <v>5.6104558495377752E-2</v>
      </c>
      <c r="Y84" s="96">
        <v>740.9</v>
      </c>
      <c r="Z84" s="108">
        <v>714</v>
      </c>
      <c r="AA84" s="100">
        <v>2050131.04</v>
      </c>
      <c r="AB84" s="100">
        <v>1</v>
      </c>
      <c r="AC84" s="96">
        <v>1551</v>
      </c>
      <c r="AD84" s="99">
        <v>1408</v>
      </c>
      <c r="AE84" s="111">
        <v>1408</v>
      </c>
      <c r="AF84" s="105">
        <v>1178</v>
      </c>
      <c r="AG84" s="360">
        <v>143</v>
      </c>
      <c r="AH84" s="109">
        <v>0.1015625</v>
      </c>
      <c r="AI84" s="104">
        <v>230</v>
      </c>
      <c r="AJ84" s="110">
        <v>0.19524617996604415</v>
      </c>
      <c r="AK84" s="96">
        <v>1512</v>
      </c>
      <c r="AL84" s="99">
        <v>1369</v>
      </c>
      <c r="AM84" s="111">
        <v>1369</v>
      </c>
      <c r="AN84" s="105">
        <v>1153</v>
      </c>
      <c r="AO84" s="360">
        <v>143</v>
      </c>
      <c r="AP84" s="109">
        <v>0.10445580715850986</v>
      </c>
      <c r="AQ84" s="104">
        <v>216</v>
      </c>
      <c r="AR84" s="110">
        <v>0.1873373807458803</v>
      </c>
      <c r="AS84" s="365">
        <v>3.2586206896551726</v>
      </c>
      <c r="AT84" s="112">
        <v>2.9504310344827589</v>
      </c>
      <c r="AU84" s="96">
        <v>1295</v>
      </c>
      <c r="AV84" s="214">
        <v>1620</v>
      </c>
      <c r="AW84" s="97">
        <v>1020</v>
      </c>
      <c r="AX84" s="97">
        <v>115</v>
      </c>
      <c r="AY84" s="113">
        <v>1135</v>
      </c>
      <c r="AZ84" s="114">
        <v>0.87644787644787647</v>
      </c>
      <c r="BA84" s="372">
        <v>1.0649427417349655</v>
      </c>
      <c r="BB84" s="97">
        <v>65</v>
      </c>
      <c r="BC84" s="115">
        <v>5.019305019305019E-2</v>
      </c>
      <c r="BD84" s="377">
        <v>0.65526175186749591</v>
      </c>
      <c r="BE84" s="97">
        <v>40</v>
      </c>
      <c r="BF84" s="97">
        <v>15</v>
      </c>
      <c r="BG84" s="113">
        <v>55</v>
      </c>
      <c r="BH84" s="115">
        <v>4.2471042471042469E-2</v>
      </c>
      <c r="BI84" s="116">
        <v>0.55517702576526107</v>
      </c>
      <c r="BJ84" s="339">
        <v>35</v>
      </c>
      <c r="BK84" s="97" t="s">
        <v>7</v>
      </c>
      <c r="BL84" s="117" t="s">
        <v>7</v>
      </c>
      <c r="BM84" s="117" t="s">
        <v>7</v>
      </c>
      <c r="BN84" s="97" t="s">
        <v>399</v>
      </c>
      <c r="BO84" s="117"/>
    </row>
    <row r="85" spans="1:67">
      <c r="A85" s="96" t="s">
        <v>71</v>
      </c>
      <c r="B85" s="96" t="s">
        <v>354</v>
      </c>
      <c r="C85" s="335">
        <v>2050131.05</v>
      </c>
      <c r="D85" s="206"/>
      <c r="E85" s="98"/>
      <c r="F85" s="99"/>
      <c r="G85" s="99"/>
      <c r="H85" s="214"/>
      <c r="I85" s="342">
        <v>122050131.05</v>
      </c>
      <c r="J85" s="100">
        <v>2050131.05</v>
      </c>
      <c r="K85" s="100">
        <v>1</v>
      </c>
      <c r="L85" s="101">
        <v>4.6900000000000004</v>
      </c>
      <c r="M85" s="102">
        <v>469.00000000000006</v>
      </c>
      <c r="N85" s="103">
        <v>4.71</v>
      </c>
      <c r="O85" s="102">
        <v>471</v>
      </c>
      <c r="P85" s="104">
        <v>3434</v>
      </c>
      <c r="Q85" s="99">
        <v>3509</v>
      </c>
      <c r="R85" s="99">
        <v>3509</v>
      </c>
      <c r="S85" s="99">
        <v>3713</v>
      </c>
      <c r="T85" s="105">
        <v>3814</v>
      </c>
      <c r="U85" s="353">
        <v>-75</v>
      </c>
      <c r="V85" s="106">
        <v>-2.1373610715303505E-2</v>
      </c>
      <c r="W85" s="104">
        <v>-305</v>
      </c>
      <c r="X85" s="107">
        <v>-7.9968536969061352E-2</v>
      </c>
      <c r="Y85" s="96">
        <v>732.8</v>
      </c>
      <c r="Z85" s="108">
        <v>745.4</v>
      </c>
      <c r="AA85" s="100">
        <v>2050131.05</v>
      </c>
      <c r="AB85" s="100">
        <v>1</v>
      </c>
      <c r="AC85" s="96">
        <v>1360</v>
      </c>
      <c r="AD85" s="99">
        <v>1362</v>
      </c>
      <c r="AE85" s="111">
        <v>1362</v>
      </c>
      <c r="AF85" s="105">
        <v>1331</v>
      </c>
      <c r="AG85" s="360">
        <v>-2</v>
      </c>
      <c r="AH85" s="109">
        <v>-1.4684287812041115E-3</v>
      </c>
      <c r="AI85" s="104">
        <v>31</v>
      </c>
      <c r="AJ85" s="110">
        <v>2.3290758827948909E-2</v>
      </c>
      <c r="AK85" s="96">
        <v>1327</v>
      </c>
      <c r="AL85" s="99">
        <v>1344</v>
      </c>
      <c r="AM85" s="111">
        <v>1344</v>
      </c>
      <c r="AN85" s="105">
        <v>1315</v>
      </c>
      <c r="AO85" s="360">
        <v>-17</v>
      </c>
      <c r="AP85" s="109">
        <v>-1.2648809523809524E-2</v>
      </c>
      <c r="AQ85" s="104">
        <v>29</v>
      </c>
      <c r="AR85" s="110">
        <v>2.2053231939163497E-2</v>
      </c>
      <c r="AS85" s="365">
        <v>2.829424307036247</v>
      </c>
      <c r="AT85" s="112">
        <v>2.8535031847133756</v>
      </c>
      <c r="AU85" s="96">
        <v>1255</v>
      </c>
      <c r="AV85" s="214">
        <v>1725</v>
      </c>
      <c r="AW85" s="97">
        <v>1005</v>
      </c>
      <c r="AX85" s="97">
        <v>110</v>
      </c>
      <c r="AY85" s="113">
        <v>1115</v>
      </c>
      <c r="AZ85" s="114">
        <v>0.88844621513944222</v>
      </c>
      <c r="BA85" s="372">
        <v>1.0795215250783017</v>
      </c>
      <c r="BB85" s="97">
        <v>60</v>
      </c>
      <c r="BC85" s="115">
        <v>4.7808764940239043E-2</v>
      </c>
      <c r="BD85" s="377">
        <v>0.62413531253575771</v>
      </c>
      <c r="BE85" s="97">
        <v>60</v>
      </c>
      <c r="BF85" s="97">
        <v>0</v>
      </c>
      <c r="BG85" s="113">
        <v>60</v>
      </c>
      <c r="BH85" s="115">
        <v>4.7808764940239043E-2</v>
      </c>
      <c r="BI85" s="116">
        <v>0.62495117568939929</v>
      </c>
      <c r="BJ85" s="339">
        <v>20</v>
      </c>
      <c r="BK85" s="97" t="s">
        <v>7</v>
      </c>
      <c r="BL85" s="117" t="s">
        <v>7</v>
      </c>
      <c r="BM85" s="117" t="s">
        <v>7</v>
      </c>
      <c r="BN85" s="97" t="s">
        <v>399</v>
      </c>
      <c r="BO85" s="117"/>
    </row>
    <row r="86" spans="1:67">
      <c r="A86" s="96" t="s">
        <v>72</v>
      </c>
      <c r="B86" s="96" t="s">
        <v>355</v>
      </c>
      <c r="C86" s="335">
        <v>2050132.03</v>
      </c>
      <c r="D86" s="206"/>
      <c r="E86" s="98"/>
      <c r="F86" s="99"/>
      <c r="G86" s="99"/>
      <c r="H86" s="214"/>
      <c r="I86" s="342">
        <v>122050132.03</v>
      </c>
      <c r="J86" s="100">
        <v>2050132.03</v>
      </c>
      <c r="K86" s="100">
        <v>1</v>
      </c>
      <c r="L86" s="101">
        <v>4.24</v>
      </c>
      <c r="M86" s="102">
        <v>424</v>
      </c>
      <c r="N86" s="103">
        <v>4.24</v>
      </c>
      <c r="O86" s="102">
        <v>424</v>
      </c>
      <c r="P86" s="104">
        <v>6660</v>
      </c>
      <c r="Q86" s="99">
        <v>6146</v>
      </c>
      <c r="R86" s="99">
        <v>6146</v>
      </c>
      <c r="S86" s="99">
        <v>5428</v>
      </c>
      <c r="T86" s="105">
        <v>5145</v>
      </c>
      <c r="U86" s="353">
        <v>514</v>
      </c>
      <c r="V86" s="106">
        <v>8.3631630328669049E-2</v>
      </c>
      <c r="W86" s="104">
        <v>1001</v>
      </c>
      <c r="X86" s="107">
        <v>0.19455782312925171</v>
      </c>
      <c r="Y86" s="96">
        <v>1570.4</v>
      </c>
      <c r="Z86" s="108">
        <v>1448.1</v>
      </c>
      <c r="AA86" s="100">
        <v>2050132.03</v>
      </c>
      <c r="AB86" s="100">
        <v>1</v>
      </c>
      <c r="AC86" s="96">
        <v>2575</v>
      </c>
      <c r="AD86" s="99">
        <v>2331</v>
      </c>
      <c r="AE86" s="111">
        <v>2331</v>
      </c>
      <c r="AF86" s="105">
        <v>1822</v>
      </c>
      <c r="AG86" s="360">
        <v>244</v>
      </c>
      <c r="AH86" s="109">
        <v>0.10467610467610468</v>
      </c>
      <c r="AI86" s="104">
        <v>509</v>
      </c>
      <c r="AJ86" s="110">
        <v>0.27936333699231614</v>
      </c>
      <c r="AK86" s="96">
        <v>2545</v>
      </c>
      <c r="AL86" s="99">
        <v>2294</v>
      </c>
      <c r="AM86" s="111">
        <v>2294</v>
      </c>
      <c r="AN86" s="105">
        <v>1798</v>
      </c>
      <c r="AO86" s="360">
        <v>251</v>
      </c>
      <c r="AP86" s="109">
        <v>0.10941586748038361</v>
      </c>
      <c r="AQ86" s="104">
        <v>496</v>
      </c>
      <c r="AR86" s="110">
        <v>0.27586206896551724</v>
      </c>
      <c r="AS86" s="365">
        <v>6.0023584905660377</v>
      </c>
      <c r="AT86" s="112">
        <v>5.4103773584905657</v>
      </c>
      <c r="AU86" s="96">
        <v>2630</v>
      </c>
      <c r="AV86" s="214">
        <v>3305</v>
      </c>
      <c r="AW86" s="97">
        <v>2210</v>
      </c>
      <c r="AX86" s="97">
        <v>205</v>
      </c>
      <c r="AY86" s="113">
        <v>2415</v>
      </c>
      <c r="AZ86" s="114">
        <v>0.91825095057034223</v>
      </c>
      <c r="BA86" s="372">
        <v>1.11573627043784</v>
      </c>
      <c r="BB86" s="97">
        <v>120</v>
      </c>
      <c r="BC86" s="115">
        <v>4.5627376425855515E-2</v>
      </c>
      <c r="BD86" s="377">
        <v>0.59565765569001972</v>
      </c>
      <c r="BE86" s="97">
        <v>35</v>
      </c>
      <c r="BF86" s="97">
        <v>0</v>
      </c>
      <c r="BG86" s="113">
        <v>35</v>
      </c>
      <c r="BH86" s="115">
        <v>1.3307984790874524E-2</v>
      </c>
      <c r="BI86" s="116">
        <v>0.17396058550162777</v>
      </c>
      <c r="BJ86" s="339">
        <v>65</v>
      </c>
      <c r="BK86" s="97" t="s">
        <v>7</v>
      </c>
      <c r="BL86" s="117" t="s">
        <v>7</v>
      </c>
      <c r="BM86" s="117" t="s">
        <v>7</v>
      </c>
      <c r="BN86" s="97" t="s">
        <v>399</v>
      </c>
      <c r="BO86" s="117"/>
    </row>
    <row r="87" spans="1:67">
      <c r="A87" s="96" t="s">
        <v>73</v>
      </c>
      <c r="B87" s="96" t="s">
        <v>356</v>
      </c>
      <c r="C87" s="335">
        <v>2050132.04</v>
      </c>
      <c r="D87" s="206"/>
      <c r="E87" s="98"/>
      <c r="F87" s="99"/>
      <c r="G87" s="99"/>
      <c r="H87" s="214"/>
      <c r="I87" s="342">
        <v>122050132.04000001</v>
      </c>
      <c r="J87" s="100">
        <v>2050132.04</v>
      </c>
      <c r="K87" s="100">
        <v>1</v>
      </c>
      <c r="L87" s="101">
        <v>31.93</v>
      </c>
      <c r="M87" s="102">
        <v>3193</v>
      </c>
      <c r="N87" s="103">
        <v>31.92</v>
      </c>
      <c r="O87" s="102">
        <v>3192</v>
      </c>
      <c r="P87" s="104">
        <v>6209</v>
      </c>
      <c r="Q87" s="99">
        <v>5930</v>
      </c>
      <c r="R87" s="99">
        <v>5930</v>
      </c>
      <c r="S87" s="99">
        <v>5414</v>
      </c>
      <c r="T87" s="105">
        <v>4972</v>
      </c>
      <c r="U87" s="353">
        <v>279</v>
      </c>
      <c r="V87" s="106">
        <v>4.7048903878583473E-2</v>
      </c>
      <c r="W87" s="104">
        <v>958</v>
      </c>
      <c r="X87" s="107">
        <v>0.19267900241351568</v>
      </c>
      <c r="Y87" s="96">
        <v>194.5</v>
      </c>
      <c r="Z87" s="108">
        <v>185.8</v>
      </c>
      <c r="AA87" s="100">
        <v>2050132.04</v>
      </c>
      <c r="AB87" s="100">
        <v>1</v>
      </c>
      <c r="AC87" s="96">
        <v>2259</v>
      </c>
      <c r="AD87" s="99">
        <v>2128</v>
      </c>
      <c r="AE87" s="111">
        <v>2128</v>
      </c>
      <c r="AF87" s="105">
        <v>1744</v>
      </c>
      <c r="AG87" s="360">
        <v>131</v>
      </c>
      <c r="AH87" s="109">
        <v>6.156015037593985E-2</v>
      </c>
      <c r="AI87" s="104">
        <v>384</v>
      </c>
      <c r="AJ87" s="110">
        <v>0.22018348623853212</v>
      </c>
      <c r="AK87" s="96">
        <v>2231</v>
      </c>
      <c r="AL87" s="99">
        <v>2093</v>
      </c>
      <c r="AM87" s="111">
        <v>2093</v>
      </c>
      <c r="AN87" s="105">
        <v>1693</v>
      </c>
      <c r="AO87" s="360">
        <v>138</v>
      </c>
      <c r="AP87" s="109">
        <v>6.5934065934065936E-2</v>
      </c>
      <c r="AQ87" s="104">
        <v>400</v>
      </c>
      <c r="AR87" s="110">
        <v>0.23626698168930893</v>
      </c>
      <c r="AS87" s="365">
        <v>0.69871594112120261</v>
      </c>
      <c r="AT87" s="112">
        <v>0.6557017543859649</v>
      </c>
      <c r="AU87" s="96">
        <v>2670</v>
      </c>
      <c r="AV87" s="214">
        <v>3140</v>
      </c>
      <c r="AW87" s="97">
        <v>2335</v>
      </c>
      <c r="AX87" s="97">
        <v>155</v>
      </c>
      <c r="AY87" s="113">
        <v>2490</v>
      </c>
      <c r="AZ87" s="114">
        <v>0.93258426966292129</v>
      </c>
      <c r="BA87" s="372">
        <v>1.1331522110120551</v>
      </c>
      <c r="BB87" s="97">
        <v>80</v>
      </c>
      <c r="BC87" s="115">
        <v>2.9962546816479401E-2</v>
      </c>
      <c r="BD87" s="377">
        <v>0.39115596366161098</v>
      </c>
      <c r="BE87" s="97">
        <v>15</v>
      </c>
      <c r="BF87" s="97">
        <v>0</v>
      </c>
      <c r="BG87" s="113">
        <v>15</v>
      </c>
      <c r="BH87" s="115">
        <v>5.6179775280898875E-3</v>
      </c>
      <c r="BI87" s="116">
        <v>7.3437614746273042E-2</v>
      </c>
      <c r="BJ87" s="339">
        <v>75</v>
      </c>
      <c r="BK87" s="97" t="s">
        <v>7</v>
      </c>
      <c r="BL87" s="117" t="s">
        <v>7</v>
      </c>
      <c r="BM87" s="117" t="s">
        <v>7</v>
      </c>
      <c r="BN87" s="97"/>
      <c r="BO87" s="117"/>
    </row>
    <row r="88" spans="1:67">
      <c r="A88" s="96" t="s">
        <v>74</v>
      </c>
      <c r="B88" s="96" t="s">
        <v>357</v>
      </c>
      <c r="C88" s="335">
        <v>2050132.06</v>
      </c>
      <c r="D88" s="206"/>
      <c r="E88" s="98"/>
      <c r="F88" s="99"/>
      <c r="G88" s="99"/>
      <c r="H88" s="214"/>
      <c r="I88" s="342">
        <v>122050132.06</v>
      </c>
      <c r="J88" s="100">
        <v>2050132.06</v>
      </c>
      <c r="K88" s="100">
        <v>1</v>
      </c>
      <c r="L88" s="101">
        <v>50.41</v>
      </c>
      <c r="M88" s="102">
        <v>5041</v>
      </c>
      <c r="N88" s="103">
        <v>50.39</v>
      </c>
      <c r="O88" s="102">
        <v>5039</v>
      </c>
      <c r="P88" s="104">
        <v>13013</v>
      </c>
      <c r="Q88" s="99">
        <v>7185</v>
      </c>
      <c r="R88" s="99">
        <v>7185</v>
      </c>
      <c r="S88" s="99">
        <v>4907</v>
      </c>
      <c r="T88" s="105">
        <v>4376</v>
      </c>
      <c r="U88" s="353">
        <v>5828</v>
      </c>
      <c r="V88" s="106">
        <v>0.81113430758524707</v>
      </c>
      <c r="W88" s="104">
        <v>2809</v>
      </c>
      <c r="X88" s="107">
        <v>0.64191042047531988</v>
      </c>
      <c r="Y88" s="96">
        <v>258.2</v>
      </c>
      <c r="Z88" s="108">
        <v>142.6</v>
      </c>
      <c r="AA88" s="100">
        <v>2050132.06</v>
      </c>
      <c r="AB88" s="100">
        <v>1</v>
      </c>
      <c r="AC88" s="96">
        <v>5164</v>
      </c>
      <c r="AD88" s="99">
        <v>2464</v>
      </c>
      <c r="AE88" s="111">
        <v>2464</v>
      </c>
      <c r="AF88" s="105">
        <v>1464</v>
      </c>
      <c r="AG88" s="360">
        <v>2700</v>
      </c>
      <c r="AH88" s="109">
        <v>1.0957792207792207</v>
      </c>
      <c r="AI88" s="104">
        <v>1000</v>
      </c>
      <c r="AJ88" s="110">
        <v>0.68306010928961747</v>
      </c>
      <c r="AK88" s="96">
        <v>4734</v>
      </c>
      <c r="AL88" s="99">
        <v>2374</v>
      </c>
      <c r="AM88" s="111">
        <v>2374</v>
      </c>
      <c r="AN88" s="105">
        <v>1432</v>
      </c>
      <c r="AO88" s="360">
        <v>2360</v>
      </c>
      <c r="AP88" s="109">
        <v>0.9941027801179444</v>
      </c>
      <c r="AQ88" s="104">
        <v>942</v>
      </c>
      <c r="AR88" s="110">
        <v>0.65782122905027929</v>
      </c>
      <c r="AS88" s="365">
        <v>0.93909938504265023</v>
      </c>
      <c r="AT88" s="112">
        <v>0.47112522325858303</v>
      </c>
      <c r="AU88" s="96">
        <v>3940</v>
      </c>
      <c r="AV88" s="214">
        <v>3385</v>
      </c>
      <c r="AW88" s="97">
        <v>3380</v>
      </c>
      <c r="AX88" s="97">
        <v>250</v>
      </c>
      <c r="AY88" s="113">
        <v>3630</v>
      </c>
      <c r="AZ88" s="114">
        <v>0.92131979695431476</v>
      </c>
      <c r="BA88" s="372">
        <v>1.119465123881306</v>
      </c>
      <c r="BB88" s="97">
        <v>60</v>
      </c>
      <c r="BC88" s="115">
        <v>1.5228426395939087E-2</v>
      </c>
      <c r="BD88" s="377">
        <v>0.19880452214019695</v>
      </c>
      <c r="BE88" s="97">
        <v>110</v>
      </c>
      <c r="BF88" s="97">
        <v>0</v>
      </c>
      <c r="BG88" s="113">
        <v>110</v>
      </c>
      <c r="BH88" s="115">
        <v>2.7918781725888325E-2</v>
      </c>
      <c r="BI88" s="116">
        <v>0.3649513951096513</v>
      </c>
      <c r="BJ88" s="339">
        <v>135</v>
      </c>
      <c r="BK88" s="97" t="s">
        <v>7</v>
      </c>
      <c r="BL88" s="117" t="s">
        <v>3</v>
      </c>
      <c r="BM88" s="117" t="s">
        <v>3</v>
      </c>
      <c r="BN88" s="97"/>
      <c r="BO88" s="117" t="s">
        <v>269</v>
      </c>
    </row>
    <row r="89" spans="1:67">
      <c r="A89" s="162" t="s">
        <v>75</v>
      </c>
      <c r="B89" s="162" t="s">
        <v>358</v>
      </c>
      <c r="C89" s="338">
        <v>2050132.07</v>
      </c>
      <c r="D89" s="41">
        <v>2050132.05</v>
      </c>
      <c r="E89" s="48">
        <v>0.45993896200000001</v>
      </c>
      <c r="F89" s="49">
        <v>8828</v>
      </c>
      <c r="G89" s="49">
        <v>3033</v>
      </c>
      <c r="H89" s="349">
        <v>2955</v>
      </c>
      <c r="I89" s="345"/>
      <c r="J89" s="468">
        <v>2050132.07</v>
      </c>
      <c r="K89" s="145">
        <v>1</v>
      </c>
      <c r="L89" s="146">
        <v>65.88</v>
      </c>
      <c r="M89" s="147">
        <v>6588</v>
      </c>
      <c r="N89" s="148">
        <v>65.900000000000006</v>
      </c>
      <c r="O89" s="147">
        <v>6590.0000000000009</v>
      </c>
      <c r="P89" s="149">
        <v>6252</v>
      </c>
      <c r="Q89" s="49">
        <v>5114</v>
      </c>
      <c r="R89" s="49">
        <v>5114</v>
      </c>
      <c r="S89" s="49">
        <v>4737</v>
      </c>
      <c r="T89" s="150">
        <v>65.88</v>
      </c>
      <c r="U89" s="357">
        <v>1138</v>
      </c>
      <c r="V89" s="151">
        <v>0.22252639812280015</v>
      </c>
      <c r="W89" s="149">
        <v>5048.12</v>
      </c>
      <c r="X89" s="152">
        <v>0.25950007717157147</v>
      </c>
      <c r="Y89" s="162">
        <v>94.9</v>
      </c>
      <c r="Z89" s="153">
        <v>77.599999999999994</v>
      </c>
      <c r="AA89" s="145">
        <v>2050132.07</v>
      </c>
      <c r="AB89" s="145">
        <v>1</v>
      </c>
      <c r="AC89" s="162">
        <v>2215</v>
      </c>
      <c r="AD89" s="49">
        <v>1751</v>
      </c>
      <c r="AE89" s="156">
        <v>1751</v>
      </c>
      <c r="AF89" s="150">
        <v>1394.9948717459999</v>
      </c>
      <c r="AG89" s="363">
        <v>464</v>
      </c>
      <c r="AH89" s="154">
        <v>0.26499143346659054</v>
      </c>
      <c r="AI89" s="149">
        <v>356.00512825400006</v>
      </c>
      <c r="AJ89" s="155">
        <v>0.25520174694865927</v>
      </c>
      <c r="AK89" s="162">
        <v>2173</v>
      </c>
      <c r="AL89" s="49">
        <v>1715</v>
      </c>
      <c r="AM89" s="156">
        <v>1715</v>
      </c>
      <c r="AN89" s="150">
        <v>21.117755181853735</v>
      </c>
      <c r="AO89" s="363">
        <v>458</v>
      </c>
      <c r="AP89" s="154">
        <v>0.26705539358600583</v>
      </c>
      <c r="AQ89" s="149">
        <v>355.88036728999987</v>
      </c>
      <c r="AR89" s="155">
        <v>0.26184624129106027</v>
      </c>
      <c r="AS89" s="368">
        <v>0.32984213721918643</v>
      </c>
      <c r="AT89" s="52">
        <v>0.26024279210925644</v>
      </c>
      <c r="AU89" s="162">
        <v>2290</v>
      </c>
      <c r="AV89" s="349">
        <v>2535</v>
      </c>
      <c r="AW89" s="18">
        <v>2020</v>
      </c>
      <c r="AX89" s="18">
        <v>140</v>
      </c>
      <c r="AY89" s="157">
        <v>2160</v>
      </c>
      <c r="AZ89" s="158">
        <v>0.94323144104803491</v>
      </c>
      <c r="BA89" s="375">
        <v>1.1460892357813304</v>
      </c>
      <c r="BB89" s="18">
        <v>15</v>
      </c>
      <c r="BC89" s="159">
        <v>6.5502183406113534E-3</v>
      </c>
      <c r="BD89" s="380">
        <v>8.5511988780827067E-2</v>
      </c>
      <c r="BE89" s="18">
        <v>55</v>
      </c>
      <c r="BF89" s="18">
        <v>0</v>
      </c>
      <c r="BG89" s="157">
        <v>55</v>
      </c>
      <c r="BH89" s="159">
        <v>2.4017467248908297E-2</v>
      </c>
      <c r="BI89" s="160">
        <v>0.31395382024716728</v>
      </c>
      <c r="BJ89" s="370">
        <v>60</v>
      </c>
      <c r="BK89" s="18" t="s">
        <v>3</v>
      </c>
      <c r="BL89" s="161" t="s">
        <v>3</v>
      </c>
      <c r="BM89" s="161" t="s">
        <v>3</v>
      </c>
      <c r="BN89" s="18"/>
      <c r="BO89" s="161" t="s">
        <v>270</v>
      </c>
    </row>
    <row r="90" spans="1:67">
      <c r="A90" s="185" t="s">
        <v>425</v>
      </c>
      <c r="B90" s="185" t="s">
        <v>359</v>
      </c>
      <c r="C90" s="340">
        <v>2050132.09</v>
      </c>
      <c r="D90" s="334">
        <v>2050132.05</v>
      </c>
      <c r="E90" s="186">
        <v>1.868754E-3</v>
      </c>
      <c r="F90" s="187">
        <v>8828</v>
      </c>
      <c r="G90" s="187">
        <v>3033</v>
      </c>
      <c r="H90" s="350">
        <v>2955</v>
      </c>
      <c r="I90" s="346"/>
      <c r="J90" s="188">
        <v>2050132.09</v>
      </c>
      <c r="K90" s="188">
        <v>1</v>
      </c>
      <c r="L90" s="189">
        <v>0.44</v>
      </c>
      <c r="M90" s="190">
        <v>44</v>
      </c>
      <c r="N90" s="391">
        <v>0.44</v>
      </c>
      <c r="O90" s="190">
        <v>44</v>
      </c>
      <c r="P90" s="191">
        <v>15</v>
      </c>
      <c r="Q90" s="187">
        <v>10</v>
      </c>
      <c r="R90" s="187">
        <v>10</v>
      </c>
      <c r="S90" s="187">
        <v>10</v>
      </c>
      <c r="T90" s="192">
        <v>0.44</v>
      </c>
      <c r="U90" s="358">
        <v>5</v>
      </c>
      <c r="V90" s="193">
        <v>0.5</v>
      </c>
      <c r="W90" s="191">
        <v>9.56</v>
      </c>
      <c r="X90" s="194">
        <v>-0.39384242018851295</v>
      </c>
      <c r="Y90" s="185">
        <v>34.200000000000003</v>
      </c>
      <c r="Z90" s="195">
        <v>22.8</v>
      </c>
      <c r="AA90" s="188">
        <v>2050132.09</v>
      </c>
      <c r="AB90" s="188">
        <v>1</v>
      </c>
      <c r="AC90" s="185">
        <v>3</v>
      </c>
      <c r="AD90" s="187">
        <v>3</v>
      </c>
      <c r="AE90" s="198">
        <v>3</v>
      </c>
      <c r="AF90" s="192">
        <v>5.6679308820000003</v>
      </c>
      <c r="AG90" s="364">
        <v>0</v>
      </c>
      <c r="AH90" s="196">
        <v>0</v>
      </c>
      <c r="AI90" s="191">
        <v>-2.6679308820000003</v>
      </c>
      <c r="AJ90" s="197">
        <v>-0.4707063190330556</v>
      </c>
      <c r="AK90" s="185">
        <v>3</v>
      </c>
      <c r="AL90" s="187">
        <v>3</v>
      </c>
      <c r="AM90" s="198">
        <v>3</v>
      </c>
      <c r="AN90" s="192">
        <v>17.100000000000001</v>
      </c>
      <c r="AO90" s="364">
        <v>0</v>
      </c>
      <c r="AP90" s="196">
        <v>0</v>
      </c>
      <c r="AQ90" s="191">
        <v>-2.5221680700000002</v>
      </c>
      <c r="AR90" s="197">
        <v>-0.45673511527149158</v>
      </c>
      <c r="AS90" s="369">
        <v>6.8181818181818177E-2</v>
      </c>
      <c r="AT90" s="221">
        <v>6.8181818181818177E-2</v>
      </c>
      <c r="AU90" s="185" t="s">
        <v>360</v>
      </c>
      <c r="AV90" s="350"/>
      <c r="AW90" s="29" t="s">
        <v>360</v>
      </c>
      <c r="AX90" s="29" t="s">
        <v>360</v>
      </c>
      <c r="AY90" s="199" t="s">
        <v>360</v>
      </c>
      <c r="AZ90" s="200" t="s">
        <v>360</v>
      </c>
      <c r="BA90" s="376" t="e">
        <v>#VALUE!</v>
      </c>
      <c r="BB90" s="29" t="s">
        <v>360</v>
      </c>
      <c r="BC90" s="201" t="s">
        <v>360</v>
      </c>
      <c r="BD90" s="381" t="e">
        <v>#VALUE!</v>
      </c>
      <c r="BE90" s="29" t="s">
        <v>360</v>
      </c>
      <c r="BF90" s="29" t="s">
        <v>360</v>
      </c>
      <c r="BG90" s="199" t="s">
        <v>360</v>
      </c>
      <c r="BH90" s="201" t="s">
        <v>360</v>
      </c>
      <c r="BI90" s="202" t="e">
        <v>#VALUE!</v>
      </c>
      <c r="BJ90" s="384" t="s">
        <v>360</v>
      </c>
      <c r="BK90" s="29" t="s">
        <v>85</v>
      </c>
      <c r="BL90" s="203" t="s">
        <v>85</v>
      </c>
      <c r="BM90" s="203" t="s">
        <v>3</v>
      </c>
      <c r="BN90" s="467"/>
      <c r="BO90" s="203" t="s">
        <v>269</v>
      </c>
    </row>
    <row r="91" spans="1:67">
      <c r="A91" s="162" t="s">
        <v>76</v>
      </c>
      <c r="B91" s="162" t="s">
        <v>361</v>
      </c>
      <c r="C91" s="338">
        <v>2050132.1</v>
      </c>
      <c r="D91" s="41">
        <v>2050132.05</v>
      </c>
      <c r="E91" s="48">
        <v>0.53813295299999997</v>
      </c>
      <c r="F91" s="49">
        <v>8828</v>
      </c>
      <c r="G91" s="49">
        <v>3033</v>
      </c>
      <c r="H91" s="349">
        <v>2955</v>
      </c>
      <c r="I91" s="345"/>
      <c r="J91" s="468">
        <v>2050132.1</v>
      </c>
      <c r="K91" s="145">
        <v>1</v>
      </c>
      <c r="L91" s="146">
        <v>67.510000000000005</v>
      </c>
      <c r="M91" s="147">
        <v>6751.0000000000009</v>
      </c>
      <c r="N91" s="148">
        <v>67.55</v>
      </c>
      <c r="O91" s="147">
        <v>6755</v>
      </c>
      <c r="P91" s="149">
        <v>5866</v>
      </c>
      <c r="Q91" s="49">
        <v>5481</v>
      </c>
      <c r="R91" s="49">
        <v>5481</v>
      </c>
      <c r="S91" s="49">
        <v>5307</v>
      </c>
      <c r="T91" s="150">
        <v>67.510000000000005</v>
      </c>
      <c r="U91" s="357">
        <v>385</v>
      </c>
      <c r="V91" s="151">
        <v>7.0242656449553006E-2</v>
      </c>
      <c r="W91" s="149">
        <v>5413.49</v>
      </c>
      <c r="X91" s="152">
        <v>0.15373984202571955</v>
      </c>
      <c r="Y91" s="162">
        <v>86.9</v>
      </c>
      <c r="Z91" s="153">
        <v>81.099999999999994</v>
      </c>
      <c r="AA91" s="145">
        <v>2050132.1</v>
      </c>
      <c r="AB91" s="145">
        <v>1</v>
      </c>
      <c r="AC91" s="162">
        <v>2106</v>
      </c>
      <c r="AD91" s="49">
        <v>1877</v>
      </c>
      <c r="AE91" s="156">
        <v>1877</v>
      </c>
      <c r="AF91" s="150">
        <v>1632.157246449</v>
      </c>
      <c r="AG91" s="363">
        <v>229</v>
      </c>
      <c r="AH91" s="154">
        <v>0.12200319659030368</v>
      </c>
      <c r="AI91" s="149">
        <v>244.84275355099999</v>
      </c>
      <c r="AJ91" s="155">
        <v>0.15001174309870674</v>
      </c>
      <c r="AK91" s="162">
        <v>2056</v>
      </c>
      <c r="AL91" s="49">
        <v>1838</v>
      </c>
      <c r="AM91" s="156">
        <v>1838</v>
      </c>
      <c r="AN91" s="150">
        <v>6.1040868454661563</v>
      </c>
      <c r="AO91" s="363">
        <v>218</v>
      </c>
      <c r="AP91" s="154">
        <v>0.11860718171926006</v>
      </c>
      <c r="AQ91" s="149">
        <v>247.817123885</v>
      </c>
      <c r="AR91" s="155">
        <v>0.15584190196441167</v>
      </c>
      <c r="AS91" s="368">
        <v>0.30454747444822983</v>
      </c>
      <c r="AT91" s="52">
        <v>0.27209474463360472</v>
      </c>
      <c r="AU91" s="162">
        <v>2205</v>
      </c>
      <c r="AV91" s="349">
        <v>2670</v>
      </c>
      <c r="AW91" s="18">
        <v>1940</v>
      </c>
      <c r="AX91" s="18">
        <v>130</v>
      </c>
      <c r="AY91" s="157">
        <v>2070</v>
      </c>
      <c r="AZ91" s="158">
        <v>0.93877551020408168</v>
      </c>
      <c r="BA91" s="375">
        <v>1.1406749820219706</v>
      </c>
      <c r="BB91" s="18">
        <v>40</v>
      </c>
      <c r="BC91" s="159">
        <v>1.8140589569160998E-2</v>
      </c>
      <c r="BD91" s="380">
        <v>0.23682231813526106</v>
      </c>
      <c r="BE91" s="18">
        <v>45</v>
      </c>
      <c r="BF91" s="18">
        <v>0</v>
      </c>
      <c r="BG91" s="157">
        <v>45</v>
      </c>
      <c r="BH91" s="159">
        <v>2.0408163265306121E-2</v>
      </c>
      <c r="BI91" s="160">
        <v>0.26677337601707346</v>
      </c>
      <c r="BJ91" s="370">
        <v>60</v>
      </c>
      <c r="BK91" s="18" t="s">
        <v>3</v>
      </c>
      <c r="BL91" s="161" t="s">
        <v>3</v>
      </c>
      <c r="BM91" s="161" t="s">
        <v>3</v>
      </c>
      <c r="BN91" s="18"/>
      <c r="BO91" s="161"/>
    </row>
    <row r="92" spans="1:67">
      <c r="A92" s="457"/>
      <c r="B92" s="162" t="s">
        <v>362</v>
      </c>
      <c r="C92" s="338">
        <v>2050140</v>
      </c>
      <c r="H92" s="349"/>
      <c r="I92" s="345">
        <v>122050140</v>
      </c>
      <c r="J92" s="145">
        <v>2050140</v>
      </c>
      <c r="K92" s="145">
        <v>1</v>
      </c>
      <c r="L92" s="146">
        <v>170.25</v>
      </c>
      <c r="M92" s="147">
        <v>17025</v>
      </c>
      <c r="N92" s="148">
        <v>170.2</v>
      </c>
      <c r="O92" s="147">
        <v>17020</v>
      </c>
      <c r="P92" s="149">
        <v>6762</v>
      </c>
      <c r="Q92" s="49">
        <v>6430</v>
      </c>
      <c r="R92" s="49">
        <v>6430</v>
      </c>
      <c r="S92" s="49">
        <v>6431</v>
      </c>
      <c r="T92" s="150">
        <v>6403</v>
      </c>
      <c r="U92" s="357">
        <v>332</v>
      </c>
      <c r="V92" s="151">
        <v>5.1632970451010889E-2</v>
      </c>
      <c r="W92" s="149">
        <v>27</v>
      </c>
      <c r="X92" s="152">
        <v>4.216773387474621E-3</v>
      </c>
      <c r="Y92" s="162">
        <v>39.700000000000003</v>
      </c>
      <c r="Z92" s="153">
        <v>37.799999999999997</v>
      </c>
      <c r="AA92" s="145">
        <v>2050140</v>
      </c>
      <c r="AB92" s="145">
        <v>1</v>
      </c>
      <c r="AC92" s="162">
        <v>2892</v>
      </c>
      <c r="AD92" s="49">
        <v>2744</v>
      </c>
      <c r="AE92" s="156">
        <v>2744</v>
      </c>
      <c r="AF92" s="150">
        <v>2450</v>
      </c>
      <c r="AG92" s="363">
        <v>148</v>
      </c>
      <c r="AH92" s="154">
        <v>5.393586005830904E-2</v>
      </c>
      <c r="AI92" s="149">
        <v>294</v>
      </c>
      <c r="AJ92" s="155">
        <v>0.12</v>
      </c>
      <c r="AK92" s="162">
        <v>2748</v>
      </c>
      <c r="AL92" s="49">
        <v>2568</v>
      </c>
      <c r="AM92" s="156">
        <v>2568</v>
      </c>
      <c r="AN92" s="150">
        <v>2369</v>
      </c>
      <c r="AO92" s="363">
        <v>180</v>
      </c>
      <c r="AP92" s="154">
        <v>7.0093457943925228E-2</v>
      </c>
      <c r="AQ92" s="149">
        <v>199</v>
      </c>
      <c r="AR92" s="155">
        <v>8.4001688476150277E-2</v>
      </c>
      <c r="AS92" s="368">
        <v>0.16140969162995594</v>
      </c>
      <c r="AT92" s="52">
        <v>0.15088131609870739</v>
      </c>
      <c r="AU92" s="162">
        <v>2555</v>
      </c>
      <c r="AV92" s="349">
        <v>3105</v>
      </c>
      <c r="AW92" s="18">
        <v>2275</v>
      </c>
      <c r="AX92" s="18">
        <v>185</v>
      </c>
      <c r="AY92" s="157">
        <v>2460</v>
      </c>
      <c r="AZ92" s="158">
        <v>0.96281800391389427</v>
      </c>
      <c r="BA92" s="375">
        <v>1.1698882186074051</v>
      </c>
      <c r="BB92" s="18">
        <v>10</v>
      </c>
      <c r="BC92" s="159">
        <v>3.9138943248532287E-3</v>
      </c>
      <c r="BD92" s="380">
        <v>5.1095226173018649E-2</v>
      </c>
      <c r="BE92" s="18">
        <v>30</v>
      </c>
      <c r="BF92" s="18">
        <v>0</v>
      </c>
      <c r="BG92" s="157">
        <v>30</v>
      </c>
      <c r="BH92" s="159">
        <v>1.1741682974559686E-2</v>
      </c>
      <c r="BI92" s="160">
        <v>0.15348605195502857</v>
      </c>
      <c r="BJ92" s="370">
        <v>50</v>
      </c>
      <c r="BK92" s="18" t="s">
        <v>3</v>
      </c>
      <c r="BL92" s="161" t="s">
        <v>3</v>
      </c>
      <c r="BM92" s="161" t="s">
        <v>3</v>
      </c>
      <c r="BN92" s="18"/>
      <c r="BO92" s="161"/>
    </row>
    <row r="93" spans="1:67">
      <c r="A93" s="457"/>
      <c r="B93" s="162" t="s">
        <v>363</v>
      </c>
      <c r="C93" s="338">
        <v>2050141</v>
      </c>
      <c r="H93" s="349"/>
      <c r="I93" s="345">
        <v>122050141</v>
      </c>
      <c r="J93" s="145">
        <v>2050141</v>
      </c>
      <c r="K93" s="145">
        <v>1</v>
      </c>
      <c r="L93" s="146">
        <v>207.33</v>
      </c>
      <c r="M93" s="147">
        <v>20733</v>
      </c>
      <c r="N93" s="148">
        <v>207.36</v>
      </c>
      <c r="O93" s="147">
        <v>20736</v>
      </c>
      <c r="P93" s="149">
        <v>7031</v>
      </c>
      <c r="Q93" s="49">
        <v>6769</v>
      </c>
      <c r="R93" s="49">
        <v>6769</v>
      </c>
      <c r="S93" s="49">
        <v>6942</v>
      </c>
      <c r="T93" s="150">
        <v>6729</v>
      </c>
      <c r="U93" s="357">
        <v>262</v>
      </c>
      <c r="V93" s="151">
        <v>3.8705864972669521E-2</v>
      </c>
      <c r="W93" s="149">
        <v>40</v>
      </c>
      <c r="X93" s="152">
        <v>5.9444196760291279E-3</v>
      </c>
      <c r="Y93" s="162">
        <v>33.9</v>
      </c>
      <c r="Z93" s="153">
        <v>32.6</v>
      </c>
      <c r="AA93" s="145">
        <v>2050141</v>
      </c>
      <c r="AB93" s="145">
        <v>1</v>
      </c>
      <c r="AC93" s="162">
        <v>3140</v>
      </c>
      <c r="AD93" s="49">
        <v>3033</v>
      </c>
      <c r="AE93" s="156">
        <v>3033</v>
      </c>
      <c r="AF93" s="150">
        <v>2673</v>
      </c>
      <c r="AG93" s="363">
        <v>107</v>
      </c>
      <c r="AH93" s="154">
        <v>3.5278602044180679E-2</v>
      </c>
      <c r="AI93" s="149">
        <v>360</v>
      </c>
      <c r="AJ93" s="155">
        <v>0.13468013468013468</v>
      </c>
      <c r="AK93" s="162">
        <v>2878</v>
      </c>
      <c r="AL93" s="49">
        <v>2702</v>
      </c>
      <c r="AM93" s="156">
        <v>2702</v>
      </c>
      <c r="AN93" s="150">
        <v>2537</v>
      </c>
      <c r="AO93" s="363">
        <v>176</v>
      </c>
      <c r="AP93" s="154">
        <v>6.513693560325684E-2</v>
      </c>
      <c r="AQ93" s="149">
        <v>165</v>
      </c>
      <c r="AR93" s="155">
        <v>6.5037445802128502E-2</v>
      </c>
      <c r="AS93" s="368">
        <v>0.13881252110162542</v>
      </c>
      <c r="AT93" s="52">
        <v>0.13030478395061729</v>
      </c>
      <c r="AU93" s="162">
        <v>2530</v>
      </c>
      <c r="AV93" s="349">
        <v>3190</v>
      </c>
      <c r="AW93" s="18">
        <v>2210</v>
      </c>
      <c r="AX93" s="18">
        <v>170</v>
      </c>
      <c r="AY93" s="157">
        <v>2380</v>
      </c>
      <c r="AZ93" s="158">
        <v>0.94071146245059289</v>
      </c>
      <c r="BA93" s="375">
        <v>1.1430272933786063</v>
      </c>
      <c r="BB93" s="18">
        <v>10</v>
      </c>
      <c r="BC93" s="159">
        <v>3.952569169960474E-3</v>
      </c>
      <c r="BD93" s="380">
        <v>5.160011971227773E-2</v>
      </c>
      <c r="BE93" s="18">
        <v>75</v>
      </c>
      <c r="BF93" s="18">
        <v>0</v>
      </c>
      <c r="BG93" s="157">
        <v>75</v>
      </c>
      <c r="BH93" s="159">
        <v>2.9644268774703556E-2</v>
      </c>
      <c r="BI93" s="160">
        <v>0.38750678136867395</v>
      </c>
      <c r="BJ93" s="370">
        <v>60</v>
      </c>
      <c r="BK93" s="18" t="s">
        <v>3</v>
      </c>
      <c r="BL93" s="161" t="s">
        <v>3</v>
      </c>
      <c r="BM93" s="161" t="s">
        <v>3</v>
      </c>
      <c r="BN93" s="18"/>
      <c r="BO93" s="161"/>
    </row>
    <row r="94" spans="1:67">
      <c r="A94" s="458"/>
      <c r="B94" s="96" t="s">
        <v>364</v>
      </c>
      <c r="C94" s="335">
        <v>2050142.01</v>
      </c>
      <c r="D94" s="206"/>
      <c r="E94" s="98"/>
      <c r="F94" s="99"/>
      <c r="G94" s="99"/>
      <c r="H94" s="214"/>
      <c r="I94" s="342">
        <v>122050142.01000001</v>
      </c>
      <c r="J94" s="100">
        <v>2050142.01</v>
      </c>
      <c r="K94" s="100">
        <v>1</v>
      </c>
      <c r="L94" s="101">
        <v>6.71</v>
      </c>
      <c r="M94" s="102">
        <v>671</v>
      </c>
      <c r="N94" s="103">
        <v>6.69</v>
      </c>
      <c r="O94" s="102">
        <v>669</v>
      </c>
      <c r="P94" s="104">
        <v>5627</v>
      </c>
      <c r="Q94" s="99">
        <v>5497</v>
      </c>
      <c r="R94" s="99">
        <v>5497</v>
      </c>
      <c r="S94" s="99">
        <v>5356</v>
      </c>
      <c r="T94" s="105">
        <v>5396</v>
      </c>
      <c r="U94" s="353">
        <v>130</v>
      </c>
      <c r="V94" s="106">
        <v>2.3649263234491541E-2</v>
      </c>
      <c r="W94" s="104">
        <v>101</v>
      </c>
      <c r="X94" s="107">
        <v>1.8717568569310599E-2</v>
      </c>
      <c r="Y94" s="96">
        <v>838.5</v>
      </c>
      <c r="Z94" s="108">
        <v>821.4</v>
      </c>
      <c r="AA94" s="100">
        <v>2050142.01</v>
      </c>
      <c r="AB94" s="100">
        <v>1</v>
      </c>
      <c r="AC94" s="96">
        <v>2162</v>
      </c>
      <c r="AD94" s="99">
        <v>1989</v>
      </c>
      <c r="AE94" s="111">
        <v>1989</v>
      </c>
      <c r="AF94" s="105">
        <v>1896</v>
      </c>
      <c r="AG94" s="360">
        <v>173</v>
      </c>
      <c r="AH94" s="109">
        <v>8.6978381096028151E-2</v>
      </c>
      <c r="AI94" s="104">
        <v>93</v>
      </c>
      <c r="AJ94" s="110">
        <v>4.9050632911392403E-2</v>
      </c>
      <c r="AK94" s="96">
        <v>2104</v>
      </c>
      <c r="AL94" s="99">
        <v>1962</v>
      </c>
      <c r="AM94" s="111">
        <v>1962</v>
      </c>
      <c r="AN94" s="105">
        <v>1861</v>
      </c>
      <c r="AO94" s="360">
        <v>142</v>
      </c>
      <c r="AP94" s="109">
        <v>7.2375127420998983E-2</v>
      </c>
      <c r="AQ94" s="104">
        <v>101</v>
      </c>
      <c r="AR94" s="110">
        <v>5.4271896829661471E-2</v>
      </c>
      <c r="AS94" s="365">
        <v>3.1356184798807751</v>
      </c>
      <c r="AT94" s="112">
        <v>2.9327354260089686</v>
      </c>
      <c r="AU94" s="96">
        <v>2170</v>
      </c>
      <c r="AV94" s="214">
        <v>2935</v>
      </c>
      <c r="AW94" s="97">
        <v>1780</v>
      </c>
      <c r="AX94" s="97">
        <v>135</v>
      </c>
      <c r="AY94" s="113">
        <v>1915</v>
      </c>
      <c r="AZ94" s="114">
        <v>0.88248847926267282</v>
      </c>
      <c r="BA94" s="372">
        <v>1.0722824778404287</v>
      </c>
      <c r="BB94" s="97">
        <v>135</v>
      </c>
      <c r="BC94" s="115">
        <v>6.2211981566820278E-2</v>
      </c>
      <c r="BD94" s="377">
        <v>0.8121668611856433</v>
      </c>
      <c r="BE94" s="97">
        <v>60</v>
      </c>
      <c r="BF94" s="97">
        <v>0</v>
      </c>
      <c r="BG94" s="113">
        <v>60</v>
      </c>
      <c r="BH94" s="115">
        <v>2.7649769585253458E-2</v>
      </c>
      <c r="BI94" s="116">
        <v>0.36143489653926092</v>
      </c>
      <c r="BJ94" s="339">
        <v>60</v>
      </c>
      <c r="BK94" s="97" t="s">
        <v>7</v>
      </c>
      <c r="BL94" s="117" t="s">
        <v>7</v>
      </c>
      <c r="BM94" s="117" t="s">
        <v>7</v>
      </c>
      <c r="BN94" s="97" t="s">
        <v>399</v>
      </c>
      <c r="BO94" s="117"/>
    </row>
    <row r="95" spans="1:67">
      <c r="A95" s="162" t="s">
        <v>428</v>
      </c>
      <c r="B95" s="162" t="s">
        <v>365</v>
      </c>
      <c r="C95" s="338">
        <v>2050142.02</v>
      </c>
      <c r="H95" s="349"/>
      <c r="I95" s="345">
        <v>122050142.02</v>
      </c>
      <c r="J95" s="145">
        <v>2050142.02</v>
      </c>
      <c r="K95" s="145">
        <v>1</v>
      </c>
      <c r="L95" s="146">
        <v>50.47</v>
      </c>
      <c r="M95" s="147">
        <v>5047</v>
      </c>
      <c r="N95" s="148">
        <v>50.51</v>
      </c>
      <c r="O95" s="147">
        <v>5051</v>
      </c>
      <c r="P95" s="149">
        <v>4510</v>
      </c>
      <c r="Q95" s="49">
        <v>4055</v>
      </c>
      <c r="R95" s="49">
        <v>4055</v>
      </c>
      <c r="S95" s="49">
        <v>3873</v>
      </c>
      <c r="T95" s="150">
        <v>3576</v>
      </c>
      <c r="U95" s="357">
        <v>455</v>
      </c>
      <c r="V95" s="151">
        <v>0.11220715166461159</v>
      </c>
      <c r="W95" s="149">
        <v>479</v>
      </c>
      <c r="X95" s="152">
        <v>0.13394854586129754</v>
      </c>
      <c r="Y95" s="162">
        <v>89.4</v>
      </c>
      <c r="Z95" s="153">
        <v>80.3</v>
      </c>
      <c r="AA95" s="145">
        <v>2050142.02</v>
      </c>
      <c r="AB95" s="145">
        <v>1</v>
      </c>
      <c r="AC95" s="162">
        <v>1784</v>
      </c>
      <c r="AD95" s="49">
        <v>1671</v>
      </c>
      <c r="AE95" s="156">
        <v>1671</v>
      </c>
      <c r="AF95" s="150">
        <v>1491</v>
      </c>
      <c r="AG95" s="363">
        <v>113</v>
      </c>
      <c r="AH95" s="154">
        <v>6.7624177139437469E-2</v>
      </c>
      <c r="AI95" s="149">
        <v>180</v>
      </c>
      <c r="AJ95" s="155">
        <v>0.12072434607645875</v>
      </c>
      <c r="AK95" s="162">
        <v>1747</v>
      </c>
      <c r="AL95" s="49">
        <v>1597</v>
      </c>
      <c r="AM95" s="156">
        <v>1597</v>
      </c>
      <c r="AN95" s="150">
        <v>1418</v>
      </c>
      <c r="AO95" s="363">
        <v>150</v>
      </c>
      <c r="AP95" s="154">
        <v>9.3926111458985592E-2</v>
      </c>
      <c r="AQ95" s="149">
        <v>179</v>
      </c>
      <c r="AR95" s="155">
        <v>0.12623413258110014</v>
      </c>
      <c r="AS95" s="368">
        <v>0.34614622548048346</v>
      </c>
      <c r="AT95" s="52">
        <v>0.31617501484854482</v>
      </c>
      <c r="AU95" s="162">
        <v>1695</v>
      </c>
      <c r="AV95" s="349">
        <v>2125</v>
      </c>
      <c r="AW95" s="18">
        <v>1395</v>
      </c>
      <c r="AX95" s="18">
        <v>125</v>
      </c>
      <c r="AY95" s="157">
        <v>1520</v>
      </c>
      <c r="AZ95" s="158">
        <v>0.89675516224188789</v>
      </c>
      <c r="BA95" s="375">
        <v>1.0896174510837036</v>
      </c>
      <c r="BB95" s="18">
        <v>75</v>
      </c>
      <c r="BC95" s="159">
        <v>4.4247787610619468E-2</v>
      </c>
      <c r="BD95" s="380">
        <v>0.5776473578409852</v>
      </c>
      <c r="BE95" s="18">
        <v>50</v>
      </c>
      <c r="BF95" s="18">
        <v>15</v>
      </c>
      <c r="BG95" s="157">
        <v>65</v>
      </c>
      <c r="BH95" s="159">
        <v>3.8348082595870206E-2</v>
      </c>
      <c r="BI95" s="160">
        <v>0.50128212543621187</v>
      </c>
      <c r="BJ95" s="370">
        <v>40</v>
      </c>
      <c r="BK95" s="18" t="s">
        <v>3</v>
      </c>
      <c r="BL95" s="161" t="s">
        <v>3</v>
      </c>
      <c r="BM95" s="161" t="s">
        <v>3</v>
      </c>
      <c r="BN95" s="18" t="s">
        <v>399</v>
      </c>
      <c r="BO95" s="161"/>
    </row>
    <row r="96" spans="1:67">
      <c r="A96" s="162"/>
      <c r="B96" s="162" t="s">
        <v>366</v>
      </c>
      <c r="C96" s="338">
        <v>2050143.01</v>
      </c>
      <c r="H96" s="349"/>
      <c r="I96" s="345">
        <v>122050143.01000001</v>
      </c>
      <c r="J96" s="145">
        <v>2050143.01</v>
      </c>
      <c r="K96" s="145">
        <v>1</v>
      </c>
      <c r="L96" s="146">
        <v>279.77</v>
      </c>
      <c r="M96" s="147">
        <v>27977</v>
      </c>
      <c r="N96" s="148">
        <v>279.91000000000003</v>
      </c>
      <c r="O96" s="147">
        <v>27991.000000000004</v>
      </c>
      <c r="P96" s="149">
        <v>5781</v>
      </c>
      <c r="Q96" s="49">
        <v>5442</v>
      </c>
      <c r="R96" s="49">
        <v>5442</v>
      </c>
      <c r="S96" s="49">
        <v>4975</v>
      </c>
      <c r="T96" s="150">
        <v>5033</v>
      </c>
      <c r="U96" s="357">
        <v>339</v>
      </c>
      <c r="V96" s="151">
        <v>6.229327453142227E-2</v>
      </c>
      <c r="W96" s="149">
        <v>409</v>
      </c>
      <c r="X96" s="152">
        <v>8.1263659845022845E-2</v>
      </c>
      <c r="Y96" s="162">
        <v>20.7</v>
      </c>
      <c r="Z96" s="153">
        <v>19.399999999999999</v>
      </c>
      <c r="AA96" s="145">
        <v>2050143.01</v>
      </c>
      <c r="AB96" s="145">
        <v>1</v>
      </c>
      <c r="AC96" s="162">
        <v>2471</v>
      </c>
      <c r="AD96" s="49">
        <v>2397</v>
      </c>
      <c r="AE96" s="156">
        <v>2397</v>
      </c>
      <c r="AF96" s="150">
        <v>2322</v>
      </c>
      <c r="AG96" s="363">
        <v>74</v>
      </c>
      <c r="AH96" s="154">
        <v>3.0871923237380059E-2</v>
      </c>
      <c r="AI96" s="149">
        <v>75</v>
      </c>
      <c r="AJ96" s="155">
        <v>3.2299741602067181E-2</v>
      </c>
      <c r="AK96" s="162">
        <v>2192</v>
      </c>
      <c r="AL96" s="49">
        <v>2044</v>
      </c>
      <c r="AM96" s="156">
        <v>2044</v>
      </c>
      <c r="AN96" s="150">
        <v>2012</v>
      </c>
      <c r="AO96" s="363">
        <v>148</v>
      </c>
      <c r="AP96" s="154">
        <v>7.2407045009784732E-2</v>
      </c>
      <c r="AQ96" s="149">
        <v>32</v>
      </c>
      <c r="AR96" s="155">
        <v>1.5904572564612324E-2</v>
      </c>
      <c r="AS96" s="368">
        <v>7.8350073274475462E-2</v>
      </c>
      <c r="AT96" s="52">
        <v>7.302347183023114E-2</v>
      </c>
      <c r="AU96" s="162">
        <v>1985</v>
      </c>
      <c r="AV96" s="349">
        <v>2520</v>
      </c>
      <c r="AW96" s="18">
        <v>1715</v>
      </c>
      <c r="AX96" s="18">
        <v>110</v>
      </c>
      <c r="AY96" s="157">
        <v>1825</v>
      </c>
      <c r="AZ96" s="158">
        <v>0.91939546599496225</v>
      </c>
      <c r="BA96" s="375">
        <v>1.1171269331652032</v>
      </c>
      <c r="BB96" s="18">
        <v>55</v>
      </c>
      <c r="BC96" s="159">
        <v>2.7707808564231738E-2</v>
      </c>
      <c r="BD96" s="380">
        <v>0.36172073843644564</v>
      </c>
      <c r="BE96" s="18">
        <v>60</v>
      </c>
      <c r="BF96" s="18">
        <v>0</v>
      </c>
      <c r="BG96" s="157">
        <v>60</v>
      </c>
      <c r="BH96" s="159">
        <v>3.0226700251889168E-2</v>
      </c>
      <c r="BI96" s="160">
        <v>0.39512026473057738</v>
      </c>
      <c r="BJ96" s="370">
        <v>45</v>
      </c>
      <c r="BK96" s="18" t="s">
        <v>3</v>
      </c>
      <c r="BL96" s="161" t="s">
        <v>3</v>
      </c>
      <c r="BM96" s="161" t="s">
        <v>3</v>
      </c>
      <c r="BN96" s="18"/>
      <c r="BO96" s="161"/>
    </row>
    <row r="97" spans="1:67">
      <c r="A97" s="162" t="s">
        <v>77</v>
      </c>
      <c r="B97" s="162" t="s">
        <v>367</v>
      </c>
      <c r="C97" s="338">
        <v>2050143.02</v>
      </c>
      <c r="H97" s="349"/>
      <c r="I97" s="345">
        <v>122050143.02</v>
      </c>
      <c r="J97" s="145">
        <v>2050143.02</v>
      </c>
      <c r="K97" s="145">
        <v>1</v>
      </c>
      <c r="L97" s="146">
        <v>110.13</v>
      </c>
      <c r="M97" s="147">
        <v>11013</v>
      </c>
      <c r="N97" s="148">
        <v>110.14</v>
      </c>
      <c r="O97" s="147">
        <v>11014</v>
      </c>
      <c r="P97" s="149">
        <v>7152</v>
      </c>
      <c r="Q97" s="49">
        <v>6568</v>
      </c>
      <c r="R97" s="49">
        <v>6568</v>
      </c>
      <c r="S97" s="49">
        <v>6126</v>
      </c>
      <c r="T97" s="150">
        <v>4945</v>
      </c>
      <c r="U97" s="357">
        <v>584</v>
      </c>
      <c r="V97" s="151">
        <v>8.8915956151035327E-2</v>
      </c>
      <c r="W97" s="149">
        <v>1623</v>
      </c>
      <c r="X97" s="152">
        <v>0.32821031344792723</v>
      </c>
      <c r="Y97" s="162">
        <v>64.900000000000006</v>
      </c>
      <c r="Z97" s="153">
        <v>59.6</v>
      </c>
      <c r="AA97" s="145">
        <v>2050143.02</v>
      </c>
      <c r="AB97" s="145">
        <v>1</v>
      </c>
      <c r="AC97" s="162">
        <v>2921</v>
      </c>
      <c r="AD97" s="49">
        <v>2747</v>
      </c>
      <c r="AE97" s="156">
        <v>2747</v>
      </c>
      <c r="AF97" s="150">
        <v>1883</v>
      </c>
      <c r="AG97" s="363">
        <v>174</v>
      </c>
      <c r="AH97" s="154">
        <v>6.3341827448125221E-2</v>
      </c>
      <c r="AI97" s="149">
        <v>864</v>
      </c>
      <c r="AJ97" s="155">
        <v>0.45884227296866703</v>
      </c>
      <c r="AK97" s="162">
        <v>2772</v>
      </c>
      <c r="AL97" s="49">
        <v>2530</v>
      </c>
      <c r="AM97" s="156">
        <v>2530</v>
      </c>
      <c r="AN97" s="150">
        <v>1792</v>
      </c>
      <c r="AO97" s="363">
        <v>242</v>
      </c>
      <c r="AP97" s="154">
        <v>9.5652173913043481E-2</v>
      </c>
      <c r="AQ97" s="149">
        <v>738</v>
      </c>
      <c r="AR97" s="155">
        <v>0.41183035714285715</v>
      </c>
      <c r="AS97" s="368">
        <v>0.25170253336965404</v>
      </c>
      <c r="AT97" s="52">
        <v>0.22970764481568912</v>
      </c>
      <c r="AU97" s="162">
        <v>2435</v>
      </c>
      <c r="AV97" s="349">
        <v>3140</v>
      </c>
      <c r="AW97" s="18">
        <v>2105</v>
      </c>
      <c r="AX97" s="18">
        <v>155</v>
      </c>
      <c r="AY97" s="157">
        <v>2260</v>
      </c>
      <c r="AZ97" s="158">
        <v>0.92813141683778233</v>
      </c>
      <c r="BA97" s="375">
        <v>1.1277416972512544</v>
      </c>
      <c r="BB97" s="18">
        <v>25</v>
      </c>
      <c r="BC97" s="159">
        <v>1.0266940451745379E-2</v>
      </c>
      <c r="BD97" s="380">
        <v>0.13403316516638877</v>
      </c>
      <c r="BE97" s="18">
        <v>60</v>
      </c>
      <c r="BF97" s="18">
        <v>0</v>
      </c>
      <c r="BG97" s="157">
        <v>60</v>
      </c>
      <c r="BH97" s="159">
        <v>2.4640657084188913E-2</v>
      </c>
      <c r="BI97" s="160">
        <v>0.32210009260377664</v>
      </c>
      <c r="BJ97" s="370">
        <v>85</v>
      </c>
      <c r="BK97" s="18" t="s">
        <v>3</v>
      </c>
      <c r="BL97" s="161" t="s">
        <v>3</v>
      </c>
      <c r="BM97" s="161" t="s">
        <v>3</v>
      </c>
      <c r="BN97" s="18"/>
      <c r="BO97" s="161"/>
    </row>
    <row r="98" spans="1:67">
      <c r="A98" s="162"/>
      <c r="B98" s="162" t="s">
        <v>368</v>
      </c>
      <c r="C98" s="338">
        <v>2050150.01</v>
      </c>
      <c r="H98" s="349"/>
      <c r="I98" s="345">
        <v>122050150.01000001</v>
      </c>
      <c r="J98" s="145">
        <v>2050150.01</v>
      </c>
      <c r="K98" s="145">
        <v>1</v>
      </c>
      <c r="L98" s="146">
        <v>99.28</v>
      </c>
      <c r="M98" s="147">
        <v>9928</v>
      </c>
      <c r="N98" s="148">
        <v>99.28</v>
      </c>
      <c r="O98" s="147">
        <v>9928</v>
      </c>
      <c r="P98" s="149">
        <v>6586</v>
      </c>
      <c r="Q98" s="49">
        <v>6508</v>
      </c>
      <c r="R98" s="49">
        <v>6508</v>
      </c>
      <c r="S98" s="49">
        <v>6850</v>
      </c>
      <c r="T98" s="150">
        <v>6622</v>
      </c>
      <c r="U98" s="357">
        <v>78</v>
      </c>
      <c r="V98" s="151">
        <v>1.1985248924400737E-2</v>
      </c>
      <c r="W98" s="149">
        <v>-114</v>
      </c>
      <c r="X98" s="152">
        <v>-1.7215342796738146E-2</v>
      </c>
      <c r="Y98" s="162">
        <v>66.3</v>
      </c>
      <c r="Z98" s="153">
        <v>65.599999999999994</v>
      </c>
      <c r="AA98" s="145">
        <v>2050150.01</v>
      </c>
      <c r="AB98" s="145">
        <v>1</v>
      </c>
      <c r="AC98" s="162">
        <v>2739</v>
      </c>
      <c r="AD98" s="49">
        <v>2670</v>
      </c>
      <c r="AE98" s="156">
        <v>2670</v>
      </c>
      <c r="AF98" s="150">
        <v>2432</v>
      </c>
      <c r="AG98" s="363">
        <v>69</v>
      </c>
      <c r="AH98" s="154">
        <v>2.5842696629213482E-2</v>
      </c>
      <c r="AI98" s="149">
        <v>238</v>
      </c>
      <c r="AJ98" s="155">
        <v>9.7861842105263164E-2</v>
      </c>
      <c r="AK98" s="162">
        <v>2636</v>
      </c>
      <c r="AL98" s="49">
        <v>2552</v>
      </c>
      <c r="AM98" s="156">
        <v>2552</v>
      </c>
      <c r="AN98" s="150">
        <v>2360</v>
      </c>
      <c r="AO98" s="363">
        <v>84</v>
      </c>
      <c r="AP98" s="154">
        <v>3.2915360501567396E-2</v>
      </c>
      <c r="AQ98" s="149">
        <v>192</v>
      </c>
      <c r="AR98" s="155">
        <v>8.1355932203389825E-2</v>
      </c>
      <c r="AS98" s="368">
        <v>0.26551168412570508</v>
      </c>
      <c r="AT98" s="52">
        <v>0.2570507655116841</v>
      </c>
      <c r="AU98" s="162">
        <v>2510</v>
      </c>
      <c r="AV98" s="349">
        <v>3090</v>
      </c>
      <c r="AW98" s="18">
        <v>2215</v>
      </c>
      <c r="AX98" s="18">
        <v>150</v>
      </c>
      <c r="AY98" s="157">
        <v>2365</v>
      </c>
      <c r="AZ98" s="158">
        <v>0.94223107569721121</v>
      </c>
      <c r="BA98" s="375">
        <v>1.1448737250269883</v>
      </c>
      <c r="BB98" s="18">
        <v>55</v>
      </c>
      <c r="BC98" s="159">
        <v>2.1912350597609563E-2</v>
      </c>
      <c r="BD98" s="380">
        <v>0.28606201824555566</v>
      </c>
      <c r="BE98" s="18">
        <v>30</v>
      </c>
      <c r="BF98" s="18">
        <v>0</v>
      </c>
      <c r="BG98" s="157">
        <v>30</v>
      </c>
      <c r="BH98" s="159">
        <v>1.1952191235059761E-2</v>
      </c>
      <c r="BI98" s="160">
        <v>0.15623779392234982</v>
      </c>
      <c r="BJ98" s="370">
        <v>60</v>
      </c>
      <c r="BK98" s="18" t="s">
        <v>3</v>
      </c>
      <c r="BL98" s="161" t="s">
        <v>3</v>
      </c>
      <c r="BM98" s="161" t="s">
        <v>3</v>
      </c>
      <c r="BN98" s="18"/>
      <c r="BO98" s="161"/>
    </row>
    <row r="99" spans="1:67">
      <c r="A99" s="457"/>
      <c r="B99" s="162" t="s">
        <v>369</v>
      </c>
      <c r="C99" s="338">
        <v>2050150.02</v>
      </c>
      <c r="H99" s="349"/>
      <c r="I99" s="345">
        <v>122050150.02</v>
      </c>
      <c r="J99" s="145">
        <v>2050150.02</v>
      </c>
      <c r="K99" s="145">
        <v>1</v>
      </c>
      <c r="L99" s="146">
        <v>71.739999999999995</v>
      </c>
      <c r="M99" s="147">
        <v>7173.9999999999991</v>
      </c>
      <c r="N99" s="148">
        <v>71.77</v>
      </c>
      <c r="O99" s="147">
        <v>7177</v>
      </c>
      <c r="P99" s="149">
        <v>6321</v>
      </c>
      <c r="Q99" s="49">
        <v>6152</v>
      </c>
      <c r="R99" s="49">
        <v>6152</v>
      </c>
      <c r="S99" s="49">
        <v>6173</v>
      </c>
      <c r="T99" s="150">
        <v>5890</v>
      </c>
      <c r="U99" s="357">
        <v>169</v>
      </c>
      <c r="V99" s="151">
        <v>2.7470741222366708E-2</v>
      </c>
      <c r="W99" s="149">
        <v>262</v>
      </c>
      <c r="X99" s="152">
        <v>4.4482173174872665E-2</v>
      </c>
      <c r="Y99" s="162">
        <v>88.1</v>
      </c>
      <c r="Z99" s="153">
        <v>85.7</v>
      </c>
      <c r="AA99" s="145">
        <v>2050150.02</v>
      </c>
      <c r="AB99" s="145">
        <v>1</v>
      </c>
      <c r="AC99" s="162">
        <v>2524</v>
      </c>
      <c r="AD99" s="49">
        <v>2429</v>
      </c>
      <c r="AE99" s="156">
        <v>2429</v>
      </c>
      <c r="AF99" s="150">
        <v>2223</v>
      </c>
      <c r="AG99" s="363">
        <v>95</v>
      </c>
      <c r="AH99" s="154">
        <v>3.9110745162618359E-2</v>
      </c>
      <c r="AI99" s="149">
        <v>206</v>
      </c>
      <c r="AJ99" s="155">
        <v>9.2667566351776878E-2</v>
      </c>
      <c r="AK99" s="162">
        <v>2443</v>
      </c>
      <c r="AL99" s="49">
        <v>2341</v>
      </c>
      <c r="AM99" s="156">
        <v>2341</v>
      </c>
      <c r="AN99" s="150">
        <v>2132</v>
      </c>
      <c r="AO99" s="363">
        <v>102</v>
      </c>
      <c r="AP99" s="154">
        <v>4.3571123451516446E-2</v>
      </c>
      <c r="AQ99" s="149">
        <v>209</v>
      </c>
      <c r="AR99" s="155">
        <v>9.8030018761726082E-2</v>
      </c>
      <c r="AS99" s="368">
        <v>0.34053526623919717</v>
      </c>
      <c r="AT99" s="52">
        <v>0.32618085551065906</v>
      </c>
      <c r="AU99" s="162">
        <v>2480</v>
      </c>
      <c r="AV99" s="349">
        <v>3075</v>
      </c>
      <c r="AW99" s="18">
        <v>2235</v>
      </c>
      <c r="AX99" s="18">
        <v>130</v>
      </c>
      <c r="AY99" s="157">
        <v>2365</v>
      </c>
      <c r="AZ99" s="158">
        <v>0.9536290322580645</v>
      </c>
      <c r="BA99" s="375">
        <v>1.1587230039587662</v>
      </c>
      <c r="BB99" s="18">
        <v>35</v>
      </c>
      <c r="BC99" s="159">
        <v>1.4112903225806451E-2</v>
      </c>
      <c r="BD99" s="380">
        <v>0.18424155647266907</v>
      </c>
      <c r="BE99" s="18">
        <v>30</v>
      </c>
      <c r="BF99" s="18">
        <v>0</v>
      </c>
      <c r="BG99" s="157">
        <v>30</v>
      </c>
      <c r="BH99" s="159">
        <v>1.2096774193548387E-2</v>
      </c>
      <c r="BI99" s="160">
        <v>0.15812776723592661</v>
      </c>
      <c r="BJ99" s="370">
        <v>45</v>
      </c>
      <c r="BK99" s="18" t="s">
        <v>3</v>
      </c>
      <c r="BL99" s="161" t="s">
        <v>3</v>
      </c>
      <c r="BM99" s="161" t="s">
        <v>3</v>
      </c>
      <c r="BN99" s="18"/>
      <c r="BO99" s="161"/>
    </row>
    <row r="100" spans="1:67">
      <c r="A100" s="162" t="s">
        <v>79</v>
      </c>
      <c r="B100" s="162" t="s">
        <v>370</v>
      </c>
      <c r="C100" s="338">
        <v>2050151</v>
      </c>
      <c r="H100" s="349"/>
      <c r="I100" s="345">
        <v>122050151</v>
      </c>
      <c r="J100" s="145">
        <v>2050151</v>
      </c>
      <c r="K100" s="145">
        <v>1</v>
      </c>
      <c r="L100" s="146">
        <v>176.52</v>
      </c>
      <c r="M100" s="147">
        <v>17652</v>
      </c>
      <c r="N100" s="148">
        <v>176.18</v>
      </c>
      <c r="O100" s="147">
        <v>17618</v>
      </c>
      <c r="P100" s="149">
        <v>6125</v>
      </c>
      <c r="Q100" s="49">
        <v>5693</v>
      </c>
      <c r="R100" s="49">
        <v>5693</v>
      </c>
      <c r="S100" s="49">
        <v>5737</v>
      </c>
      <c r="T100" s="150">
        <v>5655</v>
      </c>
      <c r="U100" s="357">
        <v>432</v>
      </c>
      <c r="V100" s="151">
        <v>7.5882662919374677E-2</v>
      </c>
      <c r="W100" s="149">
        <v>38</v>
      </c>
      <c r="X100" s="152">
        <v>6.7197170645446509E-3</v>
      </c>
      <c r="Y100" s="162">
        <v>34.700000000000003</v>
      </c>
      <c r="Z100" s="153">
        <v>32.299999999999997</v>
      </c>
      <c r="AA100" s="145">
        <v>2050151</v>
      </c>
      <c r="AB100" s="145">
        <v>1</v>
      </c>
      <c r="AC100" s="162">
        <v>2778</v>
      </c>
      <c r="AD100" s="49">
        <v>2611</v>
      </c>
      <c r="AE100" s="156">
        <v>2611</v>
      </c>
      <c r="AF100" s="150">
        <v>2310</v>
      </c>
      <c r="AG100" s="363">
        <v>167</v>
      </c>
      <c r="AH100" s="154">
        <v>6.3960168517809265E-2</v>
      </c>
      <c r="AI100" s="149">
        <v>301</v>
      </c>
      <c r="AJ100" s="155">
        <v>0.13030303030303031</v>
      </c>
      <c r="AK100" s="162">
        <v>2584</v>
      </c>
      <c r="AL100" s="49">
        <v>2380</v>
      </c>
      <c r="AM100" s="156">
        <v>2380</v>
      </c>
      <c r="AN100" s="150">
        <v>2192</v>
      </c>
      <c r="AO100" s="363">
        <v>204</v>
      </c>
      <c r="AP100" s="154">
        <v>8.5714285714285715E-2</v>
      </c>
      <c r="AQ100" s="149">
        <v>188</v>
      </c>
      <c r="AR100" s="155">
        <v>8.576642335766424E-2</v>
      </c>
      <c r="AS100" s="368">
        <v>0.14638567867663721</v>
      </c>
      <c r="AT100" s="52">
        <v>0.13508911340674309</v>
      </c>
      <c r="AU100" s="162">
        <v>2300</v>
      </c>
      <c r="AV100" s="349">
        <v>2765</v>
      </c>
      <c r="AW100" s="18">
        <v>2030</v>
      </c>
      <c r="AX100" s="18">
        <v>155</v>
      </c>
      <c r="AY100" s="211">
        <v>2185</v>
      </c>
      <c r="AZ100" s="212">
        <v>0.95</v>
      </c>
      <c r="BA100" s="375">
        <v>1.1543134872417984</v>
      </c>
      <c r="BB100" s="18">
        <v>30</v>
      </c>
      <c r="BC100" s="155">
        <v>1.3043478260869565E-2</v>
      </c>
      <c r="BD100" s="380">
        <v>0.17028039505051651</v>
      </c>
      <c r="BE100" s="18">
        <v>30</v>
      </c>
      <c r="BF100" s="18">
        <v>0</v>
      </c>
      <c r="BG100" s="211">
        <v>30</v>
      </c>
      <c r="BH100" s="155">
        <v>1.3043478260869565E-2</v>
      </c>
      <c r="BI100" s="213">
        <v>0.17050298380221654</v>
      </c>
      <c r="BJ100" s="370">
        <v>50</v>
      </c>
      <c r="BK100" s="18" t="s">
        <v>3</v>
      </c>
      <c r="BL100" s="161" t="s">
        <v>3</v>
      </c>
      <c r="BM100" s="161" t="s">
        <v>3</v>
      </c>
      <c r="BN100" s="18"/>
      <c r="BO100" s="161"/>
    </row>
    <row r="101" spans="1:67">
      <c r="A101" s="457"/>
      <c r="B101" s="162" t="s">
        <v>371</v>
      </c>
      <c r="C101" s="338">
        <v>2050152</v>
      </c>
      <c r="H101" s="349"/>
      <c r="I101" s="345">
        <v>122050152</v>
      </c>
      <c r="J101" s="145">
        <v>2050152</v>
      </c>
      <c r="K101" s="145">
        <v>1</v>
      </c>
      <c r="L101" s="146">
        <v>618.37</v>
      </c>
      <c r="M101" s="147">
        <v>61837</v>
      </c>
      <c r="N101" s="148">
        <v>618.4</v>
      </c>
      <c r="O101" s="147">
        <v>61840</v>
      </c>
      <c r="P101" s="149">
        <v>4383</v>
      </c>
      <c r="Q101" s="49">
        <v>4284</v>
      </c>
      <c r="R101" s="49">
        <v>4284</v>
      </c>
      <c r="S101" s="49">
        <v>4176</v>
      </c>
      <c r="T101" s="150">
        <v>4036</v>
      </c>
      <c r="U101" s="357">
        <v>99</v>
      </c>
      <c r="V101" s="151">
        <v>2.3109243697478993E-2</v>
      </c>
      <c r="W101" s="149">
        <v>248</v>
      </c>
      <c r="X101" s="152">
        <v>6.1446977205153616E-2</v>
      </c>
      <c r="Y101" s="162">
        <v>7.1</v>
      </c>
      <c r="Z101" s="153">
        <v>6.9</v>
      </c>
      <c r="AA101" s="145">
        <v>2050152</v>
      </c>
      <c r="AB101" s="145">
        <v>1</v>
      </c>
      <c r="AC101" s="162">
        <v>1851</v>
      </c>
      <c r="AD101" s="49">
        <v>1816</v>
      </c>
      <c r="AE101" s="156">
        <v>1816</v>
      </c>
      <c r="AF101" s="150">
        <v>1553</v>
      </c>
      <c r="AG101" s="363">
        <v>35</v>
      </c>
      <c r="AH101" s="154">
        <v>1.9273127753303965E-2</v>
      </c>
      <c r="AI101" s="149">
        <v>263</v>
      </c>
      <c r="AJ101" s="155">
        <v>0.16934964584674822</v>
      </c>
      <c r="AK101" s="162">
        <v>1765</v>
      </c>
      <c r="AL101" s="49">
        <v>1702</v>
      </c>
      <c r="AM101" s="156">
        <v>1702</v>
      </c>
      <c r="AN101" s="150">
        <v>1495</v>
      </c>
      <c r="AO101" s="363">
        <v>63</v>
      </c>
      <c r="AP101" s="154">
        <v>3.7015276145710929E-2</v>
      </c>
      <c r="AQ101" s="149">
        <v>207</v>
      </c>
      <c r="AR101" s="155">
        <v>0.13846153846153847</v>
      </c>
      <c r="AS101" s="368">
        <v>2.8542781829648915E-2</v>
      </c>
      <c r="AT101" s="52">
        <v>2.7522639068564038E-2</v>
      </c>
      <c r="AU101" s="162">
        <v>1755</v>
      </c>
      <c r="AV101" s="349">
        <v>2275</v>
      </c>
      <c r="AW101" s="18">
        <v>1580</v>
      </c>
      <c r="AX101" s="18">
        <v>115</v>
      </c>
      <c r="AY101" s="157">
        <v>1695</v>
      </c>
      <c r="AZ101" s="158">
        <v>0.96581196581196582</v>
      </c>
      <c r="BA101" s="375">
        <v>1.1735260823960703</v>
      </c>
      <c r="BB101" s="18">
        <v>0</v>
      </c>
      <c r="BC101" s="159">
        <v>0</v>
      </c>
      <c r="BD101" s="380">
        <v>0</v>
      </c>
      <c r="BE101" s="18">
        <v>30</v>
      </c>
      <c r="BF101" s="18">
        <v>0</v>
      </c>
      <c r="BG101" s="157">
        <v>30</v>
      </c>
      <c r="BH101" s="159">
        <v>1.7094017094017096E-2</v>
      </c>
      <c r="BI101" s="160">
        <v>0.22345120384336073</v>
      </c>
      <c r="BJ101" s="370">
        <v>30</v>
      </c>
      <c r="BK101" s="18" t="s">
        <v>3</v>
      </c>
      <c r="BL101" s="161" t="s">
        <v>3</v>
      </c>
      <c r="BM101" s="161" t="s">
        <v>3</v>
      </c>
      <c r="BN101" s="18"/>
      <c r="BO101" s="161"/>
    </row>
    <row r="102" spans="1:67">
      <c r="A102" s="162" t="s">
        <v>78</v>
      </c>
      <c r="B102" s="162" t="s">
        <v>372</v>
      </c>
      <c r="C102" s="338">
        <v>2050153</v>
      </c>
      <c r="H102" s="349"/>
      <c r="I102" s="345">
        <v>122050153</v>
      </c>
      <c r="J102" s="145">
        <v>2050153</v>
      </c>
      <c r="K102" s="145">
        <v>1</v>
      </c>
      <c r="L102" s="146">
        <v>1205.67</v>
      </c>
      <c r="M102" s="147">
        <v>120567</v>
      </c>
      <c r="N102" s="148">
        <v>1209.07</v>
      </c>
      <c r="O102" s="147">
        <v>120907</v>
      </c>
      <c r="P102" s="149">
        <v>6149</v>
      </c>
      <c r="Q102" s="49">
        <v>5945</v>
      </c>
      <c r="R102" s="49">
        <v>5945</v>
      </c>
      <c r="S102" s="49">
        <v>6132</v>
      </c>
      <c r="T102" s="150">
        <v>6493</v>
      </c>
      <c r="U102" s="357">
        <v>204</v>
      </c>
      <c r="V102" s="151">
        <v>3.4314550042052146E-2</v>
      </c>
      <c r="W102" s="149">
        <v>-548</v>
      </c>
      <c r="X102" s="152">
        <v>-8.4398583089480977E-2</v>
      </c>
      <c r="Y102" s="162">
        <v>5.0999999999999996</v>
      </c>
      <c r="Z102" s="153">
        <v>4.9000000000000004</v>
      </c>
      <c r="AA102" s="145">
        <v>2050153</v>
      </c>
      <c r="AB102" s="145">
        <v>1</v>
      </c>
      <c r="AC102" s="162">
        <v>3177</v>
      </c>
      <c r="AD102" s="49">
        <v>3424</v>
      </c>
      <c r="AE102" s="156">
        <v>3424</v>
      </c>
      <c r="AF102" s="150">
        <v>3248</v>
      </c>
      <c r="AG102" s="363">
        <v>-247</v>
      </c>
      <c r="AH102" s="154">
        <v>-7.2137850467289724E-2</v>
      </c>
      <c r="AI102" s="149">
        <v>176</v>
      </c>
      <c r="AJ102" s="155">
        <v>5.4187192118226604E-2</v>
      </c>
      <c r="AK102" s="162">
        <v>2751</v>
      </c>
      <c r="AL102" s="49">
        <v>2604</v>
      </c>
      <c r="AM102" s="156">
        <v>2604</v>
      </c>
      <c r="AN102" s="150">
        <v>2734</v>
      </c>
      <c r="AO102" s="363">
        <v>147</v>
      </c>
      <c r="AP102" s="154">
        <v>5.6451612903225805E-2</v>
      </c>
      <c r="AQ102" s="149">
        <v>-130</v>
      </c>
      <c r="AR102" s="155">
        <v>-4.7549378200438919E-2</v>
      </c>
      <c r="AS102" s="368">
        <v>2.2817188783000323E-2</v>
      </c>
      <c r="AT102" s="52">
        <v>2.1537214553334381E-2</v>
      </c>
      <c r="AU102" s="162">
        <v>2195</v>
      </c>
      <c r="AV102" s="349">
        <v>2335</v>
      </c>
      <c r="AW102" s="18">
        <v>1835</v>
      </c>
      <c r="AX102" s="18">
        <v>175</v>
      </c>
      <c r="AY102" s="157">
        <v>2010</v>
      </c>
      <c r="AZ102" s="158">
        <v>0.91571753986332571</v>
      </c>
      <c r="BA102" s="375">
        <v>1.1126580071243326</v>
      </c>
      <c r="BB102" s="18">
        <v>15</v>
      </c>
      <c r="BC102" s="159">
        <v>6.8337129840546698E-3</v>
      </c>
      <c r="BD102" s="380">
        <v>8.9212963238311613E-2</v>
      </c>
      <c r="BE102" s="18">
        <v>105</v>
      </c>
      <c r="BF102" s="18">
        <v>0</v>
      </c>
      <c r="BG102" s="157">
        <v>105</v>
      </c>
      <c r="BH102" s="159">
        <v>4.7835990888382689E-2</v>
      </c>
      <c r="BI102" s="160">
        <v>0.62530707043637501</v>
      </c>
      <c r="BJ102" s="370">
        <v>60</v>
      </c>
      <c r="BK102" s="18" t="s">
        <v>3</v>
      </c>
      <c r="BL102" s="161" t="s">
        <v>3</v>
      </c>
      <c r="BM102" s="161" t="s">
        <v>3</v>
      </c>
      <c r="BN102" s="18"/>
      <c r="BO102" s="161" t="s">
        <v>270</v>
      </c>
    </row>
    <row r="103" spans="1:67">
      <c r="A103" s="185" t="s">
        <v>424</v>
      </c>
      <c r="B103" s="185" t="s">
        <v>373</v>
      </c>
      <c r="C103" s="340">
        <v>2050154.01</v>
      </c>
      <c r="D103" s="334">
        <v>2050154</v>
      </c>
      <c r="E103" s="186">
        <v>6.0856540000000002E-3</v>
      </c>
      <c r="F103" s="187">
        <v>3936</v>
      </c>
      <c r="G103" s="187">
        <v>2389</v>
      </c>
      <c r="H103" s="350">
        <v>1732</v>
      </c>
      <c r="I103" s="346"/>
      <c r="J103" s="188">
        <v>2050154.01</v>
      </c>
      <c r="K103" s="188">
        <v>1</v>
      </c>
      <c r="L103" s="189">
        <v>0.83</v>
      </c>
      <c r="M103" s="190">
        <v>83</v>
      </c>
      <c r="N103" s="391">
        <v>0.85</v>
      </c>
      <c r="O103" s="190">
        <v>85</v>
      </c>
      <c r="P103" s="191">
        <v>20</v>
      </c>
      <c r="Q103" s="187">
        <v>21</v>
      </c>
      <c r="R103" s="187">
        <v>21</v>
      </c>
      <c r="S103" s="187">
        <v>23</v>
      </c>
      <c r="T103" s="192">
        <v>0.83</v>
      </c>
      <c r="U103" s="358">
        <v>-1</v>
      </c>
      <c r="V103" s="193">
        <v>-4.7619047619047616E-2</v>
      </c>
      <c r="W103" s="191">
        <v>20.170000000000002</v>
      </c>
      <c r="X103" s="194">
        <v>-0.12328800591382016</v>
      </c>
      <c r="Y103" s="185">
        <v>24</v>
      </c>
      <c r="Z103" s="195">
        <v>24.6</v>
      </c>
      <c r="AA103" s="188">
        <v>2050154.01</v>
      </c>
      <c r="AB103" s="188">
        <v>1</v>
      </c>
      <c r="AC103" s="185">
        <v>6</v>
      </c>
      <c r="AD103" s="187">
        <v>5</v>
      </c>
      <c r="AE103" s="198">
        <v>5</v>
      </c>
      <c r="AF103" s="192">
        <v>14.538627406</v>
      </c>
      <c r="AG103" s="364">
        <v>1</v>
      </c>
      <c r="AH103" s="196">
        <v>0.2</v>
      </c>
      <c r="AI103" s="191">
        <v>-9.5386274059999998</v>
      </c>
      <c r="AJ103" s="197">
        <v>-0.65608857972819834</v>
      </c>
      <c r="AK103" s="185">
        <v>6</v>
      </c>
      <c r="AL103" s="187">
        <v>5</v>
      </c>
      <c r="AM103" s="198">
        <v>5</v>
      </c>
      <c r="AN103" s="192">
        <v>-1.1428571428571428</v>
      </c>
      <c r="AO103" s="364">
        <v>1</v>
      </c>
      <c r="AP103" s="196">
        <v>0.2</v>
      </c>
      <c r="AQ103" s="187">
        <v>-5.5403527280000002</v>
      </c>
      <c r="AR103" s="197">
        <v>-0.5256325733086985</v>
      </c>
      <c r="AS103" s="369">
        <v>7.2289156626506021E-2</v>
      </c>
      <c r="AT103" s="221">
        <v>5.8823529411764705E-2</v>
      </c>
      <c r="AU103" s="185" t="s">
        <v>360</v>
      </c>
      <c r="AV103" s="350"/>
      <c r="AW103" s="29" t="s">
        <v>360</v>
      </c>
      <c r="AX103" s="29" t="s">
        <v>360</v>
      </c>
      <c r="AY103" s="199" t="s">
        <v>360</v>
      </c>
      <c r="AZ103" s="200" t="s">
        <v>360</v>
      </c>
      <c r="BA103" s="376" t="e">
        <v>#VALUE!</v>
      </c>
      <c r="BB103" s="29" t="s">
        <v>360</v>
      </c>
      <c r="BC103" s="201" t="s">
        <v>360</v>
      </c>
      <c r="BD103" s="381" t="e">
        <v>#VALUE!</v>
      </c>
      <c r="BE103" s="29" t="s">
        <v>360</v>
      </c>
      <c r="BF103" s="29" t="s">
        <v>360</v>
      </c>
      <c r="BG103" s="199" t="s">
        <v>360</v>
      </c>
      <c r="BH103" s="201" t="s">
        <v>360</v>
      </c>
      <c r="BI103" s="202" t="e">
        <v>#VALUE!</v>
      </c>
      <c r="BJ103" s="384" t="s">
        <v>360</v>
      </c>
      <c r="BK103" s="29" t="s">
        <v>85</v>
      </c>
      <c r="BL103" s="203" t="s">
        <v>85</v>
      </c>
      <c r="BM103" s="203" t="s">
        <v>3</v>
      </c>
      <c r="BN103" s="467"/>
      <c r="BO103" s="203" t="s">
        <v>270</v>
      </c>
    </row>
    <row r="104" spans="1:67">
      <c r="A104" s="185" t="s">
        <v>426</v>
      </c>
      <c r="B104" s="185" t="s">
        <v>374</v>
      </c>
      <c r="C104" s="340">
        <v>2050154.03</v>
      </c>
      <c r="D104" s="334">
        <v>2050154</v>
      </c>
      <c r="E104" s="186">
        <v>7.2564739999999997E-3</v>
      </c>
      <c r="F104" s="187">
        <v>3936</v>
      </c>
      <c r="G104" s="187">
        <v>2389</v>
      </c>
      <c r="H104" s="350">
        <v>1732</v>
      </c>
      <c r="I104" s="346"/>
      <c r="J104" s="188">
        <v>2050154.03</v>
      </c>
      <c r="K104" s="188">
        <v>1</v>
      </c>
      <c r="L104" s="189">
        <v>0.5</v>
      </c>
      <c r="M104" s="190">
        <v>50</v>
      </c>
      <c r="N104" s="391">
        <v>0.51</v>
      </c>
      <c r="O104" s="190">
        <v>51</v>
      </c>
      <c r="P104" s="191">
        <v>10</v>
      </c>
      <c r="Q104" s="187">
        <v>25</v>
      </c>
      <c r="R104" s="187">
        <v>25</v>
      </c>
      <c r="S104" s="187">
        <v>15</v>
      </c>
      <c r="T104" s="192">
        <v>0.5</v>
      </c>
      <c r="U104" s="358">
        <v>-15</v>
      </c>
      <c r="V104" s="193">
        <v>-0.6</v>
      </c>
      <c r="W104" s="191">
        <v>24.5</v>
      </c>
      <c r="X104" s="194">
        <v>-0.12469526987071643</v>
      </c>
      <c r="Y104" s="185">
        <v>20</v>
      </c>
      <c r="Z104" s="195">
        <v>49.1</v>
      </c>
      <c r="AA104" s="188">
        <v>2050154.03</v>
      </c>
      <c r="AB104" s="188">
        <v>1</v>
      </c>
      <c r="AC104" s="185">
        <v>7</v>
      </c>
      <c r="AD104" s="187">
        <v>9</v>
      </c>
      <c r="AE104" s="198">
        <v>9</v>
      </c>
      <c r="AF104" s="192">
        <v>17.335716385999998</v>
      </c>
      <c r="AG104" s="364">
        <v>-2</v>
      </c>
      <c r="AH104" s="196">
        <v>-0.22222222222222221</v>
      </c>
      <c r="AI104" s="191">
        <v>-8.3357163859999979</v>
      </c>
      <c r="AJ104" s="197">
        <v>-0.48084060677940987</v>
      </c>
      <c r="AK104" s="185">
        <v>5</v>
      </c>
      <c r="AL104" s="187">
        <v>7</v>
      </c>
      <c r="AM104" s="198">
        <v>7</v>
      </c>
      <c r="AN104" s="192">
        <v>-12</v>
      </c>
      <c r="AO104" s="364">
        <v>-2</v>
      </c>
      <c r="AP104" s="196">
        <v>-0.2857142857142857</v>
      </c>
      <c r="AQ104" s="191">
        <v>-5.5682129679999992</v>
      </c>
      <c r="AR104" s="197">
        <v>-0.4430393550918702</v>
      </c>
      <c r="AS104" s="369">
        <v>0.1</v>
      </c>
      <c r="AT104" s="221">
        <v>0.13725490196078433</v>
      </c>
      <c r="AU104" s="185" t="s">
        <v>360</v>
      </c>
      <c r="AV104" s="350"/>
      <c r="AW104" s="29" t="s">
        <v>360</v>
      </c>
      <c r="AX104" s="29" t="s">
        <v>360</v>
      </c>
      <c r="AY104" s="199" t="s">
        <v>360</v>
      </c>
      <c r="AZ104" s="200" t="s">
        <v>360</v>
      </c>
      <c r="BA104" s="376" t="e">
        <v>#VALUE!</v>
      </c>
      <c r="BB104" s="29" t="s">
        <v>360</v>
      </c>
      <c r="BC104" s="201" t="s">
        <v>360</v>
      </c>
      <c r="BD104" s="381" t="e">
        <v>#VALUE!</v>
      </c>
      <c r="BE104" s="29" t="s">
        <v>360</v>
      </c>
      <c r="BF104" s="29" t="s">
        <v>360</v>
      </c>
      <c r="BG104" s="199" t="s">
        <v>360</v>
      </c>
      <c r="BH104" s="201" t="s">
        <v>360</v>
      </c>
      <c r="BI104" s="202" t="e">
        <v>#VALUE!</v>
      </c>
      <c r="BJ104" s="384" t="s">
        <v>360</v>
      </c>
      <c r="BK104" s="29" t="s">
        <v>85</v>
      </c>
      <c r="BL104" s="203" t="s">
        <v>85</v>
      </c>
      <c r="BM104" s="203" t="s">
        <v>3</v>
      </c>
      <c r="BN104" s="467"/>
      <c r="BO104" s="203" t="s">
        <v>269</v>
      </c>
    </row>
    <row r="105" spans="1:67">
      <c r="A105" s="457"/>
      <c r="B105" s="162" t="s">
        <v>375</v>
      </c>
      <c r="C105" s="338">
        <v>2050154.04</v>
      </c>
      <c r="D105" s="41">
        <v>2050154</v>
      </c>
      <c r="E105" s="48">
        <v>0.98665787199999999</v>
      </c>
      <c r="F105" s="49">
        <v>3936</v>
      </c>
      <c r="G105" s="49">
        <v>2389</v>
      </c>
      <c r="H105" s="349">
        <v>1732</v>
      </c>
      <c r="I105" s="345"/>
      <c r="J105" s="145">
        <v>2050154.04</v>
      </c>
      <c r="K105" s="145">
        <v>1</v>
      </c>
      <c r="L105" s="146">
        <v>1733.6</v>
      </c>
      <c r="M105" s="147">
        <v>173360</v>
      </c>
      <c r="N105" s="148">
        <v>1747.9</v>
      </c>
      <c r="O105" s="147">
        <v>174790</v>
      </c>
      <c r="P105" s="149">
        <v>3334</v>
      </c>
      <c r="Q105" s="49">
        <v>3221</v>
      </c>
      <c r="R105" s="49">
        <v>3221</v>
      </c>
      <c r="S105" s="49">
        <v>3440</v>
      </c>
      <c r="T105" s="150">
        <v>1733.6</v>
      </c>
      <c r="U105" s="357">
        <v>113</v>
      </c>
      <c r="V105" s="151">
        <v>3.5082272586153367E-2</v>
      </c>
      <c r="W105" s="149">
        <v>1487.4</v>
      </c>
      <c r="X105" s="152">
        <v>-0.17059041522048549</v>
      </c>
      <c r="Y105" s="162">
        <v>1.9</v>
      </c>
      <c r="Z105" s="153">
        <v>1.8</v>
      </c>
      <c r="AA105" s="145">
        <v>2050154.04</v>
      </c>
      <c r="AB105" s="145">
        <v>1</v>
      </c>
      <c r="AC105" s="162">
        <v>2114</v>
      </c>
      <c r="AD105" s="49">
        <v>2363</v>
      </c>
      <c r="AE105" s="156">
        <v>2363</v>
      </c>
      <c r="AF105" s="150">
        <v>2357.1256562079998</v>
      </c>
      <c r="AG105" s="363">
        <v>-249</v>
      </c>
      <c r="AH105" s="154">
        <v>-0.10537452391028354</v>
      </c>
      <c r="AI105" s="149">
        <v>5.8743437920002179</v>
      </c>
      <c r="AJ105" s="155">
        <v>2.4921640373854761E-3</v>
      </c>
      <c r="AK105" s="162">
        <v>1621</v>
      </c>
      <c r="AL105" s="49">
        <v>1509</v>
      </c>
      <c r="AM105" s="156">
        <v>1509</v>
      </c>
      <c r="AN105" s="150">
        <v>6.6656317913691393E-2</v>
      </c>
      <c r="AO105" s="363">
        <v>112</v>
      </c>
      <c r="AP105" s="154">
        <v>7.4221338634857525E-2</v>
      </c>
      <c r="AQ105" s="149">
        <v>-199.89143430400009</v>
      </c>
      <c r="AR105" s="155">
        <v>-0.11697140631137412</v>
      </c>
      <c r="AS105" s="368">
        <v>9.3504845408398703E-3</v>
      </c>
      <c r="AT105" s="52">
        <v>8.6332170032610567E-3</v>
      </c>
      <c r="AU105" s="162">
        <v>905</v>
      </c>
      <c r="AV105" s="349">
        <v>1015</v>
      </c>
      <c r="AW105" s="18">
        <v>745</v>
      </c>
      <c r="AX105" s="18">
        <v>95</v>
      </c>
      <c r="AY105" s="157">
        <v>840</v>
      </c>
      <c r="AZ105" s="158">
        <v>0.92817679558011046</v>
      </c>
      <c r="BA105" s="375">
        <v>1.1277968354557844</v>
      </c>
      <c r="BB105" s="18">
        <v>0</v>
      </c>
      <c r="BC105" s="159">
        <v>0</v>
      </c>
      <c r="BD105" s="380">
        <v>0</v>
      </c>
      <c r="BE105" s="18">
        <v>40</v>
      </c>
      <c r="BF105" s="18">
        <v>0</v>
      </c>
      <c r="BG105" s="157">
        <v>40</v>
      </c>
      <c r="BH105" s="159">
        <v>4.4198895027624308E-2</v>
      </c>
      <c r="BI105" s="160">
        <v>0.57776333369443544</v>
      </c>
      <c r="BJ105" s="370">
        <v>25</v>
      </c>
      <c r="BK105" s="18" t="s">
        <v>3</v>
      </c>
      <c r="BL105" s="161" t="s">
        <v>3</v>
      </c>
      <c r="BM105" s="161" t="s">
        <v>3</v>
      </c>
      <c r="BN105" s="18"/>
      <c r="BO105" s="161" t="s">
        <v>271</v>
      </c>
    </row>
    <row r="106" spans="1:67">
      <c r="A106" s="185" t="s">
        <v>86</v>
      </c>
      <c r="B106" s="185" t="s">
        <v>376</v>
      </c>
      <c r="C106" s="340">
        <v>2050155</v>
      </c>
      <c r="D106" s="460"/>
      <c r="E106" s="461"/>
      <c r="F106" s="462"/>
      <c r="G106" s="462"/>
      <c r="H106" s="350"/>
      <c r="I106" s="346">
        <v>122050155</v>
      </c>
      <c r="J106" s="463">
        <v>2050155</v>
      </c>
      <c r="K106" s="463">
        <v>1</v>
      </c>
      <c r="L106" s="189">
        <v>30.55</v>
      </c>
      <c r="M106" s="190">
        <v>3055</v>
      </c>
      <c r="N106" s="391">
        <v>31.6</v>
      </c>
      <c r="O106" s="190">
        <v>3160</v>
      </c>
      <c r="P106" s="191">
        <v>0</v>
      </c>
      <c r="Q106" s="462">
        <v>0</v>
      </c>
      <c r="R106" s="462">
        <v>0</v>
      </c>
      <c r="S106" s="462">
        <v>5</v>
      </c>
      <c r="T106" s="464">
        <v>0</v>
      </c>
      <c r="U106" s="358">
        <v>0</v>
      </c>
      <c r="V106" s="193" t="s">
        <v>360</v>
      </c>
      <c r="W106" s="191">
        <v>0</v>
      </c>
      <c r="X106" s="194">
        <v>0</v>
      </c>
      <c r="Y106" s="185">
        <v>0</v>
      </c>
      <c r="Z106" s="195">
        <v>0</v>
      </c>
      <c r="AA106" s="463">
        <v>2050155</v>
      </c>
      <c r="AB106" s="463">
        <v>1</v>
      </c>
      <c r="AC106" s="185">
        <v>0</v>
      </c>
      <c r="AD106" s="462">
        <v>0</v>
      </c>
      <c r="AE106" s="198">
        <v>0</v>
      </c>
      <c r="AF106" s="464">
        <v>1</v>
      </c>
      <c r="AG106" s="364">
        <v>0</v>
      </c>
      <c r="AH106" s="465"/>
      <c r="AI106" s="191">
        <v>-1</v>
      </c>
      <c r="AJ106" s="197">
        <v>-1</v>
      </c>
      <c r="AK106" s="185">
        <v>0</v>
      </c>
      <c r="AL106" s="462">
        <v>0</v>
      </c>
      <c r="AM106" s="198">
        <v>0</v>
      </c>
      <c r="AN106" s="464">
        <v>2</v>
      </c>
      <c r="AO106" s="364">
        <v>0</v>
      </c>
      <c r="AP106" s="465"/>
      <c r="AQ106" s="191">
        <v>-2</v>
      </c>
      <c r="AR106" s="197">
        <v>-1</v>
      </c>
      <c r="AS106" s="369">
        <v>0</v>
      </c>
      <c r="AT106" s="466">
        <v>0</v>
      </c>
      <c r="AU106" s="185" t="s">
        <v>360</v>
      </c>
      <c r="AV106" s="350"/>
      <c r="AW106" s="467" t="s">
        <v>360</v>
      </c>
      <c r="AX106" s="467" t="s">
        <v>360</v>
      </c>
      <c r="AY106" s="396" t="s">
        <v>360</v>
      </c>
      <c r="AZ106" s="397" t="s">
        <v>360</v>
      </c>
      <c r="BA106" s="376" t="e">
        <v>#VALUE!</v>
      </c>
      <c r="BB106" s="467" t="s">
        <v>360</v>
      </c>
      <c r="BC106" s="197" t="s">
        <v>360</v>
      </c>
      <c r="BD106" s="381" t="e">
        <v>#VALUE!</v>
      </c>
      <c r="BE106" s="467" t="s">
        <v>360</v>
      </c>
      <c r="BF106" s="467" t="s">
        <v>360</v>
      </c>
      <c r="BG106" s="396" t="s">
        <v>360</v>
      </c>
      <c r="BH106" s="197" t="s">
        <v>360</v>
      </c>
      <c r="BI106" s="400" t="e">
        <v>#VALUE!</v>
      </c>
      <c r="BJ106" s="384" t="s">
        <v>360</v>
      </c>
      <c r="BK106" s="467" t="s">
        <v>85</v>
      </c>
      <c r="BL106" s="203" t="s">
        <v>85</v>
      </c>
      <c r="BM106" s="203" t="s">
        <v>85</v>
      </c>
      <c r="BN106" s="467"/>
      <c r="BO106" s="203"/>
    </row>
    <row r="107" spans="1:67">
      <c r="A107" s="162" t="s">
        <v>421</v>
      </c>
      <c r="B107" s="162" t="s">
        <v>377</v>
      </c>
      <c r="C107" s="338"/>
      <c r="H107" s="349"/>
      <c r="I107" s="338"/>
      <c r="L107" s="146">
        <v>914.91</v>
      </c>
      <c r="M107" s="147">
        <v>91491</v>
      </c>
      <c r="N107" s="220"/>
      <c r="O107" s="38"/>
      <c r="P107" s="42">
        <v>4157</v>
      </c>
      <c r="R107" s="404">
        <v>4272</v>
      </c>
      <c r="U107" s="357">
        <v>4157</v>
      </c>
      <c r="V107" s="151"/>
      <c r="W107" s="149"/>
      <c r="Y107" s="162">
        <v>4.5</v>
      </c>
      <c r="Z107" s="40"/>
      <c r="AC107" s="162">
        <v>2064</v>
      </c>
      <c r="AE107" s="156"/>
      <c r="AF107" s="150"/>
      <c r="AG107" s="363">
        <v>2064</v>
      </c>
      <c r="AH107" s="154"/>
      <c r="AK107" s="162">
        <v>1814</v>
      </c>
      <c r="AM107" s="156">
        <v>0</v>
      </c>
      <c r="AO107" s="363">
        <v>1814</v>
      </c>
      <c r="AP107" s="154"/>
      <c r="AS107" s="368">
        <v>1.9827086817282576E-2</v>
      </c>
      <c r="AU107" s="162">
        <v>1395</v>
      </c>
      <c r="AV107" s="371"/>
      <c r="AW107" s="18">
        <v>1185</v>
      </c>
      <c r="AX107" s="18">
        <v>130</v>
      </c>
      <c r="AY107" s="157">
        <v>1315</v>
      </c>
      <c r="AZ107" s="158">
        <v>0.94265232974910396</v>
      </c>
      <c r="BA107" s="375">
        <v>1.1453855768518881</v>
      </c>
      <c r="BB107" s="18">
        <v>0</v>
      </c>
      <c r="BC107" s="159">
        <v>0</v>
      </c>
      <c r="BD107" s="380">
        <v>0</v>
      </c>
      <c r="BE107" s="18">
        <v>50</v>
      </c>
      <c r="BF107" s="18">
        <v>10</v>
      </c>
      <c r="BG107" s="157">
        <v>60</v>
      </c>
      <c r="BH107" s="159">
        <v>4.3010752688172046E-2</v>
      </c>
      <c r="BI107" s="160">
        <v>0.56223206128329473</v>
      </c>
      <c r="BJ107" s="370">
        <v>20</v>
      </c>
      <c r="BK107" s="18" t="s">
        <v>3</v>
      </c>
      <c r="BL107" s="161"/>
      <c r="BM107" s="161"/>
      <c r="BN107" s="370" t="s">
        <v>395</v>
      </c>
      <c r="BO107" s="161"/>
    </row>
    <row r="108" spans="1:67">
      <c r="A108" s="385" t="s">
        <v>422</v>
      </c>
      <c r="B108" s="162" t="s">
        <v>378</v>
      </c>
      <c r="C108" s="338"/>
      <c r="H108" s="349"/>
      <c r="I108" s="338"/>
      <c r="L108" s="146">
        <v>454.92</v>
      </c>
      <c r="M108" s="147">
        <v>45492</v>
      </c>
      <c r="N108" s="471"/>
      <c r="O108" s="38"/>
      <c r="P108" s="42">
        <v>13787</v>
      </c>
      <c r="R108" s="404">
        <v>13471</v>
      </c>
      <c r="U108" s="357">
        <v>13787</v>
      </c>
      <c r="V108" s="151"/>
      <c r="W108" s="149"/>
      <c r="Y108" s="162">
        <v>30.3</v>
      </c>
      <c r="Z108" s="40"/>
      <c r="AC108" s="162">
        <v>5705</v>
      </c>
      <c r="AE108" s="156"/>
      <c r="AF108" s="150"/>
      <c r="AG108" s="363">
        <v>5705</v>
      </c>
      <c r="AH108" s="154"/>
      <c r="AK108" s="162">
        <v>5510</v>
      </c>
      <c r="AM108" s="156">
        <v>0</v>
      </c>
      <c r="AO108" s="363">
        <v>5510</v>
      </c>
      <c r="AP108" s="154"/>
      <c r="AS108" s="368">
        <v>0.12112019695770684</v>
      </c>
      <c r="AU108" s="162">
        <v>5605</v>
      </c>
      <c r="AV108" s="370"/>
      <c r="AW108" s="18">
        <v>4990</v>
      </c>
      <c r="AX108" s="18">
        <v>355</v>
      </c>
      <c r="AY108" s="157">
        <v>5345</v>
      </c>
      <c r="AZ108" s="158">
        <v>0.95361284567350579</v>
      </c>
      <c r="BA108" s="375">
        <v>1.1587033361767993</v>
      </c>
      <c r="BB108" s="18">
        <v>50</v>
      </c>
      <c r="BC108" s="159">
        <v>8.9206066012488851E-3</v>
      </c>
      <c r="BD108" s="380">
        <v>0.1164570052382361</v>
      </c>
      <c r="BE108" s="18">
        <v>80</v>
      </c>
      <c r="BF108" s="18">
        <v>0</v>
      </c>
      <c r="BG108" s="157">
        <v>80</v>
      </c>
      <c r="BH108" s="159">
        <v>1.4272970561998216E-2</v>
      </c>
      <c r="BI108" s="160">
        <v>0.18657477858821198</v>
      </c>
      <c r="BJ108" s="370">
        <v>115</v>
      </c>
      <c r="BK108" s="18" t="s">
        <v>3</v>
      </c>
      <c r="BL108" s="161"/>
      <c r="BM108" s="161"/>
      <c r="BN108" s="370" t="s">
        <v>395</v>
      </c>
      <c r="BO108" s="161"/>
    </row>
    <row r="109" spans="1:67">
      <c r="A109" s="162" t="s">
        <v>397</v>
      </c>
      <c r="B109" s="162" t="s">
        <v>379</v>
      </c>
      <c r="C109" s="338"/>
      <c r="H109" s="349"/>
      <c r="I109" s="338"/>
      <c r="J109" s="204"/>
      <c r="K109" s="205"/>
      <c r="L109" s="146">
        <v>416.71</v>
      </c>
      <c r="M109" s="147">
        <v>41671</v>
      </c>
      <c r="N109" s="471"/>
      <c r="O109" s="38"/>
      <c r="P109" s="42">
        <v>4948</v>
      </c>
      <c r="R109" s="404">
        <v>4710</v>
      </c>
      <c r="U109" s="357">
        <v>4948</v>
      </c>
      <c r="V109" s="151"/>
      <c r="W109" s="149"/>
      <c r="Y109" s="162">
        <v>11.9</v>
      </c>
      <c r="Z109" s="40"/>
      <c r="AB109" s="205"/>
      <c r="AC109" s="162">
        <v>2277</v>
      </c>
      <c r="AE109" s="156"/>
      <c r="AF109" s="150"/>
      <c r="AG109" s="363">
        <v>2277</v>
      </c>
      <c r="AH109" s="154"/>
      <c r="AK109" s="162">
        <v>2063</v>
      </c>
      <c r="AM109" s="156">
        <v>0</v>
      </c>
      <c r="AO109" s="363">
        <v>2063</v>
      </c>
      <c r="AP109" s="154"/>
      <c r="AS109" s="368">
        <v>4.9506851287466104E-2</v>
      </c>
      <c r="AU109" s="162">
        <v>2020</v>
      </c>
      <c r="AV109" s="370"/>
      <c r="AW109" s="18">
        <v>1810</v>
      </c>
      <c r="AX109" s="18">
        <v>105</v>
      </c>
      <c r="AY109" s="157">
        <v>1915</v>
      </c>
      <c r="AZ109" s="158">
        <v>0.94801980198019797</v>
      </c>
      <c r="BA109" s="375">
        <v>1.1519074143137278</v>
      </c>
      <c r="BB109" s="18">
        <v>15</v>
      </c>
      <c r="BC109" s="159">
        <v>7.4257425742574254E-3</v>
      </c>
      <c r="BD109" s="380">
        <v>9.6941809063412862E-2</v>
      </c>
      <c r="BE109" s="18">
        <v>25</v>
      </c>
      <c r="BF109" s="18">
        <v>0</v>
      </c>
      <c r="BG109" s="157">
        <v>25</v>
      </c>
      <c r="BH109" s="159">
        <v>1.2376237623762377E-2</v>
      </c>
      <c r="BI109" s="160">
        <v>0.16178088397075002</v>
      </c>
      <c r="BJ109" s="370">
        <v>60</v>
      </c>
      <c r="BK109" s="18" t="s">
        <v>3</v>
      </c>
      <c r="BL109" s="161"/>
      <c r="BM109" s="161"/>
      <c r="BN109" s="370" t="s">
        <v>395</v>
      </c>
      <c r="BO109" s="161"/>
    </row>
    <row r="110" spans="1:67">
      <c r="A110" s="96" t="s">
        <v>400</v>
      </c>
      <c r="B110" s="96" t="s">
        <v>380</v>
      </c>
      <c r="C110" s="335"/>
      <c r="D110" s="206"/>
      <c r="E110" s="98"/>
      <c r="F110" s="99"/>
      <c r="G110" s="99"/>
      <c r="H110" s="214"/>
      <c r="I110" s="335"/>
      <c r="J110" s="206"/>
      <c r="K110" s="206"/>
      <c r="L110" s="101">
        <v>12.15</v>
      </c>
      <c r="M110" s="102">
        <v>1215</v>
      </c>
      <c r="N110" s="470"/>
      <c r="O110" s="351"/>
      <c r="P110" s="207">
        <v>2739</v>
      </c>
      <c r="Q110" s="99"/>
      <c r="R110" s="404">
        <v>1089</v>
      </c>
      <c r="S110" s="99"/>
      <c r="T110" s="99"/>
      <c r="U110" s="353">
        <v>2739</v>
      </c>
      <c r="V110" s="106"/>
      <c r="W110" s="104"/>
      <c r="X110" s="208"/>
      <c r="Y110" s="96">
        <v>225.5</v>
      </c>
      <c r="Z110" s="209"/>
      <c r="AA110" s="99"/>
      <c r="AB110" s="99"/>
      <c r="AC110" s="96">
        <v>1124</v>
      </c>
      <c r="AD110" s="210"/>
      <c r="AE110" s="111"/>
      <c r="AF110" s="105"/>
      <c r="AG110" s="360">
        <v>1124</v>
      </c>
      <c r="AH110" s="109"/>
      <c r="AI110" s="99"/>
      <c r="AJ110" s="210"/>
      <c r="AK110" s="96">
        <v>1101</v>
      </c>
      <c r="AL110" s="99"/>
      <c r="AM110" s="111">
        <v>0</v>
      </c>
      <c r="AN110" s="97"/>
      <c r="AO110" s="360">
        <v>1101</v>
      </c>
      <c r="AP110" s="109"/>
      <c r="AQ110" s="99"/>
      <c r="AR110" s="210"/>
      <c r="AS110" s="365">
        <v>0.90617283950617289</v>
      </c>
      <c r="AT110" s="99"/>
      <c r="AU110" s="96">
        <v>855</v>
      </c>
      <c r="AV110" s="339"/>
      <c r="AW110" s="97">
        <v>780</v>
      </c>
      <c r="AX110" s="97">
        <v>40</v>
      </c>
      <c r="AY110" s="113">
        <v>820</v>
      </c>
      <c r="AZ110" s="114">
        <v>0.95906432748538006</v>
      </c>
      <c r="BA110" s="372">
        <v>1.1653272508935359</v>
      </c>
      <c r="BB110" s="97">
        <v>0</v>
      </c>
      <c r="BC110" s="115">
        <v>0</v>
      </c>
      <c r="BD110" s="377">
        <v>0</v>
      </c>
      <c r="BE110" s="97">
        <v>20</v>
      </c>
      <c r="BF110" s="97">
        <v>0</v>
      </c>
      <c r="BG110" s="113">
        <v>20</v>
      </c>
      <c r="BH110" s="115">
        <v>2.3391812865497075E-2</v>
      </c>
      <c r="BI110" s="116">
        <v>0.30577533157512515</v>
      </c>
      <c r="BJ110" s="339">
        <v>20</v>
      </c>
      <c r="BK110" s="97" t="s">
        <v>7</v>
      </c>
      <c r="BL110" s="117"/>
      <c r="BM110" s="117"/>
      <c r="BN110" s="339" t="s">
        <v>395</v>
      </c>
      <c r="BO110" s="117"/>
    </row>
    <row r="111" spans="1:67" s="437" customFormat="1" ht="16.5" customHeight="1" thickBot="1">
      <c r="A111" s="405" t="s">
        <v>401</v>
      </c>
      <c r="B111" s="405"/>
      <c r="C111" s="406">
        <v>2050130.05</v>
      </c>
      <c r="D111" s="407"/>
      <c r="E111" s="408"/>
      <c r="F111" s="409"/>
      <c r="G111" s="409"/>
      <c r="H111" s="410"/>
      <c r="I111" s="411"/>
      <c r="J111" s="412"/>
      <c r="K111" s="413"/>
      <c r="L111" s="414"/>
      <c r="M111" s="415"/>
      <c r="N111" s="416"/>
      <c r="O111" s="415"/>
      <c r="P111" s="417"/>
      <c r="Q111" s="409"/>
      <c r="R111" s="409"/>
      <c r="S111" s="409"/>
      <c r="T111" s="418"/>
      <c r="U111" s="419"/>
      <c r="V111" s="420"/>
      <c r="W111" s="417"/>
      <c r="X111" s="421"/>
      <c r="Y111" s="405"/>
      <c r="Z111" s="422"/>
      <c r="AA111" s="412"/>
      <c r="AB111" s="412"/>
      <c r="AC111" s="405"/>
      <c r="AD111" s="409"/>
      <c r="AE111" s="423"/>
      <c r="AF111" s="418"/>
      <c r="AG111" s="424"/>
      <c r="AH111" s="425"/>
      <c r="AI111" s="417"/>
      <c r="AJ111" s="426"/>
      <c r="AK111" s="405"/>
      <c r="AL111" s="409"/>
      <c r="AM111" s="423"/>
      <c r="AN111" s="418"/>
      <c r="AO111" s="424"/>
      <c r="AP111" s="425"/>
      <c r="AQ111" s="417"/>
      <c r="AR111" s="426"/>
      <c r="AS111" s="427"/>
      <c r="AT111" s="428"/>
      <c r="AU111" s="405"/>
      <c r="AV111" s="410"/>
      <c r="AW111" s="429"/>
      <c r="AX111" s="429"/>
      <c r="AY111" s="430"/>
      <c r="AZ111" s="431"/>
      <c r="BA111" s="432"/>
      <c r="BB111" s="429"/>
      <c r="BC111" s="426"/>
      <c r="BD111" s="433"/>
      <c r="BE111" s="429"/>
      <c r="BF111" s="429"/>
      <c r="BG111" s="430"/>
      <c r="BH111" s="426"/>
      <c r="BI111" s="434"/>
      <c r="BJ111" s="435"/>
      <c r="BK111" s="429" t="s">
        <v>405</v>
      </c>
      <c r="BL111" s="436" t="s">
        <v>85</v>
      </c>
      <c r="BM111" s="436" t="s">
        <v>3</v>
      </c>
      <c r="BN111" s="435" t="s">
        <v>402</v>
      </c>
      <c r="BO111" s="436"/>
    </row>
    <row r="112" spans="1:67" ht="15.75" thickTop="1">
      <c r="W112" s="3"/>
      <c r="AF112" s="54"/>
    </row>
    <row r="113" spans="1:37">
      <c r="A113" s="444" t="s">
        <v>471</v>
      </c>
      <c r="B113" s="445"/>
      <c r="C113" s="445"/>
      <c r="D113" s="445"/>
      <c r="E113" s="445"/>
      <c r="F113" s="445"/>
      <c r="G113" s="445"/>
      <c r="H113" s="445"/>
      <c r="I113" s="445"/>
      <c r="J113" s="445"/>
      <c r="K113" s="445"/>
      <c r="L113" s="445"/>
      <c r="M113" s="446"/>
      <c r="W113" s="3"/>
    </row>
    <row r="114" spans="1:37">
      <c r="A114" s="447"/>
      <c r="B114" s="448"/>
      <c r="C114" s="448"/>
      <c r="D114" s="448"/>
      <c r="E114" s="448"/>
      <c r="F114" s="448"/>
      <c r="G114" s="448"/>
      <c r="H114" s="448"/>
      <c r="I114" s="448"/>
      <c r="J114" s="448"/>
      <c r="K114" s="448"/>
      <c r="L114" s="448"/>
      <c r="M114" s="449"/>
      <c r="W114" s="56"/>
    </row>
    <row r="115" spans="1:37">
      <c r="A115" s="450"/>
      <c r="B115" s="451"/>
      <c r="C115" s="451"/>
      <c r="D115" s="451"/>
      <c r="E115" s="451"/>
      <c r="F115" s="451"/>
      <c r="G115" s="451"/>
      <c r="H115" s="451"/>
      <c r="I115" s="451"/>
      <c r="J115" s="451"/>
      <c r="K115" s="451"/>
      <c r="L115" s="451"/>
      <c r="M115" s="452"/>
      <c r="W115" s="56"/>
      <c r="AH115" s="18"/>
    </row>
    <row r="116" spans="1:37" ht="15.75">
      <c r="K116" s="57"/>
      <c r="L116" s="57"/>
      <c r="M116" s="57"/>
      <c r="W116" s="56"/>
      <c r="AI116" s="2"/>
      <c r="AJ116" s="18"/>
      <c r="AK116" s="54"/>
    </row>
    <row r="117" spans="1:37" ht="15.75">
      <c r="K117" s="57"/>
      <c r="L117" s="57"/>
      <c r="M117" s="57"/>
      <c r="W117" s="56"/>
      <c r="AJ117" s="49"/>
      <c r="AK117" s="41"/>
    </row>
    <row r="118" spans="1:37" ht="15.75">
      <c r="K118" s="57"/>
      <c r="L118" s="57"/>
      <c r="M118" s="57"/>
      <c r="AF118" s="49"/>
      <c r="AJ118" s="49"/>
      <c r="AK118" s="41"/>
    </row>
    <row r="119" spans="1:37">
      <c r="AF119" s="49"/>
      <c r="AJ119" s="49"/>
      <c r="AK119" s="41"/>
    </row>
    <row r="120" spans="1:37">
      <c r="AF120" s="49"/>
      <c r="AJ120" s="49"/>
      <c r="AK120" s="41"/>
    </row>
    <row r="121" spans="1:37">
      <c r="AF121" s="49"/>
      <c r="AJ121" s="49"/>
      <c r="AK121" s="41"/>
    </row>
    <row r="122" spans="1:37">
      <c r="AF122" s="49"/>
      <c r="AJ122" s="49"/>
      <c r="AK122" s="41"/>
    </row>
    <row r="123" spans="1:37">
      <c r="AF123" s="49"/>
      <c r="AI123" s="2"/>
      <c r="AJ123" s="18"/>
      <c r="AK123" s="39"/>
    </row>
    <row r="124" spans="1:37">
      <c r="AF124" s="49"/>
    </row>
    <row r="125" spans="1:37">
      <c r="P125" s="41"/>
      <c r="R125" s="2"/>
      <c r="S125" s="18"/>
      <c r="AF125" s="49"/>
    </row>
    <row r="126" spans="1:37">
      <c r="AF126" s="49"/>
    </row>
    <row r="127" spans="1:37">
      <c r="AB127" s="41"/>
      <c r="AF127" s="49"/>
    </row>
  </sheetData>
  <autoFilter ref="A1:BO111" xr:uid="{CE2A390F-4300-48CF-94B0-8F8090ACB90C}">
    <sortState xmlns:xlrd2="http://schemas.microsoft.com/office/spreadsheetml/2017/richdata2" ref="A2:BO111">
      <sortCondition ref="B1:B111"/>
    </sortState>
  </autoFilter>
  <mergeCells count="1">
    <mergeCell ref="A113:M115"/>
  </mergeCells>
  <conditionalFormatting sqref="BM1:BN1">
    <cfRule type="containsText" dxfId="0" priority="1" operator="containsText" text="auto">
      <formula>NOT(ISERROR(SEARCH("auto",BM1)))</formula>
    </cfRule>
  </conditionalFormatting>
  <pageMargins left="0.51181102362204722" right="0.51181102362204722" top="0.23622047244094491" bottom="0.31496062992125984" header="0.31496062992125984" footer="0.11811023622047245"/>
  <pageSetup paperSize="3" orientation="landscape" r:id="rId1"/>
  <headerFooter>
    <oddFooter>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8"/>
  <sheetViews>
    <sheetView workbookViewId="0">
      <selection activeCell="I16" sqref="I16"/>
    </sheetView>
  </sheetViews>
  <sheetFormatPr defaultRowHeight="15"/>
  <cols>
    <col min="1" max="1" width="39.140625" customWidth="1"/>
    <col min="2" max="2" width="20.28515625" bestFit="1" customWidth="1"/>
    <col min="3" max="3" width="16.42578125" bestFit="1" customWidth="1"/>
    <col min="4" max="4" width="12.85546875" bestFit="1" customWidth="1"/>
    <col min="5" max="5" width="16.42578125" bestFit="1" customWidth="1"/>
    <col min="7" max="7" width="16.42578125" bestFit="1" customWidth="1"/>
  </cols>
  <sheetData>
    <row r="2" spans="1:7" ht="15.75" thickBot="1"/>
    <row r="3" spans="1:7" ht="15.75">
      <c r="A3" s="4"/>
      <c r="B3" s="5" t="s">
        <v>3</v>
      </c>
      <c r="C3" s="453" t="s">
        <v>0</v>
      </c>
      <c r="D3" s="454"/>
      <c r="E3" s="455" t="s">
        <v>38</v>
      </c>
      <c r="F3" s="456"/>
    </row>
    <row r="4" spans="1:7" ht="30.75" thickBot="1">
      <c r="A4" s="6">
        <v>2016</v>
      </c>
      <c r="B4" s="7" t="s">
        <v>2</v>
      </c>
      <c r="C4" s="8" t="s">
        <v>15</v>
      </c>
      <c r="D4" s="9" t="s">
        <v>1</v>
      </c>
      <c r="E4" s="10" t="s">
        <v>15</v>
      </c>
      <c r="F4" s="11" t="s">
        <v>1</v>
      </c>
      <c r="G4" s="2"/>
    </row>
    <row r="5" spans="1:7">
      <c r="A5" s="12" t="s">
        <v>39</v>
      </c>
      <c r="B5" s="13"/>
      <c r="C5" s="14">
        <v>9.4799999999999995E-2</v>
      </c>
      <c r="D5" s="15">
        <v>6.8900000000000003E-2</v>
      </c>
      <c r="E5" s="16">
        <v>0.11799999999999999</v>
      </c>
      <c r="F5" s="17">
        <v>0.16250000000000001</v>
      </c>
      <c r="G5" s="18"/>
    </row>
    <row r="6" spans="1:7" ht="17.25">
      <c r="A6" s="19" t="s">
        <v>40</v>
      </c>
      <c r="B6" s="20" t="s">
        <v>41</v>
      </c>
      <c r="C6" s="21"/>
      <c r="D6" s="22"/>
      <c r="E6" s="23"/>
      <c r="F6" s="24"/>
      <c r="G6" s="25"/>
    </row>
    <row r="7" spans="1:7" ht="15.75">
      <c r="A7" s="19" t="s">
        <v>42</v>
      </c>
      <c r="B7" s="26"/>
      <c r="C7" s="27">
        <f>C5*1.5</f>
        <v>0.14219999999999999</v>
      </c>
      <c r="D7" s="28">
        <f>D5*1.5</f>
        <v>0.10335</v>
      </c>
      <c r="E7" s="29"/>
      <c r="F7" s="30"/>
      <c r="G7" s="31"/>
    </row>
    <row r="8" spans="1:7" ht="16.5" thickBot="1">
      <c r="A8" s="32" t="s">
        <v>43</v>
      </c>
      <c r="B8" s="33"/>
      <c r="C8" s="34"/>
      <c r="D8" s="35"/>
      <c r="E8" s="36">
        <f>E5*1.5</f>
        <v>0.17699999999999999</v>
      </c>
      <c r="F8" s="37">
        <f>F5*0.5</f>
        <v>8.1250000000000003E-2</v>
      </c>
      <c r="G8" s="18"/>
    </row>
    <row r="9" spans="1:7">
      <c r="C9" s="18"/>
      <c r="D9" s="18"/>
      <c r="E9" s="18"/>
      <c r="F9" s="18"/>
    </row>
    <row r="10" spans="1:7" ht="15.75" thickBot="1">
      <c r="A10" s="1"/>
    </row>
    <row r="11" spans="1:7" ht="15.75">
      <c r="A11" s="4"/>
      <c r="B11" s="5" t="s">
        <v>3</v>
      </c>
      <c r="C11" s="453" t="s">
        <v>0</v>
      </c>
      <c r="D11" s="454"/>
      <c r="E11" s="455" t="s">
        <v>38</v>
      </c>
      <c r="F11" s="456"/>
    </row>
    <row r="12" spans="1:7" ht="30.75" thickBot="1">
      <c r="A12" s="6">
        <v>2021</v>
      </c>
      <c r="B12" s="7" t="s">
        <v>2</v>
      </c>
      <c r="C12" s="8" t="s">
        <v>15</v>
      </c>
      <c r="D12" s="9" t="s">
        <v>1</v>
      </c>
      <c r="E12" s="10" t="s">
        <v>15</v>
      </c>
      <c r="F12" s="11" t="s">
        <v>1</v>
      </c>
    </row>
    <row r="13" spans="1:7">
      <c r="A13" s="12" t="s">
        <v>39</v>
      </c>
      <c r="B13" s="13"/>
      <c r="C13" s="14">
        <v>7.5999999999999998E-2</v>
      </c>
      <c r="D13" s="43">
        <v>6.1699999999999998E-2</v>
      </c>
      <c r="E13" s="16">
        <v>7.6999999999999999E-2</v>
      </c>
      <c r="F13" s="43">
        <v>0.10199999999999999</v>
      </c>
    </row>
    <row r="14" spans="1:7" ht="17.25">
      <c r="A14" s="19" t="s">
        <v>40</v>
      </c>
      <c r="B14" s="20" t="s">
        <v>41</v>
      </c>
      <c r="C14" s="21"/>
      <c r="D14" s="22"/>
      <c r="E14" s="23"/>
      <c r="F14" s="24"/>
    </row>
    <row r="15" spans="1:7" ht="15.75">
      <c r="A15" s="19" t="s">
        <v>42</v>
      </c>
      <c r="B15" s="26"/>
      <c r="C15" s="27">
        <f>C13*1.5</f>
        <v>0.11399999999999999</v>
      </c>
      <c r="D15" s="28">
        <f>D13*1.5</f>
        <v>9.2549999999999993E-2</v>
      </c>
      <c r="E15" s="29"/>
      <c r="F15" s="30"/>
    </row>
    <row r="16" spans="1:7" ht="16.5" thickBot="1">
      <c r="A16" s="32" t="s">
        <v>43</v>
      </c>
      <c r="B16" s="33"/>
      <c r="C16" s="34"/>
      <c r="D16" s="35"/>
      <c r="E16" s="36">
        <f>E13*1.5</f>
        <v>0.11549999999999999</v>
      </c>
      <c r="F16" s="37">
        <f>F13*0.5</f>
        <v>5.0999999999999997E-2</v>
      </c>
    </row>
    <row r="18" spans="1:1">
      <c r="A18" s="1" t="s">
        <v>14</v>
      </c>
    </row>
  </sheetData>
  <mergeCells count="4">
    <mergeCell ref="C3:D3"/>
    <mergeCell ref="E3:F3"/>
    <mergeCell ref="C11:D11"/>
    <mergeCell ref="E11:F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B79F-5B15-4503-ACE2-9FCE180391B1}">
  <dimension ref="A1:T43"/>
  <sheetViews>
    <sheetView zoomScaleNormal="100" workbookViewId="0">
      <selection activeCell="B2" sqref="B2:B24"/>
    </sheetView>
  </sheetViews>
  <sheetFormatPr defaultRowHeight="15"/>
  <cols>
    <col min="1" max="1" width="12.7109375" style="222" customWidth="1"/>
    <col min="2" max="8" width="10.7109375" style="222" customWidth="1"/>
    <col min="9" max="9" width="11.140625" style="222" bestFit="1" customWidth="1"/>
    <col min="10" max="17" width="10.7109375" style="222" customWidth="1"/>
    <col min="18" max="18" width="11" style="222" customWidth="1"/>
    <col min="19" max="19" width="9.140625" style="222"/>
    <col min="20" max="20" width="11" style="222" bestFit="1" customWidth="1"/>
    <col min="21" max="16384" width="9.140625" style="222"/>
  </cols>
  <sheetData>
    <row r="1" spans="1:20" ht="56.25" customHeight="1" thickBot="1"/>
    <row r="2" spans="1:20" ht="51.75" thickBot="1">
      <c r="A2" s="286" t="s">
        <v>23</v>
      </c>
      <c r="B2" s="285" t="s">
        <v>24</v>
      </c>
      <c r="C2" s="284" t="s">
        <v>25</v>
      </c>
      <c r="D2" s="285" t="s">
        <v>26</v>
      </c>
      <c r="E2" s="284" t="s">
        <v>27</v>
      </c>
      <c r="F2" s="308" t="s">
        <v>225</v>
      </c>
      <c r="G2" s="307" t="s">
        <v>410</v>
      </c>
      <c r="H2" s="308" t="s">
        <v>28</v>
      </c>
      <c r="I2" s="284" t="s">
        <v>87</v>
      </c>
      <c r="J2" s="308" t="s">
        <v>227</v>
      </c>
      <c r="K2" s="307" t="s">
        <v>411</v>
      </c>
      <c r="L2" s="282" t="s">
        <v>88</v>
      </c>
      <c r="M2" s="307" t="s">
        <v>412</v>
      </c>
      <c r="Q2" s="226"/>
      <c r="R2" s="226"/>
      <c r="S2" s="226"/>
      <c r="T2" s="306"/>
    </row>
    <row r="3" spans="1:20">
      <c r="A3" s="280" t="s">
        <v>5</v>
      </c>
      <c r="B3" s="278">
        <v>56970.411465079997</v>
      </c>
      <c r="C3" s="279">
        <f>B3/$B$8</f>
        <v>0.15279407038242926</v>
      </c>
      <c r="D3" s="278">
        <v>59390</v>
      </c>
      <c r="E3" s="276">
        <f>D3/$D$8</f>
        <v>0.14722724906418105</v>
      </c>
      <c r="F3" s="275">
        <v>68407</v>
      </c>
      <c r="G3" s="273">
        <f>F3/F8</f>
        <v>0.146889755917398</v>
      </c>
      <c r="H3" s="277">
        <f t="shared" ref="H3:H8" si="0">D3-B3</f>
        <v>2419.5885349200034</v>
      </c>
      <c r="I3" s="276">
        <f t="shared" ref="I3:I8" si="1">(D3-B3)/B3</f>
        <v>4.2470968221865309E-2</v>
      </c>
      <c r="J3" s="275">
        <f>F3-D3</f>
        <v>9017</v>
      </c>
      <c r="K3" s="273">
        <f t="shared" ref="K3:K8" si="2">J3/D3</f>
        <v>0.15182690688668127</v>
      </c>
      <c r="L3" s="274">
        <f>H3/H8</f>
        <v>7.9246267122373246E-2</v>
      </c>
      <c r="M3" s="273">
        <f>J3/J8</f>
        <v>0.14470495723203824</v>
      </c>
      <c r="Q3" s="226"/>
      <c r="R3" s="226"/>
      <c r="S3" s="226"/>
      <c r="T3" s="227"/>
    </row>
    <row r="4" spans="1:20">
      <c r="A4" s="272" t="s">
        <v>6</v>
      </c>
      <c r="B4" s="270">
        <v>52274</v>
      </c>
      <c r="C4" s="271">
        <f>B4/$B$8</f>
        <v>0.14019834208265869</v>
      </c>
      <c r="D4" s="270">
        <v>50285</v>
      </c>
      <c r="E4" s="268">
        <f>D4/$D$8</f>
        <v>0.12465604006048737</v>
      </c>
      <c r="F4" s="267">
        <v>54780</v>
      </c>
      <c r="G4" s="265">
        <f>F4/F8</f>
        <v>0.11762861738060523</v>
      </c>
      <c r="H4" s="269">
        <f t="shared" si="0"/>
        <v>-1989</v>
      </c>
      <c r="I4" s="268">
        <f t="shared" si="1"/>
        <v>-3.8049508359796459E-2</v>
      </c>
      <c r="J4" s="267">
        <f>F4-D4</f>
        <v>4495</v>
      </c>
      <c r="K4" s="265">
        <f t="shared" si="2"/>
        <v>8.9390474296509898E-2</v>
      </c>
      <c r="L4" s="266">
        <f>H4/H8</f>
        <v>-6.5143648612805014E-2</v>
      </c>
      <c r="M4" s="265">
        <f>J4/J8</f>
        <v>7.2135830404570472E-2</v>
      </c>
      <c r="Q4" s="226"/>
      <c r="R4" s="226"/>
      <c r="S4" s="226"/>
      <c r="T4" s="227"/>
    </row>
    <row r="5" spans="1:20">
      <c r="A5" s="264" t="s">
        <v>7</v>
      </c>
      <c r="B5" s="262">
        <v>174215.58853491998</v>
      </c>
      <c r="C5" s="263">
        <f>B5/$B$8</f>
        <v>0.46724445570552137</v>
      </c>
      <c r="D5" s="262">
        <v>209449</v>
      </c>
      <c r="E5" s="259">
        <f>D5/$D$8</f>
        <v>0.51922209276382658</v>
      </c>
      <c r="F5" s="258">
        <v>230468</v>
      </c>
      <c r="G5" s="256">
        <f>F5/F8</f>
        <v>0.49488193118790302</v>
      </c>
      <c r="H5" s="260">
        <f t="shared" si="0"/>
        <v>35233.411465080018</v>
      </c>
      <c r="I5" s="259">
        <f t="shared" si="1"/>
        <v>0.20224029182106049</v>
      </c>
      <c r="J5" s="258">
        <f>F5-D5</f>
        <v>21019</v>
      </c>
      <c r="K5" s="256">
        <f t="shared" si="2"/>
        <v>0.10035378540838104</v>
      </c>
      <c r="L5" s="257">
        <f>H5/H8</f>
        <v>1.1539632860289331</v>
      </c>
      <c r="M5" s="256">
        <f>J5/J8</f>
        <v>0.33731324121772344</v>
      </c>
      <c r="Q5" s="226"/>
      <c r="R5" s="226"/>
      <c r="S5" s="226"/>
      <c r="T5" s="227"/>
    </row>
    <row r="6" spans="1:20">
      <c r="A6" s="255" t="s">
        <v>3</v>
      </c>
      <c r="B6" s="253">
        <v>89328.464249811994</v>
      </c>
      <c r="C6" s="254">
        <f>B6/$B$8</f>
        <v>0.23957804240375119</v>
      </c>
      <c r="D6" s="253">
        <v>84210</v>
      </c>
      <c r="E6" s="250">
        <f>D6/$D$8</f>
        <v>0.20875579464042243</v>
      </c>
      <c r="F6" s="249">
        <v>112003</v>
      </c>
      <c r="G6" s="247">
        <f>F6/F8</f>
        <v>0.24050306740562119</v>
      </c>
      <c r="H6" s="251">
        <f t="shared" si="0"/>
        <v>-5118.4642498119938</v>
      </c>
      <c r="I6" s="250">
        <f t="shared" si="1"/>
        <v>-5.7299364685123491E-2</v>
      </c>
      <c r="J6" s="249">
        <f>F6-D6</f>
        <v>27793</v>
      </c>
      <c r="K6" s="247">
        <f t="shared" si="2"/>
        <v>0.33004393777461111</v>
      </c>
      <c r="L6" s="248">
        <f>H6/H8</f>
        <v>-0.16763973681596636</v>
      </c>
      <c r="M6" s="247">
        <f>J6/J8</f>
        <v>0.44602249931795934</v>
      </c>
      <c r="Q6" s="226"/>
      <c r="R6" s="226"/>
      <c r="S6" s="226"/>
      <c r="T6" s="227"/>
    </row>
    <row r="7" spans="1:20" ht="15.75" thickBot="1">
      <c r="A7" s="246" t="s">
        <v>85</v>
      </c>
      <c r="B7" s="245">
        <v>69.01197612</v>
      </c>
      <c r="C7" s="305">
        <f>B7/B8</f>
        <v>1.8508942563936245E-4</v>
      </c>
      <c r="D7" s="243">
        <v>56</v>
      </c>
      <c r="E7" s="304">
        <f>D7/D8</f>
        <v>1.3882347108257518E-4</v>
      </c>
      <c r="F7" s="242">
        <v>45</v>
      </c>
      <c r="G7" s="237">
        <f>F7/F8</f>
        <v>9.6628108472567283E-5</v>
      </c>
      <c r="H7" s="241">
        <f t="shared" si="0"/>
        <v>-13.01197612</v>
      </c>
      <c r="I7" s="240">
        <f t="shared" si="1"/>
        <v>-0.18854663859174825</v>
      </c>
      <c r="J7" s="239">
        <f>F7-D7</f>
        <v>-11</v>
      </c>
      <c r="K7" s="237">
        <f t="shared" si="2"/>
        <v>-0.19642857142857142</v>
      </c>
      <c r="L7" s="238">
        <f>H7/H8</f>
        <v>-4.2616772253368016E-4</v>
      </c>
      <c r="M7" s="237">
        <f>J7/J8</f>
        <v>-1.7652817229149616E-4</v>
      </c>
      <c r="Q7" s="226"/>
      <c r="R7" s="226"/>
      <c r="S7" s="226"/>
      <c r="T7" s="227"/>
    </row>
    <row r="8" spans="1:20" ht="15.75" thickBot="1">
      <c r="A8" s="236" t="s">
        <v>8</v>
      </c>
      <c r="B8" s="219">
        <f>SUM(B3:B7)</f>
        <v>372857.47622593201</v>
      </c>
      <c r="C8" s="235"/>
      <c r="D8" s="219">
        <f>SUM(D3:D7)</f>
        <v>403390</v>
      </c>
      <c r="E8" s="234"/>
      <c r="F8" s="300">
        <f>SUM(F3:F7)</f>
        <v>465703</v>
      </c>
      <c r="G8" s="298"/>
      <c r="H8" s="301">
        <f t="shared" si="0"/>
        <v>30532.523774067988</v>
      </c>
      <c r="I8" s="232">
        <f t="shared" si="1"/>
        <v>8.1887921580971287E-2</v>
      </c>
      <c r="J8" s="300">
        <f>SUM(J3:J7)</f>
        <v>62313</v>
      </c>
      <c r="K8" s="299">
        <f t="shared" si="2"/>
        <v>0.15447333845658048</v>
      </c>
      <c r="L8" s="229"/>
      <c r="M8" s="298"/>
      <c r="Q8" s="226"/>
      <c r="R8" s="226"/>
      <c r="S8" s="226"/>
      <c r="T8" s="227"/>
    </row>
    <row r="9" spans="1:20" ht="15.75" thickBot="1">
      <c r="A9" s="297"/>
      <c r="B9" s="295"/>
      <c r="C9" s="296"/>
      <c r="D9" s="295"/>
      <c r="E9" s="294"/>
      <c r="F9" s="291"/>
      <c r="G9" s="289"/>
      <c r="H9" s="293"/>
      <c r="I9" s="292"/>
      <c r="J9" s="291"/>
      <c r="K9" s="289"/>
      <c r="L9" s="290"/>
      <c r="M9" s="289"/>
      <c r="Q9" s="226"/>
      <c r="R9" s="303"/>
      <c r="S9" s="303"/>
      <c r="T9" s="302"/>
    </row>
    <row r="10" spans="1:20" ht="51.75" thickBot="1">
      <c r="A10" s="286" t="s">
        <v>23</v>
      </c>
      <c r="B10" s="285" t="s">
        <v>89</v>
      </c>
      <c r="C10" s="284" t="s">
        <v>90</v>
      </c>
      <c r="D10" s="285" t="s">
        <v>91</v>
      </c>
      <c r="E10" s="284" t="s">
        <v>92</v>
      </c>
      <c r="F10" s="283" t="s">
        <v>234</v>
      </c>
      <c r="G10" s="281" t="s">
        <v>413</v>
      </c>
      <c r="H10" s="283" t="s">
        <v>93</v>
      </c>
      <c r="I10" s="284" t="s">
        <v>94</v>
      </c>
      <c r="J10" s="283" t="s">
        <v>414</v>
      </c>
      <c r="K10" s="281" t="s">
        <v>415</v>
      </c>
      <c r="L10" s="282" t="s">
        <v>95</v>
      </c>
      <c r="M10" s="281" t="s">
        <v>416</v>
      </c>
      <c r="T10" s="227"/>
    </row>
    <row r="11" spans="1:20">
      <c r="A11" s="280" t="s">
        <v>5</v>
      </c>
      <c r="B11" s="278">
        <v>32076.222388599999</v>
      </c>
      <c r="C11" s="279">
        <f>B11/$B$16</f>
        <v>0.19235328653520661</v>
      </c>
      <c r="D11" s="278">
        <v>34348</v>
      </c>
      <c r="E11" s="276">
        <f>D11/$D$16</f>
        <v>0.1832108300707283</v>
      </c>
      <c r="F11" s="275">
        <v>37821</v>
      </c>
      <c r="G11" s="273">
        <f>F11/F16</f>
        <v>0.17857867972368727</v>
      </c>
      <c r="H11" s="277">
        <f t="shared" ref="H11:H16" si="3">D11-B11</f>
        <v>2271.7776114000008</v>
      </c>
      <c r="I11" s="276">
        <f t="shared" ref="I11:I16" si="4">(D11-B11)/B11</f>
        <v>7.0824350320235915E-2</v>
      </c>
      <c r="J11" s="275">
        <f>F11-D11</f>
        <v>3473</v>
      </c>
      <c r="K11" s="273">
        <f t="shared" ref="K11:K16" si="5">J11/D11</f>
        <v>0.10111214626761383</v>
      </c>
      <c r="L11" s="274">
        <f>H11/H16</f>
        <v>0.10963553314920217</v>
      </c>
      <c r="M11" s="273">
        <f>J11/J16</f>
        <v>0.14285714285714285</v>
      </c>
      <c r="Q11" s="226"/>
      <c r="R11" s="226"/>
      <c r="S11" s="226"/>
      <c r="T11" s="227"/>
    </row>
    <row r="12" spans="1:20">
      <c r="A12" s="272" t="s">
        <v>6</v>
      </c>
      <c r="B12" s="270">
        <v>28379</v>
      </c>
      <c r="C12" s="271">
        <f>B12/$B$16</f>
        <v>0.170181945132127</v>
      </c>
      <c r="D12" s="270">
        <v>28008</v>
      </c>
      <c r="E12" s="268">
        <f>D12/$D$16</f>
        <v>0.1493935288407173</v>
      </c>
      <c r="F12" s="267">
        <v>28581</v>
      </c>
      <c r="G12" s="265">
        <f>F12/F16</f>
        <v>0.13495035152911625</v>
      </c>
      <c r="H12" s="269">
        <f t="shared" si="3"/>
        <v>-371</v>
      </c>
      <c r="I12" s="268">
        <f t="shared" si="4"/>
        <v>-1.3073046971352056E-2</v>
      </c>
      <c r="J12" s="267">
        <f>F12-D12</f>
        <v>573</v>
      </c>
      <c r="K12" s="265">
        <f t="shared" si="5"/>
        <v>2.0458440445586975E-2</v>
      </c>
      <c r="L12" s="266">
        <f>H12/H16</f>
        <v>-1.7904385796498737E-2</v>
      </c>
      <c r="M12" s="265">
        <f>J12/J16</f>
        <v>2.3569577557484265E-2</v>
      </c>
      <c r="Q12" s="226"/>
      <c r="R12" s="226"/>
      <c r="S12" s="226"/>
      <c r="T12" s="227"/>
    </row>
    <row r="13" spans="1:20">
      <c r="A13" s="264" t="s">
        <v>7</v>
      </c>
      <c r="B13" s="262">
        <v>70554.777611400001</v>
      </c>
      <c r="C13" s="263">
        <f>B13/$B$16</f>
        <v>0.42309980239869965</v>
      </c>
      <c r="D13" s="262">
        <v>88525</v>
      </c>
      <c r="E13" s="259">
        <f>D13/$D$16</f>
        <v>0.47218873681178591</v>
      </c>
      <c r="F13" s="258">
        <v>97428</v>
      </c>
      <c r="G13" s="256">
        <f>F13/F16</f>
        <v>0.46002389170353514</v>
      </c>
      <c r="H13" s="260">
        <f t="shared" si="3"/>
        <v>17970.222388599999</v>
      </c>
      <c r="I13" s="259">
        <f t="shared" si="4"/>
        <v>0.25469887365496324</v>
      </c>
      <c r="J13" s="258">
        <f>F13-D13</f>
        <v>8903</v>
      </c>
      <c r="K13" s="256">
        <f t="shared" si="5"/>
        <v>0.10057046032194296</v>
      </c>
      <c r="L13" s="257">
        <f>H13/H16</f>
        <v>0.86723933825976673</v>
      </c>
      <c r="M13" s="256">
        <f>J13/J16</f>
        <v>0.36621282546995187</v>
      </c>
      <c r="Q13" s="226"/>
      <c r="R13" s="226"/>
      <c r="S13" s="226"/>
      <c r="T13" s="227"/>
    </row>
    <row r="14" spans="1:20">
      <c r="A14" s="255" t="s">
        <v>3</v>
      </c>
      <c r="B14" s="253">
        <v>35707.997161907006</v>
      </c>
      <c r="C14" s="254">
        <f>B14/$B$16</f>
        <v>0.21413215454335266</v>
      </c>
      <c r="D14" s="253">
        <v>36580</v>
      </c>
      <c r="E14" s="250">
        <f>D14/$D$16</f>
        <v>0.19511622697063122</v>
      </c>
      <c r="F14" s="249">
        <v>47943</v>
      </c>
      <c r="G14" s="247">
        <f>F14/F16</f>
        <v>0.22637153015501277</v>
      </c>
      <c r="H14" s="251">
        <f t="shared" si="3"/>
        <v>872.00283809299435</v>
      </c>
      <c r="I14" s="250">
        <f t="shared" si="4"/>
        <v>2.4420379393981798E-2</v>
      </c>
      <c r="J14" s="249">
        <f>F14-D14</f>
        <v>11363</v>
      </c>
      <c r="K14" s="247">
        <f t="shared" si="5"/>
        <v>0.31063422635319848</v>
      </c>
      <c r="L14" s="248">
        <f>H14/H16</f>
        <v>4.2082682557570882E-2</v>
      </c>
      <c r="M14" s="247">
        <f>J14/J16</f>
        <v>0.46740158775862778</v>
      </c>
      <c r="Q14" s="226"/>
      <c r="R14" s="226"/>
      <c r="S14" s="226"/>
      <c r="T14" s="227"/>
    </row>
    <row r="15" spans="1:20" ht="15.75" thickBot="1">
      <c r="A15" s="246" t="s">
        <v>85</v>
      </c>
      <c r="B15" s="245">
        <v>38.822887170000001</v>
      </c>
      <c r="C15" s="244">
        <f>B15/$B$16</f>
        <v>2.3281139061403494E-4</v>
      </c>
      <c r="D15" s="243">
        <v>17</v>
      </c>
      <c r="E15" s="240">
        <f>D15/$D$16</f>
        <v>9.0677306137253432E-5</v>
      </c>
      <c r="F15" s="242">
        <v>16</v>
      </c>
      <c r="G15" s="237">
        <f>F15/F16</f>
        <v>7.5546888648607809E-5</v>
      </c>
      <c r="H15" s="241">
        <f t="shared" si="3"/>
        <v>-21.822887170000001</v>
      </c>
      <c r="I15" s="240">
        <f t="shared" si="4"/>
        <v>-0.56211396835172578</v>
      </c>
      <c r="J15" s="239">
        <f>F15-D15</f>
        <v>-1</v>
      </c>
      <c r="K15" s="237">
        <f t="shared" si="5"/>
        <v>-5.8823529411764705E-2</v>
      </c>
      <c r="L15" s="238">
        <f>H15/H16</f>
        <v>-1.0531681700408156E-3</v>
      </c>
      <c r="M15" s="237">
        <f>J15/J16</f>
        <v>-4.1133643206778821E-5</v>
      </c>
      <c r="Q15" s="226"/>
      <c r="R15" s="226"/>
      <c r="S15" s="226"/>
      <c r="T15" s="227"/>
    </row>
    <row r="16" spans="1:20" ht="15.75" thickBot="1">
      <c r="A16" s="236" t="s">
        <v>8</v>
      </c>
      <c r="B16" s="219">
        <f>SUM(B11:B15)</f>
        <v>166756.82004907701</v>
      </c>
      <c r="C16" s="235"/>
      <c r="D16" s="219">
        <f>SUM(D11:D15)</f>
        <v>187478</v>
      </c>
      <c r="E16" s="234"/>
      <c r="F16" s="300">
        <f>SUM(F11:F15)</f>
        <v>211789</v>
      </c>
      <c r="G16" s="298"/>
      <c r="H16" s="301">
        <f t="shared" si="3"/>
        <v>20721.17995092299</v>
      </c>
      <c r="I16" s="232">
        <f t="shared" si="4"/>
        <v>0.12425986502276001</v>
      </c>
      <c r="J16" s="300">
        <f>SUM(J11:J15)</f>
        <v>24311</v>
      </c>
      <c r="K16" s="299">
        <f t="shared" si="5"/>
        <v>0.12967388173545696</v>
      </c>
      <c r="L16" s="229"/>
      <c r="M16" s="298"/>
      <c r="Q16" s="226"/>
      <c r="R16" s="226"/>
      <c r="S16" s="226"/>
      <c r="T16" s="227"/>
    </row>
    <row r="17" spans="1:20" ht="15.75" thickBot="1">
      <c r="A17" s="297"/>
      <c r="B17" s="295"/>
      <c r="C17" s="296"/>
      <c r="D17" s="295"/>
      <c r="E17" s="294"/>
      <c r="F17" s="291"/>
      <c r="G17" s="289"/>
      <c r="H17" s="293"/>
      <c r="I17" s="292"/>
      <c r="J17" s="291"/>
      <c r="K17" s="289"/>
      <c r="L17" s="290"/>
      <c r="M17" s="289"/>
      <c r="Q17" s="226"/>
      <c r="R17" s="288"/>
      <c r="S17" s="288"/>
      <c r="T17" s="287"/>
    </row>
    <row r="18" spans="1:20" ht="64.5" thickBot="1">
      <c r="A18" s="286" t="s">
        <v>23</v>
      </c>
      <c r="B18" s="285" t="s">
        <v>96</v>
      </c>
      <c r="C18" s="284" t="s">
        <v>97</v>
      </c>
      <c r="D18" s="285" t="s">
        <v>98</v>
      </c>
      <c r="E18" s="284" t="s">
        <v>99</v>
      </c>
      <c r="F18" s="283" t="s">
        <v>240</v>
      </c>
      <c r="G18" s="281" t="s">
        <v>417</v>
      </c>
      <c r="H18" s="283" t="s">
        <v>100</v>
      </c>
      <c r="I18" s="284" t="s">
        <v>101</v>
      </c>
      <c r="J18" s="283" t="s">
        <v>418</v>
      </c>
      <c r="K18" s="281" t="s">
        <v>419</v>
      </c>
      <c r="L18" s="282" t="s">
        <v>102</v>
      </c>
      <c r="M18" s="281" t="s">
        <v>420</v>
      </c>
      <c r="T18" s="227"/>
    </row>
    <row r="19" spans="1:20">
      <c r="A19" s="280" t="s">
        <v>5</v>
      </c>
      <c r="B19" s="278">
        <v>28268.231548309999</v>
      </c>
      <c r="C19" s="279">
        <f>B19/$B$24</f>
        <v>0.18211036473570535</v>
      </c>
      <c r="D19" s="278">
        <v>29586</v>
      </c>
      <c r="E19" s="276">
        <f>D19/$D$24</f>
        <v>0.17056480205697022</v>
      </c>
      <c r="F19" s="275">
        <v>34310</v>
      </c>
      <c r="G19" s="273">
        <f>F19/F24</f>
        <v>0.1705794031958158</v>
      </c>
      <c r="H19" s="277">
        <f t="shared" ref="H19:H24" si="6">D19-B19</f>
        <v>1317.7684516900008</v>
      </c>
      <c r="I19" s="276">
        <f t="shared" ref="I19:I24" si="7">(D19-B19)/B19</f>
        <v>4.6616586164506028E-2</v>
      </c>
      <c r="J19" s="275">
        <f>F19-D19</f>
        <v>4724</v>
      </c>
      <c r="K19" s="273">
        <f>J19/D19</f>
        <v>0.15967011424322314</v>
      </c>
      <c r="L19" s="274">
        <f>H19/H24</f>
        <v>7.2273119099564062E-2</v>
      </c>
      <c r="M19" s="273">
        <f>J19/J24</f>
        <v>0.17067090574081434</v>
      </c>
      <c r="Q19" s="226"/>
      <c r="R19" s="226"/>
      <c r="S19" s="226"/>
      <c r="T19" s="227"/>
    </row>
    <row r="20" spans="1:20">
      <c r="A20" s="272" t="s">
        <v>6</v>
      </c>
      <c r="B20" s="270">
        <v>26084</v>
      </c>
      <c r="C20" s="271">
        <f>B20/$B$24</f>
        <v>0.1680390492644781</v>
      </c>
      <c r="D20" s="270">
        <v>25773</v>
      </c>
      <c r="E20" s="268">
        <f>D20/$D$24</f>
        <v>0.14858266218530028</v>
      </c>
      <c r="F20" s="267">
        <v>27452</v>
      </c>
      <c r="G20" s="265">
        <f>F20/F24</f>
        <v>0.1364834094005111</v>
      </c>
      <c r="H20" s="269">
        <f t="shared" si="6"/>
        <v>-311</v>
      </c>
      <c r="I20" s="268">
        <f t="shared" si="7"/>
        <v>-1.192301794203343E-2</v>
      </c>
      <c r="J20" s="267">
        <f>F20-D20</f>
        <v>1679</v>
      </c>
      <c r="K20" s="265">
        <f>J20/D20</f>
        <v>6.5145695107282811E-2</v>
      </c>
      <c r="L20" s="266">
        <f>H20/H24</f>
        <v>-1.7056820575070214E-2</v>
      </c>
      <c r="M20" s="265">
        <f>J20/J24</f>
        <v>6.0659705914231005E-2</v>
      </c>
      <c r="Q20" s="226"/>
      <c r="R20" s="226"/>
      <c r="S20" s="226"/>
      <c r="T20" s="227"/>
    </row>
    <row r="21" spans="1:20">
      <c r="A21" s="264" t="s">
        <v>7</v>
      </c>
      <c r="B21" s="262">
        <v>67626.768451690004</v>
      </c>
      <c r="C21" s="263">
        <f>B21/$B$24</f>
        <v>0.43566699415162519</v>
      </c>
      <c r="D21" s="262">
        <v>85155</v>
      </c>
      <c r="E21" s="259">
        <f>D21/$D$24</f>
        <v>0.49092292703174811</v>
      </c>
      <c r="F21" s="261">
        <v>94559</v>
      </c>
      <c r="G21" s="256">
        <f>F21/F24</f>
        <v>0.47012001710268569</v>
      </c>
      <c r="H21" s="260">
        <f t="shared" si="6"/>
        <v>17528.231548309996</v>
      </c>
      <c r="I21" s="259">
        <f t="shared" si="7"/>
        <v>0.25919073097262513</v>
      </c>
      <c r="J21" s="258">
        <f>F21-D21</f>
        <v>9404</v>
      </c>
      <c r="K21" s="256">
        <f>J21/D21</f>
        <v>0.11043391462626974</v>
      </c>
      <c r="L21" s="257">
        <f>H21/H24</f>
        <v>0.96133730070034962</v>
      </c>
      <c r="M21" s="256">
        <f>J21/J24</f>
        <v>0.33975215867625275</v>
      </c>
      <c r="Q21" s="226"/>
      <c r="R21" s="226"/>
      <c r="S21" s="226"/>
      <c r="T21" s="227"/>
    </row>
    <row r="22" spans="1:20">
      <c r="A22" s="255" t="s">
        <v>3</v>
      </c>
      <c r="B22" s="253">
        <v>33215.923961489003</v>
      </c>
      <c r="C22" s="254">
        <f>B22/$B$24</f>
        <v>0.21398452242485086</v>
      </c>
      <c r="D22" s="253">
        <v>32930</v>
      </c>
      <c r="E22" s="250">
        <f>D22/$D$24</f>
        <v>0.18984313295937369</v>
      </c>
      <c r="F22" s="252">
        <v>44803</v>
      </c>
      <c r="G22" s="247">
        <f>F22/F24</f>
        <v>0.22274756634748283</v>
      </c>
      <c r="H22" s="251">
        <f t="shared" si="6"/>
        <v>-285.92396148900298</v>
      </c>
      <c r="I22" s="250">
        <f t="shared" si="7"/>
        <v>-8.6080387774402165E-3</v>
      </c>
      <c r="J22" s="249">
        <f>F22-D22</f>
        <v>11873</v>
      </c>
      <c r="K22" s="247">
        <f>J22/D22</f>
        <v>0.36055268751897968</v>
      </c>
      <c r="L22" s="248">
        <f>H22/H24</f>
        <v>-1.5681523180807747E-2</v>
      </c>
      <c r="M22" s="247">
        <f>J22/J24</f>
        <v>0.42895335814155133</v>
      </c>
      <c r="Q22" s="226"/>
      <c r="R22" s="226"/>
      <c r="S22" s="226"/>
      <c r="T22" s="227"/>
    </row>
    <row r="23" spans="1:20" ht="15.75" thickBot="1">
      <c r="A23" s="246" t="s">
        <v>85</v>
      </c>
      <c r="B23" s="245">
        <v>30.900715405999996</v>
      </c>
      <c r="C23" s="244">
        <f>B23/$B$24</f>
        <v>1.9906942334060925E-4</v>
      </c>
      <c r="D23" s="243">
        <v>15</v>
      </c>
      <c r="E23" s="240">
        <f>D23/$D$24</f>
        <v>8.6475766607670981E-5</v>
      </c>
      <c r="F23" s="242">
        <v>14</v>
      </c>
      <c r="G23" s="237">
        <f>F23/F24</f>
        <v>6.9603953504559059E-5</v>
      </c>
      <c r="H23" s="241">
        <f t="shared" si="6"/>
        <v>-15.900715405999996</v>
      </c>
      <c r="I23" s="240">
        <f t="shared" si="7"/>
        <v>-0.51457434551539705</v>
      </c>
      <c r="J23" s="239">
        <f>F23-D23</f>
        <v>-1</v>
      </c>
      <c r="K23" s="237">
        <f>J23/D23</f>
        <v>-6.6666666666666666E-2</v>
      </c>
      <c r="L23" s="238">
        <f>H23/H24</f>
        <v>-8.7207604403664516E-4</v>
      </c>
      <c r="M23" s="237">
        <f>J23/J24</f>
        <v>-3.6128472849452651E-5</v>
      </c>
      <c r="Q23" s="226"/>
      <c r="R23" s="226"/>
      <c r="S23" s="226"/>
      <c r="T23" s="227"/>
    </row>
    <row r="24" spans="1:20" ht="15.75" thickBot="1">
      <c r="A24" s="236" t="s">
        <v>8</v>
      </c>
      <c r="B24" s="219">
        <f>SUM(B19:B23)</f>
        <v>155225.82467689499</v>
      </c>
      <c r="C24" s="235"/>
      <c r="D24" s="219">
        <f>SUM(D19:D23)</f>
        <v>173459</v>
      </c>
      <c r="E24" s="234"/>
      <c r="F24" s="231">
        <f>SUM(F19:F23)</f>
        <v>201138</v>
      </c>
      <c r="G24" s="228"/>
      <c r="H24" s="233">
        <f t="shared" si="6"/>
        <v>18233.17532310501</v>
      </c>
      <c r="I24" s="232">
        <f t="shared" si="7"/>
        <v>0.11746225449958247</v>
      </c>
      <c r="J24" s="231">
        <f>SUM(J19:J23)</f>
        <v>27679</v>
      </c>
      <c r="K24" s="230"/>
      <c r="L24" s="229"/>
      <c r="M24" s="228"/>
      <c r="Q24" s="226"/>
      <c r="R24" s="226"/>
      <c r="S24" s="226"/>
      <c r="T24" s="227"/>
    </row>
    <row r="25" spans="1:20">
      <c r="Q25" s="226"/>
      <c r="R25" s="225"/>
      <c r="S25" s="224"/>
      <c r="T25" s="223"/>
    </row>
    <row r="34" s="222" customFormat="1" ht="59.25" customHeight="1"/>
    <row r="43" s="222" customFormat="1" ht="76.5" customHeight="1"/>
  </sheetData>
  <pageMargins left="0.51181102362204722" right="0.51181102362204722" top="1.2204724409448819" bottom="0.31496062992125984" header="0.31496062992125984" footer="0.11811023622047245"/>
  <pageSetup orientation="landscape" r:id="rId1"/>
  <headerFooter>
    <oddFooter>&amp;CPage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INFO</vt:lpstr>
      <vt:lpstr>2006 Original</vt:lpstr>
      <vt:lpstr>2016 Original</vt:lpstr>
      <vt:lpstr>2021 Original</vt:lpstr>
      <vt:lpstr>2021 CTDataMaker</vt:lpstr>
      <vt:lpstr>Thresholds</vt:lpstr>
      <vt:lpstr>Summary</vt:lpstr>
      <vt:lpstr>'2021 CTDataMaker'!Print_Area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Created by Chris Willms and Lyra Hindrichs;Edited by Chris Willms</dc:creator>
  <cp:lastModifiedBy>Remus</cp:lastModifiedBy>
  <cp:lastPrinted>2018-05-22T15:17:13Z</cp:lastPrinted>
  <dcterms:created xsi:type="dcterms:W3CDTF">2018-05-09T18:33:31Z</dcterms:created>
  <dcterms:modified xsi:type="dcterms:W3CDTF">2023-05-27T02:26:30Z</dcterms:modified>
</cp:coreProperties>
</file>