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4657A8A4-98F9-4205-8749-2F21B9E115E6}" xr6:coauthVersionLast="47" xr6:coauthVersionMax="47" xr10:uidLastSave="{00000000-0000-0000-0000-000000000000}"/>
  <bookViews>
    <workbookView xWindow="-120" yWindow="-120" windowWidth="29040" windowHeight="15840" activeTab="6" xr2:uid="{F4D379B8-2D31-4AC3-9710-3D4362815FCE}"/>
  </bookViews>
  <sheets>
    <sheet name="INFO" sheetId="10" r:id="rId1"/>
    <sheet name="2006 Original" sheetId="2" r:id="rId2"/>
    <sheet name="2016 Original" sheetId="3" r:id="rId3"/>
    <sheet name="2016 CTDataMaker" sheetId="4" r:id="rId4"/>
    <sheet name="2021 Original" sheetId="7" r:id="rId5"/>
    <sheet name="2021 weights" sheetId="9" r:id="rId6"/>
    <sheet name="2021 CTDataMaker" sheetId="8" r:id="rId7"/>
    <sheet name="Thresholds" sheetId="5" r:id="rId8"/>
    <sheet name="Summary" sheetId="11" r:id="rId9"/>
  </sheets>
  <definedNames>
    <definedName name="_xlnm._FilterDatabase" localSheetId="3" hidden="1">'2016 CTDataMaker'!$AO$1:$AO$1000</definedName>
    <definedName name="_xlnm._FilterDatabase" localSheetId="6" hidden="1">'2021 CTDataMaker'!$A$1:$BK$207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isLa9eG0dEQdP0Indj46nqsvXk3A=="/>
    </ext>
  </extLst>
</workbook>
</file>

<file path=xl/calcChain.xml><?xml version="1.0" encoding="utf-8"?>
<calcChain xmlns="http://schemas.openxmlformats.org/spreadsheetml/2006/main">
  <c r="F3" i="11" l="1"/>
  <c r="G3" i="11" s="1"/>
  <c r="O3" i="11"/>
  <c r="P3" i="11"/>
  <c r="C4" i="11"/>
  <c r="F4" i="11"/>
  <c r="G4" i="11" s="1"/>
  <c r="O4" i="11"/>
  <c r="P4" i="11"/>
  <c r="C5" i="11"/>
  <c r="F5" i="11"/>
  <c r="G5" i="11" s="1"/>
  <c r="N5" i="11"/>
  <c r="O5" i="11"/>
  <c r="P5" i="11" s="1"/>
  <c r="F6" i="11"/>
  <c r="G6" i="11"/>
  <c r="L6" i="11"/>
  <c r="O6" i="11"/>
  <c r="P6" i="11"/>
  <c r="F7" i="11"/>
  <c r="K7" i="11"/>
  <c r="L7" i="11" s="1"/>
  <c r="B8" i="11"/>
  <c r="C3" i="11" s="1"/>
  <c r="D8" i="11"/>
  <c r="E3" i="11" s="1"/>
  <c r="F8" i="11"/>
  <c r="H6" i="11" s="1"/>
  <c r="K8" i="11"/>
  <c r="L3" i="11" s="1"/>
  <c r="M8" i="11"/>
  <c r="N4" i="11" s="1"/>
  <c r="F11" i="11"/>
  <c r="H11" i="11" s="1"/>
  <c r="G11" i="11"/>
  <c r="O11" i="11"/>
  <c r="P11" i="11"/>
  <c r="C12" i="11"/>
  <c r="F12" i="11"/>
  <c r="H12" i="11" s="1"/>
  <c r="G12" i="11"/>
  <c r="O12" i="11"/>
  <c r="P12" i="11" s="1"/>
  <c r="F13" i="11"/>
  <c r="G13" i="11" s="1"/>
  <c r="O13" i="11"/>
  <c r="P13" i="11" s="1"/>
  <c r="F14" i="11"/>
  <c r="G14" i="11"/>
  <c r="O14" i="11"/>
  <c r="P14" i="11"/>
  <c r="B16" i="11"/>
  <c r="C14" i="11" s="1"/>
  <c r="D16" i="11"/>
  <c r="E12" i="11" s="1"/>
  <c r="F16" i="11"/>
  <c r="H13" i="11" s="1"/>
  <c r="K16" i="11"/>
  <c r="L13" i="11" s="1"/>
  <c r="M16" i="11"/>
  <c r="N13" i="11" s="1"/>
  <c r="F19" i="11"/>
  <c r="H19" i="11" s="1"/>
  <c r="G19" i="11"/>
  <c r="O19" i="11"/>
  <c r="P19" i="11"/>
  <c r="C20" i="11"/>
  <c r="F20" i="11"/>
  <c r="H20" i="11" s="1"/>
  <c r="G20" i="11"/>
  <c r="O20" i="11"/>
  <c r="P20" i="11" s="1"/>
  <c r="F21" i="11"/>
  <c r="G21" i="11" s="1"/>
  <c r="O21" i="11"/>
  <c r="P21" i="11" s="1"/>
  <c r="F22" i="11"/>
  <c r="G22" i="11"/>
  <c r="O22" i="11"/>
  <c r="P22" i="11"/>
  <c r="B24" i="11"/>
  <c r="C22" i="11" s="1"/>
  <c r="D24" i="11"/>
  <c r="E20" i="11" s="1"/>
  <c r="F24" i="11"/>
  <c r="H21" i="11" s="1"/>
  <c r="K24" i="11"/>
  <c r="L20" i="11" s="1"/>
  <c r="M24" i="11"/>
  <c r="N21" i="11" s="1"/>
  <c r="F21" i="5"/>
  <c r="E21" i="5"/>
  <c r="D20" i="5"/>
  <c r="C20" i="5"/>
  <c r="F6" i="5"/>
  <c r="E6" i="5"/>
  <c r="D5" i="5"/>
  <c r="C5" i="5"/>
  <c r="AL193" i="4"/>
  <c r="AM193" i="4" s="1"/>
  <c r="AK193" i="4"/>
  <c r="AH193" i="4"/>
  <c r="AG193" i="4"/>
  <c r="AC193" i="4"/>
  <c r="AD193" i="4" s="1"/>
  <c r="AE193" i="4" s="1"/>
  <c r="X193" i="4"/>
  <c r="W193" i="4"/>
  <c r="T193" i="4"/>
  <c r="S193" i="4"/>
  <c r="N193" i="4"/>
  <c r="O193" i="4" s="1"/>
  <c r="J193" i="4"/>
  <c r="Y193" i="4" s="1"/>
  <c r="AL192" i="4"/>
  <c r="AM192" i="4" s="1"/>
  <c r="AK192" i="4"/>
  <c r="AH192" i="4"/>
  <c r="AG192" i="4"/>
  <c r="AC192" i="4"/>
  <c r="AD192" i="4" s="1"/>
  <c r="AE192" i="4" s="1"/>
  <c r="X192" i="4"/>
  <c r="W192" i="4"/>
  <c r="T192" i="4"/>
  <c r="S192" i="4"/>
  <c r="N192" i="4"/>
  <c r="O192" i="4" s="1"/>
  <c r="J192" i="4"/>
  <c r="Y192" i="4" s="1"/>
  <c r="AL191" i="4"/>
  <c r="AM191" i="4" s="1"/>
  <c r="AK191" i="4"/>
  <c r="AH191" i="4"/>
  <c r="AG191" i="4"/>
  <c r="AD191" i="4"/>
  <c r="AE191" i="4" s="1"/>
  <c r="AC191" i="4"/>
  <c r="X191" i="4"/>
  <c r="W191" i="4"/>
  <c r="T191" i="4"/>
  <c r="S191" i="4"/>
  <c r="N191" i="4"/>
  <c r="O191" i="4" s="1"/>
  <c r="J191" i="4"/>
  <c r="Y191" i="4" s="1"/>
  <c r="AL190" i="4"/>
  <c r="AM190" i="4" s="1"/>
  <c r="AK190" i="4"/>
  <c r="AH190" i="4"/>
  <c r="AG190" i="4"/>
  <c r="AC190" i="4"/>
  <c r="AD190" i="4" s="1"/>
  <c r="AE190" i="4" s="1"/>
  <c r="X190" i="4"/>
  <c r="W190" i="4"/>
  <c r="T190" i="4"/>
  <c r="S190" i="4"/>
  <c r="N190" i="4"/>
  <c r="O190" i="4" s="1"/>
  <c r="J190" i="4"/>
  <c r="Y190" i="4" s="1"/>
  <c r="AL189" i="4"/>
  <c r="AM189" i="4" s="1"/>
  <c r="AK189" i="4"/>
  <c r="AH189" i="4"/>
  <c r="AG189" i="4"/>
  <c r="AD189" i="4"/>
  <c r="AE189" i="4" s="1"/>
  <c r="AC189" i="4"/>
  <c r="X189" i="4"/>
  <c r="W189" i="4"/>
  <c r="T189" i="4"/>
  <c r="S189" i="4"/>
  <c r="N189" i="4"/>
  <c r="O189" i="4" s="1"/>
  <c r="J189" i="4"/>
  <c r="Y189" i="4" s="1"/>
  <c r="AL188" i="4"/>
  <c r="AM188" i="4" s="1"/>
  <c r="AK188" i="4"/>
  <c r="AH188" i="4"/>
  <c r="AG188" i="4"/>
  <c r="AC188" i="4"/>
  <c r="AD188" i="4" s="1"/>
  <c r="AE188" i="4" s="1"/>
  <c r="V188" i="4"/>
  <c r="W188" i="4" s="1"/>
  <c r="X188" i="4" s="1"/>
  <c r="R188" i="4"/>
  <c r="S188" i="4" s="1"/>
  <c r="T188" i="4" s="1"/>
  <c r="O188" i="4"/>
  <c r="M188" i="4"/>
  <c r="N188" i="4" s="1"/>
  <c r="J188" i="4"/>
  <c r="Y188" i="4" s="1"/>
  <c r="AM187" i="4"/>
  <c r="AL187" i="4"/>
  <c r="AK187" i="4"/>
  <c r="AG187" i="4"/>
  <c r="AH187" i="4" s="1"/>
  <c r="AD187" i="4"/>
  <c r="AE187" i="4" s="1"/>
  <c r="AC187" i="4"/>
  <c r="Y187" i="4"/>
  <c r="V187" i="4"/>
  <c r="W187" i="4" s="1"/>
  <c r="X187" i="4" s="1"/>
  <c r="R187" i="4"/>
  <c r="S187" i="4" s="1"/>
  <c r="T187" i="4" s="1"/>
  <c r="N187" i="4"/>
  <c r="O187" i="4" s="1"/>
  <c r="M187" i="4"/>
  <c r="J187" i="4"/>
  <c r="AL186" i="4"/>
  <c r="AM186" i="4" s="1"/>
  <c r="AK186" i="4"/>
  <c r="AH186" i="4"/>
  <c r="AG186" i="4"/>
  <c r="AE186" i="4"/>
  <c r="AD186" i="4"/>
  <c r="AC186" i="4"/>
  <c r="Y186" i="4"/>
  <c r="X186" i="4"/>
  <c r="V186" i="4"/>
  <c r="W186" i="4" s="1"/>
  <c r="S186" i="4"/>
  <c r="T186" i="4" s="1"/>
  <c r="R186" i="4"/>
  <c r="M186" i="4"/>
  <c r="N186" i="4" s="1"/>
  <c r="O186" i="4" s="1"/>
  <c r="J186" i="4"/>
  <c r="AK185" i="4"/>
  <c r="AL185" i="4" s="1"/>
  <c r="AM185" i="4" s="1"/>
  <c r="AH185" i="4"/>
  <c r="AG185" i="4"/>
  <c r="AD185" i="4"/>
  <c r="AE185" i="4" s="1"/>
  <c r="AC185" i="4"/>
  <c r="W185" i="4"/>
  <c r="X185" i="4" s="1"/>
  <c r="V185" i="4"/>
  <c r="R185" i="4"/>
  <c r="S185" i="4" s="1"/>
  <c r="T185" i="4" s="1"/>
  <c r="N185" i="4"/>
  <c r="O185" i="4" s="1"/>
  <c r="M185" i="4"/>
  <c r="J185" i="4"/>
  <c r="Y185" i="4" s="1"/>
  <c r="AK184" i="4"/>
  <c r="AL184" i="4" s="1"/>
  <c r="AM184" i="4" s="1"/>
  <c r="AH184" i="4"/>
  <c r="AG184" i="4"/>
  <c r="AC184" i="4"/>
  <c r="AD184" i="4" s="1"/>
  <c r="AE184" i="4" s="1"/>
  <c r="V184" i="4"/>
  <c r="W184" i="4" s="1"/>
  <c r="X184" i="4" s="1"/>
  <c r="S184" i="4"/>
  <c r="T184" i="4" s="1"/>
  <c r="R184" i="4"/>
  <c r="O184" i="4"/>
  <c r="N184" i="4"/>
  <c r="M184" i="4"/>
  <c r="J184" i="4"/>
  <c r="Y184" i="4" s="1"/>
  <c r="AK183" i="4"/>
  <c r="AL183" i="4" s="1"/>
  <c r="AM183" i="4" s="1"/>
  <c r="AG183" i="4"/>
  <c r="AH183" i="4" s="1"/>
  <c r="AC183" i="4"/>
  <c r="AD183" i="4" s="1"/>
  <c r="AE183" i="4" s="1"/>
  <c r="Y183" i="4"/>
  <c r="W183" i="4"/>
  <c r="X183" i="4" s="1"/>
  <c r="V183" i="4"/>
  <c r="T183" i="4"/>
  <c r="S183" i="4"/>
  <c r="R183" i="4"/>
  <c r="N183" i="4"/>
  <c r="O183" i="4" s="1"/>
  <c r="M183" i="4"/>
  <c r="J183" i="4"/>
  <c r="AL182" i="4"/>
  <c r="AM182" i="4" s="1"/>
  <c r="AK182" i="4"/>
  <c r="AG182" i="4"/>
  <c r="AH182" i="4" s="1"/>
  <c r="AE182" i="4"/>
  <c r="AC182" i="4"/>
  <c r="AD182" i="4" s="1"/>
  <c r="X182" i="4"/>
  <c r="W182" i="4"/>
  <c r="S182" i="4"/>
  <c r="T182" i="4" s="1"/>
  <c r="O182" i="4"/>
  <c r="N182" i="4"/>
  <c r="J182" i="4"/>
  <c r="Y182" i="4" s="1"/>
  <c r="AL181" i="4"/>
  <c r="AM181" i="4" s="1"/>
  <c r="AK181" i="4"/>
  <c r="AG181" i="4"/>
  <c r="AH181" i="4" s="1"/>
  <c r="AC181" i="4"/>
  <c r="AD181" i="4" s="1"/>
  <c r="AE181" i="4" s="1"/>
  <c r="X181" i="4"/>
  <c r="W181" i="4"/>
  <c r="S181" i="4"/>
  <c r="T181" i="4" s="1"/>
  <c r="O181" i="4"/>
  <c r="N181" i="4"/>
  <c r="J181" i="4"/>
  <c r="Y181" i="4" s="1"/>
  <c r="AL180" i="4"/>
  <c r="AM180" i="4" s="1"/>
  <c r="AK180" i="4"/>
  <c r="AG180" i="4"/>
  <c r="AH180" i="4" s="1"/>
  <c r="AC180" i="4"/>
  <c r="AD180" i="4" s="1"/>
  <c r="AE180" i="4" s="1"/>
  <c r="X180" i="4"/>
  <c r="W180" i="4"/>
  <c r="S180" i="4"/>
  <c r="T180" i="4" s="1"/>
  <c r="O180" i="4"/>
  <c r="N180" i="4"/>
  <c r="J180" i="4"/>
  <c r="Y180" i="4" s="1"/>
  <c r="AL179" i="4"/>
  <c r="AM179" i="4" s="1"/>
  <c r="AK179" i="4"/>
  <c r="AG179" i="4"/>
  <c r="AH179" i="4" s="1"/>
  <c r="AC179" i="4"/>
  <c r="AD179" i="4" s="1"/>
  <c r="AE179" i="4" s="1"/>
  <c r="X179" i="4"/>
  <c r="W179" i="4"/>
  <c r="S179" i="4"/>
  <c r="T179" i="4" s="1"/>
  <c r="O179" i="4"/>
  <c r="N179" i="4"/>
  <c r="J179" i="4"/>
  <c r="Y179" i="4" s="1"/>
  <c r="AL178" i="4"/>
  <c r="AM178" i="4" s="1"/>
  <c r="AK178" i="4"/>
  <c r="AG178" i="4"/>
  <c r="AH178" i="4" s="1"/>
  <c r="AE178" i="4"/>
  <c r="AC178" i="4"/>
  <c r="AD178" i="4" s="1"/>
  <c r="X178" i="4"/>
  <c r="W178" i="4"/>
  <c r="S178" i="4"/>
  <c r="T178" i="4" s="1"/>
  <c r="O178" i="4"/>
  <c r="N178" i="4"/>
  <c r="J178" i="4"/>
  <c r="Y178" i="4" s="1"/>
  <c r="AL177" i="4"/>
  <c r="AM177" i="4" s="1"/>
  <c r="AK177" i="4"/>
  <c r="AG177" i="4"/>
  <c r="AH177" i="4" s="1"/>
  <c r="AC177" i="4"/>
  <c r="AD177" i="4" s="1"/>
  <c r="AE177" i="4" s="1"/>
  <c r="W177" i="4"/>
  <c r="X177" i="4" s="1"/>
  <c r="S177" i="4"/>
  <c r="T177" i="4" s="1"/>
  <c r="O177" i="4"/>
  <c r="N177" i="4"/>
  <c r="J177" i="4"/>
  <c r="Y177" i="4" s="1"/>
  <c r="AL176" i="4"/>
  <c r="AM176" i="4" s="1"/>
  <c r="AK176" i="4"/>
  <c r="AG176" i="4"/>
  <c r="AH176" i="4" s="1"/>
  <c r="AE176" i="4"/>
  <c r="AC176" i="4"/>
  <c r="AD176" i="4" s="1"/>
  <c r="X176" i="4"/>
  <c r="W176" i="4"/>
  <c r="S176" i="4"/>
  <c r="T176" i="4" s="1"/>
  <c r="O176" i="4"/>
  <c r="N176" i="4"/>
  <c r="J176" i="4"/>
  <c r="Y176" i="4" s="1"/>
  <c r="AL175" i="4"/>
  <c r="AM175" i="4" s="1"/>
  <c r="AK175" i="4"/>
  <c r="AG175" i="4"/>
  <c r="AH175" i="4" s="1"/>
  <c r="AC175" i="4"/>
  <c r="AD175" i="4" s="1"/>
  <c r="AE175" i="4" s="1"/>
  <c r="W175" i="4"/>
  <c r="X175" i="4" s="1"/>
  <c r="S175" i="4"/>
  <c r="T175" i="4" s="1"/>
  <c r="O175" i="4"/>
  <c r="N175" i="4"/>
  <c r="J175" i="4"/>
  <c r="Y175" i="4" s="1"/>
  <c r="AK174" i="4"/>
  <c r="AL174" i="4" s="1"/>
  <c r="AM174" i="4" s="1"/>
  <c r="AG174" i="4"/>
  <c r="AH174" i="4" s="1"/>
  <c r="AE174" i="4"/>
  <c r="AC174" i="4"/>
  <c r="AD174" i="4" s="1"/>
  <c r="X174" i="4"/>
  <c r="W174" i="4"/>
  <c r="V174" i="4"/>
  <c r="S174" i="4"/>
  <c r="T174" i="4" s="1"/>
  <c r="R174" i="4"/>
  <c r="O174" i="4"/>
  <c r="M174" i="4"/>
  <c r="N174" i="4" s="1"/>
  <c r="J174" i="4"/>
  <c r="Y174" i="4" s="1"/>
  <c r="AK173" i="4"/>
  <c r="AL173" i="4" s="1"/>
  <c r="AM173" i="4" s="1"/>
  <c r="AG173" i="4"/>
  <c r="AH173" i="4" s="1"/>
  <c r="AC173" i="4"/>
  <c r="AD173" i="4" s="1"/>
  <c r="AE173" i="4" s="1"/>
  <c r="X173" i="4"/>
  <c r="W173" i="4"/>
  <c r="V173" i="4"/>
  <c r="R173" i="4"/>
  <c r="S173" i="4" s="1"/>
  <c r="T173" i="4" s="1"/>
  <c r="M173" i="4"/>
  <c r="N173" i="4" s="1"/>
  <c r="O173" i="4" s="1"/>
  <c r="J173" i="4"/>
  <c r="Y173" i="4" s="1"/>
  <c r="W172" i="4"/>
  <c r="J172" i="4"/>
  <c r="AL171" i="4"/>
  <c r="AM171" i="4" s="1"/>
  <c r="AK171" i="4"/>
  <c r="AG171" i="4"/>
  <c r="AH171" i="4" s="1"/>
  <c r="AC171" i="4"/>
  <c r="AD171" i="4" s="1"/>
  <c r="AE171" i="4" s="1"/>
  <c r="X171" i="4"/>
  <c r="W171" i="4"/>
  <c r="S171" i="4"/>
  <c r="T171" i="4" s="1"/>
  <c r="O171" i="4"/>
  <c r="N171" i="4"/>
  <c r="J171" i="4"/>
  <c r="Y171" i="4" s="1"/>
  <c r="AK170" i="4"/>
  <c r="AL170" i="4" s="1"/>
  <c r="AM170" i="4" s="1"/>
  <c r="AG170" i="4"/>
  <c r="AH170" i="4" s="1"/>
  <c r="AE170" i="4"/>
  <c r="AC170" i="4"/>
  <c r="AD170" i="4" s="1"/>
  <c r="X170" i="4"/>
  <c r="W170" i="4"/>
  <c r="S170" i="4"/>
  <c r="T170" i="4" s="1"/>
  <c r="O170" i="4"/>
  <c r="N170" i="4"/>
  <c r="J170" i="4"/>
  <c r="Y170" i="4" s="1"/>
  <c r="AL169" i="4"/>
  <c r="AM169" i="4" s="1"/>
  <c r="AK169" i="4"/>
  <c r="AG169" i="4"/>
  <c r="AH169" i="4" s="1"/>
  <c r="AC169" i="4"/>
  <c r="AD169" i="4" s="1"/>
  <c r="AE169" i="4" s="1"/>
  <c r="W169" i="4"/>
  <c r="X169" i="4" s="1"/>
  <c r="S169" i="4"/>
  <c r="T169" i="4" s="1"/>
  <c r="O169" i="4"/>
  <c r="N169" i="4"/>
  <c r="J169" i="4"/>
  <c r="Y169" i="4" s="1"/>
  <c r="AK168" i="4"/>
  <c r="AL168" i="4" s="1"/>
  <c r="AM168" i="4" s="1"/>
  <c r="AG168" i="4"/>
  <c r="AH168" i="4" s="1"/>
  <c r="AC168" i="4"/>
  <c r="AD168" i="4" s="1"/>
  <c r="AE168" i="4" s="1"/>
  <c r="X168" i="4"/>
  <c r="W168" i="4"/>
  <c r="S168" i="4"/>
  <c r="T168" i="4" s="1"/>
  <c r="O168" i="4"/>
  <c r="N168" i="4"/>
  <c r="J168" i="4"/>
  <c r="Y168" i="4" s="1"/>
  <c r="AK167" i="4"/>
  <c r="AL167" i="4" s="1"/>
  <c r="AM167" i="4" s="1"/>
  <c r="AG167" i="4"/>
  <c r="AH167" i="4" s="1"/>
  <c r="AC167" i="4"/>
  <c r="AD167" i="4" s="1"/>
  <c r="AE167" i="4" s="1"/>
  <c r="W167" i="4"/>
  <c r="X167" i="4" s="1"/>
  <c r="S167" i="4"/>
  <c r="T167" i="4" s="1"/>
  <c r="O167" i="4"/>
  <c r="N167" i="4"/>
  <c r="J167" i="4"/>
  <c r="Y167" i="4" s="1"/>
  <c r="AK166" i="4"/>
  <c r="AL166" i="4" s="1"/>
  <c r="AM166" i="4" s="1"/>
  <c r="AG166" i="4"/>
  <c r="AH166" i="4" s="1"/>
  <c r="AE166" i="4"/>
  <c r="AC166" i="4"/>
  <c r="AD166" i="4" s="1"/>
  <c r="W166" i="4"/>
  <c r="X166" i="4" s="1"/>
  <c r="S166" i="4"/>
  <c r="T166" i="4" s="1"/>
  <c r="O166" i="4"/>
  <c r="N166" i="4"/>
  <c r="J166" i="4"/>
  <c r="Y166" i="4" s="1"/>
  <c r="AL165" i="4"/>
  <c r="AM165" i="4" s="1"/>
  <c r="AK165" i="4"/>
  <c r="AG165" i="4"/>
  <c r="AH165" i="4" s="1"/>
  <c r="AC165" i="4"/>
  <c r="AD165" i="4" s="1"/>
  <c r="AE165" i="4" s="1"/>
  <c r="W165" i="4"/>
  <c r="X165" i="4" s="1"/>
  <c r="S165" i="4"/>
  <c r="T165" i="4" s="1"/>
  <c r="O165" i="4"/>
  <c r="N165" i="4"/>
  <c r="J165" i="4"/>
  <c r="Y165" i="4" s="1"/>
  <c r="AK164" i="4"/>
  <c r="AL164" i="4" s="1"/>
  <c r="AM164" i="4" s="1"/>
  <c r="AG164" i="4"/>
  <c r="AH164" i="4" s="1"/>
  <c r="AE164" i="4"/>
  <c r="AC164" i="4"/>
  <c r="AD164" i="4" s="1"/>
  <c r="X164" i="4"/>
  <c r="W164" i="4"/>
  <c r="S164" i="4"/>
  <c r="T164" i="4" s="1"/>
  <c r="O164" i="4"/>
  <c r="N164" i="4"/>
  <c r="J164" i="4"/>
  <c r="Y164" i="4" s="1"/>
  <c r="AL163" i="4"/>
  <c r="AM163" i="4" s="1"/>
  <c r="AK163" i="4"/>
  <c r="AG163" i="4"/>
  <c r="AH163" i="4" s="1"/>
  <c r="AC163" i="4"/>
  <c r="AD163" i="4" s="1"/>
  <c r="AE163" i="4" s="1"/>
  <c r="X163" i="4"/>
  <c r="W163" i="4"/>
  <c r="S163" i="4"/>
  <c r="T163" i="4" s="1"/>
  <c r="O163" i="4"/>
  <c r="N163" i="4"/>
  <c r="J163" i="4"/>
  <c r="Y163" i="4" s="1"/>
  <c r="AK162" i="4"/>
  <c r="AL162" i="4" s="1"/>
  <c r="AM162" i="4" s="1"/>
  <c r="AG162" i="4"/>
  <c r="AH162" i="4" s="1"/>
  <c r="AE162" i="4"/>
  <c r="AC162" i="4"/>
  <c r="AD162" i="4" s="1"/>
  <c r="X162" i="4"/>
  <c r="W162" i="4"/>
  <c r="S162" i="4"/>
  <c r="T162" i="4" s="1"/>
  <c r="O162" i="4"/>
  <c r="N162" i="4"/>
  <c r="J162" i="4"/>
  <c r="Y162" i="4" s="1"/>
  <c r="AL161" i="4"/>
  <c r="AM161" i="4" s="1"/>
  <c r="AK161" i="4"/>
  <c r="AG161" i="4"/>
  <c r="AH161" i="4" s="1"/>
  <c r="AC161" i="4"/>
  <c r="AD161" i="4" s="1"/>
  <c r="AE161" i="4" s="1"/>
  <c r="W161" i="4"/>
  <c r="X161" i="4" s="1"/>
  <c r="S161" i="4"/>
  <c r="T161" i="4" s="1"/>
  <c r="O161" i="4"/>
  <c r="N161" i="4"/>
  <c r="J161" i="4"/>
  <c r="Y161" i="4" s="1"/>
  <c r="AK160" i="4"/>
  <c r="AL160" i="4" s="1"/>
  <c r="AM160" i="4" s="1"/>
  <c r="AG160" i="4"/>
  <c r="AH160" i="4" s="1"/>
  <c r="AC160" i="4"/>
  <c r="AD160" i="4" s="1"/>
  <c r="AE160" i="4" s="1"/>
  <c r="X160" i="4"/>
  <c r="W160" i="4"/>
  <c r="S160" i="4"/>
  <c r="T160" i="4" s="1"/>
  <c r="O160" i="4"/>
  <c r="N160" i="4"/>
  <c r="J160" i="4"/>
  <c r="Y160" i="4" s="1"/>
  <c r="AK159" i="4"/>
  <c r="AL159" i="4" s="1"/>
  <c r="AM159" i="4" s="1"/>
  <c r="AG159" i="4"/>
  <c r="AH159" i="4" s="1"/>
  <c r="AC159" i="4"/>
  <c r="AD159" i="4" s="1"/>
  <c r="AE159" i="4" s="1"/>
  <c r="W159" i="4"/>
  <c r="X159" i="4" s="1"/>
  <c r="S159" i="4"/>
  <c r="T159" i="4" s="1"/>
  <c r="O159" i="4"/>
  <c r="N159" i="4"/>
  <c r="J159" i="4"/>
  <c r="Y159" i="4" s="1"/>
  <c r="AK158" i="4"/>
  <c r="AL158" i="4" s="1"/>
  <c r="AM158" i="4" s="1"/>
  <c r="AG158" i="4"/>
  <c r="AH158" i="4" s="1"/>
  <c r="AE158" i="4"/>
  <c r="AC158" i="4"/>
  <c r="AD158" i="4" s="1"/>
  <c r="W158" i="4"/>
  <c r="X158" i="4" s="1"/>
  <c r="S158" i="4"/>
  <c r="T158" i="4" s="1"/>
  <c r="O158" i="4"/>
  <c r="N158" i="4"/>
  <c r="J158" i="4"/>
  <c r="Y158" i="4" s="1"/>
  <c r="AL157" i="4"/>
  <c r="AM157" i="4" s="1"/>
  <c r="AK157" i="4"/>
  <c r="AG157" i="4"/>
  <c r="AH157" i="4" s="1"/>
  <c r="AC157" i="4"/>
  <c r="AD157" i="4" s="1"/>
  <c r="AE157" i="4" s="1"/>
  <c r="W157" i="4"/>
  <c r="X157" i="4" s="1"/>
  <c r="S157" i="4"/>
  <c r="T157" i="4" s="1"/>
  <c r="O157" i="4"/>
  <c r="N157" i="4"/>
  <c r="J157" i="4"/>
  <c r="Y157" i="4" s="1"/>
  <c r="AK156" i="4"/>
  <c r="AL156" i="4" s="1"/>
  <c r="AM156" i="4" s="1"/>
  <c r="AG156" i="4"/>
  <c r="AH156" i="4" s="1"/>
  <c r="AE156" i="4"/>
  <c r="AC156" i="4"/>
  <c r="AD156" i="4" s="1"/>
  <c r="X156" i="4"/>
  <c r="W156" i="4"/>
  <c r="S156" i="4"/>
  <c r="T156" i="4" s="1"/>
  <c r="O156" i="4"/>
  <c r="N156" i="4"/>
  <c r="J156" i="4"/>
  <c r="Y156" i="4" s="1"/>
  <c r="AL155" i="4"/>
  <c r="AM155" i="4" s="1"/>
  <c r="AK155" i="4"/>
  <c r="AG155" i="4"/>
  <c r="AH155" i="4" s="1"/>
  <c r="AC155" i="4"/>
  <c r="AD155" i="4" s="1"/>
  <c r="AE155" i="4" s="1"/>
  <c r="X155" i="4"/>
  <c r="W155" i="4"/>
  <c r="S155" i="4"/>
  <c r="T155" i="4" s="1"/>
  <c r="O155" i="4"/>
  <c r="N155" i="4"/>
  <c r="J155" i="4"/>
  <c r="Y155" i="4" s="1"/>
  <c r="AK154" i="4"/>
  <c r="AL154" i="4" s="1"/>
  <c r="AM154" i="4" s="1"/>
  <c r="AG154" i="4"/>
  <c r="AH154" i="4" s="1"/>
  <c r="AE154" i="4"/>
  <c r="AC154" i="4"/>
  <c r="AD154" i="4" s="1"/>
  <c r="X154" i="4"/>
  <c r="W154" i="4"/>
  <c r="S154" i="4"/>
  <c r="T154" i="4" s="1"/>
  <c r="O154" i="4"/>
  <c r="N154" i="4"/>
  <c r="J154" i="4"/>
  <c r="Y154" i="4" s="1"/>
  <c r="AL153" i="4"/>
  <c r="AM153" i="4" s="1"/>
  <c r="AK153" i="4"/>
  <c r="AG153" i="4"/>
  <c r="AH153" i="4" s="1"/>
  <c r="AC153" i="4"/>
  <c r="AD153" i="4" s="1"/>
  <c r="AE153" i="4" s="1"/>
  <c r="X153" i="4"/>
  <c r="W153" i="4"/>
  <c r="S153" i="4"/>
  <c r="T153" i="4" s="1"/>
  <c r="O153" i="4"/>
  <c r="N153" i="4"/>
  <c r="J153" i="4"/>
  <c r="Y153" i="4" s="1"/>
  <c r="AL152" i="4"/>
  <c r="AM152" i="4" s="1"/>
  <c r="AK152" i="4"/>
  <c r="AG152" i="4"/>
  <c r="AH152" i="4" s="1"/>
  <c r="AE152" i="4"/>
  <c r="AC152" i="4"/>
  <c r="AD152" i="4" s="1"/>
  <c r="X152" i="4"/>
  <c r="W152" i="4"/>
  <c r="T152" i="4"/>
  <c r="S152" i="4"/>
  <c r="O152" i="4"/>
  <c r="N152" i="4"/>
  <c r="J152" i="4"/>
  <c r="Y152" i="4" s="1"/>
  <c r="AK151" i="4"/>
  <c r="AL151" i="4" s="1"/>
  <c r="AM151" i="4" s="1"/>
  <c r="AG151" i="4"/>
  <c r="AH151" i="4" s="1"/>
  <c r="AC151" i="4"/>
  <c r="AD151" i="4" s="1"/>
  <c r="AE151" i="4" s="1"/>
  <c r="W151" i="4"/>
  <c r="X151" i="4" s="1"/>
  <c r="S151" i="4"/>
  <c r="T151" i="4" s="1"/>
  <c r="O151" i="4"/>
  <c r="N151" i="4"/>
  <c r="J151" i="4"/>
  <c r="Y151" i="4" s="1"/>
  <c r="AK150" i="4"/>
  <c r="AL150" i="4" s="1"/>
  <c r="AM150" i="4" s="1"/>
  <c r="AH150" i="4"/>
  <c r="AG150" i="4"/>
  <c r="AE150" i="4"/>
  <c r="AC150" i="4"/>
  <c r="AD150" i="4" s="1"/>
  <c r="X150" i="4"/>
  <c r="W150" i="4"/>
  <c r="S150" i="4"/>
  <c r="T150" i="4" s="1"/>
  <c r="O150" i="4"/>
  <c r="N150" i="4"/>
  <c r="J150" i="4"/>
  <c r="Y150" i="4" s="1"/>
  <c r="AK149" i="4"/>
  <c r="AL149" i="4" s="1"/>
  <c r="AM149" i="4" s="1"/>
  <c r="AH149" i="4"/>
  <c r="AG149" i="4"/>
  <c r="AC149" i="4"/>
  <c r="AD149" i="4" s="1"/>
  <c r="AE149" i="4" s="1"/>
  <c r="W149" i="4"/>
  <c r="X149" i="4" s="1"/>
  <c r="S149" i="4"/>
  <c r="T149" i="4" s="1"/>
  <c r="O149" i="4"/>
  <c r="N149" i="4"/>
  <c r="J149" i="4"/>
  <c r="Y149" i="4" s="1"/>
  <c r="AL148" i="4"/>
  <c r="AM148" i="4" s="1"/>
  <c r="AK148" i="4"/>
  <c r="AH148" i="4"/>
  <c r="AG148" i="4"/>
  <c r="AE148" i="4"/>
  <c r="AC148" i="4"/>
  <c r="AD148" i="4" s="1"/>
  <c r="W148" i="4"/>
  <c r="X148" i="4" s="1"/>
  <c r="T148" i="4"/>
  <c r="S148" i="4"/>
  <c r="O148" i="4"/>
  <c r="N148" i="4"/>
  <c r="J148" i="4"/>
  <c r="Y148" i="4" s="1"/>
  <c r="AL147" i="4"/>
  <c r="AM147" i="4" s="1"/>
  <c r="AK147" i="4"/>
  <c r="AG147" i="4"/>
  <c r="AH147" i="4" s="1"/>
  <c r="AC147" i="4"/>
  <c r="AD147" i="4" s="1"/>
  <c r="AE147" i="4" s="1"/>
  <c r="W147" i="4"/>
  <c r="X147" i="4" s="1"/>
  <c r="T147" i="4"/>
  <c r="S147" i="4"/>
  <c r="O147" i="4"/>
  <c r="N147" i="4"/>
  <c r="J147" i="4"/>
  <c r="Y147" i="4" s="1"/>
  <c r="AL146" i="4"/>
  <c r="AM146" i="4" s="1"/>
  <c r="AK146" i="4"/>
  <c r="AH146" i="4"/>
  <c r="AG146" i="4"/>
  <c r="AC146" i="4"/>
  <c r="AD146" i="4" s="1"/>
  <c r="AE146" i="4" s="1"/>
  <c r="W146" i="4"/>
  <c r="X146" i="4" s="1"/>
  <c r="S146" i="4"/>
  <c r="T146" i="4" s="1"/>
  <c r="O146" i="4"/>
  <c r="N146" i="4"/>
  <c r="J146" i="4"/>
  <c r="Y146" i="4" s="1"/>
  <c r="AM145" i="4"/>
  <c r="AK145" i="4"/>
  <c r="AL145" i="4" s="1"/>
  <c r="AG145" i="4"/>
  <c r="AH145" i="4" s="1"/>
  <c r="AC145" i="4"/>
  <c r="AD145" i="4" s="1"/>
  <c r="AE145" i="4" s="1"/>
  <c r="W145" i="4"/>
  <c r="X145" i="4" s="1"/>
  <c r="S145" i="4"/>
  <c r="T145" i="4" s="1"/>
  <c r="O145" i="4"/>
  <c r="N145" i="4"/>
  <c r="J145" i="4"/>
  <c r="Y145" i="4" s="1"/>
  <c r="AK144" i="4"/>
  <c r="AL144" i="4" s="1"/>
  <c r="AM144" i="4" s="1"/>
  <c r="AG144" i="4"/>
  <c r="AH144" i="4" s="1"/>
  <c r="AC144" i="4"/>
  <c r="AD144" i="4" s="1"/>
  <c r="AE144" i="4" s="1"/>
  <c r="Y144" i="4"/>
  <c r="W144" i="4"/>
  <c r="X144" i="4" s="1"/>
  <c r="V144" i="4"/>
  <c r="T144" i="4"/>
  <c r="S144" i="4"/>
  <c r="R144" i="4"/>
  <c r="N144" i="4"/>
  <c r="O144" i="4" s="1"/>
  <c r="M144" i="4"/>
  <c r="J144" i="4"/>
  <c r="AL143" i="4"/>
  <c r="AM143" i="4" s="1"/>
  <c r="AK143" i="4"/>
  <c r="AG143" i="4"/>
  <c r="AH143" i="4" s="1"/>
  <c r="AC143" i="4"/>
  <c r="AD143" i="4" s="1"/>
  <c r="AE143" i="4" s="1"/>
  <c r="X143" i="4"/>
  <c r="W143" i="4"/>
  <c r="V143" i="4"/>
  <c r="T143" i="4"/>
  <c r="S143" i="4"/>
  <c r="R143" i="4"/>
  <c r="M143" i="4"/>
  <c r="N143" i="4" s="1"/>
  <c r="O143" i="4" s="1"/>
  <c r="J143" i="4"/>
  <c r="Y143" i="4" s="1"/>
  <c r="AL142" i="4"/>
  <c r="AM142" i="4" s="1"/>
  <c r="AK142" i="4"/>
  <c r="AG142" i="4"/>
  <c r="AH142" i="4" s="1"/>
  <c r="AD142" i="4"/>
  <c r="AE142" i="4" s="1"/>
  <c r="AC142" i="4"/>
  <c r="W142" i="4"/>
  <c r="X142" i="4" s="1"/>
  <c r="S142" i="4"/>
  <c r="T142" i="4" s="1"/>
  <c r="N142" i="4"/>
  <c r="O142" i="4" s="1"/>
  <c r="J142" i="4"/>
  <c r="Y142" i="4" s="1"/>
  <c r="AK141" i="4"/>
  <c r="AL141" i="4" s="1"/>
  <c r="AM141" i="4" s="1"/>
  <c r="AG141" i="4"/>
  <c r="AH141" i="4" s="1"/>
  <c r="AD141" i="4"/>
  <c r="AE141" i="4" s="1"/>
  <c r="AC141" i="4"/>
  <c r="W141" i="4"/>
  <c r="X141" i="4" s="1"/>
  <c r="S141" i="4"/>
  <c r="T141" i="4" s="1"/>
  <c r="N141" i="4"/>
  <c r="O141" i="4" s="1"/>
  <c r="J141" i="4"/>
  <c r="Y141" i="4" s="1"/>
  <c r="AL140" i="4"/>
  <c r="AM140" i="4" s="1"/>
  <c r="AK140" i="4"/>
  <c r="AG140" i="4"/>
  <c r="AH140" i="4" s="1"/>
  <c r="AD140" i="4"/>
  <c r="AE140" i="4" s="1"/>
  <c r="AC140" i="4"/>
  <c r="W140" i="4"/>
  <c r="X140" i="4" s="1"/>
  <c r="S140" i="4"/>
  <c r="T140" i="4" s="1"/>
  <c r="N140" i="4"/>
  <c r="O140" i="4" s="1"/>
  <c r="J140" i="4"/>
  <c r="Y140" i="4" s="1"/>
  <c r="AK139" i="4"/>
  <c r="AL139" i="4" s="1"/>
  <c r="AM139" i="4" s="1"/>
  <c r="AG139" i="4"/>
  <c r="AH139" i="4" s="1"/>
  <c r="AD139" i="4"/>
  <c r="AE139" i="4" s="1"/>
  <c r="AC139" i="4"/>
  <c r="W139" i="4"/>
  <c r="X139" i="4" s="1"/>
  <c r="S139" i="4"/>
  <c r="T139" i="4" s="1"/>
  <c r="N139" i="4"/>
  <c r="O139" i="4" s="1"/>
  <c r="J139" i="4"/>
  <c r="Y139" i="4" s="1"/>
  <c r="AL138" i="4"/>
  <c r="AM138" i="4" s="1"/>
  <c r="AK138" i="4"/>
  <c r="AG138" i="4"/>
  <c r="AH138" i="4" s="1"/>
  <c r="AD138" i="4"/>
  <c r="AE138" i="4" s="1"/>
  <c r="AC138" i="4"/>
  <c r="W138" i="4"/>
  <c r="X138" i="4" s="1"/>
  <c r="S138" i="4"/>
  <c r="T138" i="4" s="1"/>
  <c r="N138" i="4"/>
  <c r="O138" i="4" s="1"/>
  <c r="J138" i="4"/>
  <c r="Y138" i="4" s="1"/>
  <c r="AK137" i="4"/>
  <c r="AL137" i="4" s="1"/>
  <c r="AM137" i="4" s="1"/>
  <c r="AG137" i="4"/>
  <c r="AH137" i="4" s="1"/>
  <c r="AD137" i="4"/>
  <c r="AE137" i="4" s="1"/>
  <c r="AC137" i="4"/>
  <c r="W137" i="4"/>
  <c r="X137" i="4" s="1"/>
  <c r="S137" i="4"/>
  <c r="T137" i="4" s="1"/>
  <c r="N137" i="4"/>
  <c r="O137" i="4" s="1"/>
  <c r="J137" i="4"/>
  <c r="Y137" i="4" s="1"/>
  <c r="AL136" i="4"/>
  <c r="AM136" i="4" s="1"/>
  <c r="AK136" i="4"/>
  <c r="AG136" i="4"/>
  <c r="AH136" i="4" s="1"/>
  <c r="AD136" i="4"/>
  <c r="AE136" i="4" s="1"/>
  <c r="AC136" i="4"/>
  <c r="W136" i="4"/>
  <c r="X136" i="4" s="1"/>
  <c r="S136" i="4"/>
  <c r="T136" i="4" s="1"/>
  <c r="N136" i="4"/>
  <c r="O136" i="4" s="1"/>
  <c r="J136" i="4"/>
  <c r="Y136" i="4" s="1"/>
  <c r="AK135" i="4"/>
  <c r="AL135" i="4" s="1"/>
  <c r="AM135" i="4" s="1"/>
  <c r="AG135" i="4"/>
  <c r="AH135" i="4" s="1"/>
  <c r="AD135" i="4"/>
  <c r="AE135" i="4" s="1"/>
  <c r="AC135" i="4"/>
  <c r="W135" i="4"/>
  <c r="X135" i="4" s="1"/>
  <c r="V135" i="4"/>
  <c r="R135" i="4"/>
  <c r="S135" i="4" s="1"/>
  <c r="T135" i="4" s="1"/>
  <c r="M135" i="4"/>
  <c r="N135" i="4" s="1"/>
  <c r="O135" i="4" s="1"/>
  <c r="J135" i="4"/>
  <c r="Y135" i="4" s="1"/>
  <c r="AL134" i="4"/>
  <c r="AM134" i="4" s="1"/>
  <c r="AK134" i="4"/>
  <c r="AH134" i="4"/>
  <c r="AG134" i="4"/>
  <c r="AC134" i="4"/>
  <c r="AD134" i="4" s="1"/>
  <c r="AE134" i="4" s="1"/>
  <c r="V134" i="4"/>
  <c r="W134" i="4" s="1"/>
  <c r="X134" i="4" s="1"/>
  <c r="R134" i="4"/>
  <c r="S134" i="4" s="1"/>
  <c r="T134" i="4" s="1"/>
  <c r="M134" i="4"/>
  <c r="N134" i="4" s="1"/>
  <c r="O134" i="4" s="1"/>
  <c r="J134" i="4"/>
  <c r="Y134" i="4" s="1"/>
  <c r="AM133" i="4"/>
  <c r="AL133" i="4"/>
  <c r="AK133" i="4"/>
  <c r="AG133" i="4"/>
  <c r="AH133" i="4" s="1"/>
  <c r="AD133" i="4"/>
  <c r="AE133" i="4" s="1"/>
  <c r="AC133" i="4"/>
  <c r="Y133" i="4"/>
  <c r="X133" i="4"/>
  <c r="W133" i="4"/>
  <c r="S133" i="4"/>
  <c r="T133" i="4" s="1"/>
  <c r="N133" i="4"/>
  <c r="O133" i="4" s="1"/>
  <c r="J133" i="4"/>
  <c r="AM132" i="4"/>
  <c r="AL132" i="4"/>
  <c r="AK132" i="4"/>
  <c r="AG132" i="4"/>
  <c r="AH132" i="4" s="1"/>
  <c r="AD132" i="4"/>
  <c r="AE132" i="4" s="1"/>
  <c r="AC132" i="4"/>
  <c r="Y132" i="4"/>
  <c r="X132" i="4"/>
  <c r="W132" i="4"/>
  <c r="T132" i="4"/>
  <c r="S132" i="4"/>
  <c r="N132" i="4"/>
  <c r="O132" i="4" s="1"/>
  <c r="J132" i="4"/>
  <c r="AM131" i="4"/>
  <c r="AL131" i="4"/>
  <c r="AK131" i="4"/>
  <c r="AH131" i="4"/>
  <c r="AG131" i="4"/>
  <c r="AD131" i="4"/>
  <c r="AE131" i="4" s="1"/>
  <c r="AC131" i="4"/>
  <c r="Y131" i="4"/>
  <c r="X131" i="4"/>
  <c r="W131" i="4"/>
  <c r="S131" i="4"/>
  <c r="T131" i="4" s="1"/>
  <c r="N131" i="4"/>
  <c r="O131" i="4" s="1"/>
  <c r="J131" i="4"/>
  <c r="AM130" i="4"/>
  <c r="AL130" i="4"/>
  <c r="AK130" i="4"/>
  <c r="AG130" i="4"/>
  <c r="AH130" i="4" s="1"/>
  <c r="AD130" i="4"/>
  <c r="AE130" i="4" s="1"/>
  <c r="AC130" i="4"/>
  <c r="Y130" i="4"/>
  <c r="X130" i="4"/>
  <c r="W130" i="4"/>
  <c r="T130" i="4"/>
  <c r="S130" i="4"/>
  <c r="N130" i="4"/>
  <c r="O130" i="4" s="1"/>
  <c r="J130" i="4"/>
  <c r="AM129" i="4"/>
  <c r="AL129" i="4"/>
  <c r="AK129" i="4"/>
  <c r="AG129" i="4"/>
  <c r="AH129" i="4" s="1"/>
  <c r="AD129" i="4"/>
  <c r="AE129" i="4" s="1"/>
  <c r="AC129" i="4"/>
  <c r="Y129" i="4"/>
  <c r="X129" i="4"/>
  <c r="W129" i="4"/>
  <c r="S129" i="4"/>
  <c r="T129" i="4" s="1"/>
  <c r="N129" i="4"/>
  <c r="O129" i="4" s="1"/>
  <c r="J129" i="4"/>
  <c r="AM128" i="4"/>
  <c r="AL128" i="4"/>
  <c r="AK128" i="4"/>
  <c r="AG128" i="4"/>
  <c r="AH128" i="4" s="1"/>
  <c r="AD128" i="4"/>
  <c r="AE128" i="4" s="1"/>
  <c r="AC128" i="4"/>
  <c r="Y128" i="4"/>
  <c r="X128" i="4"/>
  <c r="W128" i="4"/>
  <c r="T128" i="4"/>
  <c r="S128" i="4"/>
  <c r="N128" i="4"/>
  <c r="O128" i="4" s="1"/>
  <c r="J128" i="4"/>
  <c r="AM127" i="4"/>
  <c r="AK127" i="4"/>
  <c r="AL127" i="4" s="1"/>
  <c r="AG127" i="4"/>
  <c r="AH127" i="4" s="1"/>
  <c r="AD127" i="4"/>
  <c r="AE127" i="4" s="1"/>
  <c r="AC127" i="4"/>
  <c r="Y127" i="4"/>
  <c r="W127" i="4"/>
  <c r="X127" i="4" s="1"/>
  <c r="T127" i="4"/>
  <c r="S127" i="4"/>
  <c r="N127" i="4"/>
  <c r="O127" i="4" s="1"/>
  <c r="J127" i="4"/>
  <c r="AM126" i="4"/>
  <c r="AK126" i="4"/>
  <c r="AL126" i="4" s="1"/>
  <c r="AG126" i="4"/>
  <c r="AH126" i="4" s="1"/>
  <c r="AD126" i="4"/>
  <c r="AE126" i="4" s="1"/>
  <c r="AC126" i="4"/>
  <c r="Y126" i="4"/>
  <c r="W126" i="4"/>
  <c r="X126" i="4" s="1"/>
  <c r="T126" i="4"/>
  <c r="S126" i="4"/>
  <c r="N126" i="4"/>
  <c r="O126" i="4" s="1"/>
  <c r="J126" i="4"/>
  <c r="AM125" i="4"/>
  <c r="AK125" i="4"/>
  <c r="AL125" i="4" s="1"/>
  <c r="AG125" i="4"/>
  <c r="AH125" i="4" s="1"/>
  <c r="AD125" i="4"/>
  <c r="AE125" i="4" s="1"/>
  <c r="AC125" i="4"/>
  <c r="Y125" i="4"/>
  <c r="W125" i="4"/>
  <c r="X125" i="4" s="1"/>
  <c r="T125" i="4"/>
  <c r="S125" i="4"/>
  <c r="N125" i="4"/>
  <c r="O125" i="4" s="1"/>
  <c r="J125" i="4"/>
  <c r="AM124" i="4"/>
  <c r="AK124" i="4"/>
  <c r="AL124" i="4" s="1"/>
  <c r="AG124" i="4"/>
  <c r="AH124" i="4" s="1"/>
  <c r="AD124" i="4"/>
  <c r="AE124" i="4" s="1"/>
  <c r="AC124" i="4"/>
  <c r="Y124" i="4"/>
  <c r="V124" i="4"/>
  <c r="W124" i="4" s="1"/>
  <c r="X124" i="4" s="1"/>
  <c r="T124" i="4"/>
  <c r="R124" i="4"/>
  <c r="S124" i="4" s="1"/>
  <c r="N124" i="4"/>
  <c r="O124" i="4" s="1"/>
  <c r="M124" i="4"/>
  <c r="J124" i="4"/>
  <c r="AL123" i="4"/>
  <c r="AM123" i="4" s="1"/>
  <c r="AK123" i="4"/>
  <c r="AH123" i="4"/>
  <c r="AG123" i="4"/>
  <c r="AC123" i="4"/>
  <c r="AD123" i="4" s="1"/>
  <c r="AE123" i="4" s="1"/>
  <c r="Y123" i="4"/>
  <c r="V123" i="4"/>
  <c r="W123" i="4" s="1"/>
  <c r="X123" i="4" s="1"/>
  <c r="S123" i="4"/>
  <c r="T123" i="4" s="1"/>
  <c r="R123" i="4"/>
  <c r="M123" i="4"/>
  <c r="N123" i="4" s="1"/>
  <c r="O123" i="4" s="1"/>
  <c r="J123" i="4"/>
  <c r="AM122" i="4"/>
  <c r="AK122" i="4"/>
  <c r="AL122" i="4" s="1"/>
  <c r="AG122" i="4"/>
  <c r="AH122" i="4" s="1"/>
  <c r="AE122" i="4"/>
  <c r="AD122" i="4"/>
  <c r="AC122" i="4"/>
  <c r="Y122" i="4"/>
  <c r="W122" i="4"/>
  <c r="X122" i="4" s="1"/>
  <c r="S122" i="4"/>
  <c r="T122" i="4" s="1"/>
  <c r="N122" i="4"/>
  <c r="O122" i="4" s="1"/>
  <c r="J122" i="4"/>
  <c r="AM121" i="4"/>
  <c r="AK121" i="4"/>
  <c r="AL121" i="4" s="1"/>
  <c r="AG121" i="4"/>
  <c r="AH121" i="4" s="1"/>
  <c r="AD121" i="4"/>
  <c r="AE121" i="4" s="1"/>
  <c r="AC121" i="4"/>
  <c r="Y121" i="4"/>
  <c r="W121" i="4"/>
  <c r="X121" i="4" s="1"/>
  <c r="V121" i="4"/>
  <c r="R121" i="4"/>
  <c r="S121" i="4" s="1"/>
  <c r="T121" i="4" s="1"/>
  <c r="N121" i="4"/>
  <c r="O121" i="4" s="1"/>
  <c r="M121" i="4"/>
  <c r="J121" i="4"/>
  <c r="AK120" i="4"/>
  <c r="AL120" i="4" s="1"/>
  <c r="AM120" i="4" s="1"/>
  <c r="AH120" i="4"/>
  <c r="AG120" i="4"/>
  <c r="AC120" i="4"/>
  <c r="AD120" i="4" s="1"/>
  <c r="AE120" i="4" s="1"/>
  <c r="V120" i="4"/>
  <c r="W120" i="4" s="1"/>
  <c r="X120" i="4" s="1"/>
  <c r="S120" i="4"/>
  <c r="T120" i="4" s="1"/>
  <c r="R120" i="4"/>
  <c r="M120" i="4"/>
  <c r="N120" i="4" s="1"/>
  <c r="O120" i="4" s="1"/>
  <c r="J120" i="4"/>
  <c r="Y120" i="4" s="1"/>
  <c r="AK119" i="4"/>
  <c r="AL119" i="4" s="1"/>
  <c r="AM119" i="4" s="1"/>
  <c r="AG119" i="4"/>
  <c r="AH119" i="4" s="1"/>
  <c r="AC119" i="4"/>
  <c r="AD119" i="4" s="1"/>
  <c r="AE119" i="4" s="1"/>
  <c r="W119" i="4"/>
  <c r="X119" i="4" s="1"/>
  <c r="V119" i="4"/>
  <c r="R119" i="4"/>
  <c r="S119" i="4" s="1"/>
  <c r="T119" i="4" s="1"/>
  <c r="N119" i="4"/>
  <c r="O119" i="4" s="1"/>
  <c r="M119" i="4"/>
  <c r="J119" i="4"/>
  <c r="Y119" i="4" s="1"/>
  <c r="AL118" i="4"/>
  <c r="AM118" i="4" s="1"/>
  <c r="AK118" i="4"/>
  <c r="AG118" i="4"/>
  <c r="AH118" i="4" s="1"/>
  <c r="AC118" i="4"/>
  <c r="AD118" i="4" s="1"/>
  <c r="AE118" i="4" s="1"/>
  <c r="X118" i="4"/>
  <c r="V118" i="4"/>
  <c r="W118" i="4" s="1"/>
  <c r="S118" i="4"/>
  <c r="T118" i="4" s="1"/>
  <c r="R118" i="4"/>
  <c r="M118" i="4"/>
  <c r="N118" i="4" s="1"/>
  <c r="O118" i="4" s="1"/>
  <c r="J118" i="4"/>
  <c r="Y118" i="4" s="1"/>
  <c r="AL117" i="4"/>
  <c r="AM117" i="4" s="1"/>
  <c r="AK117" i="4"/>
  <c r="AG117" i="4"/>
  <c r="AH117" i="4" s="1"/>
  <c r="AD117" i="4"/>
  <c r="AE117" i="4" s="1"/>
  <c r="AC117" i="4"/>
  <c r="W117" i="4"/>
  <c r="X117" i="4" s="1"/>
  <c r="S117" i="4"/>
  <c r="T117" i="4" s="1"/>
  <c r="N117" i="4"/>
  <c r="O117" i="4" s="1"/>
  <c r="J117" i="4"/>
  <c r="Y117" i="4" s="1"/>
  <c r="AK116" i="4"/>
  <c r="AL116" i="4" s="1"/>
  <c r="AM116" i="4" s="1"/>
  <c r="AG116" i="4"/>
  <c r="AH116" i="4" s="1"/>
  <c r="AD116" i="4"/>
  <c r="AE116" i="4" s="1"/>
  <c r="AC116" i="4"/>
  <c r="W116" i="4"/>
  <c r="X116" i="4" s="1"/>
  <c r="S116" i="4"/>
  <c r="T116" i="4" s="1"/>
  <c r="N116" i="4"/>
  <c r="O116" i="4" s="1"/>
  <c r="J116" i="4"/>
  <c r="Y116" i="4" s="1"/>
  <c r="AL115" i="4"/>
  <c r="AM115" i="4" s="1"/>
  <c r="AK115" i="4"/>
  <c r="AG115" i="4"/>
  <c r="AH115" i="4" s="1"/>
  <c r="AD115" i="4"/>
  <c r="AE115" i="4" s="1"/>
  <c r="AC115" i="4"/>
  <c r="W115" i="4"/>
  <c r="X115" i="4" s="1"/>
  <c r="S115" i="4"/>
  <c r="T115" i="4" s="1"/>
  <c r="N115" i="4"/>
  <c r="O115" i="4" s="1"/>
  <c r="J115" i="4"/>
  <c r="Y115" i="4" s="1"/>
  <c r="AK114" i="4"/>
  <c r="AL114" i="4" s="1"/>
  <c r="AM114" i="4" s="1"/>
  <c r="AG114" i="4"/>
  <c r="AH114" i="4" s="1"/>
  <c r="AD114" i="4"/>
  <c r="AE114" i="4" s="1"/>
  <c r="AC114" i="4"/>
  <c r="W114" i="4"/>
  <c r="X114" i="4" s="1"/>
  <c r="S114" i="4"/>
  <c r="T114" i="4" s="1"/>
  <c r="N114" i="4"/>
  <c r="O114" i="4" s="1"/>
  <c r="J114" i="4"/>
  <c r="Y114" i="4" s="1"/>
  <c r="AL113" i="4"/>
  <c r="AM113" i="4" s="1"/>
  <c r="AK113" i="4"/>
  <c r="AG113" i="4"/>
  <c r="AH113" i="4" s="1"/>
  <c r="AD113" i="4"/>
  <c r="AE113" i="4" s="1"/>
  <c r="AC113" i="4"/>
  <c r="W113" i="4"/>
  <c r="X113" i="4" s="1"/>
  <c r="S113" i="4"/>
  <c r="T113" i="4" s="1"/>
  <c r="N113" i="4"/>
  <c r="O113" i="4" s="1"/>
  <c r="J113" i="4"/>
  <c r="Y113" i="4" s="1"/>
  <c r="AK112" i="4"/>
  <c r="AL112" i="4" s="1"/>
  <c r="AM112" i="4" s="1"/>
  <c r="AG112" i="4"/>
  <c r="AH112" i="4" s="1"/>
  <c r="AD112" i="4"/>
  <c r="AE112" i="4" s="1"/>
  <c r="AC112" i="4"/>
  <c r="W112" i="4"/>
  <c r="X112" i="4" s="1"/>
  <c r="S112" i="4"/>
  <c r="T112" i="4" s="1"/>
  <c r="N112" i="4"/>
  <c r="O112" i="4" s="1"/>
  <c r="J112" i="4"/>
  <c r="Y112" i="4" s="1"/>
  <c r="AL111" i="4"/>
  <c r="AM111" i="4" s="1"/>
  <c r="AK111" i="4"/>
  <c r="AG111" i="4"/>
  <c r="AH111" i="4" s="1"/>
  <c r="AD111" i="4"/>
  <c r="AE111" i="4" s="1"/>
  <c r="AC111" i="4"/>
  <c r="W111" i="4"/>
  <c r="X111" i="4" s="1"/>
  <c r="S111" i="4"/>
  <c r="T111" i="4" s="1"/>
  <c r="N111" i="4"/>
  <c r="O111" i="4" s="1"/>
  <c r="J111" i="4"/>
  <c r="Y111" i="4" s="1"/>
  <c r="AK110" i="4"/>
  <c r="AL110" i="4" s="1"/>
  <c r="AM110" i="4" s="1"/>
  <c r="AG110" i="4"/>
  <c r="AH110" i="4" s="1"/>
  <c r="AD110" i="4"/>
  <c r="AE110" i="4" s="1"/>
  <c r="AC110" i="4"/>
  <c r="W110" i="4"/>
  <c r="X110" i="4" s="1"/>
  <c r="S110" i="4"/>
  <c r="T110" i="4" s="1"/>
  <c r="N110" i="4"/>
  <c r="O110" i="4" s="1"/>
  <c r="J110" i="4"/>
  <c r="Y110" i="4" s="1"/>
  <c r="AL109" i="4"/>
  <c r="AM109" i="4" s="1"/>
  <c r="AK109" i="4"/>
  <c r="AG109" i="4"/>
  <c r="AH109" i="4" s="1"/>
  <c r="AD109" i="4"/>
  <c r="AE109" i="4" s="1"/>
  <c r="AC109" i="4"/>
  <c r="W109" i="4"/>
  <c r="X109" i="4" s="1"/>
  <c r="S109" i="4"/>
  <c r="T109" i="4" s="1"/>
  <c r="N109" i="4"/>
  <c r="O109" i="4" s="1"/>
  <c r="J109" i="4"/>
  <c r="Y109" i="4" s="1"/>
  <c r="AK108" i="4"/>
  <c r="AL108" i="4" s="1"/>
  <c r="AM108" i="4" s="1"/>
  <c r="AG108" i="4"/>
  <c r="AH108" i="4" s="1"/>
  <c r="AD108" i="4"/>
  <c r="AE108" i="4" s="1"/>
  <c r="AC108" i="4"/>
  <c r="W108" i="4"/>
  <c r="X108" i="4" s="1"/>
  <c r="S108" i="4"/>
  <c r="T108" i="4" s="1"/>
  <c r="N108" i="4"/>
  <c r="O108" i="4" s="1"/>
  <c r="J108" i="4"/>
  <c r="Y108" i="4" s="1"/>
  <c r="AL107" i="4"/>
  <c r="AM107" i="4" s="1"/>
  <c r="AK107" i="4"/>
  <c r="AG107" i="4"/>
  <c r="AH107" i="4" s="1"/>
  <c r="AD107" i="4"/>
  <c r="AE107" i="4" s="1"/>
  <c r="AC107" i="4"/>
  <c r="W107" i="4"/>
  <c r="X107" i="4" s="1"/>
  <c r="S107" i="4"/>
  <c r="T107" i="4" s="1"/>
  <c r="N107" i="4"/>
  <c r="O107" i="4" s="1"/>
  <c r="J107" i="4"/>
  <c r="Y107" i="4" s="1"/>
  <c r="AK106" i="4"/>
  <c r="AL106" i="4" s="1"/>
  <c r="AM106" i="4" s="1"/>
  <c r="AG106" i="4"/>
  <c r="AH106" i="4" s="1"/>
  <c r="AD106" i="4"/>
  <c r="AE106" i="4" s="1"/>
  <c r="AC106" i="4"/>
  <c r="X106" i="4"/>
  <c r="W106" i="4"/>
  <c r="S106" i="4"/>
  <c r="T106" i="4" s="1"/>
  <c r="N106" i="4"/>
  <c r="O106" i="4" s="1"/>
  <c r="J106" i="4"/>
  <c r="Y106" i="4" s="1"/>
  <c r="AL105" i="4"/>
  <c r="AM105" i="4" s="1"/>
  <c r="AK105" i="4"/>
  <c r="AG105" i="4"/>
  <c r="AH105" i="4" s="1"/>
  <c r="AD105" i="4"/>
  <c r="AE105" i="4" s="1"/>
  <c r="AC105" i="4"/>
  <c r="W105" i="4"/>
  <c r="X105" i="4" s="1"/>
  <c r="V105" i="4"/>
  <c r="T105" i="4"/>
  <c r="R105" i="4"/>
  <c r="S105" i="4" s="1"/>
  <c r="M105" i="4"/>
  <c r="N105" i="4" s="1"/>
  <c r="O105" i="4" s="1"/>
  <c r="J105" i="4"/>
  <c r="Y105" i="4" s="1"/>
  <c r="AL104" i="4"/>
  <c r="AM104" i="4" s="1"/>
  <c r="AK104" i="4"/>
  <c r="AH104" i="4"/>
  <c r="AG104" i="4"/>
  <c r="AD104" i="4"/>
  <c r="AE104" i="4" s="1"/>
  <c r="AC104" i="4"/>
  <c r="V104" i="4"/>
  <c r="W104" i="4" s="1"/>
  <c r="X104" i="4" s="1"/>
  <c r="R104" i="4"/>
  <c r="S104" i="4" s="1"/>
  <c r="T104" i="4" s="1"/>
  <c r="M104" i="4"/>
  <c r="N104" i="4" s="1"/>
  <c r="O104" i="4" s="1"/>
  <c r="J104" i="4"/>
  <c r="Y104" i="4" s="1"/>
  <c r="AM103" i="4"/>
  <c r="AK103" i="4"/>
  <c r="AL103" i="4" s="1"/>
  <c r="AG103" i="4"/>
  <c r="AH103" i="4" s="1"/>
  <c r="AD103" i="4"/>
  <c r="AE103" i="4" s="1"/>
  <c r="AC103" i="4"/>
  <c r="Y103" i="4"/>
  <c r="W103" i="4"/>
  <c r="X103" i="4" s="1"/>
  <c r="T103" i="4"/>
  <c r="S103" i="4"/>
  <c r="N103" i="4"/>
  <c r="O103" i="4" s="1"/>
  <c r="J103" i="4"/>
  <c r="AM102" i="4"/>
  <c r="AK102" i="4"/>
  <c r="AL102" i="4" s="1"/>
  <c r="AG102" i="4"/>
  <c r="AH102" i="4" s="1"/>
  <c r="AD102" i="4"/>
  <c r="AE102" i="4" s="1"/>
  <c r="AC102" i="4"/>
  <c r="Y102" i="4"/>
  <c r="W102" i="4"/>
  <c r="X102" i="4" s="1"/>
  <c r="T102" i="4"/>
  <c r="S102" i="4"/>
  <c r="N102" i="4"/>
  <c r="O102" i="4" s="1"/>
  <c r="J102" i="4"/>
  <c r="AM101" i="4"/>
  <c r="AK101" i="4"/>
  <c r="AL101" i="4" s="1"/>
  <c r="AG101" i="4"/>
  <c r="AH101" i="4" s="1"/>
  <c r="AD101" i="4"/>
  <c r="AE101" i="4" s="1"/>
  <c r="AC101" i="4"/>
  <c r="Y101" i="4"/>
  <c r="W101" i="4"/>
  <c r="X101" i="4" s="1"/>
  <c r="T101" i="4"/>
  <c r="S101" i="4"/>
  <c r="N101" i="4"/>
  <c r="O101" i="4" s="1"/>
  <c r="J101" i="4"/>
  <c r="AM100" i="4"/>
  <c r="AK100" i="4"/>
  <c r="AL100" i="4" s="1"/>
  <c r="AG100" i="4"/>
  <c r="AH100" i="4" s="1"/>
  <c r="AD100" i="4"/>
  <c r="AE100" i="4" s="1"/>
  <c r="AC100" i="4"/>
  <c r="Y100" i="4"/>
  <c r="W100" i="4"/>
  <c r="X100" i="4" s="1"/>
  <c r="T100" i="4"/>
  <c r="S100" i="4"/>
  <c r="N100" i="4"/>
  <c r="O100" i="4" s="1"/>
  <c r="J100" i="4"/>
  <c r="AM99" i="4"/>
  <c r="AK99" i="4"/>
  <c r="AL99" i="4" s="1"/>
  <c r="AG99" i="4"/>
  <c r="AH99" i="4" s="1"/>
  <c r="AD99" i="4"/>
  <c r="AE99" i="4" s="1"/>
  <c r="AC99" i="4"/>
  <c r="Y99" i="4"/>
  <c r="W99" i="4"/>
  <c r="X99" i="4" s="1"/>
  <c r="T99" i="4"/>
  <c r="S99" i="4"/>
  <c r="N99" i="4"/>
  <c r="O99" i="4" s="1"/>
  <c r="J99" i="4"/>
  <c r="AM98" i="4"/>
  <c r="AK98" i="4"/>
  <c r="AL98" i="4" s="1"/>
  <c r="AG98" i="4"/>
  <c r="AH98" i="4" s="1"/>
  <c r="AD98" i="4"/>
  <c r="AE98" i="4" s="1"/>
  <c r="AC98" i="4"/>
  <c r="Y98" i="4"/>
  <c r="W98" i="4"/>
  <c r="X98" i="4" s="1"/>
  <c r="T98" i="4"/>
  <c r="S98" i="4"/>
  <c r="N98" i="4"/>
  <c r="O98" i="4" s="1"/>
  <c r="J98" i="4"/>
  <c r="AM97" i="4"/>
  <c r="AK97" i="4"/>
  <c r="AL97" i="4" s="1"/>
  <c r="AG97" i="4"/>
  <c r="AH97" i="4" s="1"/>
  <c r="AD97" i="4"/>
  <c r="AE97" i="4" s="1"/>
  <c r="AC97" i="4"/>
  <c r="Y97" i="4"/>
  <c r="W97" i="4"/>
  <c r="X97" i="4" s="1"/>
  <c r="T97" i="4"/>
  <c r="S97" i="4"/>
  <c r="N97" i="4"/>
  <c r="O97" i="4" s="1"/>
  <c r="J97" i="4"/>
  <c r="AM96" i="4"/>
  <c r="AK96" i="4"/>
  <c r="AL96" i="4" s="1"/>
  <c r="AG96" i="4"/>
  <c r="AH96" i="4" s="1"/>
  <c r="AD96" i="4"/>
  <c r="AE96" i="4" s="1"/>
  <c r="AC96" i="4"/>
  <c r="Y96" i="4"/>
  <c r="W96" i="4"/>
  <c r="X96" i="4" s="1"/>
  <c r="T96" i="4"/>
  <c r="S96" i="4"/>
  <c r="N96" i="4"/>
  <c r="O96" i="4" s="1"/>
  <c r="J96" i="4"/>
  <c r="AM95" i="4"/>
  <c r="AK95" i="4"/>
  <c r="AL95" i="4" s="1"/>
  <c r="AG95" i="4"/>
  <c r="AH95" i="4" s="1"/>
  <c r="AD95" i="4"/>
  <c r="AE95" i="4" s="1"/>
  <c r="AC95" i="4"/>
  <c r="Y95" i="4"/>
  <c r="W95" i="4"/>
  <c r="X95" i="4" s="1"/>
  <c r="T95" i="4"/>
  <c r="S95" i="4"/>
  <c r="N95" i="4"/>
  <c r="O95" i="4" s="1"/>
  <c r="J95" i="4"/>
  <c r="AM94" i="4"/>
  <c r="AK94" i="4"/>
  <c r="AL94" i="4" s="1"/>
  <c r="AG94" i="4"/>
  <c r="AH94" i="4" s="1"/>
  <c r="AD94" i="4"/>
  <c r="AE94" i="4" s="1"/>
  <c r="AC94" i="4"/>
  <c r="Y94" i="4"/>
  <c r="W94" i="4"/>
  <c r="X94" i="4" s="1"/>
  <c r="T94" i="4"/>
  <c r="S94" i="4"/>
  <c r="N94" i="4"/>
  <c r="O94" i="4" s="1"/>
  <c r="J94" i="4"/>
  <c r="AM93" i="4"/>
  <c r="AK93" i="4"/>
  <c r="AL93" i="4" s="1"/>
  <c r="AG93" i="4"/>
  <c r="AH93" i="4" s="1"/>
  <c r="AD93" i="4"/>
  <c r="AE93" i="4" s="1"/>
  <c r="AC93" i="4"/>
  <c r="Y93" i="4"/>
  <c r="W93" i="4"/>
  <c r="X93" i="4" s="1"/>
  <c r="T93" i="4"/>
  <c r="S93" i="4"/>
  <c r="N93" i="4"/>
  <c r="O93" i="4" s="1"/>
  <c r="J93" i="4"/>
  <c r="AM92" i="4"/>
  <c r="AK92" i="4"/>
  <c r="AL92" i="4" s="1"/>
  <c r="AG92" i="4"/>
  <c r="AH92" i="4" s="1"/>
  <c r="AD92" i="4"/>
  <c r="AE92" i="4" s="1"/>
  <c r="AC92" i="4"/>
  <c r="Y92" i="4"/>
  <c r="W92" i="4"/>
  <c r="X92" i="4" s="1"/>
  <c r="T92" i="4"/>
  <c r="S92" i="4"/>
  <c r="N92" i="4"/>
  <c r="O92" i="4" s="1"/>
  <c r="J92" i="4"/>
  <c r="AM91" i="4"/>
  <c r="AK91" i="4"/>
  <c r="AL91" i="4" s="1"/>
  <c r="AG91" i="4"/>
  <c r="AH91" i="4" s="1"/>
  <c r="AD91" i="4"/>
  <c r="AE91" i="4" s="1"/>
  <c r="AC91" i="4"/>
  <c r="Y91" i="4"/>
  <c r="W91" i="4"/>
  <c r="X91" i="4" s="1"/>
  <c r="T91" i="4"/>
  <c r="S91" i="4"/>
  <c r="N91" i="4"/>
  <c r="O91" i="4" s="1"/>
  <c r="J91" i="4"/>
  <c r="AM90" i="4"/>
  <c r="AK90" i="4"/>
  <c r="AL90" i="4" s="1"/>
  <c r="AG90" i="4"/>
  <c r="AH90" i="4" s="1"/>
  <c r="AD90" i="4"/>
  <c r="AE90" i="4" s="1"/>
  <c r="AC90" i="4"/>
  <c r="Y90" i="4"/>
  <c r="X90" i="4"/>
  <c r="W90" i="4"/>
  <c r="S90" i="4"/>
  <c r="T90" i="4" s="1"/>
  <c r="N90" i="4"/>
  <c r="O90" i="4" s="1"/>
  <c r="J90" i="4"/>
  <c r="AK89" i="4"/>
  <c r="AL89" i="4" s="1"/>
  <c r="AM89" i="4" s="1"/>
  <c r="AG89" i="4"/>
  <c r="AH89" i="4" s="1"/>
  <c r="AD89" i="4"/>
  <c r="AE89" i="4" s="1"/>
  <c r="AC89" i="4"/>
  <c r="Y89" i="4"/>
  <c r="W89" i="4"/>
  <c r="X89" i="4" s="1"/>
  <c r="T89" i="4"/>
  <c r="S89" i="4"/>
  <c r="N89" i="4"/>
  <c r="O89" i="4" s="1"/>
  <c r="J89" i="4"/>
  <c r="AM88" i="4"/>
  <c r="AK88" i="4"/>
  <c r="AL88" i="4" s="1"/>
  <c r="AH88" i="4"/>
  <c r="AG88" i="4"/>
  <c r="AD88" i="4"/>
  <c r="AE88" i="4" s="1"/>
  <c r="AC88" i="4"/>
  <c r="Y88" i="4"/>
  <c r="X88" i="4"/>
  <c r="W88" i="4"/>
  <c r="S88" i="4"/>
  <c r="T88" i="4" s="1"/>
  <c r="N88" i="4"/>
  <c r="O88" i="4" s="1"/>
  <c r="J88" i="4"/>
  <c r="AK87" i="4"/>
  <c r="AL87" i="4" s="1"/>
  <c r="AM87" i="4" s="1"/>
  <c r="AG87" i="4"/>
  <c r="AH87" i="4" s="1"/>
  <c r="AD87" i="4"/>
  <c r="AE87" i="4" s="1"/>
  <c r="AC87" i="4"/>
  <c r="Y87" i="4"/>
  <c r="W87" i="4"/>
  <c r="X87" i="4" s="1"/>
  <c r="T87" i="4"/>
  <c r="S87" i="4"/>
  <c r="N87" i="4"/>
  <c r="O87" i="4" s="1"/>
  <c r="J87" i="4"/>
  <c r="AK86" i="4"/>
  <c r="AL86" i="4" s="1"/>
  <c r="AM86" i="4" s="1"/>
  <c r="AG86" i="4"/>
  <c r="AH86" i="4" s="1"/>
  <c r="AD86" i="4"/>
  <c r="AE86" i="4" s="1"/>
  <c r="AC86" i="4"/>
  <c r="Y86" i="4"/>
  <c r="X86" i="4"/>
  <c r="W86" i="4"/>
  <c r="S86" i="4"/>
  <c r="T86" i="4" s="1"/>
  <c r="N86" i="4"/>
  <c r="O86" i="4" s="1"/>
  <c r="J86" i="4"/>
  <c r="AL85" i="4"/>
  <c r="AM85" i="4" s="1"/>
  <c r="AK85" i="4"/>
  <c r="AG85" i="4"/>
  <c r="AH85" i="4" s="1"/>
  <c r="AD85" i="4"/>
  <c r="AE85" i="4" s="1"/>
  <c r="AC85" i="4"/>
  <c r="Y85" i="4"/>
  <c r="W85" i="4"/>
  <c r="X85" i="4" s="1"/>
  <c r="T85" i="4"/>
  <c r="S85" i="4"/>
  <c r="N85" i="4"/>
  <c r="O85" i="4" s="1"/>
  <c r="J85" i="4"/>
  <c r="AM84" i="4"/>
  <c r="AK84" i="4"/>
  <c r="AL84" i="4" s="1"/>
  <c r="AG84" i="4"/>
  <c r="AH84" i="4" s="1"/>
  <c r="AD84" i="4"/>
  <c r="AE84" i="4" s="1"/>
  <c r="AC84" i="4"/>
  <c r="Y84" i="4"/>
  <c r="X84" i="4"/>
  <c r="W84" i="4"/>
  <c r="S84" i="4"/>
  <c r="T84" i="4" s="1"/>
  <c r="N84" i="4"/>
  <c r="O84" i="4" s="1"/>
  <c r="J84" i="4"/>
  <c r="AK83" i="4"/>
  <c r="AL83" i="4" s="1"/>
  <c r="AM83" i="4" s="1"/>
  <c r="AG83" i="4"/>
  <c r="AH83" i="4" s="1"/>
  <c r="AD83" i="4"/>
  <c r="AE83" i="4" s="1"/>
  <c r="AC83" i="4"/>
  <c r="Y83" i="4"/>
  <c r="W83" i="4"/>
  <c r="X83" i="4" s="1"/>
  <c r="T83" i="4"/>
  <c r="S83" i="4"/>
  <c r="N83" i="4"/>
  <c r="O83" i="4" s="1"/>
  <c r="J83" i="4"/>
  <c r="AM82" i="4"/>
  <c r="AK82" i="4"/>
  <c r="AL82" i="4" s="1"/>
  <c r="AG82" i="4"/>
  <c r="AH82" i="4" s="1"/>
  <c r="AD82" i="4"/>
  <c r="AE82" i="4" s="1"/>
  <c r="AC82" i="4"/>
  <c r="Y82" i="4"/>
  <c r="X82" i="4"/>
  <c r="W82" i="4"/>
  <c r="S82" i="4"/>
  <c r="T82" i="4" s="1"/>
  <c r="N82" i="4"/>
  <c r="O82" i="4" s="1"/>
  <c r="J82" i="4"/>
  <c r="AK81" i="4"/>
  <c r="AL81" i="4" s="1"/>
  <c r="AM81" i="4" s="1"/>
  <c r="AG81" i="4"/>
  <c r="AH81" i="4" s="1"/>
  <c r="AD81" i="4"/>
  <c r="AE81" i="4" s="1"/>
  <c r="AC81" i="4"/>
  <c r="Y81" i="4"/>
  <c r="W81" i="4"/>
  <c r="X81" i="4" s="1"/>
  <c r="T81" i="4"/>
  <c r="S81" i="4"/>
  <c r="N81" i="4"/>
  <c r="O81" i="4" s="1"/>
  <c r="J81" i="4"/>
  <c r="AM80" i="4"/>
  <c r="AK80" i="4"/>
  <c r="AL80" i="4" s="1"/>
  <c r="AH80" i="4"/>
  <c r="AG80" i="4"/>
  <c r="AD80" i="4"/>
  <c r="AE80" i="4" s="1"/>
  <c r="AC80" i="4"/>
  <c r="Y80" i="4"/>
  <c r="X80" i="4"/>
  <c r="W80" i="4"/>
  <c r="S80" i="4"/>
  <c r="T80" i="4" s="1"/>
  <c r="N80" i="4"/>
  <c r="O80" i="4" s="1"/>
  <c r="J80" i="4"/>
  <c r="AK79" i="4"/>
  <c r="AL79" i="4" s="1"/>
  <c r="AM79" i="4" s="1"/>
  <c r="AG79" i="4"/>
  <c r="AH79" i="4" s="1"/>
  <c r="AD79" i="4"/>
  <c r="AE79" i="4" s="1"/>
  <c r="AC79" i="4"/>
  <c r="Y79" i="4"/>
  <c r="W79" i="4"/>
  <c r="X79" i="4" s="1"/>
  <c r="T79" i="4"/>
  <c r="S79" i="4"/>
  <c r="N79" i="4"/>
  <c r="O79" i="4" s="1"/>
  <c r="J79" i="4"/>
  <c r="AK78" i="4"/>
  <c r="AL78" i="4" s="1"/>
  <c r="AM78" i="4" s="1"/>
  <c r="AG78" i="4"/>
  <c r="AH78" i="4" s="1"/>
  <c r="AD78" i="4"/>
  <c r="AE78" i="4" s="1"/>
  <c r="AC78" i="4"/>
  <c r="Y78" i="4"/>
  <c r="X78" i="4"/>
  <c r="W78" i="4"/>
  <c r="S78" i="4"/>
  <c r="T78" i="4" s="1"/>
  <c r="N78" i="4"/>
  <c r="O78" i="4" s="1"/>
  <c r="J78" i="4"/>
  <c r="AL77" i="4"/>
  <c r="AM77" i="4" s="1"/>
  <c r="AK77" i="4"/>
  <c r="AG77" i="4"/>
  <c r="AH77" i="4" s="1"/>
  <c r="AD77" i="4"/>
  <c r="AE77" i="4" s="1"/>
  <c r="AC77" i="4"/>
  <c r="Y77" i="4"/>
  <c r="W77" i="4"/>
  <c r="X77" i="4" s="1"/>
  <c r="T77" i="4"/>
  <c r="S77" i="4"/>
  <c r="N77" i="4"/>
  <c r="O77" i="4" s="1"/>
  <c r="J77" i="4"/>
  <c r="AM76" i="4"/>
  <c r="AK76" i="4"/>
  <c r="AL76" i="4" s="1"/>
  <c r="AG76" i="4"/>
  <c r="AH76" i="4" s="1"/>
  <c r="AD76" i="4"/>
  <c r="AE76" i="4" s="1"/>
  <c r="AC76" i="4"/>
  <c r="Y76" i="4"/>
  <c r="X76" i="4"/>
  <c r="W76" i="4"/>
  <c r="S76" i="4"/>
  <c r="T76" i="4" s="1"/>
  <c r="N76" i="4"/>
  <c r="O76" i="4" s="1"/>
  <c r="J76" i="4"/>
  <c r="AK75" i="4"/>
  <c r="AL75" i="4" s="1"/>
  <c r="AM75" i="4" s="1"/>
  <c r="AG75" i="4"/>
  <c r="AH75" i="4" s="1"/>
  <c r="AE75" i="4"/>
  <c r="AD75" i="4"/>
  <c r="AC75" i="4"/>
  <c r="Y75" i="4"/>
  <c r="W75" i="4"/>
  <c r="X75" i="4" s="1"/>
  <c r="S75" i="4"/>
  <c r="T75" i="4" s="1"/>
  <c r="O75" i="4"/>
  <c r="N75" i="4"/>
  <c r="J75" i="4"/>
  <c r="AK74" i="4"/>
  <c r="AL74" i="4" s="1"/>
  <c r="AM74" i="4" s="1"/>
  <c r="AG74" i="4"/>
  <c r="AH74" i="4" s="1"/>
  <c r="AD74" i="4"/>
  <c r="AE74" i="4" s="1"/>
  <c r="AC74" i="4"/>
  <c r="Y74" i="4"/>
  <c r="X74" i="4"/>
  <c r="W74" i="4"/>
  <c r="S74" i="4"/>
  <c r="T74" i="4" s="1"/>
  <c r="N74" i="4"/>
  <c r="O74" i="4" s="1"/>
  <c r="J74" i="4"/>
  <c r="AL73" i="4"/>
  <c r="AM73" i="4" s="1"/>
  <c r="AK73" i="4"/>
  <c r="AG73" i="4"/>
  <c r="AH73" i="4" s="1"/>
  <c r="AD73" i="4"/>
  <c r="AE73" i="4" s="1"/>
  <c r="AC73" i="4"/>
  <c r="Y73" i="4"/>
  <c r="W73" i="4"/>
  <c r="X73" i="4" s="1"/>
  <c r="S73" i="4"/>
  <c r="T73" i="4" s="1"/>
  <c r="O73" i="4"/>
  <c r="N73" i="4"/>
  <c r="J73" i="4"/>
  <c r="AK72" i="4"/>
  <c r="AL72" i="4" s="1"/>
  <c r="AM72" i="4" s="1"/>
  <c r="AG72" i="4"/>
  <c r="AH72" i="4" s="1"/>
  <c r="AE72" i="4"/>
  <c r="AD72" i="4"/>
  <c r="AC72" i="4"/>
  <c r="Y72" i="4"/>
  <c r="X72" i="4"/>
  <c r="W72" i="4"/>
  <c r="S72" i="4"/>
  <c r="T72" i="4" s="1"/>
  <c r="N72" i="4"/>
  <c r="O72" i="4" s="1"/>
  <c r="J72" i="4"/>
  <c r="AL71" i="4"/>
  <c r="AM71" i="4" s="1"/>
  <c r="AK71" i="4"/>
  <c r="AG71" i="4"/>
  <c r="AH71" i="4" s="1"/>
  <c r="AD71" i="4"/>
  <c r="AE71" i="4" s="1"/>
  <c r="AC71" i="4"/>
  <c r="Y71" i="4"/>
  <c r="X71" i="4"/>
  <c r="W71" i="4"/>
  <c r="S71" i="4"/>
  <c r="T71" i="4" s="1"/>
  <c r="O71" i="4"/>
  <c r="N71" i="4"/>
  <c r="J71" i="4"/>
  <c r="AK70" i="4"/>
  <c r="AL70" i="4" s="1"/>
  <c r="AM70" i="4" s="1"/>
  <c r="AG70" i="4"/>
  <c r="AH70" i="4" s="1"/>
  <c r="AE70" i="4"/>
  <c r="AD70" i="4"/>
  <c r="AC70" i="4"/>
  <c r="Y70" i="4"/>
  <c r="W70" i="4"/>
  <c r="X70" i="4" s="1"/>
  <c r="S70" i="4"/>
  <c r="T70" i="4" s="1"/>
  <c r="O70" i="4"/>
  <c r="N70" i="4"/>
  <c r="J70" i="4"/>
  <c r="AL69" i="4"/>
  <c r="AM69" i="4" s="1"/>
  <c r="AK69" i="4"/>
  <c r="AG69" i="4"/>
  <c r="AH69" i="4" s="1"/>
  <c r="AD69" i="4"/>
  <c r="AE69" i="4" s="1"/>
  <c r="AC69" i="4"/>
  <c r="Y69" i="4"/>
  <c r="W69" i="4"/>
  <c r="X69" i="4" s="1"/>
  <c r="S69" i="4"/>
  <c r="T69" i="4" s="1"/>
  <c r="N69" i="4"/>
  <c r="O69" i="4" s="1"/>
  <c r="J69" i="4"/>
  <c r="AL68" i="4"/>
  <c r="AM68" i="4" s="1"/>
  <c r="AK68" i="4"/>
  <c r="AG68" i="4"/>
  <c r="AH68" i="4" s="1"/>
  <c r="AE68" i="4"/>
  <c r="AD68" i="4"/>
  <c r="AC68" i="4"/>
  <c r="Y68" i="4"/>
  <c r="X68" i="4"/>
  <c r="W68" i="4"/>
  <c r="S68" i="4"/>
  <c r="T68" i="4" s="1"/>
  <c r="N68" i="4"/>
  <c r="O68" i="4" s="1"/>
  <c r="J68" i="4"/>
  <c r="AK67" i="4"/>
  <c r="AL67" i="4" s="1"/>
  <c r="AM67" i="4" s="1"/>
  <c r="AG67" i="4"/>
  <c r="AH67" i="4" s="1"/>
  <c r="AE67" i="4"/>
  <c r="AD67" i="4"/>
  <c r="AC67" i="4"/>
  <c r="Y67" i="4"/>
  <c r="W67" i="4"/>
  <c r="X67" i="4" s="1"/>
  <c r="S67" i="4"/>
  <c r="T67" i="4" s="1"/>
  <c r="O67" i="4"/>
  <c r="N67" i="4"/>
  <c r="J67" i="4"/>
  <c r="AK66" i="4"/>
  <c r="AL66" i="4" s="1"/>
  <c r="AM66" i="4" s="1"/>
  <c r="AG66" i="4"/>
  <c r="AH66" i="4" s="1"/>
  <c r="AD66" i="4"/>
  <c r="AE66" i="4" s="1"/>
  <c r="AC66" i="4"/>
  <c r="Y66" i="4"/>
  <c r="X66" i="4"/>
  <c r="W66" i="4"/>
  <c r="S66" i="4"/>
  <c r="T66" i="4" s="1"/>
  <c r="N66" i="4"/>
  <c r="O66" i="4" s="1"/>
  <c r="J66" i="4"/>
  <c r="AL65" i="4"/>
  <c r="AM65" i="4" s="1"/>
  <c r="AK65" i="4"/>
  <c r="AG65" i="4"/>
  <c r="AH65" i="4" s="1"/>
  <c r="AD65" i="4"/>
  <c r="AE65" i="4" s="1"/>
  <c r="AC65" i="4"/>
  <c r="Y65" i="4"/>
  <c r="W65" i="4"/>
  <c r="X65" i="4" s="1"/>
  <c r="S65" i="4"/>
  <c r="T65" i="4" s="1"/>
  <c r="O65" i="4"/>
  <c r="N65" i="4"/>
  <c r="J65" i="4"/>
  <c r="AK64" i="4"/>
  <c r="AL64" i="4" s="1"/>
  <c r="AM64" i="4" s="1"/>
  <c r="AG64" i="4"/>
  <c r="AH64" i="4" s="1"/>
  <c r="AE64" i="4"/>
  <c r="AD64" i="4"/>
  <c r="AC64" i="4"/>
  <c r="Y64" i="4"/>
  <c r="X64" i="4"/>
  <c r="W64" i="4"/>
  <c r="S64" i="4"/>
  <c r="T64" i="4" s="1"/>
  <c r="N64" i="4"/>
  <c r="O64" i="4" s="1"/>
  <c r="J64" i="4"/>
  <c r="AL63" i="4"/>
  <c r="AM63" i="4" s="1"/>
  <c r="AK63" i="4"/>
  <c r="AG63" i="4"/>
  <c r="AH63" i="4" s="1"/>
  <c r="AD63" i="4"/>
  <c r="AE63" i="4" s="1"/>
  <c r="AC63" i="4"/>
  <c r="Y63" i="4"/>
  <c r="X63" i="4"/>
  <c r="W63" i="4"/>
  <c r="S63" i="4"/>
  <c r="T63" i="4" s="1"/>
  <c r="O63" i="4"/>
  <c r="N63" i="4"/>
  <c r="J63" i="4"/>
  <c r="AK62" i="4"/>
  <c r="AL62" i="4" s="1"/>
  <c r="AM62" i="4" s="1"/>
  <c r="AG62" i="4"/>
  <c r="AH62" i="4" s="1"/>
  <c r="AE62" i="4"/>
  <c r="AD62" i="4"/>
  <c r="AC62" i="4"/>
  <c r="Y62" i="4"/>
  <c r="W62" i="4"/>
  <c r="X62" i="4" s="1"/>
  <c r="S62" i="4"/>
  <c r="T62" i="4" s="1"/>
  <c r="O62" i="4"/>
  <c r="N62" i="4"/>
  <c r="J62" i="4"/>
  <c r="AL61" i="4"/>
  <c r="AM61" i="4" s="1"/>
  <c r="AK61" i="4"/>
  <c r="AG61" i="4"/>
  <c r="AH61" i="4" s="1"/>
  <c r="AD61" i="4"/>
  <c r="AE61" i="4" s="1"/>
  <c r="AC61" i="4"/>
  <c r="Y61" i="4"/>
  <c r="W61" i="4"/>
  <c r="X61" i="4" s="1"/>
  <c r="S61" i="4"/>
  <c r="T61" i="4" s="1"/>
  <c r="N61" i="4"/>
  <c r="O61" i="4" s="1"/>
  <c r="J61" i="4"/>
  <c r="AL60" i="4"/>
  <c r="AM60" i="4" s="1"/>
  <c r="AK60" i="4"/>
  <c r="AG60" i="4"/>
  <c r="AH60" i="4" s="1"/>
  <c r="AE60" i="4"/>
  <c r="AD60" i="4"/>
  <c r="AC60" i="4"/>
  <c r="Y60" i="4"/>
  <c r="X60" i="4"/>
  <c r="W60" i="4"/>
  <c r="S60" i="4"/>
  <c r="T60" i="4" s="1"/>
  <c r="N60" i="4"/>
  <c r="O60" i="4" s="1"/>
  <c r="J60" i="4"/>
  <c r="AK59" i="4"/>
  <c r="AL59" i="4" s="1"/>
  <c r="AM59" i="4" s="1"/>
  <c r="AG59" i="4"/>
  <c r="AH59" i="4" s="1"/>
  <c r="AE59" i="4"/>
  <c r="AD59" i="4"/>
  <c r="AC59" i="4"/>
  <c r="Y59" i="4"/>
  <c r="W59" i="4"/>
  <c r="X59" i="4" s="1"/>
  <c r="S59" i="4"/>
  <c r="T59" i="4" s="1"/>
  <c r="O59" i="4"/>
  <c r="N59" i="4"/>
  <c r="J59" i="4"/>
  <c r="AK58" i="4"/>
  <c r="AL58" i="4" s="1"/>
  <c r="AM58" i="4" s="1"/>
  <c r="AG58" i="4"/>
  <c r="AH58" i="4" s="1"/>
  <c r="AD58" i="4"/>
  <c r="AE58" i="4" s="1"/>
  <c r="AC58" i="4"/>
  <c r="Y58" i="4"/>
  <c r="X58" i="4"/>
  <c r="W58" i="4"/>
  <c r="S58" i="4"/>
  <c r="T58" i="4" s="1"/>
  <c r="N58" i="4"/>
  <c r="O58" i="4" s="1"/>
  <c r="J58" i="4"/>
  <c r="AL57" i="4"/>
  <c r="AM57" i="4" s="1"/>
  <c r="AK57" i="4"/>
  <c r="AG57" i="4"/>
  <c r="AH57" i="4" s="1"/>
  <c r="AD57" i="4"/>
  <c r="AE57" i="4" s="1"/>
  <c r="AC57" i="4"/>
  <c r="Y57" i="4"/>
  <c r="W57" i="4"/>
  <c r="X57" i="4" s="1"/>
  <c r="S57" i="4"/>
  <c r="T57" i="4" s="1"/>
  <c r="O57" i="4"/>
  <c r="N57" i="4"/>
  <c r="J57" i="4"/>
  <c r="AK56" i="4"/>
  <c r="AL56" i="4" s="1"/>
  <c r="AM56" i="4" s="1"/>
  <c r="AG56" i="4"/>
  <c r="AH56" i="4" s="1"/>
  <c r="AE56" i="4"/>
  <c r="AD56" i="4"/>
  <c r="AC56" i="4"/>
  <c r="Y56" i="4"/>
  <c r="X56" i="4"/>
  <c r="W56" i="4"/>
  <c r="S56" i="4"/>
  <c r="T56" i="4" s="1"/>
  <c r="N56" i="4"/>
  <c r="O56" i="4" s="1"/>
  <c r="J56" i="4"/>
  <c r="AL55" i="4"/>
  <c r="AM55" i="4" s="1"/>
  <c r="AK55" i="4"/>
  <c r="AG55" i="4"/>
  <c r="AH55" i="4" s="1"/>
  <c r="AD55" i="4"/>
  <c r="AE55" i="4" s="1"/>
  <c r="AC55" i="4"/>
  <c r="Y55" i="4"/>
  <c r="X55" i="4"/>
  <c r="W55" i="4"/>
  <c r="S55" i="4"/>
  <c r="T55" i="4" s="1"/>
  <c r="O55" i="4"/>
  <c r="N55" i="4"/>
  <c r="J55" i="4"/>
  <c r="AK54" i="4"/>
  <c r="AL54" i="4" s="1"/>
  <c r="AM54" i="4" s="1"/>
  <c r="AG54" i="4"/>
  <c r="AH54" i="4" s="1"/>
  <c r="AE54" i="4"/>
  <c r="AD54" i="4"/>
  <c r="AC54" i="4"/>
  <c r="Y54" i="4"/>
  <c r="W54" i="4"/>
  <c r="X54" i="4" s="1"/>
  <c r="S54" i="4"/>
  <c r="T54" i="4" s="1"/>
  <c r="O54" i="4"/>
  <c r="N54" i="4"/>
  <c r="J54" i="4"/>
  <c r="AL53" i="4"/>
  <c r="AM53" i="4" s="1"/>
  <c r="AK53" i="4"/>
  <c r="AG53" i="4"/>
  <c r="AH53" i="4" s="1"/>
  <c r="AD53" i="4"/>
  <c r="AE53" i="4" s="1"/>
  <c r="AC53" i="4"/>
  <c r="Y53" i="4"/>
  <c r="W53" i="4"/>
  <c r="X53" i="4" s="1"/>
  <c r="S53" i="4"/>
  <c r="T53" i="4" s="1"/>
  <c r="N53" i="4"/>
  <c r="O53" i="4" s="1"/>
  <c r="J53" i="4"/>
  <c r="AM52" i="4"/>
  <c r="AL52" i="4"/>
  <c r="AK52" i="4"/>
  <c r="AG52" i="4"/>
  <c r="AH52" i="4" s="1"/>
  <c r="AD52" i="4"/>
  <c r="AE52" i="4" s="1"/>
  <c r="AC52" i="4"/>
  <c r="Y52" i="4"/>
  <c r="X52" i="4"/>
  <c r="W52" i="4"/>
  <c r="S52" i="4"/>
  <c r="T52" i="4" s="1"/>
  <c r="O52" i="4"/>
  <c r="N52" i="4"/>
  <c r="J52" i="4"/>
  <c r="AL51" i="4"/>
  <c r="AM51" i="4" s="1"/>
  <c r="AK51" i="4"/>
  <c r="AG51" i="4"/>
  <c r="AH51" i="4" s="1"/>
  <c r="AD51" i="4"/>
  <c r="AE51" i="4" s="1"/>
  <c r="AC51" i="4"/>
  <c r="Y51" i="4"/>
  <c r="W51" i="4"/>
  <c r="X51" i="4" s="1"/>
  <c r="S51" i="4"/>
  <c r="T51" i="4" s="1"/>
  <c r="O51" i="4"/>
  <c r="N51" i="4"/>
  <c r="J51" i="4"/>
  <c r="AK50" i="4"/>
  <c r="AL50" i="4" s="1"/>
  <c r="AM50" i="4" s="1"/>
  <c r="AG50" i="4"/>
  <c r="AH50" i="4" s="1"/>
  <c r="AE50" i="4"/>
  <c r="AD50" i="4"/>
  <c r="AC50" i="4"/>
  <c r="Y50" i="4"/>
  <c r="W50" i="4"/>
  <c r="X50" i="4" s="1"/>
  <c r="S50" i="4"/>
  <c r="T50" i="4" s="1"/>
  <c r="O50" i="4"/>
  <c r="N50" i="4"/>
  <c r="J50" i="4"/>
  <c r="AL49" i="4"/>
  <c r="AM49" i="4" s="1"/>
  <c r="AK49" i="4"/>
  <c r="AG49" i="4"/>
  <c r="AH49" i="4" s="1"/>
  <c r="AD49" i="4"/>
  <c r="AE49" i="4" s="1"/>
  <c r="AC49" i="4"/>
  <c r="Y49" i="4"/>
  <c r="W49" i="4"/>
  <c r="X49" i="4" s="1"/>
  <c r="S49" i="4"/>
  <c r="T49" i="4" s="1"/>
  <c r="N49" i="4"/>
  <c r="O49" i="4" s="1"/>
  <c r="J49" i="4"/>
  <c r="AM48" i="4"/>
  <c r="AL48" i="4"/>
  <c r="AK48" i="4"/>
  <c r="AG48" i="4"/>
  <c r="AH48" i="4" s="1"/>
  <c r="AD48" i="4"/>
  <c r="AE48" i="4" s="1"/>
  <c r="AC48" i="4"/>
  <c r="Y48" i="4"/>
  <c r="X48" i="4"/>
  <c r="W48" i="4"/>
  <c r="S48" i="4"/>
  <c r="T48" i="4" s="1"/>
  <c r="O48" i="4"/>
  <c r="N48" i="4"/>
  <c r="J48" i="4"/>
  <c r="AL47" i="4"/>
  <c r="AM47" i="4" s="1"/>
  <c r="AK47" i="4"/>
  <c r="AG47" i="4"/>
  <c r="AH47" i="4" s="1"/>
  <c r="AD47" i="4"/>
  <c r="AE47" i="4" s="1"/>
  <c r="AC47" i="4"/>
  <c r="Y47" i="4"/>
  <c r="W47" i="4"/>
  <c r="X47" i="4" s="1"/>
  <c r="S47" i="4"/>
  <c r="T47" i="4" s="1"/>
  <c r="O47" i="4"/>
  <c r="N47" i="4"/>
  <c r="J47" i="4"/>
  <c r="AK46" i="4"/>
  <c r="AL46" i="4" s="1"/>
  <c r="AM46" i="4" s="1"/>
  <c r="AG46" i="4"/>
  <c r="AH46" i="4" s="1"/>
  <c r="AE46" i="4"/>
  <c r="AD46" i="4"/>
  <c r="AC46" i="4"/>
  <c r="Y46" i="4"/>
  <c r="W46" i="4"/>
  <c r="X46" i="4" s="1"/>
  <c r="S46" i="4"/>
  <c r="T46" i="4" s="1"/>
  <c r="O46" i="4"/>
  <c r="N46" i="4"/>
  <c r="J46" i="4"/>
  <c r="AL45" i="4"/>
  <c r="AM45" i="4" s="1"/>
  <c r="AK45" i="4"/>
  <c r="AG45" i="4"/>
  <c r="AH45" i="4" s="1"/>
  <c r="AD45" i="4"/>
  <c r="AE45" i="4" s="1"/>
  <c r="AC45" i="4"/>
  <c r="Y45" i="4"/>
  <c r="W45" i="4"/>
  <c r="X45" i="4" s="1"/>
  <c r="S45" i="4"/>
  <c r="T45" i="4" s="1"/>
  <c r="N45" i="4"/>
  <c r="O45" i="4" s="1"/>
  <c r="J45" i="4"/>
  <c r="AM44" i="4"/>
  <c r="AL44" i="4"/>
  <c r="AK44" i="4"/>
  <c r="AG44" i="4"/>
  <c r="AH44" i="4" s="1"/>
  <c r="AD44" i="4"/>
  <c r="AE44" i="4" s="1"/>
  <c r="AC44" i="4"/>
  <c r="Y44" i="4"/>
  <c r="X44" i="4"/>
  <c r="W44" i="4"/>
  <c r="S44" i="4"/>
  <c r="T44" i="4" s="1"/>
  <c r="O44" i="4"/>
  <c r="N44" i="4"/>
  <c r="J44" i="4"/>
  <c r="AL43" i="4"/>
  <c r="AM43" i="4" s="1"/>
  <c r="AK43" i="4"/>
  <c r="AH43" i="4"/>
  <c r="AG43" i="4"/>
  <c r="AE43" i="4"/>
  <c r="AD43" i="4"/>
  <c r="AC43" i="4"/>
  <c r="Y43" i="4"/>
  <c r="X43" i="4"/>
  <c r="W43" i="4"/>
  <c r="T43" i="4"/>
  <c r="S43" i="4"/>
  <c r="O43" i="4"/>
  <c r="N43" i="4"/>
  <c r="J43" i="4"/>
  <c r="AL42" i="4"/>
  <c r="AM42" i="4" s="1"/>
  <c r="AK42" i="4"/>
  <c r="AH42" i="4"/>
  <c r="AG42" i="4"/>
  <c r="AE42" i="4"/>
  <c r="AD42" i="4"/>
  <c r="AC42" i="4"/>
  <c r="Y42" i="4"/>
  <c r="X42" i="4"/>
  <c r="W42" i="4"/>
  <c r="T42" i="4"/>
  <c r="S42" i="4"/>
  <c r="O42" i="4"/>
  <c r="N42" i="4"/>
  <c r="J42" i="4"/>
  <c r="AL41" i="4"/>
  <c r="AM41" i="4" s="1"/>
  <c r="AK41" i="4"/>
  <c r="AH41" i="4"/>
  <c r="AG41" i="4"/>
  <c r="AE41" i="4"/>
  <c r="AD41" i="4"/>
  <c r="AC41" i="4"/>
  <c r="Y41" i="4"/>
  <c r="X41" i="4"/>
  <c r="W41" i="4"/>
  <c r="T41" i="4"/>
  <c r="S41" i="4"/>
  <c r="O41" i="4"/>
  <c r="N41" i="4"/>
  <c r="J41" i="4"/>
  <c r="AL40" i="4"/>
  <c r="AM40" i="4" s="1"/>
  <c r="AK40" i="4"/>
  <c r="AH40" i="4"/>
  <c r="AG40" i="4"/>
  <c r="AE40" i="4"/>
  <c r="AD40" i="4"/>
  <c r="AC40" i="4"/>
  <c r="Y40" i="4"/>
  <c r="X40" i="4"/>
  <c r="W40" i="4"/>
  <c r="T40" i="4"/>
  <c r="S40" i="4"/>
  <c r="O40" i="4"/>
  <c r="N40" i="4"/>
  <c r="J40" i="4"/>
  <c r="AL39" i="4"/>
  <c r="AM39" i="4" s="1"/>
  <c r="AK39" i="4"/>
  <c r="AH39" i="4"/>
  <c r="AG39" i="4"/>
  <c r="AE39" i="4"/>
  <c r="AD39" i="4"/>
  <c r="AC39" i="4"/>
  <c r="Y39" i="4"/>
  <c r="X39" i="4"/>
  <c r="W39" i="4"/>
  <c r="T39" i="4"/>
  <c r="S39" i="4"/>
  <c r="O39" i="4"/>
  <c r="N39" i="4"/>
  <c r="J39" i="4"/>
  <c r="AL38" i="4"/>
  <c r="AM38" i="4" s="1"/>
  <c r="AK38" i="4"/>
  <c r="AH38" i="4"/>
  <c r="AG38" i="4"/>
  <c r="AE38" i="4"/>
  <c r="AD38" i="4"/>
  <c r="AC38" i="4"/>
  <c r="Y38" i="4"/>
  <c r="X38" i="4"/>
  <c r="W38" i="4"/>
  <c r="T38" i="4"/>
  <c r="S38" i="4"/>
  <c r="O38" i="4"/>
  <c r="N38" i="4"/>
  <c r="J38" i="4"/>
  <c r="N37" i="4"/>
  <c r="J37" i="4"/>
  <c r="AM36" i="4"/>
  <c r="AL36" i="4"/>
  <c r="AK36" i="4"/>
  <c r="AH36" i="4"/>
  <c r="AG36" i="4"/>
  <c r="AC36" i="4"/>
  <c r="AD36" i="4" s="1"/>
  <c r="AE36" i="4" s="1"/>
  <c r="Y36" i="4"/>
  <c r="X36" i="4"/>
  <c r="W36" i="4"/>
  <c r="S36" i="4"/>
  <c r="T36" i="4" s="1"/>
  <c r="N36" i="4"/>
  <c r="O36" i="4" s="1"/>
  <c r="J36" i="4"/>
  <c r="AL35" i="4"/>
  <c r="AM35" i="4" s="1"/>
  <c r="AK35" i="4"/>
  <c r="AH35" i="4"/>
  <c r="AG35" i="4"/>
  <c r="AD35" i="4"/>
  <c r="AE35" i="4" s="1"/>
  <c r="AC35" i="4"/>
  <c r="W35" i="4"/>
  <c r="X35" i="4" s="1"/>
  <c r="T35" i="4"/>
  <c r="S35" i="4"/>
  <c r="N35" i="4"/>
  <c r="O35" i="4" s="1"/>
  <c r="J35" i="4"/>
  <c r="Y35" i="4" s="1"/>
  <c r="AK34" i="4"/>
  <c r="AL34" i="4" s="1"/>
  <c r="AM34" i="4" s="1"/>
  <c r="AH34" i="4"/>
  <c r="AG34" i="4"/>
  <c r="AD34" i="4"/>
  <c r="AE34" i="4" s="1"/>
  <c r="AC34" i="4"/>
  <c r="Y34" i="4"/>
  <c r="X34" i="4"/>
  <c r="W34" i="4"/>
  <c r="S34" i="4"/>
  <c r="T34" i="4" s="1"/>
  <c r="N34" i="4"/>
  <c r="O34" i="4" s="1"/>
  <c r="J34" i="4"/>
  <c r="AL33" i="4"/>
  <c r="AM33" i="4" s="1"/>
  <c r="AK33" i="4"/>
  <c r="AG33" i="4"/>
  <c r="AH33" i="4" s="1"/>
  <c r="AD33" i="4"/>
  <c r="AE33" i="4" s="1"/>
  <c r="AC33" i="4"/>
  <c r="W33" i="4"/>
  <c r="X33" i="4" s="1"/>
  <c r="T33" i="4"/>
  <c r="S33" i="4"/>
  <c r="N33" i="4"/>
  <c r="O33" i="4" s="1"/>
  <c r="J33" i="4"/>
  <c r="Y33" i="4" s="1"/>
  <c r="AM32" i="4"/>
  <c r="AL32" i="4"/>
  <c r="AK32" i="4"/>
  <c r="AH32" i="4"/>
  <c r="AG32" i="4"/>
  <c r="AC32" i="4"/>
  <c r="AD32" i="4" s="1"/>
  <c r="AE32" i="4" s="1"/>
  <c r="Y32" i="4"/>
  <c r="X32" i="4"/>
  <c r="W32" i="4"/>
  <c r="S32" i="4"/>
  <c r="T32" i="4" s="1"/>
  <c r="N32" i="4"/>
  <c r="O32" i="4" s="1"/>
  <c r="J32" i="4"/>
  <c r="AL31" i="4"/>
  <c r="AM31" i="4" s="1"/>
  <c r="AK31" i="4"/>
  <c r="AH31" i="4"/>
  <c r="AG31" i="4"/>
  <c r="AD31" i="4"/>
  <c r="AE31" i="4" s="1"/>
  <c r="AC31" i="4"/>
  <c r="W31" i="4"/>
  <c r="X31" i="4" s="1"/>
  <c r="T31" i="4"/>
  <c r="S31" i="4"/>
  <c r="N31" i="4"/>
  <c r="O31" i="4" s="1"/>
  <c r="J31" i="4"/>
  <c r="Y31" i="4" s="1"/>
  <c r="AK30" i="4"/>
  <c r="AL30" i="4" s="1"/>
  <c r="AM30" i="4" s="1"/>
  <c r="AH30" i="4"/>
  <c r="AG30" i="4"/>
  <c r="AD30" i="4"/>
  <c r="AE30" i="4" s="1"/>
  <c r="AC30" i="4"/>
  <c r="Y30" i="4"/>
  <c r="X30" i="4"/>
  <c r="W30" i="4"/>
  <c r="S30" i="4"/>
  <c r="T30" i="4" s="1"/>
  <c r="N30" i="4"/>
  <c r="O30" i="4" s="1"/>
  <c r="J30" i="4"/>
  <c r="AL29" i="4"/>
  <c r="AM29" i="4" s="1"/>
  <c r="AK29" i="4"/>
  <c r="AG29" i="4"/>
  <c r="AH29" i="4" s="1"/>
  <c r="AD29" i="4"/>
  <c r="AE29" i="4" s="1"/>
  <c r="AC29" i="4"/>
  <c r="W29" i="4"/>
  <c r="X29" i="4" s="1"/>
  <c r="T29" i="4"/>
  <c r="S29" i="4"/>
  <c r="N29" i="4"/>
  <c r="O29" i="4" s="1"/>
  <c r="J29" i="4"/>
  <c r="Y29" i="4" s="1"/>
  <c r="AM28" i="4"/>
  <c r="AL28" i="4"/>
  <c r="AK28" i="4"/>
  <c r="AH28" i="4"/>
  <c r="AG28" i="4"/>
  <c r="AC28" i="4"/>
  <c r="AD28" i="4" s="1"/>
  <c r="AE28" i="4" s="1"/>
  <c r="Y28" i="4"/>
  <c r="X28" i="4"/>
  <c r="W28" i="4"/>
  <c r="S28" i="4"/>
  <c r="T28" i="4" s="1"/>
  <c r="N28" i="4"/>
  <c r="O28" i="4" s="1"/>
  <c r="J28" i="4"/>
  <c r="AL27" i="4"/>
  <c r="AM27" i="4" s="1"/>
  <c r="AK27" i="4"/>
  <c r="AH27" i="4"/>
  <c r="AG27" i="4"/>
  <c r="AD27" i="4"/>
  <c r="AE27" i="4" s="1"/>
  <c r="AC27" i="4"/>
  <c r="W27" i="4"/>
  <c r="X27" i="4" s="1"/>
  <c r="T27" i="4"/>
  <c r="S27" i="4"/>
  <c r="N27" i="4"/>
  <c r="O27" i="4" s="1"/>
  <c r="J27" i="4"/>
  <c r="Y27" i="4" s="1"/>
  <c r="AK26" i="4"/>
  <c r="AL26" i="4" s="1"/>
  <c r="AM26" i="4" s="1"/>
  <c r="AH26" i="4"/>
  <c r="AG26" i="4"/>
  <c r="AC26" i="4"/>
  <c r="AD26" i="4" s="1"/>
  <c r="AE26" i="4" s="1"/>
  <c r="Y26" i="4"/>
  <c r="X26" i="4"/>
  <c r="W26" i="4"/>
  <c r="S26" i="4"/>
  <c r="T26" i="4" s="1"/>
  <c r="N26" i="4"/>
  <c r="O26" i="4" s="1"/>
  <c r="J26" i="4"/>
  <c r="AL25" i="4"/>
  <c r="AM25" i="4" s="1"/>
  <c r="AK25" i="4"/>
  <c r="AG25" i="4"/>
  <c r="AH25" i="4" s="1"/>
  <c r="AD25" i="4"/>
  <c r="AE25" i="4" s="1"/>
  <c r="AC25" i="4"/>
  <c r="W25" i="4"/>
  <c r="X25" i="4" s="1"/>
  <c r="T25" i="4"/>
  <c r="S25" i="4"/>
  <c r="N25" i="4"/>
  <c r="O25" i="4" s="1"/>
  <c r="J25" i="4"/>
  <c r="Y25" i="4" s="1"/>
  <c r="AK24" i="4"/>
  <c r="AL24" i="4" s="1"/>
  <c r="AM24" i="4" s="1"/>
  <c r="AH24" i="4"/>
  <c r="AG24" i="4"/>
  <c r="AC24" i="4"/>
  <c r="AD24" i="4" s="1"/>
  <c r="AE24" i="4" s="1"/>
  <c r="Y24" i="4"/>
  <c r="X24" i="4"/>
  <c r="W24" i="4"/>
  <c r="S24" i="4"/>
  <c r="T24" i="4" s="1"/>
  <c r="N24" i="4"/>
  <c r="O24" i="4" s="1"/>
  <c r="J24" i="4"/>
  <c r="AL23" i="4"/>
  <c r="AM23" i="4" s="1"/>
  <c r="AK23" i="4"/>
  <c r="AG23" i="4"/>
  <c r="AH23" i="4" s="1"/>
  <c r="AD23" i="4"/>
  <c r="AE23" i="4" s="1"/>
  <c r="AC23" i="4"/>
  <c r="W23" i="4"/>
  <c r="X23" i="4" s="1"/>
  <c r="T23" i="4"/>
  <c r="S23" i="4"/>
  <c r="N23" i="4"/>
  <c r="O23" i="4" s="1"/>
  <c r="J23" i="4"/>
  <c r="Y23" i="4" s="1"/>
  <c r="AK22" i="4"/>
  <c r="AL22" i="4" s="1"/>
  <c r="AM22" i="4" s="1"/>
  <c r="AH22" i="4"/>
  <c r="AG22" i="4"/>
  <c r="AC22" i="4"/>
  <c r="AD22" i="4" s="1"/>
  <c r="AE22" i="4" s="1"/>
  <c r="Y22" i="4"/>
  <c r="X22" i="4"/>
  <c r="W22" i="4"/>
  <c r="S22" i="4"/>
  <c r="T22" i="4" s="1"/>
  <c r="N22" i="4"/>
  <c r="O22" i="4" s="1"/>
  <c r="J22" i="4"/>
  <c r="AL21" i="4"/>
  <c r="AM21" i="4" s="1"/>
  <c r="AK21" i="4"/>
  <c r="AG21" i="4"/>
  <c r="AH21" i="4" s="1"/>
  <c r="AD21" i="4"/>
  <c r="AE21" i="4" s="1"/>
  <c r="AC21" i="4"/>
  <c r="W21" i="4"/>
  <c r="X21" i="4" s="1"/>
  <c r="T21" i="4"/>
  <c r="S21" i="4"/>
  <c r="N21" i="4"/>
  <c r="O21" i="4" s="1"/>
  <c r="J21" i="4"/>
  <c r="Y21" i="4" s="1"/>
  <c r="AK20" i="4"/>
  <c r="AL20" i="4" s="1"/>
  <c r="AM20" i="4" s="1"/>
  <c r="AH20" i="4"/>
  <c r="AG20" i="4"/>
  <c r="AD20" i="4"/>
  <c r="AE20" i="4" s="1"/>
  <c r="AC20" i="4"/>
  <c r="W20" i="4"/>
  <c r="X20" i="4" s="1"/>
  <c r="T20" i="4"/>
  <c r="S20" i="4"/>
  <c r="N20" i="4"/>
  <c r="O20" i="4" s="1"/>
  <c r="J20" i="4"/>
  <c r="Y20" i="4" s="1"/>
  <c r="AK19" i="4"/>
  <c r="AL19" i="4" s="1"/>
  <c r="AM19" i="4" s="1"/>
  <c r="AH19" i="4"/>
  <c r="AG19" i="4"/>
  <c r="AD19" i="4"/>
  <c r="AE19" i="4" s="1"/>
  <c r="AC19" i="4"/>
  <c r="W19" i="4"/>
  <c r="X19" i="4" s="1"/>
  <c r="T19" i="4"/>
  <c r="S19" i="4"/>
  <c r="N19" i="4"/>
  <c r="O19" i="4" s="1"/>
  <c r="J19" i="4"/>
  <c r="Y19" i="4" s="1"/>
  <c r="AK18" i="4"/>
  <c r="AL18" i="4" s="1"/>
  <c r="AM18" i="4" s="1"/>
  <c r="AH18" i="4"/>
  <c r="AG18" i="4"/>
  <c r="AD18" i="4"/>
  <c r="AE18" i="4" s="1"/>
  <c r="AC18" i="4"/>
  <c r="W18" i="4"/>
  <c r="X18" i="4" s="1"/>
  <c r="T18" i="4"/>
  <c r="S18" i="4"/>
  <c r="N18" i="4"/>
  <c r="O18" i="4" s="1"/>
  <c r="J18" i="4"/>
  <c r="Y18" i="4" s="1"/>
  <c r="AK17" i="4"/>
  <c r="AL17" i="4" s="1"/>
  <c r="AM17" i="4" s="1"/>
  <c r="AH17" i="4"/>
  <c r="AG17" i="4"/>
  <c r="AD17" i="4"/>
  <c r="AE17" i="4" s="1"/>
  <c r="AC17" i="4"/>
  <c r="W17" i="4"/>
  <c r="X17" i="4" s="1"/>
  <c r="T17" i="4"/>
  <c r="S17" i="4"/>
  <c r="N17" i="4"/>
  <c r="O17" i="4" s="1"/>
  <c r="J17" i="4"/>
  <c r="Y17" i="4" s="1"/>
  <c r="AK16" i="4"/>
  <c r="AL16" i="4" s="1"/>
  <c r="AM16" i="4" s="1"/>
  <c r="AH16" i="4"/>
  <c r="AG16" i="4"/>
  <c r="AD16" i="4"/>
  <c r="AE16" i="4" s="1"/>
  <c r="AC16" i="4"/>
  <c r="W16" i="4"/>
  <c r="X16" i="4" s="1"/>
  <c r="T16" i="4"/>
  <c r="S16" i="4"/>
  <c r="N16" i="4"/>
  <c r="O16" i="4" s="1"/>
  <c r="J16" i="4"/>
  <c r="Y16" i="4" s="1"/>
  <c r="AK15" i="4"/>
  <c r="AL15" i="4" s="1"/>
  <c r="AM15" i="4" s="1"/>
  <c r="AH15" i="4"/>
  <c r="AG15" i="4"/>
  <c r="AD15" i="4"/>
  <c r="AE15" i="4" s="1"/>
  <c r="AC15" i="4"/>
  <c r="W15" i="4"/>
  <c r="X15" i="4" s="1"/>
  <c r="V15" i="4"/>
  <c r="R15" i="4"/>
  <c r="S15" i="4" s="1"/>
  <c r="T15" i="4" s="1"/>
  <c r="M15" i="4"/>
  <c r="N15" i="4" s="1"/>
  <c r="O15" i="4" s="1"/>
  <c r="J15" i="4"/>
  <c r="Y15" i="4" s="1"/>
  <c r="AK14" i="4"/>
  <c r="AL14" i="4" s="1"/>
  <c r="AM14" i="4" s="1"/>
  <c r="AH14" i="4"/>
  <c r="AG14" i="4"/>
  <c r="AC14" i="4"/>
  <c r="AD14" i="4" s="1"/>
  <c r="AE14" i="4" s="1"/>
  <c r="V14" i="4"/>
  <c r="W14" i="4" s="1"/>
  <c r="X14" i="4" s="1"/>
  <c r="R14" i="4"/>
  <c r="S14" i="4" s="1"/>
  <c r="T14" i="4" s="1"/>
  <c r="O14" i="4"/>
  <c r="N14" i="4"/>
  <c r="M14" i="4"/>
  <c r="J14" i="4"/>
  <c r="Y14" i="4" s="1"/>
  <c r="AM13" i="4"/>
  <c r="AL13" i="4"/>
  <c r="AK13" i="4"/>
  <c r="AG13" i="4"/>
  <c r="AH13" i="4" s="1"/>
  <c r="AC13" i="4"/>
  <c r="AD13" i="4" s="1"/>
  <c r="AE13" i="4" s="1"/>
  <c r="Y13" i="4"/>
  <c r="X13" i="4"/>
  <c r="W13" i="4"/>
  <c r="S13" i="4"/>
  <c r="T13" i="4" s="1"/>
  <c r="O13" i="4"/>
  <c r="N13" i="4"/>
  <c r="J13" i="4"/>
  <c r="AM12" i="4"/>
  <c r="AL12" i="4"/>
  <c r="AK12" i="4"/>
  <c r="AG12" i="4"/>
  <c r="AH12" i="4" s="1"/>
  <c r="AC12" i="4"/>
  <c r="AD12" i="4" s="1"/>
  <c r="AE12" i="4" s="1"/>
  <c r="Y12" i="4"/>
  <c r="X12" i="4"/>
  <c r="W12" i="4"/>
  <c r="S12" i="4"/>
  <c r="T12" i="4" s="1"/>
  <c r="O12" i="4"/>
  <c r="N12" i="4"/>
  <c r="J12" i="4"/>
  <c r="AM11" i="4"/>
  <c r="AL11" i="4"/>
  <c r="AK11" i="4"/>
  <c r="AG11" i="4"/>
  <c r="AH11" i="4" s="1"/>
  <c r="AC11" i="4"/>
  <c r="AD11" i="4" s="1"/>
  <c r="AE11" i="4" s="1"/>
  <c r="Y11" i="4"/>
  <c r="X11" i="4"/>
  <c r="W11" i="4"/>
  <c r="S11" i="4"/>
  <c r="T11" i="4" s="1"/>
  <c r="O11" i="4"/>
  <c r="N11" i="4"/>
  <c r="J11" i="4"/>
  <c r="AM10" i="4"/>
  <c r="AL10" i="4"/>
  <c r="AK10" i="4"/>
  <c r="AG10" i="4"/>
  <c r="AH10" i="4" s="1"/>
  <c r="AC10" i="4"/>
  <c r="AD10" i="4" s="1"/>
  <c r="AE10" i="4" s="1"/>
  <c r="Y10" i="4"/>
  <c r="X10" i="4"/>
  <c r="W10" i="4"/>
  <c r="S10" i="4"/>
  <c r="T10" i="4" s="1"/>
  <c r="O10" i="4"/>
  <c r="N10" i="4"/>
  <c r="J10" i="4"/>
  <c r="AM9" i="4"/>
  <c r="AL9" i="4"/>
  <c r="AK9" i="4"/>
  <c r="AG9" i="4"/>
  <c r="AH9" i="4" s="1"/>
  <c r="AC9" i="4"/>
  <c r="AD9" i="4" s="1"/>
  <c r="AE9" i="4" s="1"/>
  <c r="Y9" i="4"/>
  <c r="X9" i="4"/>
  <c r="W9" i="4"/>
  <c r="S9" i="4"/>
  <c r="T9" i="4" s="1"/>
  <c r="O9" i="4"/>
  <c r="N9" i="4"/>
  <c r="J9" i="4"/>
  <c r="AM8" i="4"/>
  <c r="AL8" i="4"/>
  <c r="AK8" i="4"/>
  <c r="AG8" i="4"/>
  <c r="AH8" i="4" s="1"/>
  <c r="AC8" i="4"/>
  <c r="AD8" i="4" s="1"/>
  <c r="AE8" i="4" s="1"/>
  <c r="Y8" i="4"/>
  <c r="X8" i="4"/>
  <c r="W8" i="4"/>
  <c r="S8" i="4"/>
  <c r="T8" i="4" s="1"/>
  <c r="O8" i="4"/>
  <c r="N8" i="4"/>
  <c r="J8" i="4"/>
  <c r="AM7" i="4"/>
  <c r="AL7" i="4"/>
  <c r="AK7" i="4"/>
  <c r="AG7" i="4"/>
  <c r="AH7" i="4" s="1"/>
  <c r="AC7" i="4"/>
  <c r="AD7" i="4" s="1"/>
  <c r="AE7" i="4" s="1"/>
  <c r="Y7" i="4"/>
  <c r="X7" i="4"/>
  <c r="W7" i="4"/>
  <c r="S7" i="4"/>
  <c r="T7" i="4" s="1"/>
  <c r="N7" i="4"/>
  <c r="O7" i="4" s="1"/>
  <c r="J7" i="4"/>
  <c r="AM6" i="4"/>
  <c r="AL6" i="4"/>
  <c r="AK6" i="4"/>
  <c r="AG6" i="4"/>
  <c r="AH6" i="4" s="1"/>
  <c r="AC6" i="4"/>
  <c r="AD6" i="4" s="1"/>
  <c r="AE6" i="4" s="1"/>
  <c r="Y6" i="4"/>
  <c r="X6" i="4"/>
  <c r="W6" i="4"/>
  <c r="S6" i="4"/>
  <c r="T6" i="4" s="1"/>
  <c r="N6" i="4"/>
  <c r="O6" i="4" s="1"/>
  <c r="J6" i="4"/>
  <c r="AM5" i="4"/>
  <c r="AL5" i="4"/>
  <c r="AK5" i="4"/>
  <c r="AG5" i="4"/>
  <c r="AH5" i="4" s="1"/>
  <c r="AC5" i="4"/>
  <c r="AD5" i="4" s="1"/>
  <c r="AE5" i="4" s="1"/>
  <c r="Y5" i="4"/>
  <c r="X5" i="4"/>
  <c r="W5" i="4"/>
  <c r="S5" i="4"/>
  <c r="T5" i="4" s="1"/>
  <c r="N5" i="4"/>
  <c r="O5" i="4" s="1"/>
  <c r="J5" i="4"/>
  <c r="AM4" i="4"/>
  <c r="AL4" i="4"/>
  <c r="AK4" i="4"/>
  <c r="AG4" i="4"/>
  <c r="AH4" i="4" s="1"/>
  <c r="AC4" i="4"/>
  <c r="AD4" i="4" s="1"/>
  <c r="AE4" i="4" s="1"/>
  <c r="Y4" i="4"/>
  <c r="X4" i="4"/>
  <c r="W4" i="4"/>
  <c r="S4" i="4"/>
  <c r="T4" i="4" s="1"/>
  <c r="N4" i="4"/>
  <c r="O4" i="4" s="1"/>
  <c r="J4" i="4"/>
  <c r="AM3" i="4"/>
  <c r="AL3" i="4"/>
  <c r="AK3" i="4"/>
  <c r="AG3" i="4"/>
  <c r="AH3" i="4" s="1"/>
  <c r="AC3" i="4"/>
  <c r="AD3" i="4" s="1"/>
  <c r="AE3" i="4" s="1"/>
  <c r="Y3" i="4"/>
  <c r="X3" i="4"/>
  <c r="W3" i="4"/>
  <c r="S3" i="4"/>
  <c r="T3" i="4" s="1"/>
  <c r="N3" i="4"/>
  <c r="O3" i="4" s="1"/>
  <c r="J3" i="4"/>
  <c r="AM2" i="4"/>
  <c r="AL2" i="4"/>
  <c r="AK2" i="4"/>
  <c r="AG2" i="4"/>
  <c r="AH2" i="4" s="1"/>
  <c r="AC2" i="4"/>
  <c r="AD2" i="4" s="1"/>
  <c r="AE2" i="4" s="1"/>
  <c r="Y2" i="4"/>
  <c r="X2" i="4"/>
  <c r="W2" i="4"/>
  <c r="S2" i="4"/>
  <c r="T2" i="4" s="1"/>
  <c r="N2" i="4"/>
  <c r="O2" i="4" s="1"/>
  <c r="J2" i="4"/>
  <c r="L21" i="11" l="1"/>
  <c r="O7" i="11"/>
  <c r="L4" i="11"/>
  <c r="E21" i="11"/>
  <c r="L19" i="11"/>
  <c r="E13" i="11"/>
  <c r="L11" i="11"/>
  <c r="N7" i="11"/>
  <c r="C6" i="11"/>
  <c r="H4" i="11"/>
  <c r="N19" i="11"/>
  <c r="N11" i="11"/>
  <c r="E6" i="11"/>
  <c r="N22" i="11"/>
  <c r="C21" i="11"/>
  <c r="N14" i="11"/>
  <c r="C13" i="11"/>
  <c r="L22" i="11"/>
  <c r="L14" i="11"/>
  <c r="H22" i="11"/>
  <c r="H14" i="11"/>
  <c r="H7" i="11"/>
  <c r="E4" i="11"/>
  <c r="E19" i="11"/>
  <c r="E11" i="11"/>
  <c r="N20" i="11"/>
  <c r="C19" i="11"/>
  <c r="N12" i="11"/>
  <c r="C11" i="11"/>
  <c r="E7" i="11"/>
  <c r="E22" i="11"/>
  <c r="E14" i="11"/>
  <c r="L12" i="11"/>
  <c r="C7" i="11"/>
  <c r="H5" i="11"/>
  <c r="L5" i="11"/>
  <c r="O24" i="11"/>
  <c r="O16" i="11"/>
  <c r="O8" i="11"/>
  <c r="Q6" i="11" s="1"/>
  <c r="N3" i="11"/>
  <c r="E5" i="11"/>
  <c r="G24" i="11"/>
  <c r="G16" i="11"/>
  <c r="G8" i="11"/>
  <c r="N6" i="11"/>
  <c r="H3" i="11"/>
  <c r="Q14" i="11" l="1"/>
  <c r="Q11" i="11"/>
  <c r="Q13" i="11"/>
  <c r="P16" i="11"/>
  <c r="Q7" i="11"/>
  <c r="Q4" i="11"/>
  <c r="P8" i="11"/>
  <c r="Q3" i="11"/>
  <c r="Q5" i="11"/>
  <c r="Q22" i="11"/>
  <c r="Q19" i="11"/>
  <c r="Q21" i="11"/>
  <c r="P24" i="11"/>
  <c r="Q12" i="11"/>
  <c r="Q20" i="11"/>
</calcChain>
</file>

<file path=xl/sharedStrings.xml><?xml version="1.0" encoding="utf-8"?>
<sst xmlns="http://schemas.openxmlformats.org/spreadsheetml/2006/main" count="2930" uniqueCount="681">
  <si>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</si>
  <si>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</si>
  <si>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</si>
  <si>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</si>
  <si>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</si>
  <si>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</si>
  <si>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</si>
  <si>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</si>
  <si>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</si>
  <si>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</si>
  <si>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</si>
  <si>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</si>
  <si>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</si>
  <si>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AREA_NAME</t>
  </si>
  <si>
    <t>CMA/CA</t>
  </si>
  <si>
    <t>Name</t>
  </si>
  <si>
    <t>Land Area, sq km</t>
  </si>
  <si>
    <t>2006 Population</t>
  </si>
  <si>
    <t>2006 Private Dwellings</t>
  </si>
  <si>
    <t>2006 Private Dwellings: Occupied by Usual Residents</t>
  </si>
  <si>
    <t>Land Area, sq km: Persons per sq km</t>
  </si>
  <si>
    <t>Land Area, sq km: Dwellings per sq km</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</si>
  <si>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</si>
  <si>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</si>
  <si>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</si>
  <si>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</si>
  <si>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</si>
  <si>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</si>
  <si>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</si>
  <si>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</si>
  <si>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</si>
  <si>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</si>
  <si>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</si>
  <si>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</si>
  <si>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</si>
  <si>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355370001.01</t>
  </si>
  <si>
    <t>CMA</t>
  </si>
  <si>
    <t>Hamilton</t>
  </si>
  <si>
    <t>Auto Suburb</t>
  </si>
  <si>
    <t>355370001.02</t>
  </si>
  <si>
    <t>355370001.04</t>
  </si>
  <si>
    <t>355370001.05</t>
  </si>
  <si>
    <t>355370001.06</t>
  </si>
  <si>
    <t>355370001.07</t>
  </si>
  <si>
    <t>355370001.08</t>
  </si>
  <si>
    <t>355370001.09</t>
  </si>
  <si>
    <t>355370002.01</t>
  </si>
  <si>
    <t>355370002.02</t>
  </si>
  <si>
    <t>355370002.03</t>
  </si>
  <si>
    <t>355370002.04</t>
  </si>
  <si>
    <t>355370003.01</t>
  </si>
  <si>
    <t>355370003.02</t>
  </si>
  <si>
    <t>355370003.03</t>
  </si>
  <si>
    <t>355370003.04</t>
  </si>
  <si>
    <t>355370004.01</t>
  </si>
  <si>
    <t>355370004.02</t>
  </si>
  <si>
    <t>Transit Suburb</t>
  </si>
  <si>
    <t>355370005.01</t>
  </si>
  <si>
    <t>355370005.02</t>
  </si>
  <si>
    <t>355370005.03</t>
  </si>
  <si>
    <t>355370006.00</t>
  </si>
  <si>
    <t>355370007.00</t>
  </si>
  <si>
    <t>355370008.00</t>
  </si>
  <si>
    <t>355370009.00</t>
  </si>
  <si>
    <t>355370010.00</t>
  </si>
  <si>
    <t>355370011.00</t>
  </si>
  <si>
    <t>355370012.00</t>
  </si>
  <si>
    <t>355370013.00</t>
  </si>
  <si>
    <t>355370014.00</t>
  </si>
  <si>
    <t>355370015.00</t>
  </si>
  <si>
    <t>355370016.00</t>
  </si>
  <si>
    <t>355370017.00</t>
  </si>
  <si>
    <t>355370018.00</t>
  </si>
  <si>
    <t>Unclassified</t>
  </si>
  <si>
    <t>355370019.00</t>
  </si>
  <si>
    <t>355370020.00</t>
  </si>
  <si>
    <t>355370021.00</t>
  </si>
  <si>
    <t>355370022.00</t>
  </si>
  <si>
    <t>355370023.00</t>
  </si>
  <si>
    <t>355370024.00</t>
  </si>
  <si>
    <t>355370025.00</t>
  </si>
  <si>
    <t>355370026.01</t>
  </si>
  <si>
    <t>355370026.02</t>
  </si>
  <si>
    <t>355370026.03</t>
  </si>
  <si>
    <t>355370026.04</t>
  </si>
  <si>
    <t>355370026.05</t>
  </si>
  <si>
    <t>355370026.06</t>
  </si>
  <si>
    <t>355370027.00</t>
  </si>
  <si>
    <t>355370028.00</t>
  </si>
  <si>
    <t>355370029.00</t>
  </si>
  <si>
    <t>355370030.00</t>
  </si>
  <si>
    <t>355370031.00</t>
  </si>
  <si>
    <t>355370032.00</t>
  </si>
  <si>
    <t>355370033.00</t>
  </si>
  <si>
    <t>355370034.00</t>
  </si>
  <si>
    <t>Active Core</t>
  </si>
  <si>
    <t>355370035.00</t>
  </si>
  <si>
    <t>355370036.00</t>
  </si>
  <si>
    <t>355370037.00</t>
  </si>
  <si>
    <t>355370038.00</t>
  </si>
  <si>
    <t>355370039.00</t>
  </si>
  <si>
    <t>355370040.00</t>
  </si>
  <si>
    <t>355370041.00</t>
  </si>
  <si>
    <t>355370042.00</t>
  </si>
  <si>
    <t>355370043.00</t>
  </si>
  <si>
    <t>355370044.00</t>
  </si>
  <si>
    <t>355370045.00</t>
  </si>
  <si>
    <t>355370046.00</t>
  </si>
  <si>
    <t>355370047.00</t>
  </si>
  <si>
    <t>355370048.00</t>
  </si>
  <si>
    <t>355370049.00</t>
  </si>
  <si>
    <t>355370050.00</t>
  </si>
  <si>
    <t>355370051.00</t>
  </si>
  <si>
    <t>355370052.00</t>
  </si>
  <si>
    <t>355370053.00</t>
  </si>
  <si>
    <t>355370054.00</t>
  </si>
  <si>
    <t>355370055.00</t>
  </si>
  <si>
    <t>355370056.00</t>
  </si>
  <si>
    <t>355370057.00</t>
  </si>
  <si>
    <t>355370058.00</t>
  </si>
  <si>
    <t>355370059.00</t>
  </si>
  <si>
    <t>355370060.00</t>
  </si>
  <si>
    <t>355370061.00</t>
  </si>
  <si>
    <t>355370062.00</t>
  </si>
  <si>
    <t>355370063.00</t>
  </si>
  <si>
    <t>355370064.00</t>
  </si>
  <si>
    <t>355370065.00</t>
  </si>
  <si>
    <t>355370066.00</t>
  </si>
  <si>
    <t>355370067.00</t>
  </si>
  <si>
    <t>355370068.00</t>
  </si>
  <si>
    <t>355370069.00</t>
  </si>
  <si>
    <t>355370070.00</t>
  </si>
  <si>
    <t>355370071.00</t>
  </si>
  <si>
    <t>355370072.01</t>
  </si>
  <si>
    <t>Exurban</t>
  </si>
  <si>
    <t>355370072.02</t>
  </si>
  <si>
    <t>355370072.03</t>
  </si>
  <si>
    <t>355370072.04</t>
  </si>
  <si>
    <t>355370073.00</t>
  </si>
  <si>
    <t>355370080.01</t>
  </si>
  <si>
    <t>355370080.03</t>
  </si>
  <si>
    <t>355370080.04</t>
  </si>
  <si>
    <t>355370080.05</t>
  </si>
  <si>
    <t>355370081.00</t>
  </si>
  <si>
    <t>355370082.00</t>
  </si>
  <si>
    <t>355370083.00</t>
  </si>
  <si>
    <t>355370084.01</t>
  </si>
  <si>
    <t>355370084.02</t>
  </si>
  <si>
    <t>355370084.03</t>
  </si>
  <si>
    <t>355370084.04</t>
  </si>
  <si>
    <t>355370084.05</t>
  </si>
  <si>
    <t>355370085.01</t>
  </si>
  <si>
    <t>355370085.02</t>
  </si>
  <si>
    <t>355370085.03</t>
  </si>
  <si>
    <t>355370086.00</t>
  </si>
  <si>
    <t>355370100.00</t>
  </si>
  <si>
    <t>355370101.00</t>
  </si>
  <si>
    <t>355370120.01</t>
  </si>
  <si>
    <t>355370120.02</t>
  </si>
  <si>
    <t>355370121.00</t>
  </si>
  <si>
    <t>355370122.01</t>
  </si>
  <si>
    <t>355370122.02</t>
  </si>
  <si>
    <t>355370123.00</t>
  </si>
  <si>
    <t>355370124.00</t>
  </si>
  <si>
    <t>355370130.02</t>
  </si>
  <si>
    <t>355370130.03</t>
  </si>
  <si>
    <t>355370131.00</t>
  </si>
  <si>
    <t>355370132.00</t>
  </si>
  <si>
    <t>355370133.00</t>
  </si>
  <si>
    <t>355370140.02</t>
  </si>
  <si>
    <t>355370140.03</t>
  </si>
  <si>
    <t>355370140.04</t>
  </si>
  <si>
    <t>355370141.00</t>
  </si>
  <si>
    <t>355370142.01</t>
  </si>
  <si>
    <t>355370142.02</t>
  </si>
  <si>
    <t>355370143.00</t>
  </si>
  <si>
    <t>355370144.00</t>
  </si>
  <si>
    <t>355370200.00</t>
  </si>
  <si>
    <t>355370201.00</t>
  </si>
  <si>
    <t>355370202.00</t>
  </si>
  <si>
    <t>355370203.00</t>
  </si>
  <si>
    <t>355370204.00</t>
  </si>
  <si>
    <t>355370205.01</t>
  </si>
  <si>
    <t>355370205.02</t>
  </si>
  <si>
    <t>355370206.00</t>
  </si>
  <si>
    <t>355370207.01</t>
  </si>
  <si>
    <t>355370207.02</t>
  </si>
  <si>
    <t>355370207.03</t>
  </si>
  <si>
    <t>355370207.04</t>
  </si>
  <si>
    <t>355370208.00</t>
  </si>
  <si>
    <t>355370209.00</t>
  </si>
  <si>
    <t>355370210.00</t>
  </si>
  <si>
    <t>355370211.00</t>
  </si>
  <si>
    <t>355370212.00</t>
  </si>
  <si>
    <t>355370213.00</t>
  </si>
  <si>
    <t>355370214.00</t>
  </si>
  <si>
    <t>355370215.00</t>
  </si>
  <si>
    <t>355370216.00</t>
  </si>
  <si>
    <t>355370217.01</t>
  </si>
  <si>
    <t>355370217.02</t>
  </si>
  <si>
    <t>355370218.00</t>
  </si>
  <si>
    <t>355370219.00</t>
  </si>
  <si>
    <t>355370220.00</t>
  </si>
  <si>
    <t>355370221.00</t>
  </si>
  <si>
    <t>355370222.00</t>
  </si>
  <si>
    <t>355370223.01</t>
  </si>
  <si>
    <t>355370223.02</t>
  </si>
  <si>
    <t>355370223.05</t>
  </si>
  <si>
    <t>355370223.06</t>
  </si>
  <si>
    <t>355370223.07</t>
  </si>
  <si>
    <t>355370223.09</t>
  </si>
  <si>
    <t>355370223.10</t>
  </si>
  <si>
    <t>355370223.11</t>
  </si>
  <si>
    <t>355370223.12</t>
  </si>
  <si>
    <t>355370224.00</t>
  </si>
  <si>
    <t>355370300.00</t>
  </si>
  <si>
    <t>355370301.00</t>
  </si>
  <si>
    <t>355370302.00</t>
  </si>
  <si>
    <t>355370303.01</t>
  </si>
  <si>
    <t>355370303.02</t>
  </si>
  <si>
    <t>uid</t>
  </si>
  <si>
    <t>2016 pop</t>
  </si>
  <si>
    <t>2011 pop</t>
  </si>
  <si>
    <t>total DU</t>
  </si>
  <si>
    <t>occ DU</t>
  </si>
  <si>
    <t>density</t>
  </si>
  <si>
    <t>area</t>
  </si>
  <si>
    <t>communters</t>
  </si>
  <si>
    <t>drivers</t>
  </si>
  <si>
    <t>passenger</t>
  </si>
  <si>
    <t>public</t>
  </si>
  <si>
    <t>walk</t>
  </si>
  <si>
    <t>bike</t>
  </si>
  <si>
    <t>other</t>
  </si>
  <si>
    <t>Neighbourhood</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</si>
  <si>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</si>
  <si>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</si>
  <si>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</si>
  <si>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</si>
  <si>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</si>
  <si>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</si>
  <si>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</si>
  <si>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</si>
  <si>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</si>
  <si>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2016
Population</t>
  </si>
  <si>
    <t>2011
Population</t>
  </si>
  <si>
    <t>2006
Population</t>
  </si>
  <si>
    <t>Population
Growth
2006-16</t>
  </si>
  <si>
    <t>Population
Growth %
2006-16</t>
  </si>
  <si>
    <t>Population Density per square Km
2016</t>
  </si>
  <si>
    <t>2016
Total Dwelling Units</t>
  </si>
  <si>
    <t>2006
Total Dwelling Units</t>
  </si>
  <si>
    <t>Total DU Growth
2006-16</t>
  </si>
  <si>
    <t>Total DU Growth %
2006-16</t>
  </si>
  <si>
    <t>2016
Occupied Dwelling Units</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</si>
  <si>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</si>
  <si>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</si>
  <si>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</si>
  <si>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</si>
  <si>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</si>
  <si>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</si>
  <si>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</si>
  <si>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</si>
  <si>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</si>
  <si>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</si>
  <si>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</si>
  <si>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</si>
  <si>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</si>
  <si>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</si>
  <si>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</si>
  <si>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</si>
  <si>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</si>
  <si>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</si>
  <si>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</si>
  <si>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</si>
  <si>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</si>
  <si>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notes</t>
  </si>
  <si>
    <t>CMA Total</t>
  </si>
  <si>
    <t>From Exurban</t>
  </si>
  <si>
    <t>Split</t>
  </si>
  <si>
    <t>Greeningdon</t>
  </si>
  <si>
    <t>Hampton Heights</t>
  </si>
  <si>
    <t>Burkholme</t>
  </si>
  <si>
    <t>Balfour</t>
  </si>
  <si>
    <t>Bonnington</t>
  </si>
  <si>
    <t>Mental Hospital</t>
  </si>
  <si>
    <t>Southam &amp; Centremount</t>
  </si>
  <si>
    <t>Inch Park</t>
  </si>
  <si>
    <t>East Hamilton</t>
  </si>
  <si>
    <t>Corman</t>
  </si>
  <si>
    <t>Greenford</t>
  </si>
  <si>
    <t>Glenview East</t>
  </si>
  <si>
    <t>Bartonville</t>
  </si>
  <si>
    <t>Delta West</t>
  </si>
  <si>
    <t>Landsdale</t>
  </si>
  <si>
    <t>Crown Point East</t>
  </si>
  <si>
    <t>Homeside</t>
  </si>
  <si>
    <t>Crown Point EAst</t>
  </si>
  <si>
    <t>Crown Point West</t>
  </si>
  <si>
    <t>Dundurn &amp; Strathcona</t>
  </si>
  <si>
    <t>Industrial Sector C &amp; D &amp; N &amp; M</t>
  </si>
  <si>
    <t>Industrial Area</t>
  </si>
  <si>
    <t xml:space="preserve">Industrial Sector E &amp; F &amp; G </t>
  </si>
  <si>
    <t>McQuestern West</t>
  </si>
  <si>
    <t>Nashdale &amp; Lakely &amp; Grayside</t>
  </si>
  <si>
    <t>Riverdale West</t>
  </si>
  <si>
    <t>80.03 ignored</t>
  </si>
  <si>
    <t>Winona</t>
  </si>
  <si>
    <t>Binbrook</t>
  </si>
  <si>
    <t>Hannon &amp; Blackheath &amp; Binbrook</t>
  </si>
  <si>
    <t>Hamilton International Airport &amp; Mount Hope</t>
  </si>
  <si>
    <t xml:space="preserve">Split </t>
  </si>
  <si>
    <t>Meadowlands</t>
  </si>
  <si>
    <t>Dunday &amp; Cootes Paradise</t>
  </si>
  <si>
    <t>Braeheid Survey &amp; Waterdown Norht</t>
  </si>
  <si>
    <t>Bayview</t>
  </si>
  <si>
    <t>Downtown Burlington</t>
  </si>
  <si>
    <t>Dynes, Burl?</t>
  </si>
  <si>
    <t>Eliz Gdns Burl</t>
  </si>
  <si>
    <t>Appleby Industrial</t>
  </si>
  <si>
    <t>Appleby res</t>
  </si>
  <si>
    <t>From Exurban (near Burlington)</t>
  </si>
  <si>
    <t>Orchard &amp; Tansley</t>
  </si>
  <si>
    <t>Tansley</t>
  </si>
  <si>
    <t>Highview Survey &amp; Kilbride</t>
  </si>
  <si>
    <t>Grimsby Casa</t>
  </si>
  <si>
    <t>Grimsby</t>
  </si>
  <si>
    <t>Active Transportation</t>
  </si>
  <si>
    <t>Public Transit</t>
  </si>
  <si>
    <t>Density</t>
  </si>
  <si>
    <t>CMA data</t>
  </si>
  <si>
    <t>National Average for CMAs</t>
  </si>
  <si>
    <t>Average Share</t>
  </si>
  <si>
    <t>Exurban threshold</t>
  </si>
  <si>
    <r>
      <rPr>
        <sz val="11"/>
        <color theme="1"/>
        <rFont val="Calibri"/>
        <family val="2"/>
      </rPr>
      <t>&lt; 150 ppl / km</t>
    </r>
    <r>
      <rPr>
        <vertAlign val="superscript"/>
        <sz val="11"/>
        <color theme="1"/>
        <rFont val="Calibri"/>
        <family val="2"/>
      </rPr>
      <t>2</t>
    </r>
  </si>
  <si>
    <t>Active Core Floor (higher value used)</t>
  </si>
  <si>
    <t>Transit Suburb Floor (higher value used)</t>
  </si>
  <si>
    <t>*National Floor must be at least 50% higher than the national average for CMAs for active cores, and must exceed 50% of national average for CMAs for transit suburbs (see Notes 2 &amp; 3 in Gordon &amp; Janzen [2013])</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</si>
  <si>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</si>
  <si>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</si>
  <si>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</si>
  <si>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</si>
  <si>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</si>
  <si>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r>
      <rPr>
        <sz val="11"/>
        <color theme="1"/>
        <rFont val="Calibri"/>
        <family val="2"/>
      </rPr>
      <t>&lt; 150 ppl / km</t>
    </r>
    <r>
      <rPr>
        <vertAlign val="superscript"/>
        <sz val="11"/>
        <color theme="1"/>
        <rFont val="Calibri"/>
        <family val="2"/>
      </rPr>
      <t>2</t>
    </r>
  </si>
  <si>
    <t>2016 CTDataMaker using new 2016 Classifications</t>
  </si>
  <si>
    <t>&lt;-- Moving Backward</t>
  </si>
  <si>
    <t>2006
Population
(%)</t>
  </si>
  <si>
    <t>2016
Population
(%)</t>
  </si>
  <si>
    <t>Population Growth
2006-2016</t>
  </si>
  <si>
    <t>% Population Growth
2006-2016</t>
  </si>
  <si>
    <t>% of Total Population Growth
2006-2016</t>
  </si>
  <si>
    <t>2021
Population</t>
  </si>
  <si>
    <t>2021
Population
(%)</t>
  </si>
  <si>
    <t>Population Growth
2016-2021</t>
  </si>
  <si>
    <t>% Population Growth
2016-2021</t>
  </si>
  <si>
    <t>% of Total Population Growth
2016-2021</t>
  </si>
  <si>
    <t>Total</t>
  </si>
  <si>
    <t>2006
Total Dwelling Units (%)</t>
  </si>
  <si>
    <t>2016
Total Dwelling Units (%)</t>
  </si>
  <si>
    <t>Total Dwelling Unit Growth
2006-2016</t>
  </si>
  <si>
    <t>% Total Dwelling Unit Growth
2006-2016</t>
  </si>
  <si>
    <t>% of Total Dwelling Unit Growth
2006-2016</t>
  </si>
  <si>
    <t>2021
Total Dwelling Units</t>
  </si>
  <si>
    <t>2021
Total Dwelling Units (%)</t>
  </si>
  <si>
    <t>Total Dwelling Unit Growth
2016-2021</t>
  </si>
  <si>
    <t>% Total Dwelling Unit Growth
2016-2021</t>
  </si>
  <si>
    <t>% of Total Dwelling Unit Growth
2016-2021</t>
  </si>
  <si>
    <t>2006
Occupied Dwelling Units</t>
  </si>
  <si>
    <t>2006
Occupied Dwelling Units (%)</t>
  </si>
  <si>
    <t>2016
Occupied Dwelling Units (%)</t>
  </si>
  <si>
    <t>Occupied Dwelling Unit Growth
2006-2016</t>
  </si>
  <si>
    <t>% Occupied Dwelling Unit Growth
2006-2016</t>
  </si>
  <si>
    <t>% of Total Occupied Dwelling Unit Growth
2006-2016</t>
  </si>
  <si>
    <t>Total - Gender</t>
  </si>
  <si>
    <t>Statistics</t>
  </si>
  <si>
    <t>Characteristics</t>
  </si>
  <si>
    <t>Population, 2021</t>
  </si>
  <si>
    <t>Population, 2016</t>
  </si>
  <si>
    <t>Land area in square kilometres</t>
  </si>
  <si>
    <t>Total private dwellings</t>
  </si>
  <si>
    <t>Private dwellings occupied by usual residents</t>
  </si>
  <si>
    <t>Population density per square kilometre</t>
  </si>
  <si>
    <t>Total - Main mode of commuting for the employed labour force aged 15 years and over with a usual place of work or no fixed workplace address - 25% sample data</t>
  </si>
  <si>
    <t xml:space="preserve">    Car, truck or van - as a driver</t>
  </si>
  <si>
    <t xml:space="preserve">    Car, truck or van - as a passenger</t>
  </si>
  <si>
    <t xml:space="preserve">  Public transit</t>
  </si>
  <si>
    <t xml:space="preserve">  Walked</t>
  </si>
  <si>
    <t xml:space="preserve">  Bicycle</t>
  </si>
  <si>
    <t xml:space="preserve">  Other method</t>
  </si>
  <si>
    <t>5370001.01</t>
  </si>
  <si>
    <t>5370001.02</t>
  </si>
  <si>
    <t>5370001.04</t>
  </si>
  <si>
    <t>5370001.05</t>
  </si>
  <si>
    <t>5370001.06</t>
  </si>
  <si>
    <t>5370001.07</t>
  </si>
  <si>
    <t>5370001.08</t>
  </si>
  <si>
    <t>5370001.09</t>
  </si>
  <si>
    <t>5370002.01</t>
  </si>
  <si>
    <t>5370002.03</t>
  </si>
  <si>
    <t>5370002.04</t>
  </si>
  <si>
    <t>5370002.06</t>
  </si>
  <si>
    <t>5370002.07</t>
  </si>
  <si>
    <t>5370002.08</t>
  </si>
  <si>
    <t>5370003.01</t>
  </si>
  <si>
    <t>5370003.02</t>
  </si>
  <si>
    <t>5370003.03</t>
  </si>
  <si>
    <t>5370003.04</t>
  </si>
  <si>
    <t>5370004.01</t>
  </si>
  <si>
    <t>5370004.02</t>
  </si>
  <si>
    <t>5370005.01</t>
  </si>
  <si>
    <t>5370005.02</t>
  </si>
  <si>
    <t>5370005.03</t>
  </si>
  <si>
    <t>5370006.00</t>
  </si>
  <si>
    <t>5370007.00</t>
  </si>
  <si>
    <t>5370008.00</t>
  </si>
  <si>
    <t>5370009.00</t>
  </si>
  <si>
    <t>5370010.00</t>
  </si>
  <si>
    <t>5370011.00</t>
  </si>
  <si>
    <t>5370012.00</t>
  </si>
  <si>
    <t>5370013.00</t>
  </si>
  <si>
    <t>5370014.00</t>
  </si>
  <si>
    <t>5370015.00</t>
  </si>
  <si>
    <t>5370016.00</t>
  </si>
  <si>
    <t>5370017.00</t>
  </si>
  <si>
    <t>5370018.00</t>
  </si>
  <si>
    <t>x</t>
  </si>
  <si>
    <t>5370019.00</t>
  </si>
  <si>
    <t>5370020.00</t>
  </si>
  <si>
    <t>5370021.00</t>
  </si>
  <si>
    <t>5370022.00</t>
  </si>
  <si>
    <t>5370023.00</t>
  </si>
  <si>
    <t>5370024.00</t>
  </si>
  <si>
    <t>5370025.00</t>
  </si>
  <si>
    <t>5370026.01</t>
  </si>
  <si>
    <t>5370026.02</t>
  </si>
  <si>
    <t>5370026.03</t>
  </si>
  <si>
    <t>5370026.04</t>
  </si>
  <si>
    <t>5370026.05</t>
  </si>
  <si>
    <t>5370026.06</t>
  </si>
  <si>
    <t>5370027.00</t>
  </si>
  <si>
    <t>5370028.00</t>
  </si>
  <si>
    <t>5370029.00</t>
  </si>
  <si>
    <t>5370030.00</t>
  </si>
  <si>
    <t>5370031.00</t>
  </si>
  <si>
    <t>5370032.00</t>
  </si>
  <si>
    <t>5370033.00</t>
  </si>
  <si>
    <t>5370034.00</t>
  </si>
  <si>
    <t>5370035.00</t>
  </si>
  <si>
    <t>5370036.00</t>
  </si>
  <si>
    <t>5370037.00</t>
  </si>
  <si>
    <t>5370038.00</t>
  </si>
  <si>
    <t>5370039.00</t>
  </si>
  <si>
    <t>5370040.00</t>
  </si>
  <si>
    <t>5370041.00</t>
  </si>
  <si>
    <t>5370042.00</t>
  </si>
  <si>
    <t>5370043.00</t>
  </si>
  <si>
    <t>5370044.00</t>
  </si>
  <si>
    <t>5370045.00</t>
  </si>
  <si>
    <t>5370046.00</t>
  </si>
  <si>
    <t>5370047.00</t>
  </si>
  <si>
    <t>5370048.00</t>
  </si>
  <si>
    <t>5370049.00</t>
  </si>
  <si>
    <t>5370050.00</t>
  </si>
  <si>
    <t>5370051.00</t>
  </si>
  <si>
    <t>5370052.00</t>
  </si>
  <si>
    <t>5370053.00</t>
  </si>
  <si>
    <t>5370054.00</t>
  </si>
  <si>
    <t>5370055.00</t>
  </si>
  <si>
    <t>5370056.00</t>
  </si>
  <si>
    <t>5370057.00</t>
  </si>
  <si>
    <t>5370058.00</t>
  </si>
  <si>
    <t>5370059.00</t>
  </si>
  <si>
    <t>5370060.00</t>
  </si>
  <si>
    <t>5370061.00</t>
  </si>
  <si>
    <t>5370062.00</t>
  </si>
  <si>
    <t>5370063.00</t>
  </si>
  <si>
    <t>5370064.00</t>
  </si>
  <si>
    <t>5370065.00</t>
  </si>
  <si>
    <t>5370066.00</t>
  </si>
  <si>
    <t>5370067.00</t>
  </si>
  <si>
    <t>5370068.00</t>
  </si>
  <si>
    <t>5370069.00</t>
  </si>
  <si>
    <t>5370070.00</t>
  </si>
  <si>
    <t>5370071.00</t>
  </si>
  <si>
    <t>5370072.01</t>
  </si>
  <si>
    <t>5370072.02</t>
  </si>
  <si>
    <t>5370072.03</t>
  </si>
  <si>
    <t>5370072.04</t>
  </si>
  <si>
    <t>5370073.00</t>
  </si>
  <si>
    <t>5370080.01</t>
  </si>
  <si>
    <t>5370080.03</t>
  </si>
  <si>
    <t>5370080.05</t>
  </si>
  <si>
    <t>5370080.06</t>
  </si>
  <si>
    <t>5370080.07</t>
  </si>
  <si>
    <t>5370081.00</t>
  </si>
  <si>
    <t>5370082.00</t>
  </si>
  <si>
    <t>5370083.00</t>
  </si>
  <si>
    <t>5370084.01</t>
  </si>
  <si>
    <t>5370084.02</t>
  </si>
  <si>
    <t>5370084.03</t>
  </si>
  <si>
    <t>5370084.04</t>
  </si>
  <si>
    <t>5370084.05</t>
  </si>
  <si>
    <t>5370085.01</t>
  </si>
  <si>
    <t>5370085.02</t>
  </si>
  <si>
    <t>5370085.03</t>
  </si>
  <si>
    <t>5370086.01</t>
  </si>
  <si>
    <t>5370086.02</t>
  </si>
  <si>
    <t>5370100.03</t>
  </si>
  <si>
    <t>5370100.04</t>
  </si>
  <si>
    <t>5370100.05</t>
  </si>
  <si>
    <t>5370100.06</t>
  </si>
  <si>
    <t>5370101.02</t>
  </si>
  <si>
    <t>5370101.03</t>
  </si>
  <si>
    <t>5370101.04</t>
  </si>
  <si>
    <t>5370120.02</t>
  </si>
  <si>
    <t>5370120.03</t>
  </si>
  <si>
    <t>5370120.04</t>
  </si>
  <si>
    <t>5370121.00</t>
  </si>
  <si>
    <t>5370122.01</t>
  </si>
  <si>
    <t>5370122.02</t>
  </si>
  <si>
    <t>5370123.01</t>
  </si>
  <si>
    <t>5370123.02</t>
  </si>
  <si>
    <t>5370124.00</t>
  </si>
  <si>
    <t>5370130.02</t>
  </si>
  <si>
    <t>5370130.03</t>
  </si>
  <si>
    <t>5370131.00</t>
  </si>
  <si>
    <t>5370132.00</t>
  </si>
  <si>
    <t>5370133.01</t>
  </si>
  <si>
    <t>5370133.02</t>
  </si>
  <si>
    <t>5370140.04</t>
  </si>
  <si>
    <t>5370140.05</t>
  </si>
  <si>
    <t>5370140.06</t>
  </si>
  <si>
    <t>5370140.07</t>
  </si>
  <si>
    <t>5370140.08</t>
  </si>
  <si>
    <t>5370141.00</t>
  </si>
  <si>
    <t>5370142.01</t>
  </si>
  <si>
    <t>5370142.02</t>
  </si>
  <si>
    <t>5370143.00</t>
  </si>
  <si>
    <t>5370144.01</t>
  </si>
  <si>
    <t>5370144.02</t>
  </si>
  <si>
    <t>5370200.00</t>
  </si>
  <si>
    <t>5370201.00</t>
  </si>
  <si>
    <t>5370202.00</t>
  </si>
  <si>
    <t>5370203.00</t>
  </si>
  <si>
    <t>5370204.00</t>
  </si>
  <si>
    <t>5370205.01</t>
  </si>
  <si>
    <t>5370205.02</t>
  </si>
  <si>
    <t>5370206.00</t>
  </si>
  <si>
    <t>5370207.01</t>
  </si>
  <si>
    <t>5370207.02</t>
  </si>
  <si>
    <t>5370207.03</t>
  </si>
  <si>
    <t>5370207.04</t>
  </si>
  <si>
    <t>5370208.00</t>
  </si>
  <si>
    <t>5370209.00</t>
  </si>
  <si>
    <t>5370210.00</t>
  </si>
  <si>
    <t>5370211.00</t>
  </si>
  <si>
    <t>5370212.00</t>
  </si>
  <si>
    <t>5370213.00</t>
  </si>
  <si>
    <t>5370214.00</t>
  </si>
  <si>
    <t>5370215.00</t>
  </si>
  <si>
    <t>5370216.00</t>
  </si>
  <si>
    <t>5370217.01</t>
  </si>
  <si>
    <t>5370217.02</t>
  </si>
  <si>
    <t>5370218.00</t>
  </si>
  <si>
    <t>5370219.00</t>
  </si>
  <si>
    <t>5370220.00</t>
  </si>
  <si>
    <t>5370221.00</t>
  </si>
  <si>
    <t>5370222.01</t>
  </si>
  <si>
    <t>5370222.02</t>
  </si>
  <si>
    <t>5370222.03</t>
  </si>
  <si>
    <t>5370223.01</t>
  </si>
  <si>
    <t>5370223.02</t>
  </si>
  <si>
    <t>5370223.05</t>
  </si>
  <si>
    <t>5370223.06</t>
  </si>
  <si>
    <t>5370223.07</t>
  </si>
  <si>
    <t>5370223.10</t>
  </si>
  <si>
    <t>5370223.13</t>
  </si>
  <si>
    <t>5370223.14</t>
  </si>
  <si>
    <t>5370223.15</t>
  </si>
  <si>
    <t>5370223.16</t>
  </si>
  <si>
    <t>5370223.17</t>
  </si>
  <si>
    <t>5370223.18</t>
  </si>
  <si>
    <t>5370223.19</t>
  </si>
  <si>
    <t>5370223.20</t>
  </si>
  <si>
    <t>5370224.02</t>
  </si>
  <si>
    <t>5370224.03</t>
  </si>
  <si>
    <t>5370224.04</t>
  </si>
  <si>
    <t>5370224.05</t>
  </si>
  <si>
    <t>5370300.00</t>
  </si>
  <si>
    <t>5370301.01</t>
  </si>
  <si>
    <t>5370301.02</t>
  </si>
  <si>
    <t>5370302.00</t>
  </si>
  <si>
    <t>5370303.01</t>
  </si>
  <si>
    <t>5370303.03</t>
  </si>
  <si>
    <t>5370303.04</t>
  </si>
  <si>
    <t>2021 Census Tract ID</t>
  </si>
  <si>
    <t>Area (2021) Square Km</t>
  </si>
  <si>
    <t>Area (2021) Hectares</t>
  </si>
  <si>
    <t>2021 Population</t>
  </si>
  <si>
    <t>2016 Population Weights</t>
  </si>
  <si>
    <t>2016 Population Adjusted</t>
  </si>
  <si>
    <t>Population Growth 2016-2021</t>
  </si>
  <si>
    <t>Population Growth % 2016-2021</t>
  </si>
  <si>
    <t>Population Density per sq. km 2021</t>
  </si>
  <si>
    <t>2021 Total Dwelling Units (DU)</t>
  </si>
  <si>
    <t>2016 Total DU Adjusted</t>
  </si>
  <si>
    <t>Total DU Growth 2016-2021</t>
  </si>
  <si>
    <t>Total DU Growth % 2016-2021</t>
  </si>
  <si>
    <t>2021 Occupied Dwelling Units</t>
  </si>
  <si>
    <t>2016 Occupied DU Weights</t>
  </si>
  <si>
    <t>2016 Occupied DU Adjusted</t>
  </si>
  <si>
    <t>Occupied DU Growth 2016-2021</t>
  </si>
  <si>
    <t>Occupied DU Growth % 2016-2021</t>
  </si>
  <si>
    <t>Occupied DU Density per Hectare 2021</t>
  </si>
  <si>
    <t>Total Commuters 2021</t>
  </si>
  <si>
    <t>2021 'T9' Model Classification</t>
  </si>
  <si>
    <t>Notes</t>
  </si>
  <si>
    <t>Sheldon, Kennedy</t>
  </si>
  <si>
    <t>Falkirk</t>
  </si>
  <si>
    <t>Carpenter</t>
  </si>
  <si>
    <t>2016 TS</t>
  </si>
  <si>
    <t>Mohawk College</t>
  </si>
  <si>
    <t>2016 AS</t>
  </si>
  <si>
    <t>2016 AC</t>
  </si>
  <si>
    <t>St. Joseph Hospital</t>
  </si>
  <si>
    <t>St. Joe Hospital</t>
  </si>
  <si>
    <t>Unsure reason for abrupt change, possibly intensification over time</t>
  </si>
  <si>
    <t>Strathcona &amp; Dundurn</t>
  </si>
  <si>
    <t>North End</t>
  </si>
  <si>
    <t>Greater # of commuters than 2016, increase primarily auto + decreased transit use from covid</t>
  </si>
  <si>
    <t>St. John's, Horning</t>
  </si>
  <si>
    <t>Sulphur Springs</t>
  </si>
  <si>
    <t>Downtown Burlington (Waterfront)</t>
  </si>
  <si>
    <t xml:space="preserve">2016 AS </t>
  </si>
  <si>
    <t>Pinedale</t>
  </si>
  <si>
    <t>Headon Forest</t>
  </si>
  <si>
    <t>Millcroft</t>
  </si>
  <si>
    <t>Alton Village</t>
  </si>
  <si>
    <t>Fruitland</t>
  </si>
  <si>
    <t>source_ctuid</t>
  </si>
  <si>
    <t>target_ctuid</t>
  </si>
  <si>
    <t>w_pop</t>
  </si>
  <si>
    <t>w_dwe</t>
  </si>
  <si>
    <t>Meadowlands East</t>
  </si>
  <si>
    <t>Waterdown North</t>
  </si>
  <si>
    <t>2016 Adjusted Population</t>
  </si>
  <si>
    <t>2016 Adjusted Population
(%)</t>
  </si>
  <si>
    <t>2016 Adjusted
Total Dwelling Units</t>
  </si>
  <si>
    <t>2016 Adjusted
Total Dwelling Units (%)</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</si>
  <si>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</si>
  <si>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</si>
  <si>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</si>
  <si>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</si>
  <si>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</si>
  <si>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</si>
  <si>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</si>
  <si>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</si>
  <si>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</si>
  <si>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</si>
  <si>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</si>
  <si>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</si>
  <si>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</si>
  <si>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</si>
  <si>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</si>
  <si>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</si>
  <si>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</si>
  <si>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</si>
  <si>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</si>
  <si>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</si>
  <si>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</si>
  <si>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</si>
  <si>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</si>
  <si>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</si>
  <si>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</si>
  <si>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</si>
  <si>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</si>
  <si>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</si>
  <si>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2021 
Occupied Dwelling Units (%)</t>
  </si>
  <si>
    <t>2021 
Occupied Dwelling Units</t>
  </si>
  <si>
    <t>2016 Adjusted
Occupied Dwelling Units (%)</t>
  </si>
  <si>
    <t>2016 Adjusted
Occupied Dwelling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</si>
</sst>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_ ;\-#,##0\ "/>
  </numFmts>
  <fonts count="21">
    <font>
      <sz val="11"/>
      <color theme="1"/>
      <name val="Calibri"/>
      <scheme val="minor"/>
    </font>
    <font>
      <sz val="11"/>
      <color theme="1"/>
      <name val="Calibri"/>
      <family val="2"/>
      <scheme val="minor"/>
    </font>
    <font>
      <b/>
      <sz val="10"/>
      <color theme="0"/>
      <name val="Calibri"/>
      <family val="2"/>
    </font>
    <font>
      <sz val="10"/>
      <color theme="1"/>
      <name val="Calibri"/>
      <family val="2"/>
    </font>
    <font>
      <u/>
      <sz val="10"/>
      <color rgb="FF0000FF"/>
      <name val="Calibri"/>
      <family val="2"/>
    </font>
    <font>
      <b/>
      <sz val="10"/>
      <color theme="1"/>
      <name val="Calibri"/>
      <family val="2"/>
    </font>
    <font>
      <sz val="11"/>
      <color theme="1"/>
      <name val="Calibri"/>
      <family val="2"/>
    </font>
    <font>
      <b/>
      <sz val="12"/>
      <color theme="1"/>
      <name val="Calibri"/>
      <family val="2"/>
    </font>
    <font>
      <sz val="11"/>
      <name val="Calibri"/>
      <family val="2"/>
    </font>
    <font>
      <b/>
      <sz val="11"/>
      <color theme="1"/>
      <name val="Calibri"/>
      <family val="2"/>
    </font>
    <font>
      <u/>
      <sz val="10"/>
      <color rgb="FF0000FF"/>
      <name val="Calibri"/>
      <family val="2"/>
    </font>
    <font>
      <sz val="11"/>
      <color theme="1"/>
      <name val="Arial"/>
      <family val="2"/>
    </font>
    <font>
      <sz val="12"/>
      <color theme="1"/>
      <name val="Calibri"/>
      <family val="2"/>
    </font>
    <font>
      <vertAlign val="superscript"/>
      <sz val="11"/>
      <color theme="1"/>
      <name val="Calibri"/>
      <family val="2"/>
    </font>
    <font>
      <sz val="10"/>
      <name val="Calibri"/>
      <family val="2"/>
    </font>
    <font>
      <sz val="10"/>
      <color rgb="FF000000"/>
      <name val="Calibri"/>
      <family val="2"/>
      <scheme val="minor"/>
    </font>
    <font>
      <b/>
      <sz val="10"/>
      <color rgb="FFFFFFFF"/>
      <name val="Calibri"/>
      <family val="2"/>
    </font>
    <font>
      <sz val="10"/>
      <color rgb="FF000000"/>
      <name val="Calibri"/>
      <family val="2"/>
    </font>
    <font>
      <i/>
      <sz val="10"/>
      <color rgb="FF000000"/>
      <name val="Calibri"/>
      <family val="2"/>
    </font>
    <font>
      <sz val="10"/>
      <color rgb="FF000000"/>
      <name val="&quot;Times New Roman&quot;"/>
    </font>
    <font>
      <u/>
      <sz val="11"/>
      <color rgb="FF0563C1"/>
      <name val="Calibri"/>
      <family val="2"/>
    </font>
  </fonts>
  <fills count="18">
    <fill>
      <patternFill patternType="none"/>
    </fill>
    <fill>
      <patternFill patternType="gray125"/>
    </fill>
    <fill>
      <patternFill patternType="solid">
        <fgColor theme="1"/>
        <bgColor theme="1"/>
      </patternFill>
    </fill>
    <fill>
      <patternFill patternType="solid">
        <fgColor rgb="FFFFFFBE"/>
        <bgColor rgb="FFFFFFBE"/>
      </patternFill>
    </fill>
    <fill>
      <patternFill patternType="solid">
        <fgColor rgb="FFE6E600"/>
        <bgColor rgb="FFE6E600"/>
      </patternFill>
    </fill>
    <fill>
      <patternFill patternType="solid">
        <fgColor rgb="FFD8D8D8"/>
        <bgColor rgb="FFD8D8D8"/>
      </patternFill>
    </fill>
    <fill>
      <patternFill patternType="solid">
        <fgColor rgb="FFA8A800"/>
        <bgColor rgb="FFA8A800"/>
      </patternFill>
    </fill>
    <fill>
      <patternFill patternType="solid">
        <fgColor rgb="FFC8F0C8"/>
        <bgColor rgb="FFC8F0C8"/>
      </patternFill>
    </fill>
    <fill>
      <patternFill patternType="solid">
        <fgColor rgb="FFBFBFBF"/>
        <bgColor rgb="FFBFBFBF"/>
      </patternFill>
    </fill>
    <fill>
      <patternFill patternType="solid">
        <fgColor rgb="FFF4B083"/>
        <bgColor rgb="FFF4B083"/>
      </patternFill>
    </fill>
    <fill>
      <patternFill patternType="solid">
        <fgColor rgb="FF000000"/>
        <bgColor rgb="FF000000"/>
      </patternFill>
    </fill>
    <fill>
      <patternFill patternType="solid">
        <fgColor rgb="FFA8A800"/>
        <bgColor rgb="FFFFFFBE"/>
      </patternFill>
    </fill>
    <fill>
      <patternFill patternType="solid">
        <fgColor rgb="FFA8A800"/>
        <bgColor rgb="FFBFBFBF"/>
      </patternFill>
    </fill>
    <fill>
      <patternFill patternType="solid">
        <fgColor rgb="FFA8A800"/>
        <bgColor rgb="FFE6E600"/>
      </patternFill>
    </fill>
    <fill>
      <patternFill patternType="solid">
        <fgColor rgb="FFFFFFBE"/>
        <bgColor indexed="64"/>
      </patternFill>
    </fill>
    <fill>
      <patternFill patternType="solid">
        <fgColor rgb="FFFFFFBE"/>
        <bgColor rgb="FFE6E600"/>
      </patternFill>
    </fill>
    <fill>
      <patternFill patternType="solid">
        <fgColor rgb="FFE6E600"/>
        <bgColor rgb="FFFFFFBE"/>
      </patternFill>
    </fill>
    <fill>
      <patternFill patternType="solid">
        <fgColor rgb="FFE6E600"/>
        <bgColor rgb="FFA8A800"/>
      </patternFill>
    </fill>
  </fills>
  <borders count="69">
    <border>
      <left/>
      <right/>
      <top/>
      <bottom/>
      <diagonal/>
    </border>
    <border>
      <left/>
      <right/>
      <top/>
      <bottom/>
      <diagonal/>
    </border>
    <border>
      <left/>
      <right/>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right style="thin">
        <color rgb="FF000000"/>
      </right>
      <top style="thick">
        <color rgb="FF000000"/>
      </top>
      <bottom style="thick">
        <color rgb="FF000000"/>
      </bottom>
      <diagonal/>
    </border>
    <border>
      <left style="thick">
        <color rgb="FF000000"/>
      </left>
      <right style="thick">
        <color rgb="FF000000"/>
      </right>
      <top/>
      <bottom/>
      <diagonal/>
    </border>
    <border>
      <left style="thick">
        <color rgb="FF000000"/>
      </left>
      <right/>
      <top/>
      <bottom/>
      <diagonal/>
    </border>
    <border>
      <left/>
      <right style="thick">
        <color rgb="FF000000"/>
      </right>
      <top/>
      <bottom/>
      <diagonal/>
    </border>
    <border>
      <left style="thin">
        <color rgb="FF000000"/>
      </left>
      <right style="thick">
        <color rgb="FF000000"/>
      </right>
      <top/>
      <bottom/>
      <diagonal/>
    </border>
    <border>
      <left/>
      <right style="thin">
        <color rgb="FF000000"/>
      </right>
      <top/>
      <bottom/>
      <diagonal/>
    </border>
    <border>
      <left style="thin">
        <color rgb="FF000000"/>
      </left>
      <right/>
      <top/>
      <bottom/>
      <diagonal/>
    </border>
    <border>
      <left style="thick">
        <color rgb="FF000000"/>
      </left>
      <right style="thick">
        <color rgb="FF000000"/>
      </right>
      <top/>
      <bottom/>
      <diagonal/>
    </border>
    <border>
      <left style="thick">
        <color rgb="FF000000"/>
      </left>
      <right/>
      <top/>
      <bottom/>
      <diagonal/>
    </border>
    <border>
      <left/>
      <right style="thick">
        <color rgb="FF000000"/>
      </right>
      <top/>
      <bottom/>
      <diagonal/>
    </border>
    <border>
      <left style="thin">
        <color rgb="FF000000"/>
      </left>
      <right style="thick">
        <color rgb="FF000000"/>
      </right>
      <top/>
      <bottom/>
      <diagonal/>
    </border>
    <border>
      <left/>
      <right style="thin">
        <color rgb="FF000000"/>
      </right>
      <top/>
      <bottom/>
      <diagonal/>
    </border>
    <border>
      <left style="thin">
        <color rgb="FF000000"/>
      </left>
      <right/>
      <top/>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bottom/>
      <diagonal/>
    </border>
    <border>
      <left style="thin">
        <color rgb="FF000000"/>
      </left>
      <right style="thin">
        <color rgb="FF000000"/>
      </right>
      <top/>
      <bottom/>
      <diagonal/>
    </border>
    <border>
      <left/>
      <right style="medium">
        <color rgb="FF000000"/>
      </right>
      <top/>
      <bottom/>
      <diagonal/>
    </border>
    <border>
      <left style="thin">
        <color rgb="FF000000"/>
      </left>
      <right style="thin">
        <color rgb="FF000000"/>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15" fillId="0" borderId="1"/>
    <xf numFmtId="0" fontId="1" fillId="0" borderId="1"/>
  </cellStyleXfs>
  <cellXfs count="350">
    <xf numFmtId="0" fontId="0" fillId="0" borderId="0" xfId="0"/>
    <xf numFmtId="0" fontId="2" fillId="2" borderId="1" xfId="0" applyFont="1" applyFill="1" applyBorder="1"/>
    <xf numFmtId="0" fontId="5" fillId="0" borderId="2" xfId="0" quotePrefix="1" applyFont="1" applyBorder="1" applyAlignment="1">
      <alignment wrapText="1"/>
    </xf>
    <xf numFmtId="0" fontId="5" fillId="0" borderId="2" xfId="0" quotePrefix="1" applyFont="1" applyBorder="1" applyAlignment="1">
      <alignment horizontal="center" wrapText="1"/>
    </xf>
    <xf numFmtId="0" fontId="5" fillId="0" borderId="3" xfId="0" quotePrefix="1" applyFont="1" applyBorder="1" applyAlignment="1">
      <alignment wrapText="1"/>
    </xf>
    <xf numFmtId="0" fontId="5" fillId="0" borderId="4" xfId="0" quotePrefix="1" applyFont="1" applyBorder="1" applyAlignment="1">
      <alignment wrapText="1"/>
    </xf>
    <xf numFmtId="10" fontId="5" fillId="0" borderId="2" xfId="0" quotePrefix="1" applyNumberFormat="1" applyFont="1" applyBorder="1" applyAlignment="1">
      <alignment wrapText="1"/>
    </xf>
    <xf numFmtId="0" fontId="5" fillId="0" borderId="2" xfId="0" applyFont="1" applyBorder="1" applyAlignment="1">
      <alignment horizontal="center" wrapText="1"/>
    </xf>
    <xf numFmtId="0" fontId="6" fillId="0" borderId="2" xfId="0" applyFont="1" applyBorder="1"/>
    <xf numFmtId="0" fontId="3" fillId="3" borderId="1" xfId="0" applyFont="1" applyFill="1" applyBorder="1" applyAlignment="1">
      <alignment horizontal="center"/>
    </xf>
    <xf numFmtId="10" fontId="3" fillId="3" borderId="1" xfId="0" applyNumberFormat="1" applyFont="1" applyFill="1" applyBorder="1" applyAlignment="1">
      <alignment horizontal="center"/>
    </xf>
    <xf numFmtId="0" fontId="3" fillId="0" borderId="0" xfId="0" applyFont="1" applyAlignment="1">
      <alignment horizontal="center"/>
    </xf>
    <xf numFmtId="0" fontId="3" fillId="4" borderId="1" xfId="0" applyFont="1" applyFill="1" applyBorder="1" applyAlignment="1">
      <alignment horizontal="center"/>
    </xf>
    <xf numFmtId="10" fontId="3" fillId="4" borderId="1" xfId="0" applyNumberFormat="1" applyFont="1" applyFill="1" applyBorder="1" applyAlignment="1">
      <alignment horizontal="center"/>
    </xf>
    <xf numFmtId="0" fontId="3" fillId="5" borderId="1" xfId="0" applyFont="1" applyFill="1" applyBorder="1" applyAlignment="1">
      <alignment horizontal="center"/>
    </xf>
    <xf numFmtId="10" fontId="3" fillId="5" borderId="1" xfId="0" applyNumberFormat="1" applyFont="1" applyFill="1" applyBorder="1" applyAlignment="1">
      <alignment horizontal="center"/>
    </xf>
    <xf numFmtId="0" fontId="3" fillId="6" borderId="1" xfId="0" applyFont="1" applyFill="1" applyBorder="1" applyAlignment="1">
      <alignment horizontal="center" wrapText="1"/>
    </xf>
    <xf numFmtId="10" fontId="3" fillId="6" borderId="1" xfId="0" applyNumberFormat="1" applyFont="1" applyFill="1" applyBorder="1" applyAlignment="1">
      <alignment horizontal="center" wrapText="1"/>
    </xf>
    <xf numFmtId="0" fontId="3" fillId="0" borderId="0" xfId="0" applyFont="1" applyAlignment="1">
      <alignment horizontal="center" wrapText="1"/>
    </xf>
    <xf numFmtId="0" fontId="3" fillId="6" borderId="1" xfId="0" applyFont="1" applyFill="1" applyBorder="1" applyAlignment="1">
      <alignment horizontal="center"/>
    </xf>
    <xf numFmtId="10" fontId="3" fillId="6" borderId="1" xfId="0" applyNumberFormat="1" applyFont="1" applyFill="1" applyBorder="1" applyAlignment="1">
      <alignment horizontal="center"/>
    </xf>
    <xf numFmtId="10" fontId="3" fillId="0" borderId="0" xfId="0" applyNumberFormat="1" applyFont="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center"/>
    </xf>
    <xf numFmtId="164" fontId="3" fillId="0" borderId="0" xfId="0" applyNumberFormat="1" applyFont="1" applyAlignment="1">
      <alignment horizontal="center"/>
    </xf>
    <xf numFmtId="4" fontId="3" fillId="0" borderId="0" xfId="0" applyNumberFormat="1" applyFont="1" applyAlignment="1">
      <alignment horizontal="center"/>
    </xf>
    <xf numFmtId="0" fontId="5" fillId="0" borderId="5" xfId="0" applyFont="1" applyBorder="1" applyAlignment="1">
      <alignment vertical="center" wrapText="1"/>
    </xf>
    <xf numFmtId="2" fontId="5" fillId="0" borderId="5"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3" fontId="5" fillId="0" borderId="7"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1" fontId="5" fillId="0" borderId="6" xfId="0" applyNumberFormat="1" applyFont="1" applyBorder="1" applyAlignment="1">
      <alignment horizontal="center" vertical="center" wrapText="1"/>
    </xf>
    <xf numFmtId="0" fontId="5" fillId="0" borderId="9" xfId="0" applyFont="1" applyBorder="1" applyAlignment="1">
      <alignment horizontal="center" vertical="center" wrapText="1"/>
    </xf>
    <xf numFmtId="3" fontId="5" fillId="0" borderId="10" xfId="0" applyNumberFormat="1" applyFont="1" applyBorder="1" applyAlignment="1">
      <alignment horizontal="center" vertical="center" wrapText="1"/>
    </xf>
    <xf numFmtId="0" fontId="5" fillId="0" borderId="11" xfId="0" applyFont="1" applyBorder="1" applyAlignment="1">
      <alignment horizontal="center" vertical="center" wrapText="1"/>
    </xf>
    <xf numFmtId="3" fontId="5" fillId="0" borderId="9"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vertical="center" wrapText="1"/>
    </xf>
    <xf numFmtId="0" fontId="3" fillId="7" borderId="1" xfId="0" applyFont="1" applyFill="1" applyBorder="1" applyAlignment="1">
      <alignment horizontal="left"/>
    </xf>
    <xf numFmtId="2" fontId="3" fillId="7" borderId="12" xfId="0" applyNumberFormat="1" applyFont="1" applyFill="1" applyBorder="1" applyAlignment="1">
      <alignment horizontal="center"/>
    </xf>
    <xf numFmtId="2" fontId="3" fillId="7" borderId="1" xfId="0" applyNumberFormat="1" applyFont="1" applyFill="1" applyBorder="1" applyAlignment="1">
      <alignment horizontal="center"/>
    </xf>
    <xf numFmtId="3" fontId="3" fillId="7" borderId="1" xfId="0" applyNumberFormat="1" applyFont="1" applyFill="1" applyBorder="1" applyAlignment="1">
      <alignment horizontal="center"/>
    </xf>
    <xf numFmtId="2" fontId="3" fillId="7" borderId="12" xfId="0" applyNumberFormat="1" applyFont="1" applyFill="1" applyBorder="1" applyAlignment="1">
      <alignment horizontal="center" vertical="center" wrapText="1"/>
    </xf>
    <xf numFmtId="4" fontId="3" fillId="7" borderId="1" xfId="0" applyNumberFormat="1" applyFont="1" applyFill="1" applyBorder="1" applyAlignment="1">
      <alignment horizontal="center"/>
    </xf>
    <xf numFmtId="3" fontId="3" fillId="7" borderId="13" xfId="0" applyNumberFormat="1" applyFont="1" applyFill="1" applyBorder="1" applyAlignment="1">
      <alignment horizontal="center"/>
    </xf>
    <xf numFmtId="3" fontId="3" fillId="7" borderId="1" xfId="0" applyNumberFormat="1" applyFont="1" applyFill="1" applyBorder="1" applyAlignment="1">
      <alignment horizontal="center" wrapText="1"/>
    </xf>
    <xf numFmtId="165" fontId="3" fillId="7" borderId="1" xfId="0" applyNumberFormat="1" applyFont="1" applyFill="1" applyBorder="1" applyAlignment="1">
      <alignment horizontal="center"/>
    </xf>
    <xf numFmtId="164" fontId="3" fillId="7" borderId="14" xfId="0" applyNumberFormat="1" applyFont="1" applyFill="1" applyBorder="1" applyAlignment="1">
      <alignment horizontal="center"/>
    </xf>
    <xf numFmtId="166" fontId="3" fillId="7" borderId="15" xfId="0" applyNumberFormat="1" applyFont="1" applyFill="1" applyBorder="1" applyAlignment="1">
      <alignment horizontal="center"/>
    </xf>
    <xf numFmtId="3" fontId="3" fillId="7" borderId="16" xfId="0" applyNumberFormat="1" applyFont="1" applyFill="1" applyBorder="1" applyAlignment="1">
      <alignment horizontal="center"/>
    </xf>
    <xf numFmtId="3" fontId="3" fillId="7" borderId="17" xfId="0" applyNumberFormat="1" applyFont="1" applyFill="1" applyBorder="1" applyAlignment="1">
      <alignment horizontal="center"/>
    </xf>
    <xf numFmtId="2" fontId="3" fillId="7" borderId="16" xfId="0" applyNumberFormat="1" applyFont="1" applyFill="1" applyBorder="1" applyAlignment="1">
      <alignment horizontal="center"/>
    </xf>
    <xf numFmtId="9" fontId="3" fillId="7" borderId="12" xfId="0" applyNumberFormat="1" applyFont="1" applyFill="1" applyBorder="1" applyAlignment="1">
      <alignment horizontal="center"/>
    </xf>
    <xf numFmtId="9" fontId="3" fillId="7" borderId="1" xfId="0" applyNumberFormat="1" applyFont="1" applyFill="1" applyBorder="1" applyAlignment="1">
      <alignment horizontal="center"/>
    </xf>
    <xf numFmtId="0" fontId="3" fillId="0" borderId="18" xfId="0" applyFont="1" applyBorder="1" applyAlignment="1">
      <alignment horizontal="left"/>
    </xf>
    <xf numFmtId="0" fontId="3" fillId="3" borderId="1" xfId="0" applyFont="1" applyFill="1" applyBorder="1" applyAlignment="1">
      <alignment horizontal="left"/>
    </xf>
    <xf numFmtId="2" fontId="3" fillId="3" borderId="12" xfId="0" applyNumberFormat="1" applyFont="1" applyFill="1" applyBorder="1" applyAlignment="1">
      <alignment horizontal="center"/>
    </xf>
    <xf numFmtId="2" fontId="3"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2" fontId="3" fillId="3" borderId="12" xfId="0" quotePrefix="1" applyNumberFormat="1" applyFont="1" applyFill="1" applyBorder="1" applyAlignment="1">
      <alignment horizontal="center"/>
    </xf>
    <xf numFmtId="4" fontId="3" fillId="3" borderId="1" xfId="0" applyNumberFormat="1" applyFont="1" applyFill="1" applyBorder="1" applyAlignment="1">
      <alignment horizontal="center"/>
    </xf>
    <xf numFmtId="3" fontId="3" fillId="3" borderId="13" xfId="0" applyNumberFormat="1" applyFont="1" applyFill="1" applyBorder="1" applyAlignment="1">
      <alignment horizontal="center"/>
    </xf>
    <xf numFmtId="165" fontId="3" fillId="3" borderId="1" xfId="0" applyNumberFormat="1" applyFont="1" applyFill="1" applyBorder="1" applyAlignment="1">
      <alignment horizontal="center"/>
    </xf>
    <xf numFmtId="164" fontId="3" fillId="3" borderId="14" xfId="0" applyNumberFormat="1" applyFont="1" applyFill="1" applyBorder="1" applyAlignment="1">
      <alignment horizontal="center"/>
    </xf>
    <xf numFmtId="166" fontId="3" fillId="3" borderId="15" xfId="0" applyNumberFormat="1" applyFont="1" applyFill="1" applyBorder="1" applyAlignment="1">
      <alignment horizontal="center"/>
    </xf>
    <xf numFmtId="3" fontId="3" fillId="3" borderId="16" xfId="0" applyNumberFormat="1" applyFont="1" applyFill="1" applyBorder="1" applyAlignment="1">
      <alignment horizontal="center"/>
    </xf>
    <xf numFmtId="3" fontId="3" fillId="3" borderId="17" xfId="0" applyNumberFormat="1" applyFont="1" applyFill="1" applyBorder="1" applyAlignment="1">
      <alignment horizontal="center"/>
    </xf>
    <xf numFmtId="2" fontId="3" fillId="3" borderId="16" xfId="0" applyNumberFormat="1" applyFont="1" applyFill="1" applyBorder="1" applyAlignment="1">
      <alignment horizontal="center"/>
    </xf>
    <xf numFmtId="0" fontId="3" fillId="3" borderId="12" xfId="0" applyFont="1" applyFill="1" applyBorder="1" applyAlignment="1">
      <alignment horizontal="center"/>
    </xf>
    <xf numFmtId="0" fontId="3" fillId="4" borderId="1" xfId="0" applyFont="1" applyFill="1" applyBorder="1" applyAlignment="1">
      <alignment horizontal="left"/>
    </xf>
    <xf numFmtId="2" fontId="3" fillId="4" borderId="12" xfId="0" applyNumberFormat="1" applyFont="1" applyFill="1" applyBorder="1" applyAlignment="1">
      <alignment horizontal="center"/>
    </xf>
    <xf numFmtId="2" fontId="3" fillId="4" borderId="1" xfId="0" applyNumberFormat="1" applyFont="1" applyFill="1" applyBorder="1" applyAlignment="1">
      <alignment horizontal="center"/>
    </xf>
    <xf numFmtId="3" fontId="3" fillId="4" borderId="1" xfId="0" applyNumberFormat="1" applyFont="1" applyFill="1" applyBorder="1" applyAlignment="1">
      <alignment horizontal="center"/>
    </xf>
    <xf numFmtId="2" fontId="3" fillId="4" borderId="12" xfId="0" quotePrefix="1" applyNumberFormat="1" applyFont="1" applyFill="1" applyBorder="1" applyAlignment="1">
      <alignment horizontal="center"/>
    </xf>
    <xf numFmtId="4" fontId="3" fillId="4" borderId="1" xfId="0" applyNumberFormat="1" applyFont="1" applyFill="1" applyBorder="1" applyAlignment="1">
      <alignment horizontal="center"/>
    </xf>
    <xf numFmtId="3" fontId="3" fillId="4" borderId="13" xfId="0" applyNumberFormat="1" applyFont="1" applyFill="1" applyBorder="1" applyAlignment="1">
      <alignment horizontal="center"/>
    </xf>
    <xf numFmtId="165" fontId="3" fillId="4" borderId="1" xfId="0" applyNumberFormat="1" applyFont="1" applyFill="1" applyBorder="1" applyAlignment="1">
      <alignment horizontal="center"/>
    </xf>
    <xf numFmtId="164" fontId="3" fillId="4" borderId="14" xfId="0" applyNumberFormat="1" applyFont="1" applyFill="1" applyBorder="1" applyAlignment="1">
      <alignment horizontal="center"/>
    </xf>
    <xf numFmtId="166" fontId="3" fillId="4" borderId="15" xfId="0" applyNumberFormat="1" applyFont="1" applyFill="1" applyBorder="1" applyAlignment="1">
      <alignment horizontal="center"/>
    </xf>
    <xf numFmtId="3" fontId="3" fillId="4" borderId="16" xfId="0" applyNumberFormat="1" applyFont="1" applyFill="1" applyBorder="1" applyAlignment="1">
      <alignment horizontal="center"/>
    </xf>
    <xf numFmtId="3" fontId="3" fillId="4" borderId="17" xfId="0" applyNumberFormat="1" applyFont="1" applyFill="1" applyBorder="1" applyAlignment="1">
      <alignment horizontal="center"/>
    </xf>
    <xf numFmtId="2" fontId="3" fillId="4" borderId="16" xfId="0" applyNumberFormat="1" applyFont="1" applyFill="1" applyBorder="1" applyAlignment="1">
      <alignment horizontal="center"/>
    </xf>
    <xf numFmtId="0" fontId="3" fillId="4" borderId="12" xfId="0" applyFont="1" applyFill="1" applyBorder="1" applyAlignment="1">
      <alignment horizontal="center"/>
    </xf>
    <xf numFmtId="49" fontId="3" fillId="0" borderId="0" xfId="0" applyNumberFormat="1" applyFont="1" applyAlignment="1">
      <alignment horizontal="center"/>
    </xf>
    <xf numFmtId="0" fontId="3" fillId="6" borderId="1" xfId="0" applyFont="1" applyFill="1" applyBorder="1" applyAlignment="1">
      <alignment horizontal="left"/>
    </xf>
    <xf numFmtId="2" fontId="3" fillId="6" borderId="12" xfId="0" applyNumberFormat="1" applyFont="1" applyFill="1" applyBorder="1" applyAlignment="1">
      <alignment horizontal="center"/>
    </xf>
    <xf numFmtId="2" fontId="3" fillId="6" borderId="1" xfId="0" applyNumberFormat="1" applyFont="1" applyFill="1" applyBorder="1" applyAlignment="1">
      <alignment horizontal="center"/>
    </xf>
    <xf numFmtId="3" fontId="3" fillId="6" borderId="1" xfId="0" applyNumberFormat="1" applyFont="1" applyFill="1" applyBorder="1" applyAlignment="1">
      <alignment horizontal="center"/>
    </xf>
    <xf numFmtId="2" fontId="3" fillId="6" borderId="12" xfId="0" quotePrefix="1" applyNumberFormat="1" applyFont="1" applyFill="1" applyBorder="1" applyAlignment="1">
      <alignment horizontal="center"/>
    </xf>
    <xf numFmtId="4" fontId="3" fillId="6" borderId="1" xfId="0" applyNumberFormat="1" applyFont="1" applyFill="1" applyBorder="1" applyAlignment="1">
      <alignment horizontal="center"/>
    </xf>
    <xf numFmtId="3" fontId="3" fillId="6" borderId="13" xfId="0" applyNumberFormat="1" applyFont="1" applyFill="1" applyBorder="1" applyAlignment="1">
      <alignment horizontal="center"/>
    </xf>
    <xf numFmtId="165" fontId="3" fillId="6" borderId="1" xfId="0" applyNumberFormat="1" applyFont="1" applyFill="1" applyBorder="1" applyAlignment="1">
      <alignment horizontal="center"/>
    </xf>
    <xf numFmtId="164" fontId="3" fillId="6" borderId="14" xfId="0" applyNumberFormat="1" applyFont="1" applyFill="1" applyBorder="1" applyAlignment="1">
      <alignment horizontal="center"/>
    </xf>
    <xf numFmtId="166" fontId="3" fillId="6" borderId="15" xfId="0" applyNumberFormat="1" applyFont="1" applyFill="1" applyBorder="1" applyAlignment="1">
      <alignment horizontal="center"/>
    </xf>
    <xf numFmtId="3" fontId="3" fillId="6" borderId="16" xfId="0" applyNumberFormat="1" applyFont="1" applyFill="1" applyBorder="1" applyAlignment="1">
      <alignment horizontal="center"/>
    </xf>
    <xf numFmtId="3" fontId="3" fillId="6" borderId="17" xfId="0" applyNumberFormat="1" applyFont="1" applyFill="1" applyBorder="1" applyAlignment="1">
      <alignment horizontal="center"/>
    </xf>
    <xf numFmtId="2" fontId="3" fillId="6" borderId="16" xfId="0" applyNumberFormat="1" applyFont="1" applyFill="1" applyBorder="1" applyAlignment="1">
      <alignment horizontal="center"/>
    </xf>
    <xf numFmtId="0" fontId="3" fillId="6" borderId="12" xfId="0" applyFont="1" applyFill="1" applyBorder="1" applyAlignment="1">
      <alignment horizontal="center"/>
    </xf>
    <xf numFmtId="0" fontId="3" fillId="5" borderId="1" xfId="0" applyFont="1" applyFill="1" applyBorder="1" applyAlignment="1">
      <alignment horizontal="left"/>
    </xf>
    <xf numFmtId="2" fontId="3" fillId="5" borderId="12" xfId="0" applyNumberFormat="1" applyFont="1" applyFill="1" applyBorder="1" applyAlignment="1">
      <alignment horizontal="center"/>
    </xf>
    <xf numFmtId="2" fontId="3" fillId="5" borderId="1" xfId="0" applyNumberFormat="1" applyFont="1" applyFill="1" applyBorder="1" applyAlignment="1">
      <alignment horizontal="center"/>
    </xf>
    <xf numFmtId="3" fontId="3" fillId="5" borderId="1" xfId="0" applyNumberFormat="1" applyFont="1" applyFill="1" applyBorder="1" applyAlignment="1">
      <alignment horizontal="center"/>
    </xf>
    <xf numFmtId="2" fontId="3" fillId="5" borderId="12" xfId="0" quotePrefix="1" applyNumberFormat="1" applyFont="1" applyFill="1" applyBorder="1" applyAlignment="1">
      <alignment horizontal="center"/>
    </xf>
    <xf numFmtId="4" fontId="3" fillId="5" borderId="1" xfId="0" applyNumberFormat="1" applyFont="1" applyFill="1" applyBorder="1" applyAlignment="1">
      <alignment horizontal="center"/>
    </xf>
    <xf numFmtId="3" fontId="3" fillId="5" borderId="13" xfId="0" applyNumberFormat="1" applyFont="1" applyFill="1" applyBorder="1" applyAlignment="1">
      <alignment horizontal="center"/>
    </xf>
    <xf numFmtId="165" fontId="3" fillId="5" borderId="1" xfId="0" applyNumberFormat="1" applyFont="1" applyFill="1" applyBorder="1" applyAlignment="1">
      <alignment horizontal="center"/>
    </xf>
    <xf numFmtId="164" fontId="3" fillId="5" borderId="14" xfId="0" applyNumberFormat="1" applyFont="1" applyFill="1" applyBorder="1" applyAlignment="1">
      <alignment horizontal="center"/>
    </xf>
    <xf numFmtId="166" fontId="3" fillId="5" borderId="15" xfId="0" applyNumberFormat="1" applyFont="1" applyFill="1" applyBorder="1" applyAlignment="1">
      <alignment horizontal="center"/>
    </xf>
    <xf numFmtId="3" fontId="3" fillId="5" borderId="16" xfId="0" applyNumberFormat="1" applyFont="1" applyFill="1" applyBorder="1" applyAlignment="1">
      <alignment horizontal="center"/>
    </xf>
    <xf numFmtId="3" fontId="3" fillId="5" borderId="17" xfId="0" applyNumberFormat="1" applyFont="1" applyFill="1" applyBorder="1" applyAlignment="1">
      <alignment horizontal="center"/>
    </xf>
    <xf numFmtId="2" fontId="3" fillId="5" borderId="16" xfId="0" applyNumberFormat="1" applyFont="1" applyFill="1" applyBorder="1" applyAlignment="1">
      <alignment horizontal="center"/>
    </xf>
    <xf numFmtId="0" fontId="3" fillId="5" borderId="12" xfId="0" applyFont="1" applyFill="1" applyBorder="1" applyAlignment="1">
      <alignment horizontal="center"/>
    </xf>
    <xf numFmtId="0" fontId="3" fillId="0" borderId="0" xfId="0" applyFont="1" applyAlignment="1">
      <alignment horizontal="left"/>
    </xf>
    <xf numFmtId="2" fontId="3" fillId="0" borderId="18" xfId="0" applyNumberFormat="1" applyFont="1" applyBorder="1" applyAlignment="1">
      <alignment horizontal="center"/>
    </xf>
    <xf numFmtId="2" fontId="3" fillId="0" borderId="18" xfId="0" quotePrefix="1" applyNumberFormat="1" applyFont="1" applyBorder="1" applyAlignment="1">
      <alignment horizontal="center"/>
    </xf>
    <xf numFmtId="3" fontId="3" fillId="0" borderId="19" xfId="0" applyNumberFormat="1" applyFont="1" applyBorder="1" applyAlignment="1">
      <alignment horizontal="center"/>
    </xf>
    <xf numFmtId="165" fontId="3" fillId="0" borderId="0" xfId="0" applyNumberFormat="1" applyFont="1" applyAlignment="1">
      <alignment horizontal="center"/>
    </xf>
    <xf numFmtId="164" fontId="3" fillId="0" borderId="20" xfId="0" applyNumberFormat="1" applyFont="1" applyBorder="1" applyAlignment="1">
      <alignment horizontal="center"/>
    </xf>
    <xf numFmtId="166" fontId="3" fillId="0" borderId="21" xfId="0" applyNumberFormat="1" applyFont="1" applyBorder="1" applyAlignment="1">
      <alignment horizontal="center"/>
    </xf>
    <xf numFmtId="3" fontId="3" fillId="0" borderId="22" xfId="0" applyNumberFormat="1" applyFont="1" applyBorder="1" applyAlignment="1">
      <alignment horizontal="center"/>
    </xf>
    <xf numFmtId="3" fontId="3" fillId="0" borderId="23" xfId="0" applyNumberFormat="1" applyFont="1" applyBorder="1" applyAlignment="1">
      <alignment horizontal="center"/>
    </xf>
    <xf numFmtId="2" fontId="3" fillId="0" borderId="22" xfId="0" applyNumberFormat="1" applyFont="1" applyBorder="1" applyAlignment="1">
      <alignment horizontal="center"/>
    </xf>
    <xf numFmtId="0" fontId="3" fillId="0" borderId="18" xfId="0" applyFont="1" applyBorder="1" applyAlignment="1">
      <alignment horizontal="center"/>
    </xf>
    <xf numFmtId="1" fontId="3" fillId="0" borderId="18" xfId="0" applyNumberFormat="1" applyFont="1" applyBorder="1" applyAlignment="1">
      <alignment horizontal="left"/>
    </xf>
    <xf numFmtId="1" fontId="3" fillId="0" borderId="0" xfId="0" applyNumberFormat="1" applyFont="1" applyAlignment="1">
      <alignment horizontal="center"/>
    </xf>
    <xf numFmtId="3" fontId="5" fillId="0" borderId="0" xfId="0" applyNumberFormat="1" applyFont="1" applyAlignment="1">
      <alignment horizontal="center"/>
    </xf>
    <xf numFmtId="0" fontId="3" fillId="0" borderId="21" xfId="0" applyFont="1" applyBorder="1" applyAlignment="1">
      <alignment horizontal="center"/>
    </xf>
    <xf numFmtId="3" fontId="5" fillId="0" borderId="22" xfId="0" applyNumberFormat="1" applyFont="1" applyBorder="1" applyAlignment="1">
      <alignment horizontal="center"/>
    </xf>
    <xf numFmtId="0" fontId="3" fillId="0" borderId="22" xfId="0" applyFont="1" applyBorder="1" applyAlignment="1">
      <alignment horizontal="center"/>
    </xf>
    <xf numFmtId="0" fontId="6" fillId="8" borderId="24" xfId="0" applyFont="1" applyFill="1" applyBorder="1"/>
    <xf numFmtId="0" fontId="7" fillId="0" borderId="25" xfId="0" applyFont="1" applyBorder="1" applyAlignment="1">
      <alignment horizontal="center" vertical="center"/>
    </xf>
    <xf numFmtId="0" fontId="6" fillId="8" borderId="30" xfId="0" applyFont="1" applyFill="1" applyBorder="1"/>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xf>
    <xf numFmtId="0" fontId="9" fillId="0" borderId="35" xfId="0" applyFont="1" applyBorder="1"/>
    <xf numFmtId="0" fontId="6" fillId="8" borderId="36" xfId="0" applyFont="1" applyFill="1" applyBorder="1" applyAlignment="1">
      <alignment horizontal="center"/>
    </xf>
    <xf numFmtId="10" fontId="6" fillId="0" borderId="26" xfId="0" applyNumberFormat="1" applyFont="1" applyBorder="1" applyAlignment="1">
      <alignment horizontal="center"/>
    </xf>
    <xf numFmtId="10" fontId="6" fillId="0" borderId="27" xfId="0" applyNumberFormat="1" applyFont="1" applyBorder="1" applyAlignment="1">
      <alignment horizontal="center"/>
    </xf>
    <xf numFmtId="10" fontId="6" fillId="0" borderId="28" xfId="0" applyNumberFormat="1" applyFont="1" applyBorder="1" applyAlignment="1">
      <alignment horizontal="center"/>
    </xf>
    <xf numFmtId="10" fontId="6" fillId="0" borderId="29" xfId="0" applyNumberFormat="1" applyFont="1" applyBorder="1" applyAlignment="1">
      <alignment horizontal="center"/>
    </xf>
    <xf numFmtId="0" fontId="6" fillId="0" borderId="0" xfId="0" applyFont="1" applyAlignment="1">
      <alignment horizontal="center"/>
    </xf>
    <xf numFmtId="0" fontId="9" fillId="0" borderId="37" xfId="0" applyFont="1" applyBorder="1"/>
    <xf numFmtId="0" fontId="6" fillId="0" borderId="38" xfId="0" applyFont="1" applyBorder="1" applyAlignment="1">
      <alignment horizontal="center"/>
    </xf>
    <xf numFmtId="10" fontId="6" fillId="8" borderId="17" xfId="0" applyNumberFormat="1" applyFont="1" applyFill="1" applyBorder="1" applyAlignment="1">
      <alignment horizontal="center"/>
    </xf>
    <xf numFmtId="10" fontId="6" fillId="8" borderId="16" xfId="0" applyNumberFormat="1" applyFont="1" applyFill="1" applyBorder="1" applyAlignment="1">
      <alignment horizontal="center"/>
    </xf>
    <xf numFmtId="10" fontId="6" fillId="8" borderId="1" xfId="0" applyNumberFormat="1" applyFont="1" applyFill="1" applyBorder="1" applyAlignment="1">
      <alignment horizontal="center"/>
    </xf>
    <xf numFmtId="10" fontId="6" fillId="8" borderId="39" xfId="0" applyNumberFormat="1" applyFont="1" applyFill="1" applyBorder="1" applyAlignment="1">
      <alignment horizontal="center"/>
    </xf>
    <xf numFmtId="10" fontId="6" fillId="0" borderId="0" xfId="0" applyNumberFormat="1" applyFont="1" applyAlignment="1">
      <alignment horizontal="center"/>
    </xf>
    <xf numFmtId="0" fontId="6" fillId="8" borderId="40" xfId="0" applyFont="1" applyFill="1" applyBorder="1" applyAlignment="1">
      <alignment horizontal="center"/>
    </xf>
    <xf numFmtId="10" fontId="7" fillId="0" borderId="23" xfId="0" applyNumberFormat="1" applyFont="1" applyBorder="1" applyAlignment="1">
      <alignment horizontal="center"/>
    </xf>
    <xf numFmtId="10" fontId="7" fillId="0" borderId="22" xfId="0" applyNumberFormat="1" applyFont="1" applyBorder="1" applyAlignment="1">
      <alignment horizontal="center"/>
    </xf>
    <xf numFmtId="0" fontId="6" fillId="8" borderId="1" xfId="0" applyFont="1" applyFill="1" applyBorder="1" applyAlignment="1">
      <alignment horizontal="center"/>
    </xf>
    <xf numFmtId="0" fontId="6" fillId="8" borderId="39" xfId="0" applyFont="1" applyFill="1" applyBorder="1" applyAlignment="1">
      <alignment horizontal="center"/>
    </xf>
    <xf numFmtId="0" fontId="9" fillId="0" borderId="41" xfId="0" applyFont="1" applyBorder="1"/>
    <xf numFmtId="0" fontId="6" fillId="8" borderId="42" xfId="0" applyFont="1" applyFill="1" applyBorder="1" applyAlignment="1">
      <alignment horizontal="center"/>
    </xf>
    <xf numFmtId="0" fontId="6" fillId="8" borderId="43" xfId="0" applyFont="1" applyFill="1" applyBorder="1" applyAlignment="1">
      <alignment horizontal="center"/>
    </xf>
    <xf numFmtId="0" fontId="6" fillId="8" borderId="44" xfId="0" applyFont="1" applyFill="1" applyBorder="1" applyAlignment="1">
      <alignment horizontal="center"/>
    </xf>
    <xf numFmtId="10" fontId="7" fillId="0" borderId="33" xfId="0" applyNumberFormat="1" applyFont="1" applyBorder="1" applyAlignment="1">
      <alignment horizontal="center"/>
    </xf>
    <xf numFmtId="10" fontId="7" fillId="0" borderId="34" xfId="0" applyNumberFormat="1" applyFont="1" applyBorder="1" applyAlignment="1">
      <alignment horizontal="center"/>
    </xf>
    <xf numFmtId="0" fontId="9" fillId="0" borderId="0" xfId="0" applyFont="1"/>
    <xf numFmtId="49" fontId="3" fillId="0" borderId="0" xfId="0" applyNumberFormat="1" applyFont="1" applyAlignment="1">
      <alignment vertical="center"/>
    </xf>
    <xf numFmtId="49" fontId="10" fillId="0" borderId="0" xfId="0" applyNumberFormat="1" applyFont="1"/>
    <xf numFmtId="0" fontId="11" fillId="0" borderId="0" xfId="0" applyFont="1"/>
    <xf numFmtId="0" fontId="11" fillId="0" borderId="0" xfId="0" applyFont="1" applyAlignment="1">
      <alignment horizontal="right"/>
    </xf>
    <xf numFmtId="0" fontId="6" fillId="0" borderId="0" xfId="0" applyFont="1"/>
    <xf numFmtId="0" fontId="11" fillId="0" borderId="52" xfId="0" applyFont="1" applyBorder="1"/>
    <xf numFmtId="0" fontId="11" fillId="0" borderId="52" xfId="0" applyFont="1" applyBorder="1" applyAlignment="1">
      <alignment horizontal="right"/>
    </xf>
    <xf numFmtId="0" fontId="6" fillId="0" borderId="52" xfId="0" applyFont="1" applyBorder="1"/>
    <xf numFmtId="2" fontId="3" fillId="3" borderId="1" xfId="0" quotePrefix="1" applyNumberFormat="1" applyFont="1" applyFill="1" applyBorder="1" applyAlignment="1">
      <alignment horizontal="center"/>
    </xf>
    <xf numFmtId="164" fontId="3" fillId="3" borderId="1" xfId="0" applyNumberFormat="1" applyFont="1" applyFill="1" applyBorder="1" applyAlignment="1">
      <alignment horizontal="center"/>
    </xf>
    <xf numFmtId="3" fontId="3" fillId="3" borderId="1" xfId="0" applyNumberFormat="1" applyFont="1" applyFill="1" applyBorder="1" applyAlignment="1">
      <alignment horizontal="center" wrapText="1"/>
    </xf>
    <xf numFmtId="166" fontId="3" fillId="3" borderId="1" xfId="0" applyNumberFormat="1" applyFont="1" applyFill="1" applyBorder="1" applyAlignment="1">
      <alignment horizontal="center"/>
    </xf>
    <xf numFmtId="3" fontId="3" fillId="4" borderId="1" xfId="0" applyNumberFormat="1" applyFont="1" applyFill="1" applyBorder="1" applyAlignment="1">
      <alignment horizontal="center" wrapText="1"/>
    </xf>
    <xf numFmtId="3" fontId="3" fillId="6" borderId="1" xfId="0" applyNumberFormat="1" applyFont="1" applyFill="1" applyBorder="1" applyAlignment="1">
      <alignment horizontal="center" wrapText="1"/>
    </xf>
    <xf numFmtId="1" fontId="3" fillId="3" borderId="1" xfId="0" applyNumberFormat="1" applyFont="1" applyFill="1" applyBorder="1" applyAlignment="1">
      <alignment horizontal="center"/>
    </xf>
    <xf numFmtId="3" fontId="3" fillId="5" borderId="1" xfId="0" applyNumberFormat="1" applyFont="1" applyFill="1" applyBorder="1" applyAlignment="1">
      <alignment horizontal="center" wrapText="1"/>
    </xf>
    <xf numFmtId="3" fontId="5" fillId="3" borderId="1" xfId="0" applyNumberFormat="1" applyFont="1" applyFill="1" applyBorder="1" applyAlignment="1">
      <alignment horizontal="center"/>
    </xf>
    <xf numFmtId="2" fontId="3" fillId="7" borderId="1" xfId="0" applyNumberFormat="1" applyFont="1" applyFill="1" applyBorder="1" applyAlignment="1">
      <alignment horizontal="center" vertical="center" wrapText="1"/>
    </xf>
    <xf numFmtId="10" fontId="3" fillId="7" borderId="1" xfId="0" applyNumberFormat="1" applyFont="1" applyFill="1" applyBorder="1" applyAlignment="1">
      <alignment horizontal="center"/>
    </xf>
    <xf numFmtId="164" fontId="3" fillId="7" borderId="1" xfId="0" applyNumberFormat="1" applyFont="1" applyFill="1" applyBorder="1" applyAlignment="1">
      <alignment horizontal="center"/>
    </xf>
    <xf numFmtId="166" fontId="3" fillId="7" borderId="1" xfId="0" applyNumberFormat="1" applyFont="1" applyFill="1" applyBorder="1" applyAlignment="1">
      <alignment horizontal="center"/>
    </xf>
    <xf numFmtId="2" fontId="12" fillId="0" borderId="68" xfId="0" applyNumberFormat="1" applyFont="1" applyBorder="1" applyAlignment="1">
      <alignment wrapText="1"/>
    </xf>
    <xf numFmtId="0" fontId="12" fillId="0" borderId="68" xfId="0" applyFont="1" applyBorder="1" applyAlignment="1">
      <alignment wrapText="1"/>
    </xf>
    <xf numFmtId="2" fontId="12" fillId="0" borderId="68" xfId="0" applyNumberFormat="1" applyFont="1" applyBorder="1" applyAlignment="1">
      <alignment horizontal="right" wrapText="1"/>
    </xf>
    <xf numFmtId="0" fontId="12" fillId="0" borderId="68" xfId="0" applyFont="1" applyBorder="1" applyAlignment="1">
      <alignment horizontal="right" wrapText="1"/>
    </xf>
    <xf numFmtId="2" fontId="6" fillId="0" borderId="0" xfId="0" applyNumberFormat="1" applyFont="1"/>
    <xf numFmtId="0" fontId="16" fillId="10" borderId="1" xfId="1" applyFont="1" applyFill="1"/>
    <xf numFmtId="0" fontId="17" fillId="10" borderId="1" xfId="1" applyFont="1" applyFill="1"/>
    <xf numFmtId="0" fontId="17" fillId="0" borderId="1" xfId="1" applyFont="1"/>
    <xf numFmtId="0" fontId="15" fillId="0" borderId="1" xfId="1"/>
    <xf numFmtId="0" fontId="18" fillId="0" borderId="1" xfId="1" applyFont="1"/>
    <xf numFmtId="0" fontId="19" fillId="0" borderId="1" xfId="1" applyFont="1"/>
    <xf numFmtId="0" fontId="19" fillId="0" borderId="1" xfId="1" applyFont="1" applyAlignment="1">
      <alignment horizontal="center"/>
    </xf>
    <xf numFmtId="0" fontId="20" fillId="0" borderId="1" xfId="1" applyFont="1"/>
    <xf numFmtId="0" fontId="17" fillId="0" borderId="1" xfId="1" applyFont="1" applyAlignment="1">
      <alignment horizontal="right"/>
    </xf>
    <xf numFmtId="2" fontId="3" fillId="0" borderId="1" xfId="0" applyNumberFormat="1" applyFont="1" applyBorder="1" applyAlignment="1">
      <alignment horizontal="center"/>
    </xf>
    <xf numFmtId="2" fontId="3" fillId="0" borderId="1" xfId="0" quotePrefix="1" applyNumberFormat="1" applyFont="1" applyBorder="1" applyAlignment="1">
      <alignment horizontal="center"/>
    </xf>
    <xf numFmtId="0" fontId="3" fillId="0" borderId="1" xfId="0" applyFont="1" applyBorder="1" applyAlignment="1">
      <alignment horizontal="center"/>
    </xf>
    <xf numFmtId="3" fontId="3" fillId="0" borderId="1" xfId="0" applyNumberFormat="1" applyFont="1" applyBorder="1" applyAlignment="1">
      <alignment horizontal="center"/>
    </xf>
    <xf numFmtId="4" fontId="3" fillId="0" borderId="1" xfId="0" applyNumberFormat="1" applyFont="1" applyBorder="1" applyAlignment="1">
      <alignment horizontal="center"/>
    </xf>
    <xf numFmtId="10" fontId="3" fillId="0" borderId="1" xfId="0" applyNumberFormat="1" applyFont="1" applyBorder="1" applyAlignment="1">
      <alignment horizontal="center"/>
    </xf>
    <xf numFmtId="165" fontId="3" fillId="0" borderId="1" xfId="0" applyNumberFormat="1" applyFont="1" applyBorder="1" applyAlignment="1">
      <alignment horizontal="center"/>
    </xf>
    <xf numFmtId="164" fontId="3" fillId="0" borderId="1" xfId="0" applyNumberFormat="1" applyFont="1" applyBorder="1" applyAlignment="1">
      <alignment horizontal="center"/>
    </xf>
    <xf numFmtId="3" fontId="3" fillId="0" borderId="1" xfId="0" applyNumberFormat="1" applyFont="1" applyBorder="1" applyAlignment="1">
      <alignment horizontal="center" wrapText="1"/>
    </xf>
    <xf numFmtId="166" fontId="3" fillId="0" borderId="1" xfId="0" applyNumberFormat="1" applyFont="1" applyBorder="1" applyAlignment="1">
      <alignment horizontal="center"/>
    </xf>
    <xf numFmtId="0" fontId="3" fillId="7" borderId="1" xfId="0" applyFont="1" applyFill="1" applyBorder="1" applyAlignment="1">
      <alignment horizontal="center"/>
    </xf>
    <xf numFmtId="1" fontId="3" fillId="7" borderId="1" xfId="0" applyNumberFormat="1" applyFont="1" applyFill="1" applyBorder="1" applyAlignment="1">
      <alignment horizontal="center"/>
    </xf>
    <xf numFmtId="1" fontId="3" fillId="4" borderId="1" xfId="0" applyNumberFormat="1" applyFont="1" applyFill="1" applyBorder="1" applyAlignment="1">
      <alignment horizontal="center"/>
    </xf>
    <xf numFmtId="166" fontId="3" fillId="4" borderId="1" xfId="0" applyNumberFormat="1" applyFont="1" applyFill="1" applyBorder="1" applyAlignment="1">
      <alignment horizontal="center"/>
    </xf>
    <xf numFmtId="0" fontId="3" fillId="4" borderId="1" xfId="0" applyFont="1" applyFill="1" applyBorder="1" applyAlignment="1">
      <alignment horizontal="center" wrapText="1"/>
    </xf>
    <xf numFmtId="0" fontId="3" fillId="3" borderId="1" xfId="0" applyFont="1" applyFill="1" applyBorder="1" applyAlignment="1">
      <alignment horizontal="center" wrapText="1"/>
    </xf>
    <xf numFmtId="1" fontId="3" fillId="5" borderId="1" xfId="0" applyNumberFormat="1" applyFont="1" applyFill="1" applyBorder="1" applyAlignment="1">
      <alignment horizontal="center"/>
    </xf>
    <xf numFmtId="166" fontId="3" fillId="5" borderId="1" xfId="0" applyNumberFormat="1" applyFont="1" applyFill="1" applyBorder="1" applyAlignment="1">
      <alignment horizontal="center"/>
    </xf>
    <xf numFmtId="0" fontId="3" fillId="5" borderId="1" xfId="0" applyFont="1" applyFill="1" applyBorder="1" applyAlignment="1">
      <alignment horizontal="center" wrapText="1"/>
    </xf>
    <xf numFmtId="166" fontId="3" fillId="6" borderId="1" xfId="0" applyNumberFormat="1" applyFont="1" applyFill="1" applyBorder="1" applyAlignment="1">
      <alignment horizontal="center"/>
    </xf>
    <xf numFmtId="1" fontId="3" fillId="6" borderId="1" xfId="0" applyNumberFormat="1" applyFont="1" applyFill="1" applyBorder="1" applyAlignment="1">
      <alignment horizontal="center"/>
    </xf>
    <xf numFmtId="1" fontId="3" fillId="0" borderId="1" xfId="0" applyNumberFormat="1" applyFont="1" applyBorder="1" applyAlignment="1">
      <alignment horizontal="center"/>
    </xf>
    <xf numFmtId="0" fontId="3" fillId="0" borderId="1" xfId="0" applyFont="1" applyBorder="1" applyAlignment="1">
      <alignment horizontal="center" wrapText="1"/>
    </xf>
    <xf numFmtId="1" fontId="3" fillId="3" borderId="1" xfId="0" applyNumberFormat="1" applyFont="1" applyFill="1" applyBorder="1" applyAlignment="1">
      <alignment horizontal="center" wrapText="1"/>
    </xf>
    <xf numFmtId="0" fontId="14" fillId="3" borderId="1" xfId="0" applyFont="1" applyFill="1" applyBorder="1" applyAlignment="1">
      <alignment horizontal="center"/>
    </xf>
    <xf numFmtId="2" fontId="3" fillId="6" borderId="1" xfId="0" quotePrefix="1" applyNumberFormat="1" applyFont="1" applyFill="1" applyBorder="1" applyAlignment="1">
      <alignment horizontal="center"/>
    </xf>
    <xf numFmtId="2" fontId="3" fillId="4" borderId="1" xfId="0" quotePrefix="1" applyNumberFormat="1" applyFont="1" applyFill="1" applyBorder="1" applyAlignment="1">
      <alignment horizontal="center"/>
    </xf>
    <xf numFmtId="2" fontId="3" fillId="5" borderId="1" xfId="0" quotePrefix="1" applyNumberFormat="1" applyFont="1" applyFill="1" applyBorder="1" applyAlignment="1">
      <alignment horizontal="center"/>
    </xf>
    <xf numFmtId="164" fontId="3" fillId="6" borderId="1" xfId="0" applyNumberFormat="1" applyFont="1" applyFill="1" applyBorder="1" applyAlignment="1">
      <alignment horizontal="center"/>
    </xf>
    <xf numFmtId="164" fontId="3" fillId="4" borderId="1" xfId="0" applyNumberFormat="1" applyFont="1" applyFill="1" applyBorder="1" applyAlignment="1">
      <alignment horizontal="center"/>
    </xf>
    <xf numFmtId="164" fontId="3" fillId="5" borderId="1" xfId="0" applyNumberFormat="1" applyFont="1" applyFill="1" applyBorder="1" applyAlignment="1">
      <alignment horizontal="center"/>
    </xf>
    <xf numFmtId="1" fontId="3" fillId="0" borderId="1" xfId="0" applyNumberFormat="1" applyFont="1" applyBorder="1" applyAlignment="1">
      <alignment horizontal="center" wrapText="1"/>
    </xf>
    <xf numFmtId="0" fontId="1" fillId="0" borderId="1" xfId="2"/>
    <xf numFmtId="3" fontId="3" fillId="7" borderId="1" xfId="2" applyNumberFormat="1" applyFont="1" applyFill="1" applyAlignment="1">
      <alignment horizontal="right"/>
    </xf>
    <xf numFmtId="3" fontId="3" fillId="7" borderId="22" xfId="2" applyNumberFormat="1" applyFont="1" applyFill="1" applyBorder="1" applyAlignment="1">
      <alignment horizontal="center"/>
    </xf>
    <xf numFmtId="0" fontId="3" fillId="0" borderId="1" xfId="2" applyFont="1"/>
    <xf numFmtId="165" fontId="5" fillId="0" borderId="47" xfId="2" applyNumberFormat="1" applyFont="1" applyBorder="1" applyAlignment="1">
      <alignment horizontal="center"/>
    </xf>
    <xf numFmtId="165" fontId="5" fillId="0" borderId="46" xfId="2" applyNumberFormat="1" applyFont="1" applyBorder="1" applyAlignment="1">
      <alignment horizontal="center"/>
    </xf>
    <xf numFmtId="167" fontId="5" fillId="0" borderId="45" xfId="2" applyNumberFormat="1" applyFont="1" applyBorder="1" applyAlignment="1">
      <alignment horizontal="center"/>
    </xf>
    <xf numFmtId="0" fontId="5" fillId="0" borderId="46" xfId="2" applyFont="1" applyBorder="1" applyAlignment="1">
      <alignment horizontal="center"/>
    </xf>
    <xf numFmtId="10" fontId="3" fillId="0" borderId="46" xfId="2" applyNumberFormat="1" applyFont="1" applyBorder="1" applyAlignment="1">
      <alignment horizontal="center"/>
    </xf>
    <xf numFmtId="0" fontId="5" fillId="0" borderId="65" xfId="2" applyFont="1" applyBorder="1"/>
    <xf numFmtId="165" fontId="3" fillId="5" borderId="64" xfId="2" applyNumberFormat="1" applyFont="1" applyFill="1" applyBorder="1" applyAlignment="1">
      <alignment horizontal="center"/>
    </xf>
    <xf numFmtId="165" fontId="3" fillId="5" borderId="63" xfId="2" applyNumberFormat="1" applyFont="1" applyFill="1" applyBorder="1" applyAlignment="1">
      <alignment horizontal="center"/>
    </xf>
    <xf numFmtId="167" fontId="3" fillId="5" borderId="62" xfId="2" applyNumberFormat="1" applyFont="1" applyFill="1" applyBorder="1" applyAlignment="1">
      <alignment horizontal="center"/>
    </xf>
    <xf numFmtId="0" fontId="3" fillId="5" borderId="61" xfId="2" applyFont="1" applyFill="1" applyBorder="1"/>
    <xf numFmtId="165" fontId="3" fillId="0" borderId="60" xfId="2" applyNumberFormat="1" applyFont="1" applyBorder="1" applyAlignment="1">
      <alignment horizontal="center"/>
    </xf>
    <xf numFmtId="165" fontId="3" fillId="0" borderId="59" xfId="2" applyNumberFormat="1" applyFont="1" applyBorder="1" applyAlignment="1">
      <alignment horizontal="center"/>
    </xf>
    <xf numFmtId="167" fontId="3" fillId="0" borderId="58" xfId="2" applyNumberFormat="1" applyFont="1" applyBorder="1" applyAlignment="1">
      <alignment horizontal="center"/>
    </xf>
    <xf numFmtId="0" fontId="3" fillId="0" borderId="57" xfId="2" applyFont="1" applyBorder="1"/>
    <xf numFmtId="165" fontId="3" fillId="3" borderId="56" xfId="2" applyNumberFormat="1" applyFont="1" applyFill="1" applyBorder="1" applyAlignment="1">
      <alignment horizontal="center"/>
    </xf>
    <xf numFmtId="165" fontId="3" fillId="3" borderId="55" xfId="2" applyNumberFormat="1" applyFont="1" applyFill="1" applyBorder="1" applyAlignment="1">
      <alignment horizontal="center"/>
    </xf>
    <xf numFmtId="167" fontId="3" fillId="3" borderId="54" xfId="2" applyNumberFormat="1" applyFont="1" applyFill="1" applyBorder="1" applyAlignment="1">
      <alignment horizontal="center"/>
    </xf>
    <xf numFmtId="0" fontId="3" fillId="3" borderId="53" xfId="2" applyFont="1" applyFill="1" applyBorder="1"/>
    <xf numFmtId="165" fontId="3" fillId="4" borderId="56" xfId="2" applyNumberFormat="1" applyFont="1" applyFill="1" applyBorder="1" applyAlignment="1">
      <alignment horizontal="center"/>
    </xf>
    <xf numFmtId="165" fontId="3" fillId="4" borderId="55" xfId="2" applyNumberFormat="1" applyFont="1" applyFill="1" applyBorder="1" applyAlignment="1">
      <alignment horizontal="center"/>
    </xf>
    <xf numFmtId="167" fontId="3" fillId="4" borderId="54" xfId="2" applyNumberFormat="1" applyFont="1" applyFill="1" applyBorder="1" applyAlignment="1">
      <alignment horizontal="center"/>
    </xf>
    <xf numFmtId="0" fontId="3" fillId="4" borderId="53" xfId="2" applyFont="1" applyFill="1" applyBorder="1"/>
    <xf numFmtId="165" fontId="3" fillId="6" borderId="51" xfId="2" applyNumberFormat="1" applyFont="1" applyFill="1" applyBorder="1" applyAlignment="1">
      <alignment horizontal="center"/>
    </xf>
    <xf numFmtId="165" fontId="3" fillId="6" borderId="50" xfId="2" applyNumberFormat="1" applyFont="1" applyFill="1" applyBorder="1" applyAlignment="1">
      <alignment horizontal="center"/>
    </xf>
    <xf numFmtId="167" fontId="3" fillId="6" borderId="49" xfId="2" applyNumberFormat="1" applyFont="1" applyFill="1" applyBorder="1" applyAlignment="1">
      <alignment horizontal="center"/>
    </xf>
    <xf numFmtId="0" fontId="3" fillId="6" borderId="48" xfId="2" applyFont="1" applyFill="1" applyBorder="1"/>
    <xf numFmtId="0" fontId="5" fillId="0" borderId="47" xfId="2" applyFont="1" applyBorder="1" applyAlignment="1">
      <alignment horizontal="center" vertical="center" wrapText="1"/>
    </xf>
    <xf numFmtId="0" fontId="5" fillId="0" borderId="46" xfId="2" applyFont="1" applyBorder="1" applyAlignment="1">
      <alignment horizontal="center" vertical="center" wrapText="1"/>
    </xf>
    <xf numFmtId="0" fontId="5" fillId="0" borderId="45" xfId="2" applyFont="1" applyBorder="1" applyAlignment="1">
      <alignment horizontal="center" vertical="center" wrapText="1"/>
    </xf>
    <xf numFmtId="0" fontId="7" fillId="0" borderId="65" xfId="2" applyFont="1" applyBorder="1" applyAlignment="1">
      <alignment vertical="center" wrapText="1"/>
    </xf>
    <xf numFmtId="165" fontId="5" fillId="2" borderId="29" xfId="2" applyNumberFormat="1" applyFont="1" applyFill="1" applyBorder="1" applyAlignment="1">
      <alignment horizontal="center"/>
    </xf>
    <xf numFmtId="165" fontId="5" fillId="2" borderId="28" xfId="2" applyNumberFormat="1" applyFont="1" applyFill="1" applyBorder="1" applyAlignment="1">
      <alignment horizontal="center"/>
    </xf>
    <xf numFmtId="167" fontId="5" fillId="2" borderId="28" xfId="2" applyNumberFormat="1" applyFont="1" applyFill="1" applyBorder="1" applyAlignment="1">
      <alignment horizontal="center"/>
    </xf>
    <xf numFmtId="0" fontId="5" fillId="2" borderId="28" xfId="2" applyFont="1" applyFill="1" applyBorder="1" applyAlignment="1">
      <alignment horizontal="center"/>
    </xf>
    <xf numFmtId="10" fontId="3" fillId="2" borderId="28" xfId="2" applyNumberFormat="1" applyFont="1" applyFill="1" applyBorder="1" applyAlignment="1">
      <alignment horizontal="center"/>
    </xf>
    <xf numFmtId="0" fontId="5" fillId="2" borderId="35" xfId="2" applyFont="1" applyFill="1" applyBorder="1"/>
    <xf numFmtId="165" fontId="5" fillId="2" borderId="67" xfId="2" applyNumberFormat="1" applyFont="1" applyFill="1" applyBorder="1" applyAlignment="1">
      <alignment horizontal="center"/>
    </xf>
    <xf numFmtId="165" fontId="5" fillId="2" borderId="66" xfId="2" applyNumberFormat="1" applyFont="1" applyFill="1" applyBorder="1" applyAlignment="1">
      <alignment horizontal="center"/>
    </xf>
    <xf numFmtId="167" fontId="5" fillId="2" borderId="66" xfId="2" applyNumberFormat="1" applyFont="1" applyFill="1" applyBorder="1" applyAlignment="1">
      <alignment horizontal="center"/>
    </xf>
    <xf numFmtId="0" fontId="5" fillId="2" borderId="66" xfId="2" applyFont="1" applyFill="1" applyBorder="1" applyAlignment="1">
      <alignment horizontal="center"/>
    </xf>
    <xf numFmtId="10" fontId="3" fillId="2" borderId="66" xfId="2" applyNumberFormat="1" applyFont="1" applyFill="1" applyBorder="1" applyAlignment="1">
      <alignment horizontal="center"/>
    </xf>
    <xf numFmtId="0" fontId="5" fillId="2" borderId="65" xfId="2" applyFont="1" applyFill="1" applyBorder="1"/>
    <xf numFmtId="165" fontId="14" fillId="4" borderId="56" xfId="2" applyNumberFormat="1" applyFont="1" applyFill="1" applyBorder="1" applyAlignment="1">
      <alignment horizontal="center"/>
    </xf>
    <xf numFmtId="165" fontId="14" fillId="4" borderId="55" xfId="2" applyNumberFormat="1" applyFont="1" applyFill="1" applyBorder="1" applyAlignment="1">
      <alignment horizontal="center"/>
    </xf>
    <xf numFmtId="0" fontId="3" fillId="0" borderId="1" xfId="2" applyFont="1" applyAlignment="1">
      <alignment horizontal="center"/>
    </xf>
    <xf numFmtId="1" fontId="5" fillId="0" borderId="1" xfId="0" applyNumberFormat="1" applyFont="1" applyBorder="1" applyAlignment="1">
      <alignment horizontal="center" vertical="center" wrapText="1"/>
    </xf>
    <xf numFmtId="3" fontId="3" fillId="3" borderId="1" xfId="0" applyNumberFormat="1" applyFont="1" applyFill="1" applyBorder="1" applyAlignment="1" applyProtection="1">
      <alignment horizontal="center"/>
      <protection locked="0"/>
    </xf>
    <xf numFmtId="0" fontId="3" fillId="11" borderId="1" xfId="0" applyFont="1" applyFill="1" applyBorder="1" applyAlignment="1">
      <alignment horizontal="center"/>
    </xf>
    <xf numFmtId="2" fontId="3" fillId="11" borderId="1" xfId="0" quotePrefix="1" applyNumberFormat="1" applyFont="1" applyFill="1" applyBorder="1" applyAlignment="1">
      <alignment horizontal="center"/>
    </xf>
    <xf numFmtId="2" fontId="3" fillId="11" borderId="1" xfId="0" applyNumberFormat="1" applyFont="1" applyFill="1" applyBorder="1" applyAlignment="1">
      <alignment horizontal="center"/>
    </xf>
    <xf numFmtId="3" fontId="3" fillId="11" borderId="1" xfId="0" applyNumberFormat="1" applyFont="1" applyFill="1" applyBorder="1" applyAlignment="1">
      <alignment horizontal="center"/>
    </xf>
    <xf numFmtId="4" fontId="3" fillId="11" borderId="1" xfId="0" applyNumberFormat="1" applyFont="1" applyFill="1" applyBorder="1" applyAlignment="1">
      <alignment horizontal="center"/>
    </xf>
    <xf numFmtId="166" fontId="3" fillId="11" borderId="1" xfId="0" applyNumberFormat="1" applyFont="1" applyFill="1" applyBorder="1" applyAlignment="1">
      <alignment horizontal="center"/>
    </xf>
    <xf numFmtId="165" fontId="3" fillId="11" borderId="1" xfId="0" applyNumberFormat="1" applyFont="1" applyFill="1" applyBorder="1" applyAlignment="1">
      <alignment horizontal="center"/>
    </xf>
    <xf numFmtId="164" fontId="3" fillId="11" borderId="1" xfId="0" applyNumberFormat="1" applyFont="1" applyFill="1" applyBorder="1" applyAlignment="1">
      <alignment horizontal="center"/>
    </xf>
    <xf numFmtId="0" fontId="3" fillId="11" borderId="1" xfId="0" applyFont="1" applyFill="1" applyBorder="1" applyAlignment="1">
      <alignment horizontal="center" wrapText="1"/>
    </xf>
    <xf numFmtId="0" fontId="3" fillId="12" borderId="1" xfId="0" applyFont="1" applyFill="1" applyBorder="1" applyAlignment="1">
      <alignment horizontal="center"/>
    </xf>
    <xf numFmtId="0" fontId="3" fillId="13" borderId="1" xfId="0" applyFont="1" applyFill="1" applyBorder="1" applyAlignment="1">
      <alignment horizontal="center"/>
    </xf>
    <xf numFmtId="2" fontId="3" fillId="13" borderId="1" xfId="0" applyNumberFormat="1" applyFont="1" applyFill="1" applyBorder="1" applyAlignment="1">
      <alignment horizontal="center"/>
    </xf>
    <xf numFmtId="2" fontId="3" fillId="13" borderId="1" xfId="0" quotePrefix="1" applyNumberFormat="1" applyFont="1" applyFill="1" applyBorder="1" applyAlignment="1">
      <alignment horizontal="center"/>
    </xf>
    <xf numFmtId="3" fontId="3" fillId="13" borderId="1" xfId="0" applyNumberFormat="1" applyFont="1" applyFill="1" applyBorder="1" applyAlignment="1">
      <alignment horizontal="center"/>
    </xf>
    <xf numFmtId="4" fontId="3" fillId="13" borderId="1" xfId="0" applyNumberFormat="1" applyFont="1" applyFill="1" applyBorder="1" applyAlignment="1">
      <alignment horizontal="center"/>
    </xf>
    <xf numFmtId="1" fontId="3" fillId="13" borderId="1" xfId="0" applyNumberFormat="1" applyFont="1" applyFill="1" applyBorder="1" applyAlignment="1">
      <alignment horizontal="center"/>
    </xf>
    <xf numFmtId="10" fontId="3" fillId="13" borderId="1" xfId="0" applyNumberFormat="1" applyFont="1" applyFill="1" applyBorder="1" applyAlignment="1">
      <alignment horizontal="center"/>
    </xf>
    <xf numFmtId="166" fontId="3" fillId="13" borderId="1" xfId="0" applyNumberFormat="1" applyFont="1" applyFill="1" applyBorder="1" applyAlignment="1">
      <alignment horizontal="center"/>
    </xf>
    <xf numFmtId="165" fontId="3" fillId="13" borderId="1" xfId="0" applyNumberFormat="1" applyFont="1" applyFill="1" applyBorder="1" applyAlignment="1">
      <alignment horizontal="center"/>
    </xf>
    <xf numFmtId="164" fontId="3" fillId="13" borderId="1" xfId="0" applyNumberFormat="1" applyFont="1" applyFill="1" applyBorder="1" applyAlignment="1">
      <alignment horizontal="center"/>
    </xf>
    <xf numFmtId="0" fontId="3" fillId="13" borderId="1" xfId="0" applyFont="1" applyFill="1" applyBorder="1" applyAlignment="1">
      <alignment horizontal="center" wrapText="1"/>
    </xf>
    <xf numFmtId="3" fontId="3" fillId="13" borderId="1" xfId="0" applyNumberFormat="1" applyFont="1" applyFill="1" applyBorder="1" applyAlignment="1">
      <alignment horizontal="center" wrapText="1"/>
    </xf>
    <xf numFmtId="0" fontId="3" fillId="15" borderId="1" xfId="0" applyFont="1" applyFill="1" applyBorder="1" applyAlignment="1">
      <alignment horizontal="center"/>
    </xf>
    <xf numFmtId="0" fontId="3" fillId="14" borderId="1" xfId="0" applyFont="1" applyFill="1" applyBorder="1" applyAlignment="1">
      <alignment horizontal="center"/>
    </xf>
    <xf numFmtId="0" fontId="3" fillId="16" borderId="1" xfId="0" applyFont="1" applyFill="1" applyBorder="1" applyAlignment="1">
      <alignment horizontal="center"/>
    </xf>
    <xf numFmtId="2" fontId="3" fillId="16" borderId="1" xfId="0" applyNumberFormat="1" applyFont="1" applyFill="1" applyBorder="1" applyAlignment="1">
      <alignment horizontal="center"/>
    </xf>
    <xf numFmtId="2" fontId="3" fillId="16" borderId="1" xfId="0" quotePrefix="1" applyNumberFormat="1" applyFont="1" applyFill="1" applyBorder="1" applyAlignment="1">
      <alignment horizontal="center"/>
    </xf>
    <xf numFmtId="3" fontId="3" fillId="16" borderId="1" xfId="0" applyNumberFormat="1" applyFont="1" applyFill="1" applyBorder="1" applyAlignment="1">
      <alignment horizontal="center"/>
    </xf>
    <xf numFmtId="4" fontId="3" fillId="16" borderId="1" xfId="0" applyNumberFormat="1" applyFont="1" applyFill="1" applyBorder="1" applyAlignment="1">
      <alignment horizontal="center"/>
    </xf>
    <xf numFmtId="1" fontId="3" fillId="16" borderId="1" xfId="0" applyNumberFormat="1" applyFont="1" applyFill="1" applyBorder="1" applyAlignment="1">
      <alignment horizontal="center"/>
    </xf>
    <xf numFmtId="10" fontId="3" fillId="16" borderId="1" xfId="0" applyNumberFormat="1" applyFont="1" applyFill="1" applyBorder="1" applyAlignment="1">
      <alignment horizontal="center"/>
    </xf>
    <xf numFmtId="166" fontId="3" fillId="16" borderId="1" xfId="0" applyNumberFormat="1" applyFont="1" applyFill="1" applyBorder="1" applyAlignment="1">
      <alignment horizontal="center"/>
    </xf>
    <xf numFmtId="165" fontId="3" fillId="16" borderId="1" xfId="0" applyNumberFormat="1" applyFont="1" applyFill="1" applyBorder="1" applyAlignment="1">
      <alignment horizontal="center"/>
    </xf>
    <xf numFmtId="164" fontId="3" fillId="16" borderId="1" xfId="0" applyNumberFormat="1" applyFont="1" applyFill="1" applyBorder="1" applyAlignment="1">
      <alignment horizontal="center"/>
    </xf>
    <xf numFmtId="0" fontId="3" fillId="16" borderId="1" xfId="0" applyFont="1" applyFill="1" applyBorder="1" applyAlignment="1">
      <alignment horizontal="center" wrapText="1"/>
    </xf>
    <xf numFmtId="3" fontId="3" fillId="16" borderId="1" xfId="0" applyNumberFormat="1" applyFont="1" applyFill="1" applyBorder="1" applyAlignment="1">
      <alignment horizontal="center" wrapText="1"/>
    </xf>
    <xf numFmtId="0" fontId="3" fillId="17" borderId="1" xfId="0" applyFont="1" applyFill="1" applyBorder="1" applyAlignment="1">
      <alignment horizontal="center"/>
    </xf>
    <xf numFmtId="2" fontId="3" fillId="17" borderId="1" xfId="0" quotePrefix="1" applyNumberFormat="1" applyFont="1" applyFill="1" applyBorder="1" applyAlignment="1">
      <alignment horizontal="center"/>
    </xf>
    <xf numFmtId="2" fontId="3" fillId="17" borderId="1" xfId="0" applyNumberFormat="1" applyFont="1" applyFill="1" applyBorder="1" applyAlignment="1">
      <alignment horizontal="center"/>
    </xf>
    <xf numFmtId="3" fontId="3" fillId="17" borderId="1" xfId="0" applyNumberFormat="1" applyFont="1" applyFill="1" applyBorder="1" applyAlignment="1">
      <alignment horizontal="center"/>
    </xf>
    <xf numFmtId="4" fontId="3" fillId="17" borderId="1" xfId="0" applyNumberFormat="1" applyFont="1" applyFill="1" applyBorder="1" applyAlignment="1">
      <alignment horizontal="center"/>
    </xf>
    <xf numFmtId="166" fontId="3" fillId="17" borderId="1" xfId="0" applyNumberFormat="1" applyFont="1" applyFill="1" applyBorder="1" applyAlignment="1">
      <alignment horizontal="center"/>
    </xf>
    <xf numFmtId="165" fontId="3" fillId="17" borderId="1" xfId="0" applyNumberFormat="1" applyFont="1" applyFill="1" applyBorder="1" applyAlignment="1">
      <alignment horizontal="center"/>
    </xf>
    <xf numFmtId="164" fontId="3" fillId="17" borderId="1" xfId="0" applyNumberFormat="1" applyFont="1" applyFill="1" applyBorder="1" applyAlignment="1">
      <alignment horizontal="center"/>
    </xf>
    <xf numFmtId="0" fontId="3" fillId="17" borderId="1" xfId="0" applyFont="1" applyFill="1" applyBorder="1" applyAlignment="1">
      <alignment horizont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0" fontId="18" fillId="0" borderId="1" xfId="1" applyFont="1"/>
    <xf numFmtId="0" fontId="15" fillId="0" borderId="1" xfId="1"/>
    <xf numFmtId="0" fontId="4" fillId="0" borderId="1" xfId="1" applyFont="1"/>
    <xf numFmtId="0" fontId="17" fillId="0" borderId="1" xfId="1" applyFont="1"/>
    <xf numFmtId="0" fontId="20" fillId="0" borderId="1" xfId="1" applyFont="1"/>
    <xf numFmtId="0" fontId="3" fillId="0" borderId="1" xfId="1" applyFont="1"/>
    <xf numFmtId="0" fontId="7" fillId="0" borderId="26" xfId="0" applyFont="1" applyBorder="1" applyAlignment="1">
      <alignment horizontal="center" vertical="center"/>
    </xf>
    <xf numFmtId="0" fontId="8" fillId="0" borderId="27" xfId="0" applyFont="1" applyBorder="1"/>
    <xf numFmtId="0" fontId="7" fillId="0" borderId="28" xfId="0" applyFont="1" applyBorder="1" applyAlignment="1">
      <alignment horizontal="center" vertical="center"/>
    </xf>
    <xf numFmtId="0" fontId="8" fillId="0" borderId="29" xfId="0" applyFont="1" applyBorder="1"/>
    <xf numFmtId="0" fontId="5" fillId="9" borderId="65" xfId="2" applyFont="1" applyFill="1" applyBorder="1" applyAlignment="1">
      <alignment horizontal="center" vertical="center" wrapText="1"/>
    </xf>
    <xf numFmtId="0" fontId="8" fillId="0" borderId="66" xfId="2" applyFont="1" applyBorder="1"/>
    <xf numFmtId="0" fontId="5" fillId="9" borderId="66" xfId="2" applyFont="1" applyFill="1" applyBorder="1" applyAlignment="1">
      <alignment horizontal="center" vertical="center"/>
    </xf>
    <xf numFmtId="0" fontId="8" fillId="0" borderId="67" xfId="2" applyFont="1" applyBorder="1"/>
  </cellXfs>
  <cellStyles count="3">
    <cellStyle name="Normal" xfId="0" builtinId="0"/>
    <cellStyle name="Normal 2" xfId="1" xr:uid="{23679754-0B1E-47C0-9B6E-47D3596B56F9}"/>
    <cellStyle name="Normal 3" xfId="2" xr:uid="{D353C73F-BECA-46E4-8FFE-0E6B74D7CFDC}"/>
  </cellStyles>
  <dxfs count="0"/>
  <tableStyles count="0" defaultTableStyle="TableStyleMedium2" defaultPivotStyle="PivotStyleLight16"/>
  <colors>
    <mruColors>
      <color rgb="FFE6E600"/>
      <color rgb="FF170000"/>
      <color rgb="FFFFFFBE"/>
      <color rgb="FFA8A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150.statcan.gc.ca/n1/daily-quotidien/171129/t001c-eng.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4726-CC55-4815-BC9D-12A5F7472E66}">
  <sheetPr>
    <outlinePr summaryBelow="0" summaryRight="0"/>
  </sheetPr>
  <dimension ref="A1:R58"/>
  <sheetViews>
    <sheetView workbookViewId="0"/>
  </sheetViews>
  <sheetFormatPr defaultColWidth="12.5703125" defaultRowHeight="15.75" customHeight="1"/>
  <cols>
    <col min="1" max="1" width="12.5703125" style="196"/>
    <col min="2" max="2" width="26" style="196" customWidth="1"/>
    <col min="3" max="16384" width="12.5703125" style="196"/>
  </cols>
  <sheetData>
    <row r="1" spans="1:18" ht="12.75">
      <c r="A1" s="193" t="s">
        <v>0</v>
      </c>
      <c r="B1" s="194"/>
      <c r="C1" s="195"/>
      <c r="D1" s="195"/>
      <c r="E1" s="195"/>
      <c r="F1" s="195"/>
      <c r="G1" s="195"/>
      <c r="H1" s="195"/>
      <c r="I1" s="195"/>
      <c r="J1" s="195"/>
      <c r="K1" s="195"/>
      <c r="L1" s="195"/>
      <c r="M1" s="195"/>
      <c r="N1" s="195"/>
      <c r="O1" s="195"/>
      <c r="P1" s="195"/>
      <c r="Q1" s="195"/>
      <c r="R1" s="195"/>
    </row>
    <row r="2" spans="1:18" ht="12.75">
      <c r="A2" s="338" t="s">
        <v>649</v>
      </c>
      <c r="B2" s="337"/>
      <c r="C2" s="337"/>
      <c r="D2" s="337"/>
      <c r="E2" s="337"/>
      <c r="F2" s="337"/>
      <c r="G2" s="195"/>
      <c r="H2" s="195"/>
      <c r="I2" s="195"/>
      <c r="J2" s="195"/>
      <c r="K2" s="195"/>
      <c r="L2" s="195"/>
      <c r="M2" s="195"/>
      <c r="N2" s="195"/>
      <c r="O2" s="195"/>
      <c r="P2" s="195"/>
      <c r="Q2" s="195"/>
      <c r="R2" s="195"/>
    </row>
    <row r="3" spans="1:18" ht="12.75">
      <c r="A3" s="339" t="s">
        <v>650</v>
      </c>
      <c r="B3" s="337"/>
      <c r="C3" s="337"/>
      <c r="D3" s="195"/>
      <c r="E3" s="195"/>
      <c r="F3" s="195"/>
      <c r="G3" s="195"/>
      <c r="H3" s="195"/>
      <c r="I3" s="195"/>
      <c r="J3" s="195"/>
      <c r="K3" s="195"/>
      <c r="L3" s="195"/>
      <c r="M3" s="195"/>
      <c r="N3" s="195"/>
      <c r="O3" s="195"/>
      <c r="P3" s="195"/>
      <c r="Q3" s="195"/>
      <c r="R3" s="195"/>
    </row>
    <row r="4" spans="1:18" ht="12.75">
      <c r="A4" s="339" t="s">
        <v>651</v>
      </c>
      <c r="B4" s="337"/>
      <c r="C4" s="337"/>
      <c r="D4" s="337"/>
      <c r="E4" s="337"/>
      <c r="F4" s="337"/>
      <c r="G4" s="337"/>
      <c r="H4" s="195"/>
      <c r="I4" s="195"/>
      <c r="J4" s="195"/>
      <c r="K4" s="195"/>
      <c r="L4" s="195"/>
      <c r="M4" s="195"/>
      <c r="N4" s="195"/>
      <c r="O4" s="195"/>
      <c r="P4" s="195"/>
      <c r="Q4" s="195"/>
      <c r="R4" s="195"/>
    </row>
    <row r="5" spans="1:18" ht="12.75">
      <c r="A5" s="339" t="s">
        <v>652</v>
      </c>
      <c r="B5" s="337"/>
      <c r="C5" s="337"/>
      <c r="D5" s="337"/>
      <c r="E5" s="337"/>
      <c r="F5" s="337"/>
      <c r="G5" s="195"/>
      <c r="H5" s="195"/>
      <c r="I5" s="195"/>
      <c r="J5" s="195"/>
      <c r="K5" s="195"/>
      <c r="L5" s="195"/>
      <c r="M5" s="195"/>
      <c r="N5" s="195"/>
      <c r="O5" s="195"/>
      <c r="P5" s="195"/>
      <c r="Q5" s="195"/>
      <c r="R5" s="195"/>
    </row>
    <row r="6" spans="1:18" ht="12.75">
      <c r="A6" s="339" t="s">
        <v>653</v>
      </c>
      <c r="B6" s="337"/>
      <c r="C6" s="337"/>
      <c r="D6" s="337"/>
      <c r="E6" s="195"/>
      <c r="F6" s="195"/>
      <c r="G6" s="195"/>
      <c r="H6" s="195"/>
      <c r="I6" s="195"/>
      <c r="J6" s="195"/>
      <c r="K6" s="195"/>
      <c r="L6" s="195"/>
      <c r="M6" s="195"/>
      <c r="N6" s="195"/>
      <c r="O6" s="195"/>
      <c r="P6" s="195"/>
      <c r="Q6" s="195"/>
      <c r="R6" s="195"/>
    </row>
    <row r="7" spans="1:18" ht="12.75">
      <c r="A7" s="339" t="s">
        <v>654</v>
      </c>
      <c r="B7" s="337"/>
      <c r="C7" s="195"/>
      <c r="D7" s="195"/>
      <c r="E7" s="195"/>
      <c r="F7" s="195"/>
      <c r="G7" s="195"/>
      <c r="H7" s="195"/>
      <c r="I7" s="195"/>
      <c r="J7" s="195"/>
      <c r="K7" s="195"/>
      <c r="L7" s="195"/>
      <c r="M7" s="195"/>
      <c r="N7" s="195"/>
      <c r="O7" s="195"/>
      <c r="P7" s="195"/>
      <c r="Q7" s="195"/>
      <c r="R7" s="195"/>
    </row>
    <row r="8" spans="1:18" ht="12.75">
      <c r="A8" s="339" t="s">
        <v>655</v>
      </c>
      <c r="B8" s="337"/>
      <c r="C8" s="337"/>
      <c r="D8" s="337"/>
      <c r="E8" s="195"/>
      <c r="F8" s="195"/>
      <c r="G8" s="195"/>
      <c r="H8" s="195"/>
      <c r="I8" s="195"/>
      <c r="J8" s="195"/>
      <c r="K8" s="195"/>
      <c r="L8" s="195"/>
      <c r="M8" s="195"/>
      <c r="N8" s="195"/>
      <c r="O8" s="195"/>
      <c r="P8" s="195"/>
      <c r="Q8" s="195"/>
      <c r="R8" s="195"/>
    </row>
    <row r="9" spans="1:18" ht="12.75">
      <c r="A9" s="195"/>
      <c r="B9" s="195"/>
      <c r="C9" s="195"/>
      <c r="D9" s="195"/>
      <c r="E9" s="195"/>
      <c r="F9" s="195"/>
      <c r="G9" s="195"/>
      <c r="H9" s="195"/>
      <c r="I9" s="195"/>
      <c r="J9" s="195"/>
      <c r="K9" s="195"/>
      <c r="L9" s="195"/>
      <c r="M9" s="195"/>
      <c r="N9" s="195"/>
      <c r="O9" s="195"/>
      <c r="P9" s="195"/>
      <c r="Q9" s="195"/>
      <c r="R9" s="195"/>
    </row>
    <row r="10" spans="1:18" ht="12.75">
      <c r="A10" s="193" t="s">
        <v>656</v>
      </c>
      <c r="B10" s="194"/>
      <c r="C10" s="195"/>
      <c r="D10" s="195"/>
      <c r="E10" s="195"/>
      <c r="F10" s="195"/>
      <c r="G10" s="195"/>
      <c r="H10" s="195"/>
      <c r="I10" s="195"/>
      <c r="J10" s="195"/>
      <c r="K10" s="195"/>
      <c r="L10" s="195"/>
      <c r="M10" s="195"/>
      <c r="N10" s="195"/>
      <c r="O10" s="195"/>
      <c r="P10" s="195"/>
      <c r="Q10" s="195"/>
      <c r="R10" s="195"/>
    </row>
    <row r="11" spans="1:18" ht="12.75">
      <c r="A11" s="336" t="s">
        <v>657</v>
      </c>
      <c r="B11" s="337"/>
      <c r="C11" s="337"/>
      <c r="D11" s="337"/>
      <c r="E11" s="337"/>
      <c r="F11" s="198"/>
      <c r="G11" s="198"/>
      <c r="H11" s="198"/>
      <c r="I11" s="198"/>
      <c r="J11" s="198"/>
      <c r="K11" s="195"/>
      <c r="L11" s="195"/>
      <c r="M11" s="195"/>
      <c r="N11" s="195"/>
      <c r="O11" s="195"/>
      <c r="P11" s="195"/>
      <c r="Q11" s="195"/>
      <c r="R11" s="195"/>
    </row>
    <row r="12" spans="1:18" ht="12.75">
      <c r="A12" s="336" t="s">
        <v>658</v>
      </c>
      <c r="B12" s="337"/>
      <c r="C12" s="337"/>
      <c r="D12" s="337"/>
      <c r="E12" s="337"/>
      <c r="F12" s="337"/>
      <c r="G12" s="337"/>
      <c r="H12" s="337"/>
      <c r="I12" s="198"/>
      <c r="J12" s="198"/>
      <c r="K12" s="198"/>
      <c r="L12" s="198"/>
      <c r="M12" s="198"/>
      <c r="N12" s="195"/>
      <c r="O12" s="195"/>
      <c r="P12" s="195"/>
      <c r="Q12" s="195"/>
      <c r="R12" s="195"/>
    </row>
    <row r="13" spans="1:18" ht="12.75">
      <c r="A13" s="336" t="s">
        <v>659</v>
      </c>
      <c r="B13" s="337"/>
      <c r="C13" s="337"/>
      <c r="D13" s="337"/>
      <c r="E13" s="337"/>
      <c r="F13" s="337"/>
      <c r="G13" s="337"/>
      <c r="H13" s="337"/>
      <c r="I13" s="337"/>
      <c r="J13" s="337"/>
      <c r="K13" s="337"/>
      <c r="L13" s="337"/>
      <c r="M13" s="198"/>
      <c r="N13" s="198"/>
      <c r="O13" s="198"/>
      <c r="P13" s="198"/>
      <c r="Q13" s="198"/>
      <c r="R13" s="198"/>
    </row>
    <row r="14" spans="1:18" ht="12.75">
      <c r="A14" s="336" t="s">
        <v>660</v>
      </c>
      <c r="B14" s="337"/>
      <c r="C14" s="337"/>
      <c r="D14" s="337"/>
      <c r="E14" s="337"/>
      <c r="F14" s="337"/>
      <c r="G14" s="337"/>
      <c r="H14" s="337"/>
      <c r="I14" s="337"/>
      <c r="J14" s="337"/>
      <c r="K14" s="337"/>
      <c r="L14" s="198"/>
      <c r="M14" s="198"/>
      <c r="N14" s="198"/>
      <c r="O14" s="198"/>
      <c r="P14" s="198"/>
      <c r="Q14" s="198"/>
      <c r="R14" s="195"/>
    </row>
    <row r="15" spans="1:18" ht="12.75">
      <c r="A15" s="336" t="s">
        <v>1</v>
      </c>
      <c r="B15" s="337"/>
      <c r="C15" s="337"/>
      <c r="D15" s="337"/>
      <c r="E15" s="337"/>
      <c r="F15" s="337"/>
      <c r="G15" s="337"/>
      <c r="H15" s="337"/>
      <c r="I15" s="199"/>
      <c r="J15" s="199"/>
      <c r="K15" s="199"/>
      <c r="L15" s="199"/>
      <c r="M15" s="199"/>
      <c r="N15" s="199"/>
      <c r="O15" s="199"/>
      <c r="P15" s="199"/>
      <c r="Q15" s="199"/>
      <c r="R15" s="199"/>
    </row>
    <row r="16" spans="1:18" ht="12.75">
      <c r="A16" s="197"/>
      <c r="B16" s="199"/>
      <c r="C16" s="199"/>
      <c r="D16" s="199"/>
      <c r="E16" s="199"/>
      <c r="F16" s="199"/>
      <c r="G16" s="199"/>
      <c r="H16" s="199"/>
      <c r="I16" s="199"/>
      <c r="J16" s="199"/>
      <c r="K16" s="199"/>
      <c r="L16" s="199"/>
      <c r="M16" s="199"/>
      <c r="N16" s="199"/>
      <c r="O16" s="199"/>
      <c r="P16" s="199"/>
      <c r="Q16" s="199"/>
      <c r="R16" s="199"/>
    </row>
    <row r="17" spans="1:18" ht="12.75">
      <c r="A17" s="339" t="s">
        <v>661</v>
      </c>
      <c r="B17" s="337"/>
      <c r="C17" s="337"/>
      <c r="D17" s="337"/>
      <c r="E17" s="337"/>
      <c r="F17" s="337"/>
      <c r="G17" s="337"/>
      <c r="H17" s="337"/>
      <c r="I17" s="199"/>
      <c r="J17" s="199"/>
      <c r="K17" s="199"/>
      <c r="L17" s="199"/>
      <c r="M17" s="199"/>
      <c r="N17" s="199"/>
      <c r="O17" s="199"/>
      <c r="P17" s="199"/>
      <c r="Q17" s="199"/>
      <c r="R17" s="199"/>
    </row>
    <row r="18" spans="1:18" ht="12.75">
      <c r="A18" s="339" t="s">
        <v>662</v>
      </c>
      <c r="B18" s="337"/>
      <c r="C18" s="337"/>
      <c r="D18" s="337"/>
      <c r="E18" s="337"/>
      <c r="F18" s="195"/>
      <c r="G18" s="195"/>
      <c r="H18" s="195"/>
      <c r="I18" s="195"/>
      <c r="J18" s="195"/>
      <c r="K18" s="195"/>
      <c r="L18" s="195"/>
      <c r="M18" s="195"/>
      <c r="N18" s="195"/>
      <c r="O18" s="195"/>
      <c r="P18" s="195"/>
      <c r="Q18" s="195"/>
      <c r="R18" s="195"/>
    </row>
    <row r="19" spans="1:18" ht="12.75">
      <c r="A19" s="195"/>
      <c r="B19" s="195"/>
      <c r="C19" s="195"/>
      <c r="D19" s="195"/>
      <c r="E19" s="195"/>
      <c r="F19" s="195"/>
      <c r="G19" s="195"/>
      <c r="H19" s="195"/>
      <c r="I19" s="195"/>
      <c r="J19" s="195"/>
      <c r="K19" s="195"/>
      <c r="L19" s="195"/>
      <c r="M19" s="195"/>
      <c r="N19" s="195"/>
      <c r="O19" s="195"/>
      <c r="P19" s="195"/>
      <c r="Q19" s="195"/>
      <c r="R19" s="195"/>
    </row>
    <row r="20" spans="1:18" ht="12.75">
      <c r="A20" s="193" t="s">
        <v>2</v>
      </c>
      <c r="B20" s="194"/>
      <c r="C20" s="195"/>
      <c r="D20" s="195"/>
      <c r="E20" s="195"/>
      <c r="F20" s="195"/>
      <c r="G20" s="195"/>
      <c r="H20" s="195"/>
      <c r="I20" s="195"/>
      <c r="J20" s="195"/>
      <c r="K20" s="195"/>
      <c r="L20" s="195"/>
      <c r="M20" s="195"/>
      <c r="N20" s="195"/>
      <c r="O20" s="195"/>
      <c r="P20" s="195"/>
      <c r="Q20" s="195"/>
      <c r="R20" s="195"/>
    </row>
    <row r="21" spans="1:18" ht="12.75">
      <c r="A21" s="195" t="s">
        <v>3</v>
      </c>
      <c r="B21" s="339" t="s">
        <v>4</v>
      </c>
      <c r="C21" s="337"/>
      <c r="D21" s="337"/>
      <c r="E21" s="337"/>
      <c r="F21" s="337"/>
      <c r="G21" s="195"/>
      <c r="H21" s="195"/>
      <c r="I21" s="195"/>
      <c r="J21" s="195"/>
      <c r="K21" s="195"/>
      <c r="L21" s="195"/>
      <c r="M21" s="195"/>
      <c r="N21" s="195"/>
      <c r="O21" s="195"/>
      <c r="P21" s="195"/>
      <c r="Q21" s="195"/>
      <c r="R21" s="195"/>
    </row>
    <row r="22" spans="1:18" ht="12.75">
      <c r="A22" s="195"/>
      <c r="B22" s="195"/>
      <c r="C22" s="195"/>
      <c r="D22" s="195"/>
      <c r="E22" s="195"/>
      <c r="F22" s="195"/>
      <c r="G22" s="195"/>
      <c r="H22" s="195"/>
      <c r="I22" s="195"/>
      <c r="J22" s="195"/>
      <c r="K22" s="195"/>
      <c r="L22" s="195"/>
      <c r="M22" s="195"/>
      <c r="N22" s="195"/>
      <c r="O22" s="195"/>
      <c r="P22" s="195"/>
      <c r="Q22" s="195"/>
      <c r="R22" s="195"/>
    </row>
    <row r="23" spans="1:18" ht="15.75" customHeight="1">
      <c r="A23" s="195" t="s">
        <v>5</v>
      </c>
      <c r="B23" s="340" t="s">
        <v>6</v>
      </c>
      <c r="C23" s="337"/>
      <c r="D23" s="337"/>
      <c r="E23" s="337"/>
      <c r="F23" s="337"/>
      <c r="G23" s="337"/>
      <c r="H23" s="337"/>
      <c r="I23" s="337"/>
      <c r="J23" s="337"/>
      <c r="K23" s="337"/>
      <c r="L23" s="195"/>
      <c r="M23" s="195"/>
      <c r="N23" s="195"/>
      <c r="O23" s="195"/>
      <c r="P23" s="195"/>
      <c r="Q23" s="195"/>
      <c r="R23" s="195"/>
    </row>
    <row r="24" spans="1:18" ht="15.75" customHeight="1">
      <c r="A24" s="195"/>
      <c r="B24" s="200"/>
      <c r="C24" s="195"/>
      <c r="D24" s="195"/>
      <c r="E24" s="195"/>
      <c r="F24" s="195"/>
      <c r="G24" s="195"/>
      <c r="H24" s="195"/>
      <c r="I24" s="195"/>
      <c r="J24" s="195"/>
      <c r="K24" s="195"/>
      <c r="L24" s="195"/>
      <c r="M24" s="195"/>
      <c r="N24" s="195"/>
      <c r="O24" s="195"/>
      <c r="P24" s="195"/>
      <c r="Q24" s="195"/>
      <c r="R24" s="195"/>
    </row>
    <row r="25" spans="1:18" ht="15.75" customHeight="1">
      <c r="A25" s="195" t="s">
        <v>663</v>
      </c>
      <c r="B25" s="340" t="s">
        <v>664</v>
      </c>
      <c r="C25" s="337"/>
      <c r="D25" s="337"/>
      <c r="E25" s="337"/>
      <c r="F25" s="337"/>
      <c r="G25" s="337"/>
      <c r="H25" s="337"/>
      <c r="I25" s="195"/>
      <c r="J25" s="195"/>
      <c r="K25" s="195"/>
      <c r="L25" s="195"/>
      <c r="M25" s="195"/>
      <c r="N25" s="195"/>
      <c r="O25" s="195"/>
      <c r="P25" s="195"/>
      <c r="Q25" s="195"/>
      <c r="R25" s="195"/>
    </row>
    <row r="26" spans="1:18" ht="12.75">
      <c r="A26" s="195"/>
      <c r="B26" s="195"/>
      <c r="C26" s="195"/>
      <c r="D26" s="195"/>
      <c r="E26" s="195"/>
      <c r="F26" s="195"/>
      <c r="G26" s="195"/>
      <c r="H26" s="195"/>
      <c r="I26" s="195"/>
      <c r="J26" s="195"/>
      <c r="K26" s="195"/>
      <c r="L26" s="195"/>
      <c r="M26" s="195"/>
      <c r="N26" s="195"/>
      <c r="O26" s="195"/>
      <c r="P26" s="195"/>
      <c r="Q26" s="195"/>
      <c r="R26" s="195"/>
    </row>
    <row r="27" spans="1:18" ht="12.75">
      <c r="A27" s="195" t="s">
        <v>7</v>
      </c>
      <c r="B27" s="339" t="s">
        <v>8</v>
      </c>
      <c r="C27" s="337"/>
      <c r="D27" s="337"/>
      <c r="E27" s="337"/>
      <c r="F27" s="337"/>
      <c r="G27" s="337"/>
      <c r="H27" s="337"/>
      <c r="I27" s="195"/>
      <c r="J27" s="195"/>
      <c r="K27" s="195"/>
      <c r="L27" s="195"/>
      <c r="M27" s="195"/>
      <c r="N27" s="195"/>
      <c r="O27" s="195"/>
      <c r="P27" s="195"/>
      <c r="Q27" s="195"/>
      <c r="R27" s="195"/>
    </row>
    <row r="28" spans="1:18" ht="12.75">
      <c r="A28" s="195"/>
      <c r="B28" s="339" t="s">
        <v>9</v>
      </c>
      <c r="C28" s="337"/>
      <c r="D28" s="337"/>
      <c r="E28" s="195"/>
      <c r="F28" s="195"/>
      <c r="G28" s="195"/>
      <c r="H28" s="195"/>
      <c r="I28" s="195"/>
      <c r="J28" s="195"/>
      <c r="K28" s="195"/>
      <c r="L28" s="195"/>
      <c r="M28" s="195"/>
      <c r="N28" s="195"/>
      <c r="O28" s="195"/>
      <c r="P28" s="195"/>
      <c r="Q28" s="195"/>
      <c r="R28" s="195"/>
    </row>
    <row r="29" spans="1:18" ht="12.75">
      <c r="A29" s="195"/>
      <c r="B29" s="339" t="s">
        <v>10</v>
      </c>
      <c r="C29" s="337"/>
      <c r="D29" s="195"/>
      <c r="E29" s="195"/>
      <c r="F29" s="195"/>
      <c r="G29" s="195"/>
      <c r="H29" s="195"/>
      <c r="I29" s="195"/>
      <c r="J29" s="195"/>
      <c r="K29" s="195"/>
      <c r="L29" s="195"/>
      <c r="M29" s="195"/>
      <c r="N29" s="195"/>
      <c r="O29" s="195"/>
      <c r="P29" s="195"/>
      <c r="Q29" s="195"/>
      <c r="R29" s="195"/>
    </row>
    <row r="30" spans="1:18" ht="12.75">
      <c r="A30" s="195"/>
      <c r="B30" s="195"/>
      <c r="C30" s="195"/>
      <c r="D30" s="195"/>
      <c r="E30" s="195"/>
      <c r="F30" s="195"/>
      <c r="G30" s="195"/>
      <c r="H30" s="195"/>
      <c r="I30" s="195"/>
      <c r="J30" s="195"/>
      <c r="K30" s="195"/>
      <c r="L30" s="195"/>
      <c r="M30" s="195"/>
      <c r="N30" s="195"/>
      <c r="O30" s="195"/>
      <c r="P30" s="195"/>
      <c r="Q30" s="195"/>
      <c r="R30" s="195"/>
    </row>
    <row r="31" spans="1:18" ht="15.75" customHeight="1">
      <c r="A31" s="195" t="s">
        <v>665</v>
      </c>
      <c r="B31" s="340" t="s">
        <v>666</v>
      </c>
      <c r="C31" s="337"/>
      <c r="D31" s="337"/>
      <c r="E31" s="337"/>
      <c r="F31" s="337"/>
      <c r="G31" s="337"/>
      <c r="H31" s="195"/>
      <c r="I31" s="195"/>
      <c r="J31" s="195"/>
      <c r="K31" s="195"/>
      <c r="L31" s="195"/>
      <c r="M31" s="195"/>
      <c r="N31" s="195"/>
      <c r="O31" s="195"/>
      <c r="P31" s="195"/>
      <c r="Q31" s="195"/>
      <c r="R31" s="195"/>
    </row>
    <row r="32" spans="1:18" ht="12.75">
      <c r="A32" s="195"/>
      <c r="B32" s="195"/>
      <c r="C32" s="195"/>
      <c r="D32" s="195"/>
      <c r="E32" s="195"/>
      <c r="F32" s="195"/>
      <c r="G32" s="195"/>
      <c r="H32" s="195"/>
      <c r="I32" s="195"/>
      <c r="J32" s="195"/>
      <c r="K32" s="195"/>
      <c r="L32" s="195"/>
      <c r="M32" s="195"/>
      <c r="N32" s="195"/>
      <c r="O32" s="195"/>
      <c r="P32" s="195"/>
      <c r="Q32" s="195"/>
      <c r="R32" s="195"/>
    </row>
    <row r="33" spans="1:18" ht="12.75">
      <c r="A33" s="195" t="s">
        <v>667</v>
      </c>
      <c r="B33" s="341" t="s">
        <v>668</v>
      </c>
      <c r="C33" s="337"/>
      <c r="D33" s="337"/>
      <c r="E33" s="337"/>
      <c r="F33" s="337"/>
      <c r="G33" s="337"/>
      <c r="H33" s="195"/>
      <c r="I33" s="195"/>
      <c r="J33" s="195"/>
      <c r="K33" s="195"/>
      <c r="L33" s="195"/>
      <c r="M33" s="195"/>
      <c r="N33" s="195"/>
      <c r="O33" s="195"/>
      <c r="P33" s="195"/>
      <c r="Q33" s="195"/>
      <c r="R33" s="195"/>
    </row>
    <row r="34" spans="1:18" ht="12.75">
      <c r="A34" s="195"/>
      <c r="B34" s="339" t="s">
        <v>669</v>
      </c>
      <c r="C34" s="337"/>
      <c r="D34" s="337"/>
      <c r="E34" s="337"/>
      <c r="F34" s="337"/>
      <c r="G34" s="337"/>
      <c r="H34" s="337"/>
      <c r="I34" s="195"/>
      <c r="J34" s="195"/>
      <c r="K34" s="195"/>
      <c r="L34" s="195"/>
      <c r="M34" s="195"/>
      <c r="N34" s="195"/>
      <c r="O34" s="195"/>
      <c r="P34" s="195"/>
      <c r="Q34" s="195"/>
      <c r="R34" s="195"/>
    </row>
    <row r="35" spans="1:18" ht="12.75">
      <c r="A35" s="195"/>
      <c r="B35" s="339" t="s">
        <v>670</v>
      </c>
      <c r="C35" s="337"/>
      <c r="D35" s="337"/>
      <c r="E35" s="195"/>
      <c r="F35" s="195"/>
      <c r="G35" s="195"/>
      <c r="H35" s="195"/>
      <c r="I35" s="195"/>
      <c r="J35" s="195"/>
      <c r="K35" s="195"/>
      <c r="L35" s="195"/>
      <c r="M35" s="195"/>
      <c r="N35" s="195"/>
      <c r="O35" s="195"/>
      <c r="P35" s="195"/>
      <c r="Q35" s="195"/>
      <c r="R35" s="195"/>
    </row>
    <row r="36" spans="1:18" ht="12.75">
      <c r="A36" s="195"/>
      <c r="B36" s="195"/>
      <c r="C36" s="195"/>
      <c r="D36" s="195"/>
      <c r="E36" s="195"/>
      <c r="F36" s="195"/>
      <c r="G36" s="195"/>
      <c r="H36" s="195"/>
      <c r="I36" s="195"/>
      <c r="J36" s="195"/>
      <c r="K36" s="195"/>
      <c r="L36" s="195"/>
      <c r="M36" s="195"/>
      <c r="N36" s="195"/>
      <c r="O36" s="195"/>
      <c r="P36" s="195"/>
      <c r="Q36" s="195"/>
      <c r="R36" s="195"/>
    </row>
    <row r="37" spans="1:18" ht="12.75">
      <c r="A37" s="195" t="s">
        <v>11</v>
      </c>
      <c r="B37" s="339" t="s">
        <v>671</v>
      </c>
      <c r="C37" s="337"/>
      <c r="D37" s="337"/>
      <c r="E37" s="337"/>
      <c r="F37" s="337"/>
      <c r="G37" s="337"/>
      <c r="H37" s="195"/>
      <c r="I37" s="195"/>
      <c r="J37" s="195"/>
      <c r="K37" s="195"/>
      <c r="L37" s="195"/>
      <c r="M37" s="195"/>
      <c r="N37" s="195"/>
      <c r="O37" s="195"/>
      <c r="P37" s="195"/>
      <c r="Q37" s="195"/>
      <c r="R37" s="195"/>
    </row>
    <row r="38" spans="1:18" ht="12.75">
      <c r="A38" s="195"/>
      <c r="B38" s="195"/>
      <c r="C38" s="195"/>
      <c r="D38" s="195"/>
      <c r="E38" s="195"/>
      <c r="F38" s="195"/>
      <c r="G38" s="195"/>
      <c r="H38" s="195"/>
      <c r="I38" s="195"/>
      <c r="J38" s="195"/>
      <c r="K38" s="195"/>
      <c r="L38" s="195"/>
      <c r="M38" s="195"/>
      <c r="N38" s="195"/>
      <c r="O38" s="195"/>
      <c r="P38" s="195"/>
      <c r="Q38" s="195"/>
      <c r="R38" s="195"/>
    </row>
    <row r="39" spans="1:18" ht="12.75">
      <c r="A39" s="195" t="s">
        <v>672</v>
      </c>
      <c r="B39" s="339" t="s">
        <v>673</v>
      </c>
      <c r="C39" s="337"/>
      <c r="D39" s="337"/>
      <c r="E39" s="337"/>
      <c r="F39" s="337"/>
      <c r="G39" s="337"/>
      <c r="H39" s="195"/>
      <c r="I39" s="195"/>
      <c r="J39" s="195"/>
      <c r="K39" s="195"/>
      <c r="L39" s="195"/>
      <c r="M39" s="195"/>
      <c r="N39" s="195"/>
      <c r="O39" s="195"/>
      <c r="P39" s="195"/>
      <c r="Q39" s="195"/>
      <c r="R39" s="195"/>
    </row>
    <row r="40" spans="1:18" ht="12.75">
      <c r="A40" s="195"/>
      <c r="B40" s="195"/>
      <c r="C40" s="195"/>
      <c r="D40" s="195"/>
      <c r="E40" s="195"/>
      <c r="F40" s="195"/>
      <c r="G40" s="195"/>
      <c r="H40" s="195"/>
      <c r="I40" s="195"/>
      <c r="J40" s="195"/>
      <c r="K40" s="195"/>
      <c r="L40" s="195"/>
      <c r="M40" s="195"/>
      <c r="N40" s="195"/>
      <c r="O40" s="195"/>
      <c r="P40" s="195"/>
      <c r="Q40" s="195"/>
      <c r="R40" s="195"/>
    </row>
    <row r="41" spans="1:18" ht="12.75">
      <c r="A41" s="195"/>
      <c r="B41" s="195"/>
      <c r="C41" s="195"/>
      <c r="D41" s="195"/>
      <c r="E41" s="195"/>
      <c r="F41" s="195"/>
      <c r="G41" s="195"/>
      <c r="H41" s="195"/>
      <c r="I41" s="195"/>
      <c r="J41" s="195"/>
      <c r="K41" s="195"/>
      <c r="L41" s="195"/>
      <c r="M41" s="195"/>
      <c r="N41" s="195"/>
      <c r="O41" s="195"/>
      <c r="P41" s="195"/>
      <c r="Q41" s="195"/>
      <c r="R41" s="195"/>
    </row>
    <row r="42" spans="1:18" ht="12.75">
      <c r="A42" s="193" t="s">
        <v>12</v>
      </c>
      <c r="B42" s="194"/>
      <c r="C42" s="195"/>
      <c r="D42" s="195"/>
      <c r="E42" s="195"/>
      <c r="F42" s="195"/>
      <c r="G42" s="195"/>
      <c r="H42" s="195"/>
      <c r="I42" s="195"/>
      <c r="J42" s="195"/>
      <c r="K42" s="195"/>
      <c r="L42" s="195"/>
      <c r="M42" s="195"/>
      <c r="N42" s="195"/>
      <c r="O42" s="195"/>
      <c r="P42" s="195"/>
      <c r="Q42" s="195"/>
      <c r="R42" s="195"/>
    </row>
    <row r="43" spans="1:18" ht="12.75">
      <c r="A43" s="339" t="s">
        <v>674</v>
      </c>
      <c r="B43" s="337"/>
      <c r="C43" s="337"/>
      <c r="D43" s="337"/>
      <c r="E43" s="337"/>
      <c r="F43" s="337"/>
      <c r="G43" s="337"/>
      <c r="H43" s="337"/>
      <c r="I43" s="337"/>
      <c r="J43" s="337"/>
      <c r="K43" s="337"/>
      <c r="L43" s="337"/>
      <c r="M43" s="195"/>
      <c r="N43" s="195"/>
      <c r="O43" s="195"/>
      <c r="P43" s="195"/>
      <c r="Q43" s="195"/>
      <c r="R43" s="195"/>
    </row>
    <row r="44" spans="1:18" ht="12.75">
      <c r="A44" s="338" t="s">
        <v>675</v>
      </c>
      <c r="B44" s="337"/>
      <c r="C44" s="337"/>
      <c r="D44" s="337"/>
      <c r="E44" s="337"/>
      <c r="F44" s="337"/>
      <c r="G44" s="337"/>
      <c r="H44" s="337"/>
      <c r="I44" s="337"/>
      <c r="J44" s="195"/>
      <c r="K44" s="195"/>
      <c r="L44" s="195"/>
      <c r="M44" s="195"/>
      <c r="N44" s="195"/>
      <c r="O44" s="195"/>
      <c r="P44" s="195"/>
      <c r="Q44" s="195"/>
      <c r="R44" s="195"/>
    </row>
    <row r="45" spans="1:18" ht="15">
      <c r="A45" s="340" t="s">
        <v>676</v>
      </c>
      <c r="B45" s="337"/>
      <c r="C45" s="337"/>
      <c r="D45" s="337"/>
      <c r="E45" s="337"/>
      <c r="F45" s="337"/>
      <c r="G45" s="337"/>
      <c r="H45" s="337"/>
      <c r="I45" s="337"/>
      <c r="J45" s="195"/>
      <c r="K45" s="195"/>
      <c r="L45" s="195"/>
      <c r="M45" s="195"/>
      <c r="N45" s="195"/>
      <c r="O45" s="195"/>
      <c r="P45" s="195"/>
      <c r="Q45" s="195"/>
      <c r="R45" s="195"/>
    </row>
    <row r="46" spans="1:18" ht="12.75">
      <c r="A46" s="195"/>
      <c r="B46" s="195"/>
      <c r="C46" s="195"/>
      <c r="D46" s="195"/>
      <c r="E46" s="195"/>
      <c r="F46" s="195"/>
      <c r="G46" s="195"/>
      <c r="H46" s="195"/>
      <c r="I46" s="195"/>
      <c r="J46" s="195"/>
      <c r="K46" s="195"/>
      <c r="L46" s="195"/>
      <c r="M46" s="195"/>
      <c r="N46" s="195"/>
      <c r="O46" s="195"/>
      <c r="P46" s="195"/>
      <c r="Q46" s="195"/>
      <c r="R46" s="195"/>
    </row>
    <row r="47" spans="1:18" ht="12.75">
      <c r="A47" s="195"/>
      <c r="B47" s="195"/>
      <c r="C47" s="195"/>
      <c r="D47" s="195"/>
      <c r="E47" s="195"/>
      <c r="F47" s="195"/>
      <c r="G47" s="195"/>
      <c r="H47" s="195"/>
      <c r="I47" s="195"/>
      <c r="J47" s="195"/>
      <c r="K47" s="195"/>
      <c r="L47" s="195"/>
      <c r="M47" s="195"/>
      <c r="N47" s="195"/>
      <c r="O47" s="195"/>
      <c r="P47" s="195"/>
      <c r="Q47" s="195"/>
      <c r="R47" s="195"/>
    </row>
    <row r="48" spans="1:18" ht="12.75">
      <c r="A48" s="195"/>
      <c r="B48" s="195"/>
      <c r="C48" s="195"/>
      <c r="D48" s="195"/>
      <c r="E48" s="195"/>
      <c r="F48" s="195"/>
      <c r="G48" s="195"/>
      <c r="H48" s="195"/>
      <c r="I48" s="195"/>
      <c r="J48" s="195"/>
      <c r="K48" s="195"/>
      <c r="L48" s="195"/>
      <c r="M48" s="195"/>
      <c r="N48" s="195"/>
      <c r="O48" s="195"/>
      <c r="P48" s="195"/>
      <c r="Q48" s="195"/>
      <c r="R48" s="195"/>
    </row>
    <row r="49" spans="1:18" ht="12.75">
      <c r="A49" s="195"/>
      <c r="B49" s="195"/>
      <c r="C49" s="195"/>
      <c r="D49" s="195"/>
      <c r="E49" s="195"/>
      <c r="F49" s="195"/>
      <c r="G49" s="195"/>
      <c r="H49" s="195"/>
      <c r="I49" s="195"/>
      <c r="J49" s="195"/>
      <c r="K49" s="195"/>
      <c r="L49" s="195"/>
      <c r="M49" s="195"/>
      <c r="N49" s="195"/>
      <c r="O49" s="195"/>
      <c r="P49" s="195"/>
      <c r="Q49" s="195"/>
      <c r="R49" s="195"/>
    </row>
    <row r="50" spans="1:18" ht="12.75">
      <c r="A50" s="195"/>
      <c r="B50" s="195"/>
      <c r="C50" s="195"/>
      <c r="D50" s="195"/>
      <c r="E50" s="195"/>
      <c r="F50" s="195"/>
      <c r="G50" s="195"/>
      <c r="H50" s="195"/>
      <c r="I50" s="195"/>
      <c r="J50" s="195"/>
      <c r="K50" s="195"/>
      <c r="L50" s="195"/>
      <c r="M50" s="195"/>
      <c r="N50" s="195"/>
      <c r="O50" s="195"/>
      <c r="P50" s="195"/>
      <c r="Q50" s="195"/>
      <c r="R50" s="195"/>
    </row>
    <row r="51" spans="1:18" ht="12.75">
      <c r="A51" s="195"/>
      <c r="B51" s="195"/>
      <c r="C51" s="195"/>
      <c r="D51" s="195"/>
      <c r="E51" s="195"/>
      <c r="F51" s="195"/>
      <c r="G51" s="195"/>
      <c r="H51" s="195"/>
      <c r="I51" s="195"/>
      <c r="J51" s="195"/>
      <c r="K51" s="195"/>
      <c r="L51" s="195"/>
      <c r="M51" s="195"/>
      <c r="N51" s="195"/>
      <c r="O51" s="195"/>
      <c r="P51" s="195"/>
      <c r="Q51" s="195"/>
      <c r="R51" s="195"/>
    </row>
    <row r="52" spans="1:18" ht="12.75">
      <c r="A52" s="195"/>
      <c r="B52" s="195"/>
      <c r="C52" s="195"/>
      <c r="D52" s="195"/>
      <c r="E52" s="195"/>
      <c r="F52" s="195"/>
      <c r="G52" s="195"/>
      <c r="H52" s="195"/>
      <c r="I52" s="195"/>
      <c r="J52" s="195"/>
      <c r="K52" s="195"/>
      <c r="L52" s="195"/>
      <c r="M52" s="195"/>
      <c r="N52" s="195"/>
      <c r="O52" s="195"/>
      <c r="P52" s="195"/>
      <c r="Q52" s="195"/>
      <c r="R52" s="195"/>
    </row>
    <row r="53" spans="1:18" ht="12.75">
      <c r="A53" s="195"/>
      <c r="B53" s="195"/>
      <c r="C53" s="195"/>
      <c r="D53" s="195"/>
      <c r="E53" s="195"/>
      <c r="F53" s="195"/>
      <c r="G53" s="195"/>
      <c r="H53" s="195"/>
      <c r="I53" s="195"/>
      <c r="J53" s="195"/>
      <c r="K53" s="195"/>
      <c r="L53" s="195"/>
      <c r="M53" s="195"/>
      <c r="N53" s="195"/>
      <c r="O53" s="195"/>
      <c r="P53" s="195"/>
      <c r="Q53" s="195"/>
      <c r="R53" s="195"/>
    </row>
    <row r="54" spans="1:18" ht="12.75">
      <c r="A54" s="195"/>
      <c r="B54" s="195"/>
      <c r="C54" s="195"/>
      <c r="D54" s="195"/>
      <c r="E54" s="195"/>
      <c r="F54" s="195"/>
      <c r="G54" s="195"/>
      <c r="H54" s="195"/>
      <c r="I54" s="195"/>
      <c r="J54" s="195"/>
      <c r="K54" s="195"/>
      <c r="L54" s="195"/>
      <c r="M54" s="195"/>
      <c r="N54" s="195"/>
      <c r="O54" s="195"/>
      <c r="P54" s="195"/>
      <c r="Q54" s="195"/>
      <c r="R54" s="195"/>
    </row>
    <row r="55" spans="1:18" ht="12.75">
      <c r="A55" s="195"/>
      <c r="B55" s="195"/>
      <c r="C55" s="195"/>
      <c r="D55" s="195"/>
      <c r="E55" s="195"/>
      <c r="F55" s="195"/>
      <c r="G55" s="195"/>
      <c r="H55" s="195"/>
      <c r="I55" s="195"/>
      <c r="J55" s="195"/>
      <c r="K55" s="195"/>
      <c r="L55" s="195"/>
      <c r="M55" s="195"/>
      <c r="N55" s="195"/>
      <c r="O55" s="195"/>
      <c r="P55" s="195"/>
      <c r="Q55" s="195"/>
      <c r="R55" s="195"/>
    </row>
    <row r="56" spans="1:18" ht="12.75">
      <c r="A56" s="195"/>
      <c r="B56" s="195"/>
      <c r="C56" s="195"/>
      <c r="D56" s="195"/>
      <c r="E56" s="195"/>
      <c r="F56" s="195"/>
      <c r="G56" s="195"/>
      <c r="H56" s="195"/>
      <c r="I56" s="195"/>
      <c r="J56" s="195"/>
      <c r="K56" s="195"/>
      <c r="L56" s="195"/>
      <c r="M56" s="195"/>
      <c r="N56" s="195"/>
      <c r="O56" s="195"/>
      <c r="P56" s="195"/>
      <c r="Q56" s="195"/>
      <c r="R56" s="195"/>
    </row>
    <row r="57" spans="1:18" ht="12.75">
      <c r="A57" s="195"/>
      <c r="B57" s="195"/>
      <c r="C57" s="195"/>
      <c r="D57" s="195"/>
      <c r="E57" s="195"/>
      <c r="F57" s="195"/>
      <c r="G57" s="195"/>
      <c r="H57" s="195"/>
      <c r="I57" s="195"/>
      <c r="J57" s="195"/>
      <c r="K57" s="195"/>
      <c r="L57" s="195"/>
      <c r="M57" s="195"/>
      <c r="N57" s="195"/>
      <c r="O57" s="195"/>
      <c r="P57" s="195"/>
      <c r="Q57" s="195"/>
      <c r="R57" s="195"/>
    </row>
    <row r="58" spans="1:18" ht="12.75">
      <c r="A58" s="201"/>
      <c r="B58" s="195"/>
      <c r="C58" s="195"/>
      <c r="D58" s="195"/>
      <c r="E58" s="195"/>
      <c r="F58" s="195"/>
      <c r="G58" s="195"/>
      <c r="H58" s="195"/>
      <c r="I58" s="195"/>
      <c r="J58" s="195"/>
      <c r="K58" s="195"/>
      <c r="L58" s="195"/>
      <c r="M58" s="195"/>
      <c r="N58" s="195"/>
      <c r="O58" s="195"/>
      <c r="P58" s="195"/>
      <c r="Q58" s="195"/>
      <c r="R58" s="195"/>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xr:uid="{F78B39B7-3BA3-4E49-AF94-57F04BC9B9D9}"/>
    <hyperlink ref="B23" r:id="rId2" xr:uid="{86D93E21-5E47-4EF1-9EB5-6872C0EEC6D6}"/>
    <hyperlink ref="B25" r:id="rId3" xr:uid="{00198979-4C2E-464D-8403-426C52DC2A3F}"/>
    <hyperlink ref="B31" r:id="rId4" xr:uid="{F540F9FD-9DE5-493E-92A2-F4D978BED7FA}"/>
    <hyperlink ref="A44" r:id="rId5" xr:uid="{F1803F90-3DC0-4AB0-81C5-AB3B0BB02BD3}"/>
    <hyperlink ref="A45" r:id="rId6" xr:uid="{06DECB78-3E26-4E9E-8F63-57C52609C8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workbookViewId="0"/>
  </sheetViews>
  <sheetFormatPr defaultColWidth="14.42578125" defaultRowHeight="15" customHeight="1"/>
  <cols>
    <col min="1" max="1" width="12.42578125" customWidth="1"/>
    <col min="2" max="21" width="9.140625" customWidth="1"/>
    <col min="22" max="22" width="12.5703125" customWidth="1"/>
    <col min="23" max="42" width="9.140625" customWidth="1"/>
  </cols>
  <sheetData>
    <row r="1" spans="1:42" ht="12.75" customHeight="1">
      <c r="A1" s="2" t="s">
        <v>13</v>
      </c>
      <c r="B1" s="3" t="s">
        <v>14</v>
      </c>
      <c r="C1" s="3" t="s">
        <v>15</v>
      </c>
      <c r="D1" s="4" t="s">
        <v>16</v>
      </c>
      <c r="E1" s="2" t="s">
        <v>17</v>
      </c>
      <c r="F1" s="2" t="s">
        <v>18</v>
      </c>
      <c r="G1" s="2" t="s">
        <v>19</v>
      </c>
      <c r="H1" s="2" t="s">
        <v>20</v>
      </c>
      <c r="I1" s="5" t="s">
        <v>21</v>
      </c>
      <c r="J1" s="4" t="s">
        <v>22</v>
      </c>
      <c r="K1" s="2" t="s">
        <v>23</v>
      </c>
      <c r="L1" s="2" t="s">
        <v>24</v>
      </c>
      <c r="M1" s="2" t="s">
        <v>25</v>
      </c>
      <c r="N1" s="6" t="s">
        <v>26</v>
      </c>
      <c r="O1" s="2" t="s">
        <v>27</v>
      </c>
      <c r="P1" s="2" t="s">
        <v>28</v>
      </c>
      <c r="Q1" s="2" t="s">
        <v>29</v>
      </c>
      <c r="R1" s="6" t="s">
        <v>30</v>
      </c>
      <c r="S1" s="2" t="s">
        <v>31</v>
      </c>
      <c r="T1" s="2" t="s">
        <v>32</v>
      </c>
      <c r="U1" s="5" t="s">
        <v>33</v>
      </c>
      <c r="V1" s="7" t="s">
        <v>34</v>
      </c>
      <c r="W1" s="8"/>
      <c r="X1" s="8"/>
      <c r="Y1" s="8"/>
      <c r="Z1" s="8"/>
      <c r="AA1" s="8"/>
      <c r="AB1" s="8"/>
      <c r="AC1" s="8"/>
      <c r="AD1" s="8"/>
      <c r="AE1" s="8"/>
      <c r="AF1" s="8"/>
      <c r="AG1" s="8"/>
      <c r="AH1" s="8"/>
      <c r="AI1" s="8"/>
      <c r="AJ1" s="8"/>
      <c r="AK1" s="8"/>
      <c r="AL1" s="8"/>
      <c r="AM1" s="8"/>
      <c r="AN1" s="8"/>
      <c r="AO1" s="8"/>
      <c r="AP1" s="8"/>
    </row>
    <row r="2" spans="1:42" ht="15" customHeight="1">
      <c r="A2" s="9" t="s">
        <v>35</v>
      </c>
      <c r="B2" s="9" t="s">
        <v>36</v>
      </c>
      <c r="C2" s="9" t="s">
        <v>37</v>
      </c>
      <c r="D2" s="9">
        <v>5.4346997070312497</v>
      </c>
      <c r="E2" s="9">
        <v>2143</v>
      </c>
      <c r="F2" s="9">
        <v>734</v>
      </c>
      <c r="G2" s="9">
        <v>726</v>
      </c>
      <c r="H2" s="9">
        <v>394.31801489003186</v>
      </c>
      <c r="I2" s="9">
        <v>135.05806016298803</v>
      </c>
      <c r="J2" s="9">
        <v>1110</v>
      </c>
      <c r="K2" s="9">
        <v>860</v>
      </c>
      <c r="L2" s="9">
        <v>130</v>
      </c>
      <c r="M2" s="9">
        <v>90</v>
      </c>
      <c r="N2" s="10">
        <v>8.1081081081081086E-2</v>
      </c>
      <c r="O2" s="9">
        <v>20</v>
      </c>
      <c r="P2" s="9">
        <v>0</v>
      </c>
      <c r="Q2" s="9">
        <v>20</v>
      </c>
      <c r="R2" s="10">
        <v>1.8018018018018018E-2</v>
      </c>
      <c r="S2" s="9">
        <v>0</v>
      </c>
      <c r="T2" s="9">
        <v>10</v>
      </c>
      <c r="U2" s="9">
        <v>10</v>
      </c>
      <c r="V2" s="9" t="s">
        <v>38</v>
      </c>
      <c r="W2" s="11"/>
      <c r="X2" s="11"/>
      <c r="Y2" s="11"/>
      <c r="Z2" s="11"/>
      <c r="AA2" s="11"/>
      <c r="AB2" s="11"/>
      <c r="AC2" s="11"/>
      <c r="AD2" s="11"/>
      <c r="AE2" s="11"/>
      <c r="AF2" s="11"/>
      <c r="AG2" s="11"/>
      <c r="AH2" s="11"/>
      <c r="AI2" s="11"/>
      <c r="AJ2" s="11"/>
      <c r="AK2" s="11"/>
      <c r="AL2" s="11"/>
      <c r="AM2" s="11"/>
      <c r="AN2" s="11"/>
      <c r="AO2" s="11"/>
      <c r="AP2" s="11"/>
    </row>
    <row r="3" spans="1:42" ht="15" customHeight="1">
      <c r="A3" s="9" t="s">
        <v>39</v>
      </c>
      <c r="B3" s="9" t="s">
        <v>36</v>
      </c>
      <c r="C3" s="9" t="s">
        <v>37</v>
      </c>
      <c r="D3" s="9">
        <v>1.2597000122070312</v>
      </c>
      <c r="E3" s="9">
        <v>5555</v>
      </c>
      <c r="F3" s="9">
        <v>1708</v>
      </c>
      <c r="G3" s="9">
        <v>1684</v>
      </c>
      <c r="H3" s="9">
        <v>4409.7800636418806</v>
      </c>
      <c r="I3" s="9">
        <v>1355.8783706031202</v>
      </c>
      <c r="J3" s="9">
        <v>2645</v>
      </c>
      <c r="K3" s="9">
        <v>2210</v>
      </c>
      <c r="L3" s="9">
        <v>195</v>
      </c>
      <c r="M3" s="9">
        <v>140</v>
      </c>
      <c r="N3" s="10">
        <v>5.2930056710775046E-2</v>
      </c>
      <c r="O3" s="9">
        <v>45</v>
      </c>
      <c r="P3" s="9">
        <v>20</v>
      </c>
      <c r="Q3" s="9">
        <v>65</v>
      </c>
      <c r="R3" s="10">
        <v>2.4574669187145556E-2</v>
      </c>
      <c r="S3" s="9">
        <v>0</v>
      </c>
      <c r="T3" s="9">
        <v>10</v>
      </c>
      <c r="U3" s="9">
        <v>10</v>
      </c>
      <c r="V3" s="9" t="s">
        <v>38</v>
      </c>
      <c r="W3" s="11"/>
      <c r="X3" s="11"/>
      <c r="Y3" s="11"/>
      <c r="Z3" s="11"/>
      <c r="AA3" s="11"/>
      <c r="AB3" s="11"/>
      <c r="AC3" s="11"/>
      <c r="AD3" s="11"/>
      <c r="AE3" s="11"/>
      <c r="AF3" s="11"/>
      <c r="AG3" s="11"/>
      <c r="AH3" s="11"/>
      <c r="AI3" s="11"/>
      <c r="AJ3" s="11"/>
      <c r="AK3" s="11"/>
      <c r="AL3" s="11"/>
      <c r="AM3" s="11"/>
      <c r="AN3" s="11"/>
      <c r="AO3" s="11"/>
      <c r="AP3" s="11"/>
    </row>
    <row r="4" spans="1:42" ht="12" customHeight="1">
      <c r="A4" s="9" t="s">
        <v>40</v>
      </c>
      <c r="B4" s="9" t="s">
        <v>36</v>
      </c>
      <c r="C4" s="9" t="s">
        <v>37</v>
      </c>
      <c r="D4" s="9">
        <v>1.7036999511718749</v>
      </c>
      <c r="E4" s="9">
        <v>5866</v>
      </c>
      <c r="F4" s="9">
        <v>1722</v>
      </c>
      <c r="G4" s="9">
        <v>1678</v>
      </c>
      <c r="H4" s="9">
        <v>3443.094540188913</v>
      </c>
      <c r="I4" s="9">
        <v>1010.7413566664351</v>
      </c>
      <c r="J4" s="9">
        <v>2930</v>
      </c>
      <c r="K4" s="9">
        <v>2260</v>
      </c>
      <c r="L4" s="9">
        <v>385</v>
      </c>
      <c r="M4" s="9">
        <v>135</v>
      </c>
      <c r="N4" s="10">
        <v>4.607508532423208E-2</v>
      </c>
      <c r="O4" s="9">
        <v>80</v>
      </c>
      <c r="P4" s="9">
        <v>10</v>
      </c>
      <c r="Q4" s="9">
        <v>90</v>
      </c>
      <c r="R4" s="10">
        <v>3.0716723549488054E-2</v>
      </c>
      <c r="S4" s="9">
        <v>10</v>
      </c>
      <c r="T4" s="9">
        <v>0</v>
      </c>
      <c r="U4" s="9">
        <v>40</v>
      </c>
      <c r="V4" s="9" t="s">
        <v>38</v>
      </c>
      <c r="W4" s="11"/>
      <c r="X4" s="11"/>
      <c r="Y4" s="11"/>
      <c r="Z4" s="11"/>
      <c r="AA4" s="11"/>
      <c r="AB4" s="11"/>
      <c r="AC4" s="11"/>
      <c r="AD4" s="11"/>
      <c r="AE4" s="11"/>
      <c r="AF4" s="11"/>
      <c r="AG4" s="11"/>
      <c r="AH4" s="11"/>
      <c r="AI4" s="11"/>
      <c r="AJ4" s="11"/>
      <c r="AK4" s="11"/>
      <c r="AL4" s="11"/>
      <c r="AM4" s="11"/>
      <c r="AN4" s="11"/>
      <c r="AO4" s="11"/>
      <c r="AP4" s="11"/>
    </row>
    <row r="5" spans="1:42" ht="12.75" customHeight="1">
      <c r="A5" s="9" t="s">
        <v>41</v>
      </c>
      <c r="B5" s="9" t="s">
        <v>36</v>
      </c>
      <c r="C5" s="9" t="s">
        <v>37</v>
      </c>
      <c r="D5" s="9">
        <v>1.4944999694824219</v>
      </c>
      <c r="E5" s="9">
        <v>3719</v>
      </c>
      <c r="F5" s="9">
        <v>1179</v>
      </c>
      <c r="G5" s="9">
        <v>1170</v>
      </c>
      <c r="H5" s="9">
        <v>2488.4577289673489</v>
      </c>
      <c r="I5" s="9">
        <v>788.89262233194529</v>
      </c>
      <c r="J5" s="9">
        <v>1530</v>
      </c>
      <c r="K5" s="9">
        <v>1165</v>
      </c>
      <c r="L5" s="9">
        <v>215</v>
      </c>
      <c r="M5" s="9">
        <v>115</v>
      </c>
      <c r="N5" s="10">
        <v>7.5163398692810454E-2</v>
      </c>
      <c r="O5" s="9">
        <v>15</v>
      </c>
      <c r="P5" s="9">
        <v>20</v>
      </c>
      <c r="Q5" s="9">
        <v>35</v>
      </c>
      <c r="R5" s="10">
        <v>2.2875816993464051E-2</v>
      </c>
      <c r="S5" s="9">
        <v>0</v>
      </c>
      <c r="T5" s="9">
        <v>0</v>
      </c>
      <c r="U5" s="9">
        <v>0</v>
      </c>
      <c r="V5" s="9" t="s">
        <v>38</v>
      </c>
      <c r="W5" s="11"/>
      <c r="X5" s="11"/>
      <c r="Y5" s="11"/>
      <c r="Z5" s="11"/>
      <c r="AA5" s="11"/>
      <c r="AB5" s="11"/>
      <c r="AC5" s="11"/>
      <c r="AD5" s="11"/>
      <c r="AE5" s="11"/>
      <c r="AF5" s="11"/>
      <c r="AG5" s="11"/>
      <c r="AH5" s="11"/>
      <c r="AI5" s="11"/>
      <c r="AJ5" s="11"/>
      <c r="AK5" s="11"/>
      <c r="AL5" s="11"/>
      <c r="AM5" s="11"/>
      <c r="AN5" s="11"/>
      <c r="AO5" s="11"/>
      <c r="AP5" s="11"/>
    </row>
    <row r="6" spans="1:42" ht="12.75" customHeight="1">
      <c r="A6" s="9" t="s">
        <v>42</v>
      </c>
      <c r="B6" s="9" t="s">
        <v>36</v>
      </c>
      <c r="C6" s="9" t="s">
        <v>37</v>
      </c>
      <c r="D6" s="9">
        <v>1.4561999511718751</v>
      </c>
      <c r="E6" s="9">
        <v>5534</v>
      </c>
      <c r="F6" s="9">
        <v>1613</v>
      </c>
      <c r="G6" s="9">
        <v>1597</v>
      </c>
      <c r="H6" s="9">
        <v>3800.3022837258854</v>
      </c>
      <c r="I6" s="9">
        <v>1107.6775539663631</v>
      </c>
      <c r="J6" s="9">
        <v>2965</v>
      </c>
      <c r="K6" s="9">
        <v>2305</v>
      </c>
      <c r="L6" s="9">
        <v>380</v>
      </c>
      <c r="M6" s="9">
        <v>200</v>
      </c>
      <c r="N6" s="10">
        <v>6.7453625632377737E-2</v>
      </c>
      <c r="O6" s="9">
        <v>60</v>
      </c>
      <c r="P6" s="9">
        <v>0</v>
      </c>
      <c r="Q6" s="9">
        <v>60</v>
      </c>
      <c r="R6" s="10">
        <v>2.0236087689713321E-2</v>
      </c>
      <c r="S6" s="9">
        <v>0</v>
      </c>
      <c r="T6" s="9">
        <v>0</v>
      </c>
      <c r="U6" s="9">
        <v>10</v>
      </c>
      <c r="V6" s="9" t="s">
        <v>38</v>
      </c>
      <c r="W6" s="11"/>
      <c r="X6" s="11"/>
      <c r="Y6" s="11"/>
      <c r="Z6" s="11"/>
      <c r="AA6" s="11"/>
      <c r="AB6" s="11"/>
      <c r="AC6" s="11"/>
      <c r="AD6" s="11"/>
      <c r="AE6" s="11"/>
      <c r="AF6" s="11"/>
      <c r="AG6" s="11"/>
      <c r="AH6" s="11"/>
      <c r="AI6" s="11"/>
      <c r="AJ6" s="11"/>
      <c r="AK6" s="11"/>
      <c r="AL6" s="11"/>
      <c r="AM6" s="11"/>
      <c r="AN6" s="11"/>
      <c r="AO6" s="11"/>
      <c r="AP6" s="11"/>
    </row>
    <row r="7" spans="1:42" ht="12.75" customHeight="1">
      <c r="A7" s="9" t="s">
        <v>43</v>
      </c>
      <c r="B7" s="9" t="s">
        <v>36</v>
      </c>
      <c r="C7" s="9" t="s">
        <v>37</v>
      </c>
      <c r="D7" s="9">
        <v>0.74029998779296879</v>
      </c>
      <c r="E7" s="9">
        <v>3852</v>
      </c>
      <c r="F7" s="9">
        <v>1263</v>
      </c>
      <c r="G7" s="9">
        <v>1246</v>
      </c>
      <c r="H7" s="9">
        <v>5203.2960468955789</v>
      </c>
      <c r="I7" s="9">
        <v>1706.0651368715255</v>
      </c>
      <c r="J7" s="9">
        <v>1980</v>
      </c>
      <c r="K7" s="9">
        <v>1435</v>
      </c>
      <c r="L7" s="9">
        <v>195</v>
      </c>
      <c r="M7" s="9">
        <v>250</v>
      </c>
      <c r="N7" s="10">
        <v>0.12626262626262627</v>
      </c>
      <c r="O7" s="9">
        <v>65</v>
      </c>
      <c r="P7" s="9">
        <v>20</v>
      </c>
      <c r="Q7" s="9">
        <v>85</v>
      </c>
      <c r="R7" s="10">
        <v>4.2929292929292928E-2</v>
      </c>
      <c r="S7" s="9">
        <v>0</v>
      </c>
      <c r="T7" s="9">
        <v>10</v>
      </c>
      <c r="U7" s="9">
        <v>10</v>
      </c>
      <c r="V7" s="9" t="s">
        <v>38</v>
      </c>
      <c r="W7" s="11"/>
      <c r="X7" s="11"/>
      <c r="Y7" s="11"/>
      <c r="Z7" s="11"/>
      <c r="AA7" s="11"/>
      <c r="AB7" s="11"/>
      <c r="AC7" s="11"/>
      <c r="AD7" s="11"/>
      <c r="AE7" s="11"/>
      <c r="AF7" s="11"/>
      <c r="AG7" s="11"/>
      <c r="AH7" s="11"/>
      <c r="AI7" s="11"/>
      <c r="AJ7" s="11"/>
      <c r="AK7" s="11"/>
      <c r="AL7" s="11"/>
      <c r="AM7" s="11"/>
      <c r="AN7" s="11"/>
      <c r="AO7" s="11"/>
      <c r="AP7" s="11"/>
    </row>
    <row r="8" spans="1:42" ht="12.75" customHeight="1">
      <c r="A8" s="9" t="s">
        <v>44</v>
      </c>
      <c r="B8" s="9" t="s">
        <v>36</v>
      </c>
      <c r="C8" s="9" t="s">
        <v>37</v>
      </c>
      <c r="D8" s="9">
        <v>1.6364999389648438</v>
      </c>
      <c r="E8" s="9">
        <v>5891</v>
      </c>
      <c r="F8" s="9">
        <v>1797</v>
      </c>
      <c r="G8" s="9">
        <v>1770</v>
      </c>
      <c r="H8" s="9">
        <v>3599.7557101812722</v>
      </c>
      <c r="I8" s="9">
        <v>1098.0752013572817</v>
      </c>
      <c r="J8" s="9">
        <v>2890</v>
      </c>
      <c r="K8" s="9">
        <v>2380</v>
      </c>
      <c r="L8" s="9">
        <v>265</v>
      </c>
      <c r="M8" s="9">
        <v>165</v>
      </c>
      <c r="N8" s="10">
        <v>5.7093425605536333E-2</v>
      </c>
      <c r="O8" s="9">
        <v>35</v>
      </c>
      <c r="P8" s="9">
        <v>20</v>
      </c>
      <c r="Q8" s="9">
        <v>55</v>
      </c>
      <c r="R8" s="10">
        <v>1.9031141868512111E-2</v>
      </c>
      <c r="S8" s="9">
        <v>0</v>
      </c>
      <c r="T8" s="9">
        <v>10</v>
      </c>
      <c r="U8" s="9">
        <v>15</v>
      </c>
      <c r="V8" s="9" t="s">
        <v>38</v>
      </c>
      <c r="W8" s="11"/>
      <c r="X8" s="11"/>
      <c r="Y8" s="11"/>
      <c r="Z8" s="11"/>
      <c r="AA8" s="11"/>
      <c r="AB8" s="11"/>
      <c r="AC8" s="11"/>
      <c r="AD8" s="11"/>
      <c r="AE8" s="11"/>
      <c r="AF8" s="11"/>
      <c r="AG8" s="11"/>
      <c r="AH8" s="11"/>
      <c r="AI8" s="11"/>
      <c r="AJ8" s="11"/>
      <c r="AK8" s="11"/>
      <c r="AL8" s="11"/>
      <c r="AM8" s="11"/>
      <c r="AN8" s="11"/>
      <c r="AO8" s="11"/>
      <c r="AP8" s="11"/>
    </row>
    <row r="9" spans="1:42" ht="12.75" customHeight="1">
      <c r="A9" s="9" t="s">
        <v>45</v>
      </c>
      <c r="B9" s="9" t="s">
        <v>36</v>
      </c>
      <c r="C9" s="9" t="s">
        <v>37</v>
      </c>
      <c r="D9" s="9">
        <v>1.958699951171875</v>
      </c>
      <c r="E9" s="9">
        <v>4007</v>
      </c>
      <c r="F9" s="9">
        <v>1273</v>
      </c>
      <c r="G9" s="9">
        <v>1243</v>
      </c>
      <c r="H9" s="9">
        <v>2045.7446775360579</v>
      </c>
      <c r="I9" s="9">
        <v>649.92088208220662</v>
      </c>
      <c r="J9" s="9">
        <v>1970</v>
      </c>
      <c r="K9" s="9">
        <v>1625</v>
      </c>
      <c r="L9" s="9">
        <v>160</v>
      </c>
      <c r="M9" s="9">
        <v>155</v>
      </c>
      <c r="N9" s="10">
        <v>7.8680203045685279E-2</v>
      </c>
      <c r="O9" s="9">
        <v>10</v>
      </c>
      <c r="P9" s="9">
        <v>10</v>
      </c>
      <c r="Q9" s="9">
        <v>20</v>
      </c>
      <c r="R9" s="10">
        <v>1.015228426395939E-2</v>
      </c>
      <c r="S9" s="9">
        <v>0</v>
      </c>
      <c r="T9" s="9">
        <v>0</v>
      </c>
      <c r="U9" s="9">
        <v>0</v>
      </c>
      <c r="V9" s="9" t="s">
        <v>38</v>
      </c>
      <c r="W9" s="11"/>
      <c r="X9" s="11"/>
      <c r="Y9" s="11"/>
      <c r="Z9" s="11"/>
      <c r="AA9" s="11"/>
      <c r="AB9" s="11"/>
      <c r="AC9" s="11"/>
      <c r="AD9" s="11"/>
      <c r="AE9" s="11"/>
      <c r="AF9" s="11"/>
      <c r="AG9" s="11"/>
      <c r="AH9" s="11"/>
      <c r="AI9" s="11"/>
      <c r="AJ9" s="11"/>
      <c r="AK9" s="11"/>
      <c r="AL9" s="11"/>
      <c r="AM9" s="11"/>
      <c r="AN9" s="11"/>
      <c r="AO9" s="11"/>
      <c r="AP9" s="11"/>
    </row>
    <row r="10" spans="1:42" ht="12.75" customHeight="1">
      <c r="A10" s="9" t="s">
        <v>46</v>
      </c>
      <c r="B10" s="9" t="s">
        <v>36</v>
      </c>
      <c r="C10" s="9" t="s">
        <v>37</v>
      </c>
      <c r="D10" s="9">
        <v>1.4369000244140624</v>
      </c>
      <c r="E10" s="9">
        <v>4160</v>
      </c>
      <c r="F10" s="9">
        <v>1298</v>
      </c>
      <c r="G10" s="9">
        <v>1276</v>
      </c>
      <c r="H10" s="9">
        <v>2895.1213928027878</v>
      </c>
      <c r="I10" s="9">
        <v>903.33354996586979</v>
      </c>
      <c r="J10" s="9">
        <v>2150</v>
      </c>
      <c r="K10" s="9">
        <v>1705</v>
      </c>
      <c r="L10" s="9">
        <v>220</v>
      </c>
      <c r="M10" s="9">
        <v>175</v>
      </c>
      <c r="N10" s="10">
        <v>8.1395348837209308E-2</v>
      </c>
      <c r="O10" s="9">
        <v>30</v>
      </c>
      <c r="P10" s="9">
        <v>0</v>
      </c>
      <c r="Q10" s="9">
        <v>30</v>
      </c>
      <c r="R10" s="10">
        <v>1.3953488372093023E-2</v>
      </c>
      <c r="S10" s="9">
        <v>0</v>
      </c>
      <c r="T10" s="9">
        <v>0</v>
      </c>
      <c r="U10" s="9">
        <v>10</v>
      </c>
      <c r="V10" s="9" t="s">
        <v>38</v>
      </c>
      <c r="W10" s="11"/>
      <c r="X10" s="11"/>
      <c r="Y10" s="11"/>
      <c r="Z10" s="11"/>
      <c r="AA10" s="11"/>
      <c r="AB10" s="11"/>
      <c r="AC10" s="11"/>
      <c r="AD10" s="11"/>
      <c r="AE10" s="11"/>
      <c r="AF10" s="11"/>
      <c r="AG10" s="11"/>
      <c r="AH10" s="11"/>
      <c r="AI10" s="11"/>
      <c r="AJ10" s="11"/>
      <c r="AK10" s="11"/>
      <c r="AL10" s="11"/>
      <c r="AM10" s="11"/>
      <c r="AN10" s="11"/>
      <c r="AO10" s="11"/>
      <c r="AP10" s="11"/>
    </row>
    <row r="11" spans="1:42" ht="12.75" customHeight="1">
      <c r="A11" s="9" t="s">
        <v>47</v>
      </c>
      <c r="B11" s="9" t="s">
        <v>36</v>
      </c>
      <c r="C11" s="9" t="s">
        <v>37</v>
      </c>
      <c r="D11" s="9">
        <v>4.5827999877929688</v>
      </c>
      <c r="E11" s="9">
        <v>8029</v>
      </c>
      <c r="F11" s="9">
        <v>2844</v>
      </c>
      <c r="G11" s="9">
        <v>2780</v>
      </c>
      <c r="H11" s="9">
        <v>1751.9856902737506</v>
      </c>
      <c r="I11" s="9">
        <v>620.58130565930333</v>
      </c>
      <c r="J11" s="9">
        <v>3750</v>
      </c>
      <c r="K11" s="9">
        <v>2970</v>
      </c>
      <c r="L11" s="9">
        <v>380</v>
      </c>
      <c r="M11" s="9">
        <v>280</v>
      </c>
      <c r="N11" s="10">
        <v>7.4666666666666673E-2</v>
      </c>
      <c r="O11" s="9">
        <v>65</v>
      </c>
      <c r="P11" s="9">
        <v>30</v>
      </c>
      <c r="Q11" s="9">
        <v>95</v>
      </c>
      <c r="R11" s="10">
        <v>2.5333333333333333E-2</v>
      </c>
      <c r="S11" s="9">
        <v>10</v>
      </c>
      <c r="T11" s="9">
        <v>0</v>
      </c>
      <c r="U11" s="9">
        <v>25</v>
      </c>
      <c r="V11" s="9" t="s">
        <v>38</v>
      </c>
      <c r="W11" s="11"/>
      <c r="X11" s="11"/>
      <c r="Y11" s="11"/>
      <c r="Z11" s="11"/>
      <c r="AA11" s="11"/>
      <c r="AB11" s="11"/>
      <c r="AC11" s="11"/>
      <c r="AD11" s="11"/>
      <c r="AE11" s="11"/>
      <c r="AF11" s="11"/>
      <c r="AG11" s="11"/>
      <c r="AH11" s="11"/>
      <c r="AI11" s="11"/>
      <c r="AJ11" s="11"/>
      <c r="AK11" s="11"/>
      <c r="AL11" s="11"/>
      <c r="AM11" s="11"/>
      <c r="AN11" s="11"/>
      <c r="AO11" s="11"/>
      <c r="AP11" s="11"/>
    </row>
    <row r="12" spans="1:42" ht="12.75" customHeight="1">
      <c r="A12" s="9" t="s">
        <v>48</v>
      </c>
      <c r="B12" s="9" t="s">
        <v>36</v>
      </c>
      <c r="C12" s="9" t="s">
        <v>37</v>
      </c>
      <c r="D12" s="9">
        <v>0.76879997253417964</v>
      </c>
      <c r="E12" s="9">
        <v>3220</v>
      </c>
      <c r="F12" s="9">
        <v>1080</v>
      </c>
      <c r="G12" s="9">
        <v>1071</v>
      </c>
      <c r="H12" s="9">
        <v>4188.3456230961865</v>
      </c>
      <c r="I12" s="9">
        <v>1404.7867307279137</v>
      </c>
      <c r="J12" s="9">
        <v>1525</v>
      </c>
      <c r="K12" s="9">
        <v>1215</v>
      </c>
      <c r="L12" s="9">
        <v>125</v>
      </c>
      <c r="M12" s="9">
        <v>110</v>
      </c>
      <c r="N12" s="10">
        <v>7.2131147540983612E-2</v>
      </c>
      <c r="O12" s="9">
        <v>30</v>
      </c>
      <c r="P12" s="9">
        <v>30</v>
      </c>
      <c r="Q12" s="9">
        <v>60</v>
      </c>
      <c r="R12" s="10">
        <v>3.9344262295081971E-2</v>
      </c>
      <c r="S12" s="9">
        <v>0</v>
      </c>
      <c r="T12" s="9">
        <v>0</v>
      </c>
      <c r="U12" s="9">
        <v>20</v>
      </c>
      <c r="V12" s="9" t="s">
        <v>38</v>
      </c>
      <c r="W12" s="11"/>
      <c r="X12" s="11"/>
      <c r="Y12" s="11"/>
      <c r="Z12" s="11"/>
      <c r="AA12" s="11"/>
      <c r="AB12" s="11"/>
      <c r="AC12" s="11"/>
      <c r="AD12" s="11"/>
      <c r="AE12" s="11"/>
      <c r="AF12" s="11"/>
      <c r="AG12" s="11"/>
      <c r="AH12" s="11"/>
      <c r="AI12" s="11"/>
      <c r="AJ12" s="11"/>
      <c r="AK12" s="11"/>
      <c r="AL12" s="11"/>
      <c r="AM12" s="11"/>
      <c r="AN12" s="11"/>
      <c r="AO12" s="11"/>
      <c r="AP12" s="11"/>
    </row>
    <row r="13" spans="1:42" ht="12.75" customHeight="1">
      <c r="A13" s="9" t="s">
        <v>49</v>
      </c>
      <c r="B13" s="9" t="s">
        <v>36</v>
      </c>
      <c r="C13" s="9" t="s">
        <v>37</v>
      </c>
      <c r="D13" s="9">
        <v>0.96269996643066402</v>
      </c>
      <c r="E13" s="9">
        <v>4902</v>
      </c>
      <c r="F13" s="9">
        <v>1507</v>
      </c>
      <c r="G13" s="9">
        <v>1477</v>
      </c>
      <c r="H13" s="9">
        <v>5091.9291273841072</v>
      </c>
      <c r="I13" s="9">
        <v>1565.3890646609239</v>
      </c>
      <c r="J13" s="9">
        <v>2630</v>
      </c>
      <c r="K13" s="9">
        <v>2110</v>
      </c>
      <c r="L13" s="9">
        <v>205</v>
      </c>
      <c r="M13" s="9">
        <v>245</v>
      </c>
      <c r="N13" s="10">
        <v>9.3155893536121678E-2</v>
      </c>
      <c r="O13" s="9">
        <v>60</v>
      </c>
      <c r="P13" s="9">
        <v>10</v>
      </c>
      <c r="Q13" s="9">
        <v>70</v>
      </c>
      <c r="R13" s="10">
        <v>2.6615969581749048E-2</v>
      </c>
      <c r="S13" s="9">
        <v>0</v>
      </c>
      <c r="T13" s="9">
        <v>10</v>
      </c>
      <c r="U13" s="9">
        <v>0</v>
      </c>
      <c r="V13" s="9" t="s">
        <v>38</v>
      </c>
      <c r="W13" s="11"/>
      <c r="X13" s="11"/>
      <c r="Y13" s="11"/>
      <c r="Z13" s="11"/>
      <c r="AA13" s="11"/>
      <c r="AB13" s="11"/>
      <c r="AC13" s="11"/>
      <c r="AD13" s="11"/>
      <c r="AE13" s="11"/>
      <c r="AF13" s="11"/>
      <c r="AG13" s="11"/>
      <c r="AH13" s="11"/>
      <c r="AI13" s="11"/>
      <c r="AJ13" s="11"/>
      <c r="AK13" s="11"/>
      <c r="AL13" s="11"/>
      <c r="AM13" s="11"/>
      <c r="AN13" s="11"/>
      <c r="AO13" s="11"/>
      <c r="AP13" s="11"/>
    </row>
    <row r="14" spans="1:42" ht="12.75" customHeight="1">
      <c r="A14" s="9" t="s">
        <v>50</v>
      </c>
      <c r="B14" s="9" t="s">
        <v>36</v>
      </c>
      <c r="C14" s="9" t="s">
        <v>37</v>
      </c>
      <c r="D14" s="9">
        <v>1.2487000274658202</v>
      </c>
      <c r="E14" s="9">
        <v>5343</v>
      </c>
      <c r="F14" s="9">
        <v>1995</v>
      </c>
      <c r="G14" s="9">
        <v>1962</v>
      </c>
      <c r="H14" s="9">
        <v>4278.8499098885859</v>
      </c>
      <c r="I14" s="9">
        <v>1597.6615328893374</v>
      </c>
      <c r="J14" s="9">
        <v>2390</v>
      </c>
      <c r="K14" s="9">
        <v>1775</v>
      </c>
      <c r="L14" s="9">
        <v>250</v>
      </c>
      <c r="M14" s="9">
        <v>210</v>
      </c>
      <c r="N14" s="10">
        <v>8.7866108786610872E-2</v>
      </c>
      <c r="O14" s="9">
        <v>120</v>
      </c>
      <c r="P14" s="9">
        <v>20</v>
      </c>
      <c r="Q14" s="9">
        <v>140</v>
      </c>
      <c r="R14" s="10">
        <v>5.8577405857740586E-2</v>
      </c>
      <c r="S14" s="9">
        <v>0</v>
      </c>
      <c r="T14" s="9">
        <v>0</v>
      </c>
      <c r="U14" s="9">
        <v>10</v>
      </c>
      <c r="V14" s="9" t="s">
        <v>38</v>
      </c>
      <c r="W14" s="11"/>
      <c r="X14" s="11"/>
      <c r="Y14" s="11"/>
      <c r="Z14" s="11"/>
      <c r="AA14" s="11"/>
      <c r="AB14" s="11"/>
      <c r="AC14" s="11"/>
      <c r="AD14" s="11"/>
      <c r="AE14" s="11"/>
      <c r="AF14" s="11"/>
      <c r="AG14" s="11"/>
      <c r="AH14" s="11"/>
      <c r="AI14" s="11"/>
      <c r="AJ14" s="11"/>
      <c r="AK14" s="11"/>
      <c r="AL14" s="11"/>
      <c r="AM14" s="11"/>
      <c r="AN14" s="11"/>
      <c r="AO14" s="11"/>
      <c r="AP14" s="11"/>
    </row>
    <row r="15" spans="1:42" ht="12.75" customHeight="1">
      <c r="A15" s="9" t="s">
        <v>51</v>
      </c>
      <c r="B15" s="9" t="s">
        <v>36</v>
      </c>
      <c r="C15" s="9" t="s">
        <v>37</v>
      </c>
      <c r="D15" s="9">
        <v>0.88230003356933595</v>
      </c>
      <c r="E15" s="9">
        <v>3660</v>
      </c>
      <c r="F15" s="9">
        <v>1314</v>
      </c>
      <c r="G15" s="9">
        <v>1304</v>
      </c>
      <c r="H15" s="9">
        <v>4148.2487371030766</v>
      </c>
      <c r="I15" s="9">
        <v>1489.2893006976619</v>
      </c>
      <c r="J15" s="9">
        <v>1790</v>
      </c>
      <c r="K15" s="9">
        <v>1370</v>
      </c>
      <c r="L15" s="9">
        <v>150</v>
      </c>
      <c r="M15" s="9">
        <v>180</v>
      </c>
      <c r="N15" s="10">
        <v>0.1005586592178771</v>
      </c>
      <c r="O15" s="9">
        <v>75</v>
      </c>
      <c r="P15" s="9">
        <v>0</v>
      </c>
      <c r="Q15" s="9">
        <v>75</v>
      </c>
      <c r="R15" s="10">
        <v>4.189944134078212E-2</v>
      </c>
      <c r="S15" s="9">
        <v>0</v>
      </c>
      <c r="T15" s="9">
        <v>0</v>
      </c>
      <c r="U15" s="9">
        <v>10</v>
      </c>
      <c r="V15" s="9" t="s">
        <v>38</v>
      </c>
      <c r="W15" s="11"/>
      <c r="X15" s="11"/>
      <c r="Y15" s="11"/>
      <c r="Z15" s="11"/>
      <c r="AA15" s="11"/>
      <c r="AB15" s="11"/>
      <c r="AC15" s="11"/>
      <c r="AD15" s="11"/>
      <c r="AE15" s="11"/>
      <c r="AF15" s="11"/>
      <c r="AG15" s="11"/>
      <c r="AH15" s="11"/>
      <c r="AI15" s="11"/>
      <c r="AJ15" s="11"/>
      <c r="AK15" s="11"/>
      <c r="AL15" s="11"/>
      <c r="AM15" s="11"/>
      <c r="AN15" s="11"/>
      <c r="AO15" s="11"/>
      <c r="AP15" s="11"/>
    </row>
    <row r="16" spans="1:42" ht="12.75" customHeight="1">
      <c r="A16" s="9" t="s">
        <v>52</v>
      </c>
      <c r="B16" s="9" t="s">
        <v>36</v>
      </c>
      <c r="C16" s="9" t="s">
        <v>37</v>
      </c>
      <c r="D16" s="9">
        <v>0.74050003051757818</v>
      </c>
      <c r="E16" s="9">
        <v>3129</v>
      </c>
      <c r="F16" s="9">
        <v>1053</v>
      </c>
      <c r="G16" s="9">
        <v>1034</v>
      </c>
      <c r="H16" s="9">
        <v>4225.5231209281128</v>
      </c>
      <c r="I16" s="9">
        <v>1422.0120953458943</v>
      </c>
      <c r="J16" s="9">
        <v>1290</v>
      </c>
      <c r="K16" s="9">
        <v>955</v>
      </c>
      <c r="L16" s="9">
        <v>125</v>
      </c>
      <c r="M16" s="9">
        <v>140</v>
      </c>
      <c r="N16" s="10">
        <v>0.10852713178294573</v>
      </c>
      <c r="O16" s="9">
        <v>50</v>
      </c>
      <c r="P16" s="9">
        <v>0</v>
      </c>
      <c r="Q16" s="9">
        <v>50</v>
      </c>
      <c r="R16" s="10">
        <v>3.875968992248062E-2</v>
      </c>
      <c r="S16" s="9">
        <v>0</v>
      </c>
      <c r="T16" s="9">
        <v>0</v>
      </c>
      <c r="U16" s="9">
        <v>20</v>
      </c>
      <c r="V16" s="9" t="s">
        <v>38</v>
      </c>
      <c r="W16" s="11"/>
      <c r="X16" s="11"/>
      <c r="Y16" s="11"/>
      <c r="Z16" s="11"/>
      <c r="AA16" s="11"/>
      <c r="AB16" s="11"/>
      <c r="AC16" s="11"/>
      <c r="AD16" s="11"/>
      <c r="AE16" s="11"/>
      <c r="AF16" s="11"/>
      <c r="AG16" s="11"/>
      <c r="AH16" s="11"/>
      <c r="AI16" s="11"/>
      <c r="AJ16" s="11"/>
      <c r="AK16" s="11"/>
      <c r="AL16" s="11"/>
      <c r="AM16" s="11"/>
      <c r="AN16" s="11"/>
      <c r="AO16" s="11"/>
      <c r="AP16" s="11"/>
    </row>
    <row r="17" spans="1:42" ht="12.75" customHeight="1">
      <c r="A17" s="9" t="s">
        <v>53</v>
      </c>
      <c r="B17" s="9" t="s">
        <v>36</v>
      </c>
      <c r="C17" s="9" t="s">
        <v>37</v>
      </c>
      <c r="D17" s="9">
        <v>1.7855999755859375</v>
      </c>
      <c r="E17" s="9">
        <v>5932</v>
      </c>
      <c r="F17" s="9">
        <v>2291</v>
      </c>
      <c r="G17" s="9">
        <v>2223</v>
      </c>
      <c r="H17" s="9">
        <v>3322.1326619101446</v>
      </c>
      <c r="I17" s="9">
        <v>1283.0421322380548</v>
      </c>
      <c r="J17" s="9">
        <v>2450</v>
      </c>
      <c r="K17" s="9">
        <v>1755</v>
      </c>
      <c r="L17" s="9">
        <v>255</v>
      </c>
      <c r="M17" s="9">
        <v>275</v>
      </c>
      <c r="N17" s="10">
        <v>0.11224489795918367</v>
      </c>
      <c r="O17" s="9">
        <v>115</v>
      </c>
      <c r="P17" s="9">
        <v>10</v>
      </c>
      <c r="Q17" s="9">
        <v>125</v>
      </c>
      <c r="R17" s="10">
        <v>5.1020408163265307E-2</v>
      </c>
      <c r="S17" s="9">
        <v>10</v>
      </c>
      <c r="T17" s="9">
        <v>10</v>
      </c>
      <c r="U17" s="9">
        <v>25</v>
      </c>
      <c r="V17" s="9" t="s">
        <v>38</v>
      </c>
      <c r="W17" s="11"/>
      <c r="X17" s="11"/>
      <c r="Y17" s="11"/>
      <c r="Z17" s="11"/>
      <c r="AA17" s="11"/>
      <c r="AB17" s="11"/>
      <c r="AC17" s="11"/>
      <c r="AD17" s="11"/>
      <c r="AE17" s="11"/>
      <c r="AF17" s="11"/>
      <c r="AG17" s="11"/>
      <c r="AH17" s="11"/>
      <c r="AI17" s="11"/>
      <c r="AJ17" s="11"/>
      <c r="AK17" s="11"/>
      <c r="AL17" s="11"/>
      <c r="AM17" s="11"/>
      <c r="AN17" s="11"/>
      <c r="AO17" s="11"/>
      <c r="AP17" s="11"/>
    </row>
    <row r="18" spans="1:42" ht="12.75" customHeight="1">
      <c r="A18" s="9" t="s">
        <v>54</v>
      </c>
      <c r="B18" s="9" t="s">
        <v>36</v>
      </c>
      <c r="C18" s="9" t="s">
        <v>37</v>
      </c>
      <c r="D18" s="9">
        <v>1.0112999725341796</v>
      </c>
      <c r="E18" s="9">
        <v>3247</v>
      </c>
      <c r="F18" s="9">
        <v>1363</v>
      </c>
      <c r="G18" s="9">
        <v>1336</v>
      </c>
      <c r="H18" s="9">
        <v>3210.718963893039</v>
      </c>
      <c r="I18" s="9">
        <v>1347.7702333804166</v>
      </c>
      <c r="J18" s="9">
        <v>1305</v>
      </c>
      <c r="K18" s="9">
        <v>935</v>
      </c>
      <c r="L18" s="9">
        <v>120</v>
      </c>
      <c r="M18" s="9">
        <v>165</v>
      </c>
      <c r="N18" s="10">
        <v>0.12643678160919541</v>
      </c>
      <c r="O18" s="9">
        <v>60</v>
      </c>
      <c r="P18" s="9">
        <v>0</v>
      </c>
      <c r="Q18" s="9">
        <v>60</v>
      </c>
      <c r="R18" s="10">
        <v>4.5977011494252873E-2</v>
      </c>
      <c r="S18" s="9">
        <v>0</v>
      </c>
      <c r="T18" s="9">
        <v>0</v>
      </c>
      <c r="U18" s="9">
        <v>10</v>
      </c>
      <c r="V18" s="9" t="s">
        <v>38</v>
      </c>
      <c r="W18" s="11"/>
      <c r="X18" s="11"/>
      <c r="Y18" s="11"/>
      <c r="Z18" s="11"/>
      <c r="AA18" s="11"/>
      <c r="AB18" s="11"/>
      <c r="AC18" s="11"/>
      <c r="AD18" s="11"/>
      <c r="AE18" s="11"/>
      <c r="AF18" s="11"/>
      <c r="AG18" s="11"/>
      <c r="AH18" s="11"/>
      <c r="AI18" s="11"/>
      <c r="AJ18" s="11"/>
      <c r="AK18" s="11"/>
      <c r="AL18" s="11"/>
      <c r="AM18" s="11"/>
      <c r="AN18" s="11"/>
      <c r="AO18" s="11"/>
      <c r="AP18" s="11"/>
    </row>
    <row r="19" spans="1:42" ht="12.75" customHeight="1">
      <c r="A19" s="12" t="s">
        <v>55</v>
      </c>
      <c r="B19" s="12" t="s">
        <v>36</v>
      </c>
      <c r="C19" s="12" t="s">
        <v>37</v>
      </c>
      <c r="D19" s="12">
        <v>1.0149999999999999</v>
      </c>
      <c r="E19" s="12">
        <v>4330</v>
      </c>
      <c r="F19" s="12">
        <v>1720</v>
      </c>
      <c r="G19" s="12">
        <v>1674</v>
      </c>
      <c r="H19" s="12">
        <v>4266.0098522167491</v>
      </c>
      <c r="I19" s="12">
        <v>1694.5812807881775</v>
      </c>
      <c r="J19" s="12">
        <v>1875</v>
      </c>
      <c r="K19" s="12">
        <v>1220</v>
      </c>
      <c r="L19" s="12">
        <v>245</v>
      </c>
      <c r="M19" s="12">
        <v>245</v>
      </c>
      <c r="N19" s="13">
        <v>0.13066666666666665</v>
      </c>
      <c r="O19" s="12">
        <v>135</v>
      </c>
      <c r="P19" s="12">
        <v>15</v>
      </c>
      <c r="Q19" s="12">
        <v>150</v>
      </c>
      <c r="R19" s="13">
        <v>0.08</v>
      </c>
      <c r="S19" s="12">
        <v>0</v>
      </c>
      <c r="T19" s="12">
        <v>0</v>
      </c>
      <c r="U19" s="12">
        <v>15</v>
      </c>
      <c r="V19" s="12" t="s">
        <v>56</v>
      </c>
      <c r="W19" s="11"/>
      <c r="X19" s="11"/>
      <c r="Y19" s="11"/>
      <c r="Z19" s="11"/>
      <c r="AA19" s="11"/>
      <c r="AB19" s="11"/>
      <c r="AC19" s="11"/>
      <c r="AD19" s="11"/>
      <c r="AE19" s="11"/>
      <c r="AF19" s="11"/>
      <c r="AG19" s="11"/>
      <c r="AH19" s="11"/>
      <c r="AI19" s="11"/>
      <c r="AJ19" s="11"/>
      <c r="AK19" s="11"/>
      <c r="AL19" s="11"/>
      <c r="AM19" s="11"/>
      <c r="AN19" s="11"/>
      <c r="AO19" s="11"/>
      <c r="AP19" s="11"/>
    </row>
    <row r="20" spans="1:42" ht="12.75" customHeight="1">
      <c r="A20" s="9" t="s">
        <v>57</v>
      </c>
      <c r="B20" s="9" t="s">
        <v>36</v>
      </c>
      <c r="C20" s="9" t="s">
        <v>37</v>
      </c>
      <c r="D20" s="9">
        <v>1.8855000305175782</v>
      </c>
      <c r="E20" s="9">
        <v>5886</v>
      </c>
      <c r="F20" s="9">
        <v>2254</v>
      </c>
      <c r="G20" s="9">
        <v>2202</v>
      </c>
      <c r="H20" s="9">
        <v>3121.7183265620351</v>
      </c>
      <c r="I20" s="9">
        <v>1195.4388562811462</v>
      </c>
      <c r="J20" s="9">
        <v>2520</v>
      </c>
      <c r="K20" s="9">
        <v>1855</v>
      </c>
      <c r="L20" s="9">
        <v>230</v>
      </c>
      <c r="M20" s="9">
        <v>235</v>
      </c>
      <c r="N20" s="10">
        <v>9.3253968253968256E-2</v>
      </c>
      <c r="O20" s="9">
        <v>170</v>
      </c>
      <c r="P20" s="9">
        <v>10</v>
      </c>
      <c r="Q20" s="9">
        <v>180</v>
      </c>
      <c r="R20" s="10">
        <v>7.1428571428571425E-2</v>
      </c>
      <c r="S20" s="9">
        <v>0</v>
      </c>
      <c r="T20" s="9">
        <v>10</v>
      </c>
      <c r="U20" s="9">
        <v>10</v>
      </c>
      <c r="V20" s="9" t="s">
        <v>38</v>
      </c>
      <c r="W20" s="11"/>
      <c r="X20" s="11"/>
      <c r="Y20" s="11"/>
      <c r="Z20" s="11"/>
      <c r="AA20" s="11"/>
      <c r="AB20" s="11"/>
      <c r="AC20" s="11"/>
      <c r="AD20" s="11"/>
      <c r="AE20" s="11"/>
      <c r="AF20" s="11"/>
      <c r="AG20" s="11"/>
      <c r="AH20" s="11"/>
      <c r="AI20" s="11"/>
      <c r="AJ20" s="11"/>
      <c r="AK20" s="11"/>
      <c r="AL20" s="11"/>
      <c r="AM20" s="11"/>
      <c r="AN20" s="11"/>
      <c r="AO20" s="11"/>
      <c r="AP20" s="11"/>
    </row>
    <row r="21" spans="1:42" ht="12.75" customHeight="1">
      <c r="A21" s="9" t="s">
        <v>58</v>
      </c>
      <c r="B21" s="9" t="s">
        <v>36</v>
      </c>
      <c r="C21" s="9" t="s">
        <v>37</v>
      </c>
      <c r="D21" s="9">
        <v>0.96419998168945309</v>
      </c>
      <c r="E21" s="9">
        <v>3886</v>
      </c>
      <c r="F21" s="9">
        <v>1415</v>
      </c>
      <c r="G21" s="9">
        <v>1384</v>
      </c>
      <c r="H21" s="9">
        <v>4030.2842499447302</v>
      </c>
      <c r="I21" s="9">
        <v>1467.5378830858963</v>
      </c>
      <c r="J21" s="9">
        <v>1595</v>
      </c>
      <c r="K21" s="9">
        <v>1150</v>
      </c>
      <c r="L21" s="9">
        <v>165</v>
      </c>
      <c r="M21" s="9">
        <v>195</v>
      </c>
      <c r="N21" s="10">
        <v>0.12225705329153605</v>
      </c>
      <c r="O21" s="9">
        <v>70</v>
      </c>
      <c r="P21" s="9">
        <v>0</v>
      </c>
      <c r="Q21" s="9">
        <v>70</v>
      </c>
      <c r="R21" s="10">
        <v>4.3887147335423198E-2</v>
      </c>
      <c r="S21" s="9">
        <v>0</v>
      </c>
      <c r="T21" s="9">
        <v>0</v>
      </c>
      <c r="U21" s="9">
        <v>15</v>
      </c>
      <c r="V21" s="9" t="s">
        <v>38</v>
      </c>
      <c r="W21" s="11"/>
      <c r="X21" s="11"/>
      <c r="Y21" s="11"/>
      <c r="Z21" s="11"/>
      <c r="AA21" s="11"/>
      <c r="AB21" s="11"/>
      <c r="AC21" s="11"/>
      <c r="AD21" s="11"/>
      <c r="AE21" s="11"/>
      <c r="AF21" s="11"/>
      <c r="AG21" s="11"/>
      <c r="AH21" s="11"/>
      <c r="AI21" s="11"/>
      <c r="AJ21" s="11"/>
      <c r="AK21" s="11"/>
      <c r="AL21" s="11"/>
      <c r="AM21" s="11"/>
      <c r="AN21" s="11"/>
      <c r="AO21" s="11"/>
      <c r="AP21" s="11"/>
    </row>
    <row r="22" spans="1:42" ht="12.75" customHeight="1">
      <c r="A22" s="9" t="s">
        <v>59</v>
      </c>
      <c r="B22" s="9" t="s">
        <v>36</v>
      </c>
      <c r="C22" s="9" t="s">
        <v>37</v>
      </c>
      <c r="D22" s="9">
        <v>0.94040000915527344</v>
      </c>
      <c r="E22" s="9">
        <v>4116</v>
      </c>
      <c r="F22" s="9">
        <v>1506</v>
      </c>
      <c r="G22" s="9">
        <v>1481</v>
      </c>
      <c r="H22" s="9">
        <v>4376.8608676399854</v>
      </c>
      <c r="I22" s="9">
        <v>1601.4461775184202</v>
      </c>
      <c r="J22" s="9">
        <v>1885</v>
      </c>
      <c r="K22" s="9">
        <v>1475</v>
      </c>
      <c r="L22" s="9">
        <v>210</v>
      </c>
      <c r="M22" s="9">
        <v>140</v>
      </c>
      <c r="N22" s="10">
        <v>7.4270557029177717E-2</v>
      </c>
      <c r="O22" s="9">
        <v>50</v>
      </c>
      <c r="P22" s="9">
        <v>0</v>
      </c>
      <c r="Q22" s="9">
        <v>50</v>
      </c>
      <c r="R22" s="10">
        <v>2.6525198938992044E-2</v>
      </c>
      <c r="S22" s="9">
        <v>0</v>
      </c>
      <c r="T22" s="9">
        <v>10</v>
      </c>
      <c r="U22" s="9">
        <v>0</v>
      </c>
      <c r="V22" s="9" t="s">
        <v>38</v>
      </c>
      <c r="W22" s="11"/>
      <c r="X22" s="11"/>
      <c r="Y22" s="11"/>
      <c r="Z22" s="11"/>
      <c r="AA22" s="11"/>
      <c r="AB22" s="11"/>
      <c r="AC22" s="11"/>
      <c r="AD22" s="11"/>
      <c r="AE22" s="11"/>
      <c r="AF22" s="11"/>
      <c r="AG22" s="11"/>
      <c r="AH22" s="11"/>
      <c r="AI22" s="11"/>
      <c r="AJ22" s="11"/>
      <c r="AK22" s="11"/>
      <c r="AL22" s="11"/>
      <c r="AM22" s="11"/>
      <c r="AN22" s="11"/>
      <c r="AO22" s="11"/>
      <c r="AP22" s="11"/>
    </row>
    <row r="23" spans="1:42" ht="12.75" customHeight="1">
      <c r="A23" s="9" t="s">
        <v>60</v>
      </c>
      <c r="B23" s="9" t="s">
        <v>36</v>
      </c>
      <c r="C23" s="9" t="s">
        <v>37</v>
      </c>
      <c r="D23" s="9">
        <v>2.1352999877929686</v>
      </c>
      <c r="E23" s="9">
        <v>4766</v>
      </c>
      <c r="F23" s="9">
        <v>2116</v>
      </c>
      <c r="G23" s="9">
        <v>2061</v>
      </c>
      <c r="H23" s="9">
        <v>2232.0048832698703</v>
      </c>
      <c r="I23" s="9">
        <v>990.961463071558</v>
      </c>
      <c r="J23" s="9">
        <v>2345</v>
      </c>
      <c r="K23" s="9">
        <v>1835</v>
      </c>
      <c r="L23" s="9">
        <v>260</v>
      </c>
      <c r="M23" s="9">
        <v>165</v>
      </c>
      <c r="N23" s="10">
        <v>7.0362473347547971E-2</v>
      </c>
      <c r="O23" s="9">
        <v>70</v>
      </c>
      <c r="P23" s="9">
        <v>10</v>
      </c>
      <c r="Q23" s="9">
        <v>80</v>
      </c>
      <c r="R23" s="10">
        <v>3.4115138592750532E-2</v>
      </c>
      <c r="S23" s="9">
        <v>0</v>
      </c>
      <c r="T23" s="9">
        <v>0</v>
      </c>
      <c r="U23" s="9">
        <v>10</v>
      </c>
      <c r="V23" s="9" t="s">
        <v>38</v>
      </c>
      <c r="W23" s="11"/>
      <c r="X23" s="11"/>
      <c r="Y23" s="11"/>
      <c r="Z23" s="11"/>
      <c r="AA23" s="11"/>
      <c r="AB23" s="11"/>
      <c r="AC23" s="11"/>
      <c r="AD23" s="11"/>
      <c r="AE23" s="11"/>
      <c r="AF23" s="11"/>
      <c r="AG23" s="11"/>
      <c r="AH23" s="11"/>
      <c r="AI23" s="11"/>
      <c r="AJ23" s="11"/>
      <c r="AK23" s="11"/>
      <c r="AL23" s="11"/>
      <c r="AM23" s="11"/>
      <c r="AN23" s="11"/>
      <c r="AO23" s="11"/>
      <c r="AP23" s="11"/>
    </row>
    <row r="24" spans="1:42" ht="12.75" customHeight="1">
      <c r="A24" s="12" t="s">
        <v>61</v>
      </c>
      <c r="B24" s="12" t="s">
        <v>36</v>
      </c>
      <c r="C24" s="12" t="s">
        <v>37</v>
      </c>
      <c r="D24" s="12">
        <v>0.85709999084472654</v>
      </c>
      <c r="E24" s="12">
        <v>3324</v>
      </c>
      <c r="F24" s="12">
        <v>1587</v>
      </c>
      <c r="G24" s="12">
        <v>1549</v>
      </c>
      <c r="H24" s="12">
        <v>3878.1939511211367</v>
      </c>
      <c r="I24" s="12">
        <v>1851.5925994071131</v>
      </c>
      <c r="J24" s="12">
        <v>1360</v>
      </c>
      <c r="K24" s="12">
        <v>1020</v>
      </c>
      <c r="L24" s="12">
        <v>110</v>
      </c>
      <c r="M24" s="12">
        <v>180</v>
      </c>
      <c r="N24" s="13">
        <v>0.13235294117647059</v>
      </c>
      <c r="O24" s="12">
        <v>35</v>
      </c>
      <c r="P24" s="12">
        <v>0</v>
      </c>
      <c r="Q24" s="12">
        <v>35</v>
      </c>
      <c r="R24" s="13">
        <v>2.5735294117647058E-2</v>
      </c>
      <c r="S24" s="12">
        <v>0</v>
      </c>
      <c r="T24" s="12">
        <v>0</v>
      </c>
      <c r="U24" s="12">
        <v>10</v>
      </c>
      <c r="V24" s="12" t="s">
        <v>56</v>
      </c>
      <c r="W24" s="11"/>
      <c r="X24" s="11"/>
      <c r="Y24" s="11"/>
      <c r="Z24" s="11"/>
      <c r="AA24" s="11"/>
      <c r="AB24" s="11"/>
      <c r="AC24" s="11"/>
      <c r="AD24" s="11"/>
      <c r="AE24" s="11"/>
      <c r="AF24" s="11"/>
      <c r="AG24" s="11"/>
      <c r="AH24" s="11"/>
      <c r="AI24" s="11"/>
      <c r="AJ24" s="11"/>
      <c r="AK24" s="11"/>
      <c r="AL24" s="11"/>
      <c r="AM24" s="11"/>
      <c r="AN24" s="11"/>
      <c r="AO24" s="11"/>
      <c r="AP24" s="11"/>
    </row>
    <row r="25" spans="1:42" ht="12.75" customHeight="1">
      <c r="A25" s="9" t="s">
        <v>62</v>
      </c>
      <c r="B25" s="9" t="s">
        <v>36</v>
      </c>
      <c r="C25" s="9" t="s">
        <v>37</v>
      </c>
      <c r="D25" s="9">
        <v>0.8073999786376953</v>
      </c>
      <c r="E25" s="9">
        <v>2549</v>
      </c>
      <c r="F25" s="9">
        <v>1121</v>
      </c>
      <c r="G25" s="9">
        <v>1091</v>
      </c>
      <c r="H25" s="9">
        <v>3157.0473958902753</v>
      </c>
      <c r="I25" s="9">
        <v>1388.4072698285597</v>
      </c>
      <c r="J25" s="9">
        <v>915</v>
      </c>
      <c r="K25" s="9">
        <v>640</v>
      </c>
      <c r="L25" s="9">
        <v>95</v>
      </c>
      <c r="M25" s="9">
        <v>80</v>
      </c>
      <c r="N25" s="10">
        <v>8.7431693989071038E-2</v>
      </c>
      <c r="O25" s="9">
        <v>70</v>
      </c>
      <c r="P25" s="9">
        <v>10</v>
      </c>
      <c r="Q25" s="9">
        <v>80</v>
      </c>
      <c r="R25" s="10">
        <v>8.7431693989071038E-2</v>
      </c>
      <c r="S25" s="9">
        <v>0</v>
      </c>
      <c r="T25" s="9">
        <v>0</v>
      </c>
      <c r="U25" s="9">
        <v>10</v>
      </c>
      <c r="V25" s="9" t="s">
        <v>38</v>
      </c>
      <c r="W25" s="11"/>
      <c r="X25" s="11"/>
      <c r="Y25" s="11"/>
      <c r="Z25" s="11"/>
      <c r="AA25" s="11"/>
      <c r="AB25" s="11"/>
      <c r="AC25" s="11"/>
      <c r="AD25" s="11"/>
      <c r="AE25" s="11"/>
      <c r="AF25" s="11"/>
      <c r="AG25" s="11"/>
      <c r="AH25" s="11"/>
      <c r="AI25" s="11"/>
      <c r="AJ25" s="11"/>
      <c r="AK25" s="11"/>
      <c r="AL25" s="11"/>
      <c r="AM25" s="11"/>
      <c r="AN25" s="11"/>
      <c r="AO25" s="11"/>
      <c r="AP25" s="11"/>
    </row>
    <row r="26" spans="1:42" ht="12.75" customHeight="1">
      <c r="A26" s="9" t="s">
        <v>63</v>
      </c>
      <c r="B26" s="9" t="s">
        <v>36</v>
      </c>
      <c r="C26" s="9" t="s">
        <v>37</v>
      </c>
      <c r="D26" s="9">
        <v>0.86760002136230474</v>
      </c>
      <c r="E26" s="9">
        <v>3772</v>
      </c>
      <c r="F26" s="9">
        <v>1436</v>
      </c>
      <c r="G26" s="9">
        <v>1412</v>
      </c>
      <c r="H26" s="9">
        <v>4347.6255268841614</v>
      </c>
      <c r="I26" s="9">
        <v>1655.1405770428569</v>
      </c>
      <c r="J26" s="9">
        <v>1550</v>
      </c>
      <c r="K26" s="9">
        <v>1085</v>
      </c>
      <c r="L26" s="9">
        <v>180</v>
      </c>
      <c r="M26" s="9">
        <v>135</v>
      </c>
      <c r="N26" s="10">
        <v>8.7096774193548387E-2</v>
      </c>
      <c r="O26" s="9">
        <v>115</v>
      </c>
      <c r="P26" s="9">
        <v>10</v>
      </c>
      <c r="Q26" s="9">
        <v>125</v>
      </c>
      <c r="R26" s="10">
        <v>8.0645161290322578E-2</v>
      </c>
      <c r="S26" s="9">
        <v>0</v>
      </c>
      <c r="T26" s="9">
        <v>0</v>
      </c>
      <c r="U26" s="9">
        <v>30</v>
      </c>
      <c r="V26" s="9" t="s">
        <v>38</v>
      </c>
      <c r="W26" s="11"/>
      <c r="X26" s="11"/>
      <c r="Y26" s="11"/>
      <c r="Z26" s="11"/>
      <c r="AA26" s="11"/>
      <c r="AB26" s="11"/>
      <c r="AC26" s="11"/>
      <c r="AD26" s="11"/>
      <c r="AE26" s="11"/>
      <c r="AF26" s="11"/>
      <c r="AG26" s="11"/>
      <c r="AH26" s="11"/>
      <c r="AI26" s="11"/>
      <c r="AJ26" s="11"/>
      <c r="AK26" s="11"/>
      <c r="AL26" s="11"/>
      <c r="AM26" s="11"/>
      <c r="AN26" s="11"/>
      <c r="AO26" s="11"/>
      <c r="AP26" s="11"/>
    </row>
    <row r="27" spans="1:42" ht="12.75" customHeight="1">
      <c r="A27" s="9" t="s">
        <v>64</v>
      </c>
      <c r="B27" s="9" t="s">
        <v>36</v>
      </c>
      <c r="C27" s="9" t="s">
        <v>37</v>
      </c>
      <c r="D27" s="9">
        <v>0.90589996337890621</v>
      </c>
      <c r="E27" s="9">
        <v>3080</v>
      </c>
      <c r="F27" s="9">
        <v>1379</v>
      </c>
      <c r="G27" s="9">
        <v>1344</v>
      </c>
      <c r="H27" s="9">
        <v>3399.9339049666614</v>
      </c>
      <c r="I27" s="9">
        <v>1522.2431347237098</v>
      </c>
      <c r="J27" s="9">
        <v>1355</v>
      </c>
      <c r="K27" s="9">
        <v>1050</v>
      </c>
      <c r="L27" s="9">
        <v>110</v>
      </c>
      <c r="M27" s="9">
        <v>160</v>
      </c>
      <c r="N27" s="10">
        <v>0.11808118081180811</v>
      </c>
      <c r="O27" s="9">
        <v>10</v>
      </c>
      <c r="P27" s="9">
        <v>20</v>
      </c>
      <c r="Q27" s="9">
        <v>30</v>
      </c>
      <c r="R27" s="10">
        <v>2.2140221402214021E-2</v>
      </c>
      <c r="S27" s="9">
        <v>0</v>
      </c>
      <c r="T27" s="9">
        <v>0</v>
      </c>
      <c r="U27" s="9">
        <v>0</v>
      </c>
      <c r="V27" s="9" t="s">
        <v>38</v>
      </c>
      <c r="W27" s="11"/>
      <c r="X27" s="11"/>
      <c r="Y27" s="11"/>
      <c r="Z27" s="11"/>
      <c r="AA27" s="11"/>
      <c r="AB27" s="11"/>
      <c r="AC27" s="11"/>
      <c r="AD27" s="11"/>
      <c r="AE27" s="11"/>
      <c r="AF27" s="11"/>
      <c r="AG27" s="11"/>
      <c r="AH27" s="11"/>
      <c r="AI27" s="11"/>
      <c r="AJ27" s="11"/>
      <c r="AK27" s="11"/>
      <c r="AL27" s="11"/>
      <c r="AM27" s="11"/>
      <c r="AN27" s="11"/>
      <c r="AO27" s="11"/>
      <c r="AP27" s="11"/>
    </row>
    <row r="28" spans="1:42" ht="12.75" customHeight="1">
      <c r="A28" s="9" t="s">
        <v>65</v>
      </c>
      <c r="B28" s="9" t="s">
        <v>36</v>
      </c>
      <c r="C28" s="9" t="s">
        <v>37</v>
      </c>
      <c r="D28" s="9">
        <v>0.86110000610351567</v>
      </c>
      <c r="E28" s="9">
        <v>2262</v>
      </c>
      <c r="F28" s="9">
        <v>953</v>
      </c>
      <c r="G28" s="9">
        <v>937</v>
      </c>
      <c r="H28" s="9">
        <v>2626.8725861884127</v>
      </c>
      <c r="I28" s="9">
        <v>1106.7239498839774</v>
      </c>
      <c r="J28" s="9">
        <v>950</v>
      </c>
      <c r="K28" s="9">
        <v>720</v>
      </c>
      <c r="L28" s="9">
        <v>120</v>
      </c>
      <c r="M28" s="9">
        <v>40</v>
      </c>
      <c r="N28" s="10">
        <v>4.2105263157894736E-2</v>
      </c>
      <c r="O28" s="9">
        <v>60</v>
      </c>
      <c r="P28" s="9">
        <v>0</v>
      </c>
      <c r="Q28" s="9">
        <v>60</v>
      </c>
      <c r="R28" s="10">
        <v>6.3157894736842107E-2</v>
      </c>
      <c r="S28" s="9">
        <v>0</v>
      </c>
      <c r="T28" s="9">
        <v>0</v>
      </c>
      <c r="U28" s="9">
        <v>0</v>
      </c>
      <c r="V28" s="9" t="s">
        <v>38</v>
      </c>
      <c r="W28" s="11"/>
      <c r="X28" s="11"/>
      <c r="Y28" s="11"/>
      <c r="Z28" s="11"/>
      <c r="AA28" s="11"/>
      <c r="AB28" s="11"/>
      <c r="AC28" s="11"/>
      <c r="AD28" s="11"/>
      <c r="AE28" s="11"/>
      <c r="AF28" s="11"/>
      <c r="AG28" s="11"/>
      <c r="AH28" s="11"/>
      <c r="AI28" s="11"/>
      <c r="AJ28" s="11"/>
      <c r="AK28" s="11"/>
      <c r="AL28" s="11"/>
      <c r="AM28" s="11"/>
      <c r="AN28" s="11"/>
      <c r="AO28" s="11"/>
      <c r="AP28" s="11"/>
    </row>
    <row r="29" spans="1:42" ht="12.75" customHeight="1">
      <c r="A29" s="12" t="s">
        <v>66</v>
      </c>
      <c r="B29" s="12" t="s">
        <v>36</v>
      </c>
      <c r="C29" s="12" t="s">
        <v>37</v>
      </c>
      <c r="D29" s="12">
        <v>0.42770000457763674</v>
      </c>
      <c r="E29" s="12">
        <v>1533</v>
      </c>
      <c r="F29" s="12">
        <v>737</v>
      </c>
      <c r="G29" s="12">
        <v>665</v>
      </c>
      <c r="H29" s="12">
        <v>3584.2880140108286</v>
      </c>
      <c r="I29" s="12">
        <v>1723.1704281317552</v>
      </c>
      <c r="J29" s="12">
        <v>725</v>
      </c>
      <c r="K29" s="12">
        <v>475</v>
      </c>
      <c r="L29" s="12">
        <v>65</v>
      </c>
      <c r="M29" s="12">
        <v>120</v>
      </c>
      <c r="N29" s="13">
        <v>0.16551724137931034</v>
      </c>
      <c r="O29" s="12">
        <v>60</v>
      </c>
      <c r="P29" s="12">
        <v>0</v>
      </c>
      <c r="Q29" s="12">
        <v>60</v>
      </c>
      <c r="R29" s="13">
        <v>8.2758620689655171E-2</v>
      </c>
      <c r="S29" s="12">
        <v>0</v>
      </c>
      <c r="T29" s="12">
        <v>0</v>
      </c>
      <c r="U29" s="12">
        <v>0</v>
      </c>
      <c r="V29" s="12" t="s">
        <v>56</v>
      </c>
      <c r="W29" s="11"/>
      <c r="X29" s="11"/>
      <c r="Y29" s="11"/>
      <c r="Z29" s="11"/>
      <c r="AA29" s="11"/>
      <c r="AB29" s="11"/>
      <c r="AC29" s="11"/>
      <c r="AD29" s="11"/>
      <c r="AE29" s="11"/>
      <c r="AF29" s="11"/>
      <c r="AG29" s="11"/>
      <c r="AH29" s="11"/>
      <c r="AI29" s="11"/>
      <c r="AJ29" s="11"/>
      <c r="AK29" s="11"/>
      <c r="AL29" s="11"/>
      <c r="AM29" s="11"/>
      <c r="AN29" s="11"/>
      <c r="AO29" s="11"/>
      <c r="AP29" s="11"/>
    </row>
    <row r="30" spans="1:42" ht="12.75" customHeight="1">
      <c r="A30" s="9" t="s">
        <v>67</v>
      </c>
      <c r="B30" s="9" t="s">
        <v>36</v>
      </c>
      <c r="C30" s="9" t="s">
        <v>37</v>
      </c>
      <c r="D30" s="9">
        <v>1.5432000732421876</v>
      </c>
      <c r="E30" s="9">
        <v>2885</v>
      </c>
      <c r="F30" s="9">
        <v>1121</v>
      </c>
      <c r="G30" s="9">
        <v>1095</v>
      </c>
      <c r="H30" s="9">
        <v>1869.4918760201695</v>
      </c>
      <c r="I30" s="9">
        <v>726.41261456450945</v>
      </c>
      <c r="J30" s="9">
        <v>1205</v>
      </c>
      <c r="K30" s="9">
        <v>905</v>
      </c>
      <c r="L30" s="9">
        <v>110</v>
      </c>
      <c r="M30" s="9">
        <v>110</v>
      </c>
      <c r="N30" s="10">
        <v>9.1286307053941904E-2</v>
      </c>
      <c r="O30" s="9">
        <v>50</v>
      </c>
      <c r="P30" s="9">
        <v>20</v>
      </c>
      <c r="Q30" s="9">
        <v>70</v>
      </c>
      <c r="R30" s="10">
        <v>5.8091286307053944E-2</v>
      </c>
      <c r="S30" s="9">
        <v>0</v>
      </c>
      <c r="T30" s="9">
        <v>10</v>
      </c>
      <c r="U30" s="9">
        <v>0</v>
      </c>
      <c r="V30" s="9" t="s">
        <v>38</v>
      </c>
      <c r="W30" s="11"/>
      <c r="X30" s="11"/>
      <c r="Y30" s="11"/>
      <c r="Z30" s="11"/>
      <c r="AA30" s="11"/>
      <c r="AB30" s="11"/>
      <c r="AC30" s="11"/>
      <c r="AD30" s="11"/>
      <c r="AE30" s="11"/>
      <c r="AF30" s="11"/>
      <c r="AG30" s="11"/>
      <c r="AH30" s="11"/>
      <c r="AI30" s="11"/>
      <c r="AJ30" s="11"/>
      <c r="AK30" s="11"/>
      <c r="AL30" s="11"/>
      <c r="AM30" s="11"/>
      <c r="AN30" s="11"/>
      <c r="AO30" s="11"/>
      <c r="AP30" s="11"/>
    </row>
    <row r="31" spans="1:42" ht="12.75" customHeight="1">
      <c r="A31" s="9" t="s">
        <v>68</v>
      </c>
      <c r="B31" s="9" t="s">
        <v>36</v>
      </c>
      <c r="C31" s="9" t="s">
        <v>37</v>
      </c>
      <c r="D31" s="9">
        <v>1.1634999847412109</v>
      </c>
      <c r="E31" s="9">
        <v>2708</v>
      </c>
      <c r="F31" s="9">
        <v>1059</v>
      </c>
      <c r="G31" s="9">
        <v>1042</v>
      </c>
      <c r="H31" s="9">
        <v>2327.4602797715734</v>
      </c>
      <c r="I31" s="9">
        <v>910.18479921643143</v>
      </c>
      <c r="J31" s="9">
        <v>1125</v>
      </c>
      <c r="K31" s="9">
        <v>965</v>
      </c>
      <c r="L31" s="9">
        <v>65</v>
      </c>
      <c r="M31" s="9">
        <v>55</v>
      </c>
      <c r="N31" s="10">
        <v>4.8888888888888891E-2</v>
      </c>
      <c r="O31" s="9">
        <v>30</v>
      </c>
      <c r="P31" s="9">
        <v>10</v>
      </c>
      <c r="Q31" s="9">
        <v>40</v>
      </c>
      <c r="R31" s="10">
        <v>3.5555555555555556E-2</v>
      </c>
      <c r="S31" s="9">
        <v>0</v>
      </c>
      <c r="T31" s="9">
        <v>10</v>
      </c>
      <c r="U31" s="9">
        <v>0</v>
      </c>
      <c r="V31" s="9" t="s">
        <v>38</v>
      </c>
      <c r="W31" s="11"/>
      <c r="X31" s="11"/>
      <c r="Y31" s="11"/>
      <c r="Z31" s="11"/>
      <c r="AA31" s="11"/>
      <c r="AB31" s="11"/>
      <c r="AC31" s="11"/>
      <c r="AD31" s="11"/>
      <c r="AE31" s="11"/>
      <c r="AF31" s="11"/>
      <c r="AG31" s="11"/>
      <c r="AH31" s="11"/>
      <c r="AI31" s="11"/>
      <c r="AJ31" s="11"/>
      <c r="AK31" s="11"/>
      <c r="AL31" s="11"/>
      <c r="AM31" s="11"/>
      <c r="AN31" s="11"/>
      <c r="AO31" s="11"/>
      <c r="AP31" s="11"/>
    </row>
    <row r="32" spans="1:42" ht="12.75" customHeight="1">
      <c r="A32" s="9" t="s">
        <v>69</v>
      </c>
      <c r="B32" s="9" t="s">
        <v>36</v>
      </c>
      <c r="C32" s="9" t="s">
        <v>37</v>
      </c>
      <c r="D32" s="9">
        <v>0.61590000152587887</v>
      </c>
      <c r="E32" s="9">
        <v>1668</v>
      </c>
      <c r="F32" s="9">
        <v>601</v>
      </c>
      <c r="G32" s="9">
        <v>591</v>
      </c>
      <c r="H32" s="9">
        <v>2708.2318491111646</v>
      </c>
      <c r="I32" s="9">
        <v>975.80775858261984</v>
      </c>
      <c r="J32" s="9">
        <v>595</v>
      </c>
      <c r="K32" s="9">
        <v>520</v>
      </c>
      <c r="L32" s="9">
        <v>35</v>
      </c>
      <c r="M32" s="9">
        <v>15</v>
      </c>
      <c r="N32" s="10">
        <v>2.5210084033613446E-2</v>
      </c>
      <c r="O32" s="9">
        <v>30</v>
      </c>
      <c r="P32" s="9">
        <v>0</v>
      </c>
      <c r="Q32" s="9">
        <v>30</v>
      </c>
      <c r="R32" s="10">
        <v>5.0420168067226892E-2</v>
      </c>
      <c r="S32" s="9">
        <v>0</v>
      </c>
      <c r="T32" s="9">
        <v>0</v>
      </c>
      <c r="U32" s="9">
        <v>0</v>
      </c>
      <c r="V32" s="9" t="s">
        <v>38</v>
      </c>
      <c r="W32" s="11"/>
      <c r="X32" s="11"/>
      <c r="Y32" s="11"/>
      <c r="Z32" s="11"/>
      <c r="AA32" s="11"/>
      <c r="AB32" s="11"/>
      <c r="AC32" s="11"/>
      <c r="AD32" s="11"/>
      <c r="AE32" s="11"/>
      <c r="AF32" s="11"/>
      <c r="AG32" s="11"/>
      <c r="AH32" s="11"/>
      <c r="AI32" s="11"/>
      <c r="AJ32" s="11"/>
      <c r="AK32" s="11"/>
      <c r="AL32" s="11"/>
      <c r="AM32" s="11"/>
      <c r="AN32" s="11"/>
      <c r="AO32" s="11"/>
      <c r="AP32" s="11"/>
    </row>
    <row r="33" spans="1:42" ht="12.75" customHeight="1">
      <c r="A33" s="9" t="s">
        <v>70</v>
      </c>
      <c r="B33" s="9" t="s">
        <v>36</v>
      </c>
      <c r="C33" s="9" t="s">
        <v>37</v>
      </c>
      <c r="D33" s="9">
        <v>0.43349998474121093</v>
      </c>
      <c r="E33" s="9">
        <v>351</v>
      </c>
      <c r="F33" s="9">
        <v>109</v>
      </c>
      <c r="G33" s="9">
        <v>107</v>
      </c>
      <c r="H33" s="9">
        <v>809.68860981515047</v>
      </c>
      <c r="I33" s="9">
        <v>251.44176202236866</v>
      </c>
      <c r="J33" s="9">
        <v>165</v>
      </c>
      <c r="K33" s="9">
        <v>150</v>
      </c>
      <c r="L33" s="9">
        <v>10</v>
      </c>
      <c r="M33" s="9">
        <v>0</v>
      </c>
      <c r="N33" s="10">
        <v>0</v>
      </c>
      <c r="O33" s="9">
        <v>0</v>
      </c>
      <c r="P33" s="9">
        <v>10</v>
      </c>
      <c r="Q33" s="9">
        <v>10</v>
      </c>
      <c r="R33" s="10">
        <v>6.0606060606060608E-2</v>
      </c>
      <c r="S33" s="9">
        <v>0</v>
      </c>
      <c r="T33" s="9">
        <v>0</v>
      </c>
      <c r="U33" s="9">
        <v>0</v>
      </c>
      <c r="V33" s="9" t="s">
        <v>38</v>
      </c>
      <c r="W33" s="11"/>
      <c r="X33" s="11"/>
      <c r="Y33" s="11"/>
      <c r="Z33" s="11"/>
      <c r="AA33" s="11"/>
      <c r="AB33" s="11"/>
      <c r="AC33" s="11"/>
      <c r="AD33" s="11"/>
      <c r="AE33" s="11"/>
      <c r="AF33" s="11"/>
      <c r="AG33" s="11"/>
      <c r="AH33" s="11"/>
      <c r="AI33" s="11"/>
      <c r="AJ33" s="11"/>
      <c r="AK33" s="11"/>
      <c r="AL33" s="11"/>
      <c r="AM33" s="11"/>
      <c r="AN33" s="11"/>
      <c r="AO33" s="11"/>
      <c r="AP33" s="11"/>
    </row>
    <row r="34" spans="1:42" ht="12.75" customHeight="1">
      <c r="A34" s="9" t="s">
        <v>71</v>
      </c>
      <c r="B34" s="9" t="s">
        <v>36</v>
      </c>
      <c r="C34" s="9" t="s">
        <v>37</v>
      </c>
      <c r="D34" s="9">
        <v>2.6467999267578124</v>
      </c>
      <c r="E34" s="9">
        <v>3518</v>
      </c>
      <c r="F34" s="9">
        <v>1394</v>
      </c>
      <c r="G34" s="9">
        <v>1343</v>
      </c>
      <c r="H34" s="9">
        <v>1329.1522205493488</v>
      </c>
      <c r="I34" s="9">
        <v>526.67373378220361</v>
      </c>
      <c r="J34" s="9">
        <v>1715</v>
      </c>
      <c r="K34" s="9">
        <v>1275</v>
      </c>
      <c r="L34" s="9">
        <v>140</v>
      </c>
      <c r="M34" s="9">
        <v>140</v>
      </c>
      <c r="N34" s="10">
        <v>8.1632653061224483E-2</v>
      </c>
      <c r="O34" s="9">
        <v>120</v>
      </c>
      <c r="P34" s="9">
        <v>30</v>
      </c>
      <c r="Q34" s="9">
        <v>150</v>
      </c>
      <c r="R34" s="10">
        <v>8.7463556851311949E-2</v>
      </c>
      <c r="S34" s="9">
        <v>0</v>
      </c>
      <c r="T34" s="9">
        <v>0</v>
      </c>
      <c r="U34" s="9">
        <v>15</v>
      </c>
      <c r="V34" s="9" t="s">
        <v>38</v>
      </c>
      <c r="W34" s="11"/>
      <c r="X34" s="11"/>
      <c r="Y34" s="11"/>
      <c r="Z34" s="11"/>
      <c r="AA34" s="11"/>
      <c r="AB34" s="11"/>
      <c r="AC34" s="11"/>
      <c r="AD34" s="11"/>
      <c r="AE34" s="11"/>
      <c r="AF34" s="11"/>
      <c r="AG34" s="11"/>
      <c r="AH34" s="11"/>
      <c r="AI34" s="11"/>
      <c r="AJ34" s="11"/>
      <c r="AK34" s="11"/>
      <c r="AL34" s="11"/>
      <c r="AM34" s="11"/>
      <c r="AN34" s="11"/>
      <c r="AO34" s="11"/>
      <c r="AP34" s="11"/>
    </row>
    <row r="35" spans="1:42" ht="12.75" customHeight="1">
      <c r="A35" s="14" t="s">
        <v>72</v>
      </c>
      <c r="B35" s="14" t="s">
        <v>36</v>
      </c>
      <c r="C35" s="14" t="s">
        <v>37</v>
      </c>
      <c r="D35" s="14">
        <v>0.35209999084472654</v>
      </c>
      <c r="E35" s="14">
        <v>0</v>
      </c>
      <c r="F35" s="14">
        <v>0</v>
      </c>
      <c r="G35" s="14">
        <v>0</v>
      </c>
      <c r="H35" s="14">
        <v>0</v>
      </c>
      <c r="I35" s="14">
        <v>0</v>
      </c>
      <c r="J35" s="14">
        <v>0</v>
      </c>
      <c r="K35" s="14">
        <v>0</v>
      </c>
      <c r="L35" s="14">
        <v>0</v>
      </c>
      <c r="M35" s="14">
        <v>0</v>
      </c>
      <c r="N35" s="15" t="e">
        <v>#DIV/0!</v>
      </c>
      <c r="O35" s="14">
        <v>0</v>
      </c>
      <c r="P35" s="14">
        <v>0</v>
      </c>
      <c r="Q35" s="14">
        <v>0</v>
      </c>
      <c r="R35" s="15" t="e">
        <v>#DIV/0!</v>
      </c>
      <c r="S35" s="14">
        <v>0</v>
      </c>
      <c r="T35" s="14">
        <v>0</v>
      </c>
      <c r="U35" s="14">
        <v>0</v>
      </c>
      <c r="V35" s="14" t="s">
        <v>73</v>
      </c>
      <c r="W35" s="11"/>
      <c r="X35" s="11"/>
      <c r="Y35" s="11"/>
      <c r="Z35" s="11"/>
      <c r="AA35" s="11"/>
      <c r="AB35" s="11"/>
      <c r="AC35" s="11"/>
      <c r="AD35" s="11"/>
      <c r="AE35" s="11"/>
      <c r="AF35" s="11"/>
      <c r="AG35" s="11"/>
      <c r="AH35" s="11"/>
      <c r="AI35" s="11"/>
      <c r="AJ35" s="11"/>
      <c r="AK35" s="11"/>
      <c r="AL35" s="11"/>
      <c r="AM35" s="11"/>
      <c r="AN35" s="11"/>
      <c r="AO35" s="11"/>
      <c r="AP35" s="11"/>
    </row>
    <row r="36" spans="1:42" ht="12.75" customHeight="1">
      <c r="A36" s="9" t="s">
        <v>74</v>
      </c>
      <c r="B36" s="9" t="s">
        <v>36</v>
      </c>
      <c r="C36" s="9" t="s">
        <v>37</v>
      </c>
      <c r="D36" s="9">
        <v>1.1856999969482422</v>
      </c>
      <c r="E36" s="9">
        <v>3883</v>
      </c>
      <c r="F36" s="9">
        <v>1730</v>
      </c>
      <c r="G36" s="9">
        <v>1663</v>
      </c>
      <c r="H36" s="9">
        <v>3274.85874166659</v>
      </c>
      <c r="I36" s="9">
        <v>1459.0537272941542</v>
      </c>
      <c r="J36" s="9">
        <v>1890</v>
      </c>
      <c r="K36" s="9">
        <v>1380</v>
      </c>
      <c r="L36" s="9">
        <v>175</v>
      </c>
      <c r="M36" s="9">
        <v>185</v>
      </c>
      <c r="N36" s="10">
        <v>9.7883597883597878E-2</v>
      </c>
      <c r="O36" s="9">
        <v>115</v>
      </c>
      <c r="P36" s="9">
        <v>20</v>
      </c>
      <c r="Q36" s="9">
        <v>135</v>
      </c>
      <c r="R36" s="10">
        <v>7.1428571428571425E-2</v>
      </c>
      <c r="S36" s="9">
        <v>0</v>
      </c>
      <c r="T36" s="9">
        <v>0</v>
      </c>
      <c r="U36" s="9">
        <v>15</v>
      </c>
      <c r="V36" s="9" t="s">
        <v>38</v>
      </c>
      <c r="W36" s="11"/>
      <c r="X36" s="11"/>
      <c r="Y36" s="11"/>
      <c r="Z36" s="11"/>
      <c r="AA36" s="11"/>
      <c r="AB36" s="11"/>
      <c r="AC36" s="11"/>
      <c r="AD36" s="11"/>
      <c r="AE36" s="11"/>
      <c r="AF36" s="11"/>
      <c r="AG36" s="11"/>
      <c r="AH36" s="11"/>
      <c r="AI36" s="11"/>
      <c r="AJ36" s="11"/>
      <c r="AK36" s="11"/>
      <c r="AL36" s="11"/>
      <c r="AM36" s="11"/>
      <c r="AN36" s="11"/>
      <c r="AO36" s="11"/>
      <c r="AP36" s="11"/>
    </row>
    <row r="37" spans="1:42" ht="12.75" customHeight="1">
      <c r="A37" s="9" t="s">
        <v>75</v>
      </c>
      <c r="B37" s="9" t="s">
        <v>36</v>
      </c>
      <c r="C37" s="9" t="s">
        <v>37</v>
      </c>
      <c r="D37" s="9">
        <v>1.0888999938964843</v>
      </c>
      <c r="E37" s="9">
        <v>4092</v>
      </c>
      <c r="F37" s="9">
        <v>1763</v>
      </c>
      <c r="G37" s="9">
        <v>1716</v>
      </c>
      <c r="H37" s="9">
        <v>3757.9208586064183</v>
      </c>
      <c r="I37" s="9">
        <v>1619.0651206556979</v>
      </c>
      <c r="J37" s="9">
        <v>2005</v>
      </c>
      <c r="K37" s="9">
        <v>1515</v>
      </c>
      <c r="L37" s="9">
        <v>205</v>
      </c>
      <c r="M37" s="9">
        <v>180</v>
      </c>
      <c r="N37" s="10">
        <v>8.9775561097256859E-2</v>
      </c>
      <c r="O37" s="9">
        <v>70</v>
      </c>
      <c r="P37" s="9">
        <v>20</v>
      </c>
      <c r="Q37" s="9">
        <v>90</v>
      </c>
      <c r="R37" s="10">
        <v>4.488778054862843E-2</v>
      </c>
      <c r="S37" s="9">
        <v>0</v>
      </c>
      <c r="T37" s="9">
        <v>15</v>
      </c>
      <c r="U37" s="9">
        <v>10</v>
      </c>
      <c r="V37" s="9" t="s">
        <v>38</v>
      </c>
      <c r="W37" s="11"/>
      <c r="X37" s="11"/>
      <c r="Y37" s="11"/>
      <c r="Z37" s="11"/>
      <c r="AA37" s="11"/>
      <c r="AB37" s="11"/>
      <c r="AC37" s="11"/>
      <c r="AD37" s="11"/>
      <c r="AE37" s="11"/>
      <c r="AF37" s="11"/>
      <c r="AG37" s="11"/>
      <c r="AH37" s="11"/>
      <c r="AI37" s="11"/>
      <c r="AJ37" s="11"/>
      <c r="AK37" s="11"/>
      <c r="AL37" s="11"/>
      <c r="AM37" s="11"/>
      <c r="AN37" s="11"/>
      <c r="AO37" s="11"/>
      <c r="AP37" s="11"/>
    </row>
    <row r="38" spans="1:42" ht="12.75" customHeight="1">
      <c r="A38" s="12" t="s">
        <v>76</v>
      </c>
      <c r="B38" s="12" t="s">
        <v>36</v>
      </c>
      <c r="C38" s="12" t="s">
        <v>37</v>
      </c>
      <c r="D38" s="12">
        <v>1.050999984741211</v>
      </c>
      <c r="E38" s="12">
        <v>4559</v>
      </c>
      <c r="F38" s="12">
        <v>2045</v>
      </c>
      <c r="G38" s="12">
        <v>1968</v>
      </c>
      <c r="H38" s="12">
        <v>4337.7736119782794</v>
      </c>
      <c r="I38" s="12">
        <v>1945.7659654519812</v>
      </c>
      <c r="J38" s="12">
        <v>2505</v>
      </c>
      <c r="K38" s="12">
        <v>1780</v>
      </c>
      <c r="L38" s="12">
        <v>220</v>
      </c>
      <c r="M38" s="12">
        <v>330</v>
      </c>
      <c r="N38" s="13">
        <v>0.1317365269461078</v>
      </c>
      <c r="O38" s="12">
        <v>155</v>
      </c>
      <c r="P38" s="12">
        <v>15</v>
      </c>
      <c r="Q38" s="12">
        <v>170</v>
      </c>
      <c r="R38" s="13">
        <v>6.7864271457085831E-2</v>
      </c>
      <c r="S38" s="12">
        <v>0</v>
      </c>
      <c r="T38" s="12">
        <v>0</v>
      </c>
      <c r="U38" s="12">
        <v>10</v>
      </c>
      <c r="V38" s="12" t="s">
        <v>56</v>
      </c>
      <c r="W38" s="11"/>
      <c r="X38" s="11"/>
      <c r="Y38" s="11"/>
      <c r="Z38" s="11"/>
      <c r="AA38" s="11"/>
      <c r="AB38" s="11"/>
      <c r="AC38" s="11"/>
      <c r="AD38" s="11"/>
      <c r="AE38" s="11"/>
      <c r="AF38" s="11"/>
      <c r="AG38" s="11"/>
      <c r="AH38" s="11"/>
      <c r="AI38" s="11"/>
      <c r="AJ38" s="11"/>
      <c r="AK38" s="11"/>
      <c r="AL38" s="11"/>
      <c r="AM38" s="11"/>
      <c r="AN38" s="11"/>
      <c r="AO38" s="11"/>
      <c r="AP38" s="11"/>
    </row>
    <row r="39" spans="1:42" ht="12.75" customHeight="1">
      <c r="A39" s="12" t="s">
        <v>77</v>
      </c>
      <c r="B39" s="12" t="s">
        <v>36</v>
      </c>
      <c r="C39" s="12" t="s">
        <v>37</v>
      </c>
      <c r="D39" s="12">
        <v>0.92029998779296873</v>
      </c>
      <c r="E39" s="12">
        <v>4758</v>
      </c>
      <c r="F39" s="12">
        <v>2395</v>
      </c>
      <c r="G39" s="12">
        <v>2312</v>
      </c>
      <c r="H39" s="12">
        <v>5170.0533120841055</v>
      </c>
      <c r="I39" s="12">
        <v>2602.4122913916422</v>
      </c>
      <c r="J39" s="12">
        <v>2240</v>
      </c>
      <c r="K39" s="12">
        <v>1580</v>
      </c>
      <c r="L39" s="12">
        <v>170</v>
      </c>
      <c r="M39" s="12">
        <v>330</v>
      </c>
      <c r="N39" s="13">
        <v>0.14732142857142858</v>
      </c>
      <c r="O39" s="12">
        <v>125</v>
      </c>
      <c r="P39" s="12">
        <v>10</v>
      </c>
      <c r="Q39" s="12">
        <v>135</v>
      </c>
      <c r="R39" s="13">
        <v>6.0267857142857144E-2</v>
      </c>
      <c r="S39" s="12">
        <v>0</v>
      </c>
      <c r="T39" s="12">
        <v>0</v>
      </c>
      <c r="U39" s="12">
        <v>15</v>
      </c>
      <c r="V39" s="12" t="s">
        <v>56</v>
      </c>
      <c r="W39" s="11"/>
      <c r="X39" s="11"/>
      <c r="Y39" s="11"/>
      <c r="Z39" s="11"/>
      <c r="AA39" s="11"/>
      <c r="AB39" s="11"/>
      <c r="AC39" s="11"/>
      <c r="AD39" s="11"/>
      <c r="AE39" s="11"/>
      <c r="AF39" s="11"/>
      <c r="AG39" s="11"/>
      <c r="AH39" s="11"/>
      <c r="AI39" s="11"/>
      <c r="AJ39" s="11"/>
      <c r="AK39" s="11"/>
      <c r="AL39" s="11"/>
      <c r="AM39" s="11"/>
      <c r="AN39" s="11"/>
      <c r="AO39" s="11"/>
      <c r="AP39" s="11"/>
    </row>
    <row r="40" spans="1:42" ht="12.75" customHeight="1">
      <c r="A40" s="9" t="s">
        <v>78</v>
      </c>
      <c r="B40" s="9" t="s">
        <v>36</v>
      </c>
      <c r="C40" s="9" t="s">
        <v>37</v>
      </c>
      <c r="D40" s="9">
        <v>0.83319999694824221</v>
      </c>
      <c r="E40" s="9">
        <v>2295</v>
      </c>
      <c r="F40" s="9">
        <v>963</v>
      </c>
      <c r="G40" s="9">
        <v>947</v>
      </c>
      <c r="H40" s="9">
        <v>2754.4407206023593</v>
      </c>
      <c r="I40" s="9">
        <v>1155.7849298213823</v>
      </c>
      <c r="J40" s="9">
        <v>1040</v>
      </c>
      <c r="K40" s="9">
        <v>785</v>
      </c>
      <c r="L40" s="9">
        <v>105</v>
      </c>
      <c r="M40" s="9">
        <v>95</v>
      </c>
      <c r="N40" s="10">
        <v>9.1346153846153841E-2</v>
      </c>
      <c r="O40" s="9">
        <v>45</v>
      </c>
      <c r="P40" s="9">
        <v>10</v>
      </c>
      <c r="Q40" s="9">
        <v>55</v>
      </c>
      <c r="R40" s="10">
        <v>5.2884615384615384E-2</v>
      </c>
      <c r="S40" s="9">
        <v>0</v>
      </c>
      <c r="T40" s="9">
        <v>0</v>
      </c>
      <c r="U40" s="9">
        <v>0</v>
      </c>
      <c r="V40" s="9" t="s">
        <v>38</v>
      </c>
      <c r="W40" s="11"/>
      <c r="X40" s="11"/>
      <c r="Y40" s="11"/>
      <c r="Z40" s="11"/>
      <c r="AA40" s="11"/>
      <c r="AB40" s="11"/>
      <c r="AC40" s="11"/>
      <c r="AD40" s="11"/>
      <c r="AE40" s="11"/>
      <c r="AF40" s="11"/>
      <c r="AG40" s="11"/>
      <c r="AH40" s="11"/>
      <c r="AI40" s="11"/>
      <c r="AJ40" s="11"/>
      <c r="AK40" s="11"/>
      <c r="AL40" s="11"/>
      <c r="AM40" s="11"/>
      <c r="AN40" s="11"/>
      <c r="AO40" s="11"/>
      <c r="AP40" s="11"/>
    </row>
    <row r="41" spans="1:42" ht="12.75" customHeight="1">
      <c r="A41" s="9" t="s">
        <v>79</v>
      </c>
      <c r="B41" s="9" t="s">
        <v>36</v>
      </c>
      <c r="C41" s="9" t="s">
        <v>37</v>
      </c>
      <c r="D41" s="9">
        <v>0.81400001525878907</v>
      </c>
      <c r="E41" s="9">
        <v>2563</v>
      </c>
      <c r="F41" s="9">
        <v>1088</v>
      </c>
      <c r="G41" s="9">
        <v>1062</v>
      </c>
      <c r="H41" s="9">
        <v>3148.6485896258419</v>
      </c>
      <c r="I41" s="9">
        <v>1336.6093115540054</v>
      </c>
      <c r="J41" s="9">
        <v>1110</v>
      </c>
      <c r="K41" s="9">
        <v>780</v>
      </c>
      <c r="L41" s="9">
        <v>115</v>
      </c>
      <c r="M41" s="9">
        <v>120</v>
      </c>
      <c r="N41" s="10">
        <v>0.10810810810810811</v>
      </c>
      <c r="O41" s="9">
        <v>65</v>
      </c>
      <c r="P41" s="9">
        <v>30</v>
      </c>
      <c r="Q41" s="9">
        <v>95</v>
      </c>
      <c r="R41" s="10">
        <v>8.5585585585585586E-2</v>
      </c>
      <c r="S41" s="9">
        <v>0</v>
      </c>
      <c r="T41" s="9">
        <v>0</v>
      </c>
      <c r="U41" s="9">
        <v>0</v>
      </c>
      <c r="V41" s="9" t="s">
        <v>38</v>
      </c>
      <c r="W41" s="11"/>
      <c r="X41" s="11"/>
      <c r="Y41" s="11"/>
      <c r="Z41" s="11"/>
      <c r="AA41" s="11"/>
      <c r="AB41" s="11"/>
      <c r="AC41" s="11"/>
      <c r="AD41" s="11"/>
      <c r="AE41" s="11"/>
      <c r="AF41" s="11"/>
      <c r="AG41" s="11"/>
      <c r="AH41" s="11"/>
      <c r="AI41" s="11"/>
      <c r="AJ41" s="11"/>
      <c r="AK41" s="11"/>
      <c r="AL41" s="11"/>
      <c r="AM41" s="11"/>
      <c r="AN41" s="11"/>
      <c r="AO41" s="11"/>
      <c r="AP41" s="11"/>
    </row>
    <row r="42" spans="1:42" ht="12.75" customHeight="1">
      <c r="A42" s="9" t="s">
        <v>80</v>
      </c>
      <c r="B42" s="9" t="s">
        <v>36</v>
      </c>
      <c r="C42" s="9" t="s">
        <v>37</v>
      </c>
      <c r="D42" s="9">
        <v>2.3333000183105468</v>
      </c>
      <c r="E42" s="9">
        <v>2779</v>
      </c>
      <c r="F42" s="9">
        <v>1135</v>
      </c>
      <c r="G42" s="9">
        <v>1119</v>
      </c>
      <c r="H42" s="9">
        <v>1191.0170051822859</v>
      </c>
      <c r="I42" s="9">
        <v>486.43551669013829</v>
      </c>
      <c r="J42" s="9">
        <v>1295</v>
      </c>
      <c r="K42" s="9">
        <v>1015</v>
      </c>
      <c r="L42" s="9">
        <v>115</v>
      </c>
      <c r="M42" s="9">
        <v>120</v>
      </c>
      <c r="N42" s="10">
        <v>9.2664092664092659E-2</v>
      </c>
      <c r="O42" s="9">
        <v>30</v>
      </c>
      <c r="P42" s="9">
        <v>0</v>
      </c>
      <c r="Q42" s="9">
        <v>30</v>
      </c>
      <c r="R42" s="10">
        <v>2.3166023166023165E-2</v>
      </c>
      <c r="S42" s="9">
        <v>10</v>
      </c>
      <c r="T42" s="9">
        <v>0</v>
      </c>
      <c r="U42" s="9">
        <v>10</v>
      </c>
      <c r="V42" s="9" t="s">
        <v>38</v>
      </c>
      <c r="W42" s="11"/>
      <c r="X42" s="11"/>
      <c r="Y42" s="11"/>
      <c r="Z42" s="11"/>
      <c r="AA42" s="11"/>
      <c r="AB42" s="11"/>
      <c r="AC42" s="11"/>
      <c r="AD42" s="11"/>
      <c r="AE42" s="11"/>
      <c r="AF42" s="11"/>
      <c r="AG42" s="11"/>
      <c r="AH42" s="11"/>
      <c r="AI42" s="11"/>
      <c r="AJ42" s="11"/>
      <c r="AK42" s="11"/>
      <c r="AL42" s="11"/>
      <c r="AM42" s="11"/>
      <c r="AN42" s="11"/>
      <c r="AO42" s="11"/>
      <c r="AP42" s="11"/>
    </row>
    <row r="43" spans="1:42" ht="12.75" customHeight="1">
      <c r="A43" s="12" t="s">
        <v>81</v>
      </c>
      <c r="B43" s="12" t="s">
        <v>36</v>
      </c>
      <c r="C43" s="12" t="s">
        <v>37</v>
      </c>
      <c r="D43" s="12">
        <v>0.96160003662109372</v>
      </c>
      <c r="E43" s="12">
        <v>3372</v>
      </c>
      <c r="F43" s="12">
        <v>1682</v>
      </c>
      <c r="G43" s="12">
        <v>1610</v>
      </c>
      <c r="H43" s="12">
        <v>3506.6554404975482</v>
      </c>
      <c r="I43" s="12">
        <v>1749.1679866301531</v>
      </c>
      <c r="J43" s="12">
        <v>1445</v>
      </c>
      <c r="K43" s="12">
        <v>985</v>
      </c>
      <c r="L43" s="12">
        <v>110</v>
      </c>
      <c r="M43" s="12">
        <v>245</v>
      </c>
      <c r="N43" s="13">
        <v>0.16955017301038061</v>
      </c>
      <c r="O43" s="12">
        <v>90</v>
      </c>
      <c r="P43" s="12">
        <v>10</v>
      </c>
      <c r="Q43" s="12">
        <v>100</v>
      </c>
      <c r="R43" s="13">
        <v>6.9204152249134954E-2</v>
      </c>
      <c r="S43" s="12">
        <v>0</v>
      </c>
      <c r="T43" s="12">
        <v>0</v>
      </c>
      <c r="U43" s="12">
        <v>0</v>
      </c>
      <c r="V43" s="12" t="s">
        <v>56</v>
      </c>
      <c r="W43" s="11"/>
      <c r="X43" s="11"/>
      <c r="Y43" s="11"/>
      <c r="Z43" s="11"/>
      <c r="AA43" s="11"/>
      <c r="AB43" s="11"/>
      <c r="AC43" s="11"/>
      <c r="AD43" s="11"/>
      <c r="AE43" s="11"/>
      <c r="AF43" s="11"/>
      <c r="AG43" s="11"/>
      <c r="AH43" s="11"/>
      <c r="AI43" s="11"/>
      <c r="AJ43" s="11"/>
      <c r="AK43" s="11"/>
      <c r="AL43" s="11"/>
      <c r="AM43" s="11"/>
      <c r="AN43" s="11"/>
      <c r="AO43" s="11"/>
      <c r="AP43" s="11"/>
    </row>
    <row r="44" spans="1:42" ht="12.75" customHeight="1">
      <c r="A44" s="12" t="s">
        <v>82</v>
      </c>
      <c r="B44" s="12" t="s">
        <v>36</v>
      </c>
      <c r="C44" s="12" t="s">
        <v>37</v>
      </c>
      <c r="D44" s="12">
        <v>0.60639999389648436</v>
      </c>
      <c r="E44" s="12">
        <v>1841</v>
      </c>
      <c r="F44" s="12">
        <v>880</v>
      </c>
      <c r="G44" s="12">
        <v>860</v>
      </c>
      <c r="H44" s="12">
        <v>3035.9498986312133</v>
      </c>
      <c r="I44" s="12">
        <v>1451.1873496987873</v>
      </c>
      <c r="J44" s="12">
        <v>670</v>
      </c>
      <c r="K44" s="12">
        <v>445</v>
      </c>
      <c r="L44" s="12">
        <v>35</v>
      </c>
      <c r="M44" s="12">
        <v>130</v>
      </c>
      <c r="N44" s="13">
        <v>0.19402985074626866</v>
      </c>
      <c r="O44" s="12">
        <v>30</v>
      </c>
      <c r="P44" s="12">
        <v>10</v>
      </c>
      <c r="Q44" s="12">
        <v>40</v>
      </c>
      <c r="R44" s="13">
        <v>5.9701492537313432E-2</v>
      </c>
      <c r="S44" s="12">
        <v>0</v>
      </c>
      <c r="T44" s="12">
        <v>10</v>
      </c>
      <c r="U44" s="12">
        <v>0</v>
      </c>
      <c r="V44" s="12" t="s">
        <v>56</v>
      </c>
      <c r="W44" s="11"/>
      <c r="X44" s="11"/>
      <c r="Y44" s="11"/>
      <c r="Z44" s="11"/>
      <c r="AA44" s="11"/>
      <c r="AB44" s="11"/>
      <c r="AC44" s="11"/>
      <c r="AD44" s="11"/>
      <c r="AE44" s="11"/>
      <c r="AF44" s="11"/>
      <c r="AG44" s="11"/>
      <c r="AH44" s="11"/>
      <c r="AI44" s="11"/>
      <c r="AJ44" s="11"/>
      <c r="AK44" s="11"/>
      <c r="AL44" s="11"/>
      <c r="AM44" s="11"/>
      <c r="AN44" s="11"/>
      <c r="AO44" s="11"/>
      <c r="AP44" s="11"/>
    </row>
    <row r="45" spans="1:42" ht="12.75" customHeight="1">
      <c r="A45" s="9" t="s">
        <v>83</v>
      </c>
      <c r="B45" s="9" t="s">
        <v>36</v>
      </c>
      <c r="C45" s="9" t="s">
        <v>37</v>
      </c>
      <c r="D45" s="9">
        <v>0.97300003051757811</v>
      </c>
      <c r="E45" s="9">
        <v>2185</v>
      </c>
      <c r="F45" s="9">
        <v>721</v>
      </c>
      <c r="G45" s="9">
        <v>712</v>
      </c>
      <c r="H45" s="9">
        <v>2245.6319953430116</v>
      </c>
      <c r="I45" s="9">
        <v>741.00717100334612</v>
      </c>
      <c r="J45" s="9">
        <v>1090</v>
      </c>
      <c r="K45" s="9">
        <v>930</v>
      </c>
      <c r="L45" s="9">
        <v>90</v>
      </c>
      <c r="M45" s="9">
        <v>40</v>
      </c>
      <c r="N45" s="10">
        <v>3.669724770642202E-2</v>
      </c>
      <c r="O45" s="9">
        <v>25</v>
      </c>
      <c r="P45" s="9">
        <v>0</v>
      </c>
      <c r="Q45" s="9">
        <v>25</v>
      </c>
      <c r="R45" s="10">
        <v>2.2935779816513763E-2</v>
      </c>
      <c r="S45" s="9">
        <v>0</v>
      </c>
      <c r="T45" s="9">
        <v>0</v>
      </c>
      <c r="U45" s="9">
        <v>0</v>
      </c>
      <c r="V45" s="9" t="s">
        <v>38</v>
      </c>
      <c r="W45" s="11"/>
      <c r="X45" s="11"/>
      <c r="Y45" s="11"/>
      <c r="Z45" s="11"/>
      <c r="AA45" s="11"/>
      <c r="AB45" s="11"/>
      <c r="AC45" s="11"/>
      <c r="AD45" s="11"/>
      <c r="AE45" s="11"/>
      <c r="AF45" s="11"/>
      <c r="AG45" s="11"/>
      <c r="AH45" s="11"/>
      <c r="AI45" s="11"/>
      <c r="AJ45" s="11"/>
      <c r="AK45" s="11"/>
      <c r="AL45" s="11"/>
      <c r="AM45" s="11"/>
      <c r="AN45" s="11"/>
      <c r="AO45" s="11"/>
      <c r="AP45" s="11"/>
    </row>
    <row r="46" spans="1:42" ht="12.75" customHeight="1">
      <c r="A46" s="9" t="s">
        <v>84</v>
      </c>
      <c r="B46" s="9" t="s">
        <v>36</v>
      </c>
      <c r="C46" s="9" t="s">
        <v>37</v>
      </c>
      <c r="D46" s="9">
        <v>1.04</v>
      </c>
      <c r="E46" s="9">
        <v>1615</v>
      </c>
      <c r="F46" s="9">
        <v>629</v>
      </c>
      <c r="G46" s="9">
        <v>609</v>
      </c>
      <c r="H46" s="9">
        <v>1552.8846153846152</v>
      </c>
      <c r="I46" s="9">
        <v>604.80769230769226</v>
      </c>
      <c r="J46" s="9">
        <v>710</v>
      </c>
      <c r="K46" s="9">
        <v>585</v>
      </c>
      <c r="L46" s="9">
        <v>55</v>
      </c>
      <c r="M46" s="9">
        <v>45</v>
      </c>
      <c r="N46" s="10">
        <v>6.3380281690140844E-2</v>
      </c>
      <c r="O46" s="9">
        <v>25</v>
      </c>
      <c r="P46" s="9">
        <v>0</v>
      </c>
      <c r="Q46" s="9">
        <v>25</v>
      </c>
      <c r="R46" s="10">
        <v>3.5211267605633804E-2</v>
      </c>
      <c r="S46" s="9">
        <v>0</v>
      </c>
      <c r="T46" s="9">
        <v>0</v>
      </c>
      <c r="U46" s="9">
        <v>0</v>
      </c>
      <c r="V46" s="9" t="s">
        <v>38</v>
      </c>
      <c r="W46" s="11"/>
      <c r="X46" s="11"/>
      <c r="Y46" s="11"/>
      <c r="Z46" s="11"/>
      <c r="AA46" s="11"/>
      <c r="AB46" s="11"/>
      <c r="AC46" s="11"/>
      <c r="AD46" s="11"/>
      <c r="AE46" s="11"/>
      <c r="AF46" s="11"/>
      <c r="AG46" s="11"/>
      <c r="AH46" s="11"/>
      <c r="AI46" s="11"/>
      <c r="AJ46" s="11"/>
      <c r="AK46" s="11"/>
      <c r="AL46" s="11"/>
      <c r="AM46" s="11"/>
      <c r="AN46" s="11"/>
      <c r="AO46" s="11"/>
      <c r="AP46" s="11"/>
    </row>
    <row r="47" spans="1:42" ht="12.75" customHeight="1">
      <c r="A47" s="12" t="s">
        <v>85</v>
      </c>
      <c r="B47" s="12" t="s">
        <v>36</v>
      </c>
      <c r="C47" s="12" t="s">
        <v>37</v>
      </c>
      <c r="D47" s="12">
        <v>2.7463000488281248</v>
      </c>
      <c r="E47" s="12">
        <v>4356</v>
      </c>
      <c r="F47" s="12">
        <v>1725</v>
      </c>
      <c r="G47" s="12">
        <v>1679</v>
      </c>
      <c r="H47" s="12">
        <v>1586.1340430950911</v>
      </c>
      <c r="I47" s="12">
        <v>628.11782009619662</v>
      </c>
      <c r="J47" s="12">
        <v>1755</v>
      </c>
      <c r="K47" s="12">
        <v>1300</v>
      </c>
      <c r="L47" s="12">
        <v>180</v>
      </c>
      <c r="M47" s="12">
        <v>235</v>
      </c>
      <c r="N47" s="13">
        <v>0.13390313390313391</v>
      </c>
      <c r="O47" s="12">
        <v>20</v>
      </c>
      <c r="P47" s="12">
        <v>0</v>
      </c>
      <c r="Q47" s="12">
        <v>20</v>
      </c>
      <c r="R47" s="13">
        <v>1.1396011396011397E-2</v>
      </c>
      <c r="S47" s="12">
        <v>0</v>
      </c>
      <c r="T47" s="12">
        <v>0</v>
      </c>
      <c r="U47" s="12">
        <v>10</v>
      </c>
      <c r="V47" s="12" t="s">
        <v>56</v>
      </c>
      <c r="W47" s="11"/>
      <c r="X47" s="11"/>
      <c r="Y47" s="11"/>
      <c r="Z47" s="11"/>
      <c r="AA47" s="11"/>
      <c r="AB47" s="11"/>
      <c r="AC47" s="11"/>
      <c r="AD47" s="11"/>
      <c r="AE47" s="11"/>
      <c r="AF47" s="11"/>
      <c r="AG47" s="11"/>
      <c r="AH47" s="11"/>
      <c r="AI47" s="11"/>
      <c r="AJ47" s="11"/>
      <c r="AK47" s="11"/>
      <c r="AL47" s="11"/>
      <c r="AM47" s="11"/>
      <c r="AN47" s="11"/>
      <c r="AO47" s="11"/>
      <c r="AP47" s="11"/>
    </row>
    <row r="48" spans="1:42" ht="12.75" customHeight="1">
      <c r="A48" s="12" t="s">
        <v>86</v>
      </c>
      <c r="B48" s="12" t="s">
        <v>36</v>
      </c>
      <c r="C48" s="12" t="s">
        <v>37</v>
      </c>
      <c r="D48" s="12">
        <v>1.1733999633789063</v>
      </c>
      <c r="E48" s="12">
        <v>5701</v>
      </c>
      <c r="F48" s="12">
        <v>2120</v>
      </c>
      <c r="G48" s="12">
        <v>1980</v>
      </c>
      <c r="H48" s="12">
        <v>4858.5309169291941</v>
      </c>
      <c r="I48" s="12">
        <v>1806.7155839133293</v>
      </c>
      <c r="J48" s="12">
        <v>2655</v>
      </c>
      <c r="K48" s="12">
        <v>1800</v>
      </c>
      <c r="L48" s="12">
        <v>330</v>
      </c>
      <c r="M48" s="12">
        <v>440</v>
      </c>
      <c r="N48" s="13">
        <v>0.16572504708097929</v>
      </c>
      <c r="O48" s="12">
        <v>60</v>
      </c>
      <c r="P48" s="12">
        <v>0</v>
      </c>
      <c r="Q48" s="12">
        <v>60</v>
      </c>
      <c r="R48" s="13">
        <v>2.2598870056497175E-2</v>
      </c>
      <c r="S48" s="12">
        <v>0</v>
      </c>
      <c r="T48" s="12">
        <v>0</v>
      </c>
      <c r="U48" s="12">
        <v>25</v>
      </c>
      <c r="V48" s="12" t="s">
        <v>56</v>
      </c>
      <c r="W48" s="11"/>
      <c r="X48" s="11"/>
      <c r="Y48" s="11"/>
      <c r="Z48" s="11"/>
      <c r="AA48" s="11"/>
      <c r="AB48" s="11"/>
      <c r="AC48" s="11"/>
      <c r="AD48" s="11"/>
      <c r="AE48" s="11"/>
      <c r="AF48" s="11"/>
      <c r="AG48" s="11"/>
      <c r="AH48" s="11"/>
      <c r="AI48" s="11"/>
      <c r="AJ48" s="11"/>
      <c r="AK48" s="11"/>
      <c r="AL48" s="11"/>
      <c r="AM48" s="11"/>
      <c r="AN48" s="11"/>
      <c r="AO48" s="11"/>
      <c r="AP48" s="11"/>
    </row>
    <row r="49" spans="1:42" ht="12.75" customHeight="1">
      <c r="A49" s="12" t="s">
        <v>87</v>
      </c>
      <c r="B49" s="12" t="s">
        <v>36</v>
      </c>
      <c r="C49" s="12" t="s">
        <v>37</v>
      </c>
      <c r="D49" s="12">
        <v>0.54939998626708986</v>
      </c>
      <c r="E49" s="12">
        <v>1054</v>
      </c>
      <c r="F49" s="12">
        <v>487</v>
      </c>
      <c r="G49" s="12">
        <v>473</v>
      </c>
      <c r="H49" s="12">
        <v>1918.456545951932</v>
      </c>
      <c r="I49" s="12">
        <v>886.42157293983951</v>
      </c>
      <c r="J49" s="12">
        <v>495</v>
      </c>
      <c r="K49" s="12">
        <v>355</v>
      </c>
      <c r="L49" s="12">
        <v>40</v>
      </c>
      <c r="M49" s="12">
        <v>75</v>
      </c>
      <c r="N49" s="13">
        <v>0.15151515151515152</v>
      </c>
      <c r="O49" s="12">
        <v>10</v>
      </c>
      <c r="P49" s="12">
        <v>10</v>
      </c>
      <c r="Q49" s="12">
        <v>20</v>
      </c>
      <c r="R49" s="13">
        <v>4.0404040404040407E-2</v>
      </c>
      <c r="S49" s="12">
        <v>0</v>
      </c>
      <c r="T49" s="12">
        <v>0</v>
      </c>
      <c r="U49" s="12">
        <v>10</v>
      </c>
      <c r="V49" s="12" t="s">
        <v>56</v>
      </c>
      <c r="W49" s="11"/>
      <c r="X49" s="11"/>
      <c r="Y49" s="11"/>
      <c r="Z49" s="11"/>
      <c r="AA49" s="11"/>
      <c r="AB49" s="11"/>
      <c r="AC49" s="11"/>
      <c r="AD49" s="11"/>
      <c r="AE49" s="11"/>
      <c r="AF49" s="11"/>
      <c r="AG49" s="11"/>
      <c r="AH49" s="11"/>
      <c r="AI49" s="11"/>
      <c r="AJ49" s="11"/>
      <c r="AK49" s="11"/>
      <c r="AL49" s="11"/>
      <c r="AM49" s="11"/>
      <c r="AN49" s="11"/>
      <c r="AO49" s="11"/>
      <c r="AP49" s="11"/>
    </row>
    <row r="50" spans="1:42" ht="12.75" customHeight="1">
      <c r="A50" s="9" t="s">
        <v>88</v>
      </c>
      <c r="B50" s="9" t="s">
        <v>36</v>
      </c>
      <c r="C50" s="9" t="s">
        <v>37</v>
      </c>
      <c r="D50" s="9">
        <v>0.72599998474121097</v>
      </c>
      <c r="E50" s="9">
        <v>2842</v>
      </c>
      <c r="F50" s="9">
        <v>1277</v>
      </c>
      <c r="G50" s="9">
        <v>1237</v>
      </c>
      <c r="H50" s="9">
        <v>3914.6006332397592</v>
      </c>
      <c r="I50" s="9">
        <v>1758.9532050130797</v>
      </c>
      <c r="J50" s="9">
        <v>1330</v>
      </c>
      <c r="K50" s="9">
        <v>975</v>
      </c>
      <c r="L50" s="9">
        <v>165</v>
      </c>
      <c r="M50" s="9">
        <v>120</v>
      </c>
      <c r="N50" s="10">
        <v>9.0225563909774431E-2</v>
      </c>
      <c r="O50" s="9">
        <v>30</v>
      </c>
      <c r="P50" s="9">
        <v>25</v>
      </c>
      <c r="Q50" s="9">
        <v>55</v>
      </c>
      <c r="R50" s="10">
        <v>4.1353383458646614E-2</v>
      </c>
      <c r="S50" s="9">
        <v>0</v>
      </c>
      <c r="T50" s="9">
        <v>0</v>
      </c>
      <c r="U50" s="9">
        <v>10</v>
      </c>
      <c r="V50" s="9" t="s">
        <v>38</v>
      </c>
      <c r="W50" s="11"/>
      <c r="X50" s="11"/>
      <c r="Y50" s="11"/>
      <c r="Z50" s="11"/>
      <c r="AA50" s="11"/>
      <c r="AB50" s="11"/>
      <c r="AC50" s="11"/>
      <c r="AD50" s="11"/>
      <c r="AE50" s="11"/>
      <c r="AF50" s="11"/>
      <c r="AG50" s="11"/>
      <c r="AH50" s="11"/>
      <c r="AI50" s="11"/>
      <c r="AJ50" s="11"/>
      <c r="AK50" s="11"/>
      <c r="AL50" s="11"/>
      <c r="AM50" s="11"/>
      <c r="AN50" s="11"/>
      <c r="AO50" s="11"/>
      <c r="AP50" s="11"/>
    </row>
    <row r="51" spans="1:42" ht="12.75" customHeight="1">
      <c r="A51" s="12" t="s">
        <v>89</v>
      </c>
      <c r="B51" s="12" t="s">
        <v>36</v>
      </c>
      <c r="C51" s="12" t="s">
        <v>37</v>
      </c>
      <c r="D51" s="12">
        <v>1.0152999877929687</v>
      </c>
      <c r="E51" s="12">
        <v>4255</v>
      </c>
      <c r="F51" s="12">
        <v>2059</v>
      </c>
      <c r="G51" s="12">
        <v>1965</v>
      </c>
      <c r="H51" s="12">
        <v>4190.8795933794918</v>
      </c>
      <c r="I51" s="12">
        <v>2027.9720523544945</v>
      </c>
      <c r="J51" s="12">
        <v>2075</v>
      </c>
      <c r="K51" s="12">
        <v>1425</v>
      </c>
      <c r="L51" s="12">
        <v>220</v>
      </c>
      <c r="M51" s="12">
        <v>305</v>
      </c>
      <c r="N51" s="13">
        <v>0.14698795180722893</v>
      </c>
      <c r="O51" s="12">
        <v>90</v>
      </c>
      <c r="P51" s="12">
        <v>20</v>
      </c>
      <c r="Q51" s="12">
        <v>110</v>
      </c>
      <c r="R51" s="13">
        <v>5.3012048192771083E-2</v>
      </c>
      <c r="S51" s="12">
        <v>10</v>
      </c>
      <c r="T51" s="12">
        <v>0</v>
      </c>
      <c r="U51" s="12">
        <v>10</v>
      </c>
      <c r="V51" s="12" t="s">
        <v>56</v>
      </c>
      <c r="W51" s="11"/>
      <c r="X51" s="11"/>
      <c r="Y51" s="11"/>
      <c r="Z51" s="11"/>
      <c r="AA51" s="11"/>
      <c r="AB51" s="11"/>
      <c r="AC51" s="11"/>
      <c r="AD51" s="11"/>
      <c r="AE51" s="11"/>
      <c r="AF51" s="11"/>
      <c r="AG51" s="11"/>
      <c r="AH51" s="11"/>
      <c r="AI51" s="11"/>
      <c r="AJ51" s="11"/>
      <c r="AK51" s="11"/>
      <c r="AL51" s="11"/>
      <c r="AM51" s="11"/>
      <c r="AN51" s="11"/>
      <c r="AO51" s="11"/>
      <c r="AP51" s="11"/>
    </row>
    <row r="52" spans="1:42" ht="12.75" customHeight="1">
      <c r="A52" s="9" t="s">
        <v>90</v>
      </c>
      <c r="B52" s="9" t="s">
        <v>36</v>
      </c>
      <c r="C52" s="9" t="s">
        <v>37</v>
      </c>
      <c r="D52" s="9">
        <v>1.0440000152587892</v>
      </c>
      <c r="E52" s="9">
        <v>4223</v>
      </c>
      <c r="F52" s="9">
        <v>1702</v>
      </c>
      <c r="G52" s="9">
        <v>1649</v>
      </c>
      <c r="H52" s="9">
        <v>4045.0190979673434</v>
      </c>
      <c r="I52" s="9">
        <v>1630.2681754062085</v>
      </c>
      <c r="J52" s="9">
        <v>2185</v>
      </c>
      <c r="K52" s="9">
        <v>1615</v>
      </c>
      <c r="L52" s="9">
        <v>165</v>
      </c>
      <c r="M52" s="9">
        <v>255</v>
      </c>
      <c r="N52" s="10">
        <v>0.11670480549199085</v>
      </c>
      <c r="O52" s="9">
        <v>110</v>
      </c>
      <c r="P52" s="9">
        <v>30</v>
      </c>
      <c r="Q52" s="9">
        <v>140</v>
      </c>
      <c r="R52" s="10">
        <v>6.4073226544622428E-2</v>
      </c>
      <c r="S52" s="9">
        <v>0</v>
      </c>
      <c r="T52" s="9">
        <v>0</v>
      </c>
      <c r="U52" s="9">
        <v>10</v>
      </c>
      <c r="V52" s="9" t="s">
        <v>38</v>
      </c>
      <c r="W52" s="11"/>
      <c r="X52" s="11"/>
      <c r="Y52" s="11"/>
      <c r="Z52" s="11"/>
      <c r="AA52" s="11"/>
      <c r="AB52" s="11"/>
      <c r="AC52" s="11"/>
      <c r="AD52" s="11"/>
      <c r="AE52" s="11"/>
      <c r="AF52" s="11"/>
      <c r="AG52" s="11"/>
      <c r="AH52" s="11"/>
      <c r="AI52" s="11"/>
      <c r="AJ52" s="11"/>
      <c r="AK52" s="11"/>
      <c r="AL52" s="11"/>
      <c r="AM52" s="11"/>
      <c r="AN52" s="11"/>
      <c r="AO52" s="11"/>
      <c r="AP52" s="11"/>
    </row>
    <row r="53" spans="1:42" ht="12.75" customHeight="1">
      <c r="A53" s="12" t="s">
        <v>91</v>
      </c>
      <c r="B53" s="12" t="s">
        <v>36</v>
      </c>
      <c r="C53" s="12" t="s">
        <v>37</v>
      </c>
      <c r="D53" s="12">
        <v>0.95639999389648434</v>
      </c>
      <c r="E53" s="12">
        <v>2180</v>
      </c>
      <c r="F53" s="12">
        <v>883</v>
      </c>
      <c r="G53" s="12">
        <v>846</v>
      </c>
      <c r="H53" s="12">
        <v>2279.3810266752798</v>
      </c>
      <c r="I53" s="12">
        <v>923.25387456617989</v>
      </c>
      <c r="J53" s="12">
        <v>1035</v>
      </c>
      <c r="K53" s="12">
        <v>740</v>
      </c>
      <c r="L53" s="12">
        <v>65</v>
      </c>
      <c r="M53" s="12">
        <v>145</v>
      </c>
      <c r="N53" s="13">
        <v>0.14009661835748793</v>
      </c>
      <c r="O53" s="12">
        <v>70</v>
      </c>
      <c r="P53" s="12">
        <v>10</v>
      </c>
      <c r="Q53" s="12">
        <v>80</v>
      </c>
      <c r="R53" s="13">
        <v>7.7294685990338161E-2</v>
      </c>
      <c r="S53" s="12">
        <v>0</v>
      </c>
      <c r="T53" s="12">
        <v>0</v>
      </c>
      <c r="U53" s="12">
        <v>0</v>
      </c>
      <c r="V53" s="12" t="s">
        <v>56</v>
      </c>
      <c r="W53" s="11"/>
      <c r="X53" s="11"/>
      <c r="Y53" s="11"/>
      <c r="Z53" s="11"/>
      <c r="AA53" s="11"/>
      <c r="AB53" s="11"/>
      <c r="AC53" s="11"/>
      <c r="AD53" s="11"/>
      <c r="AE53" s="11"/>
      <c r="AF53" s="11"/>
      <c r="AG53" s="11"/>
      <c r="AH53" s="11"/>
      <c r="AI53" s="11"/>
      <c r="AJ53" s="11"/>
      <c r="AK53" s="11"/>
      <c r="AL53" s="11"/>
      <c r="AM53" s="11"/>
      <c r="AN53" s="11"/>
      <c r="AO53" s="11"/>
      <c r="AP53" s="11"/>
    </row>
    <row r="54" spans="1:42" ht="12.75" customHeight="1">
      <c r="A54" s="12" t="s">
        <v>92</v>
      </c>
      <c r="B54" s="12" t="s">
        <v>36</v>
      </c>
      <c r="C54" s="12" t="s">
        <v>37</v>
      </c>
      <c r="D54" s="12">
        <v>0.74750000000000005</v>
      </c>
      <c r="E54" s="12">
        <v>3398</v>
      </c>
      <c r="F54" s="12">
        <v>1560</v>
      </c>
      <c r="G54" s="12">
        <v>1421</v>
      </c>
      <c r="H54" s="12">
        <v>4545.8193979933103</v>
      </c>
      <c r="I54" s="12">
        <v>2086.9565217391305</v>
      </c>
      <c r="J54" s="12">
        <v>1380</v>
      </c>
      <c r="K54" s="12">
        <v>860</v>
      </c>
      <c r="L54" s="12">
        <v>145</v>
      </c>
      <c r="M54" s="12">
        <v>260</v>
      </c>
      <c r="N54" s="13">
        <v>0.18840579710144928</v>
      </c>
      <c r="O54" s="12">
        <v>85</v>
      </c>
      <c r="P54" s="12">
        <v>25</v>
      </c>
      <c r="Q54" s="12">
        <v>110</v>
      </c>
      <c r="R54" s="13">
        <v>7.9710144927536225E-2</v>
      </c>
      <c r="S54" s="12">
        <v>0</v>
      </c>
      <c r="T54" s="12">
        <v>0</v>
      </c>
      <c r="U54" s="12">
        <v>10</v>
      </c>
      <c r="V54" s="12" t="s">
        <v>56</v>
      </c>
      <c r="W54" s="11"/>
      <c r="X54" s="11"/>
      <c r="Y54" s="11"/>
      <c r="Z54" s="11"/>
      <c r="AA54" s="11"/>
      <c r="AB54" s="11"/>
      <c r="AC54" s="11"/>
      <c r="AD54" s="11"/>
      <c r="AE54" s="11"/>
      <c r="AF54" s="11"/>
      <c r="AG54" s="11"/>
      <c r="AH54" s="11"/>
      <c r="AI54" s="11"/>
      <c r="AJ54" s="11"/>
      <c r="AK54" s="11"/>
      <c r="AL54" s="11"/>
      <c r="AM54" s="11"/>
      <c r="AN54" s="11"/>
      <c r="AO54" s="11"/>
      <c r="AP54" s="11"/>
    </row>
    <row r="55" spans="1:42" ht="12.75" customHeight="1">
      <c r="A55" s="12" t="s">
        <v>93</v>
      </c>
      <c r="B55" s="12" t="s">
        <v>36</v>
      </c>
      <c r="C55" s="12" t="s">
        <v>37</v>
      </c>
      <c r="D55" s="12">
        <v>0.70110000610351564</v>
      </c>
      <c r="E55" s="12">
        <v>3244</v>
      </c>
      <c r="F55" s="12">
        <v>1557</v>
      </c>
      <c r="G55" s="12">
        <v>1356</v>
      </c>
      <c r="H55" s="12">
        <v>4627.014650918476</v>
      </c>
      <c r="I55" s="12">
        <v>2220.7958728360259</v>
      </c>
      <c r="J55" s="12">
        <v>1440</v>
      </c>
      <c r="K55" s="12">
        <v>925</v>
      </c>
      <c r="L55" s="12">
        <v>155</v>
      </c>
      <c r="M55" s="12">
        <v>235</v>
      </c>
      <c r="N55" s="13">
        <v>0.16319444444444445</v>
      </c>
      <c r="O55" s="12">
        <v>85</v>
      </c>
      <c r="P55" s="12">
        <v>35</v>
      </c>
      <c r="Q55" s="12">
        <v>120</v>
      </c>
      <c r="R55" s="13">
        <v>8.3333333333333329E-2</v>
      </c>
      <c r="S55" s="12">
        <v>0</v>
      </c>
      <c r="T55" s="12">
        <v>0</v>
      </c>
      <c r="U55" s="12">
        <v>10</v>
      </c>
      <c r="V55" s="12" t="s">
        <v>56</v>
      </c>
      <c r="W55" s="11"/>
      <c r="X55" s="11"/>
      <c r="Y55" s="11"/>
      <c r="Z55" s="11"/>
      <c r="AA55" s="11"/>
      <c r="AB55" s="11"/>
      <c r="AC55" s="11"/>
      <c r="AD55" s="11"/>
      <c r="AE55" s="11"/>
      <c r="AF55" s="11"/>
      <c r="AG55" s="11"/>
      <c r="AH55" s="11"/>
      <c r="AI55" s="11"/>
      <c r="AJ55" s="11"/>
      <c r="AK55" s="11"/>
      <c r="AL55" s="11"/>
      <c r="AM55" s="11"/>
      <c r="AN55" s="11"/>
      <c r="AO55" s="11"/>
      <c r="AP55" s="11"/>
    </row>
    <row r="56" spans="1:42" ht="12.75" customHeight="1">
      <c r="A56" s="16" t="s">
        <v>94</v>
      </c>
      <c r="B56" s="16" t="s">
        <v>36</v>
      </c>
      <c r="C56" s="16" t="s">
        <v>37</v>
      </c>
      <c r="D56" s="16">
        <v>0.9218000030517578</v>
      </c>
      <c r="E56" s="16">
        <v>4965</v>
      </c>
      <c r="F56" s="16">
        <v>3150</v>
      </c>
      <c r="G56" s="16">
        <v>2805</v>
      </c>
      <c r="H56" s="16">
        <v>5386.2008934287478</v>
      </c>
      <c r="I56" s="16">
        <v>3417.2271529306254</v>
      </c>
      <c r="J56" s="16">
        <v>2455</v>
      </c>
      <c r="K56" s="16">
        <v>1230</v>
      </c>
      <c r="L56" s="16">
        <v>195</v>
      </c>
      <c r="M56" s="16">
        <v>595</v>
      </c>
      <c r="N56" s="17">
        <v>0.24236252545824846</v>
      </c>
      <c r="O56" s="16">
        <v>355</v>
      </c>
      <c r="P56" s="16">
        <v>55</v>
      </c>
      <c r="Q56" s="16">
        <v>410</v>
      </c>
      <c r="R56" s="17">
        <v>0.16700610997963339</v>
      </c>
      <c r="S56" s="16">
        <v>0</v>
      </c>
      <c r="T56" s="16">
        <v>20</v>
      </c>
      <c r="U56" s="16">
        <v>10</v>
      </c>
      <c r="V56" s="16" t="s">
        <v>95</v>
      </c>
      <c r="W56" s="18"/>
      <c r="X56" s="18"/>
      <c r="Y56" s="18"/>
      <c r="Z56" s="18"/>
      <c r="AA56" s="18"/>
      <c r="AB56" s="18"/>
      <c r="AC56" s="18"/>
      <c r="AD56" s="18"/>
      <c r="AE56" s="18"/>
      <c r="AF56" s="18"/>
      <c r="AG56" s="18"/>
      <c r="AH56" s="18"/>
      <c r="AI56" s="18"/>
      <c r="AJ56" s="18"/>
      <c r="AK56" s="18"/>
      <c r="AL56" s="18"/>
      <c r="AM56" s="18"/>
      <c r="AN56" s="18"/>
      <c r="AO56" s="18"/>
      <c r="AP56" s="18"/>
    </row>
    <row r="57" spans="1:42" ht="12.75" customHeight="1">
      <c r="A57" s="16" t="s">
        <v>96</v>
      </c>
      <c r="B57" s="16" t="s">
        <v>36</v>
      </c>
      <c r="C57" s="16" t="s">
        <v>37</v>
      </c>
      <c r="D57" s="16">
        <v>0.43830001831054688</v>
      </c>
      <c r="E57" s="16">
        <v>3894</v>
      </c>
      <c r="F57" s="16">
        <v>2067</v>
      </c>
      <c r="G57" s="16">
        <v>1827</v>
      </c>
      <c r="H57" s="16">
        <v>8884.3254330895343</v>
      </c>
      <c r="I57" s="16">
        <v>4715.9477838202529</v>
      </c>
      <c r="J57" s="16">
        <v>1640</v>
      </c>
      <c r="K57" s="16">
        <v>875</v>
      </c>
      <c r="L57" s="16">
        <v>110</v>
      </c>
      <c r="M57" s="16">
        <v>445</v>
      </c>
      <c r="N57" s="17">
        <v>0.27134146341463417</v>
      </c>
      <c r="O57" s="16">
        <v>160</v>
      </c>
      <c r="P57" s="16">
        <v>15</v>
      </c>
      <c r="Q57" s="16">
        <v>175</v>
      </c>
      <c r="R57" s="17">
        <v>0.10670731707317073</v>
      </c>
      <c r="S57" s="16">
        <v>0</v>
      </c>
      <c r="T57" s="16">
        <v>10</v>
      </c>
      <c r="U57" s="16">
        <v>20</v>
      </c>
      <c r="V57" s="16" t="s">
        <v>95</v>
      </c>
      <c r="W57" s="18"/>
      <c r="X57" s="18"/>
      <c r="Y57" s="18"/>
      <c r="Z57" s="18"/>
      <c r="AA57" s="18"/>
      <c r="AB57" s="18"/>
      <c r="AC57" s="18"/>
      <c r="AD57" s="18"/>
      <c r="AE57" s="18"/>
      <c r="AF57" s="18"/>
      <c r="AG57" s="18"/>
      <c r="AH57" s="18"/>
      <c r="AI57" s="18"/>
      <c r="AJ57" s="18"/>
      <c r="AK57" s="18"/>
      <c r="AL57" s="18"/>
      <c r="AM57" s="18"/>
      <c r="AN57" s="18"/>
      <c r="AO57" s="18"/>
      <c r="AP57" s="18"/>
    </row>
    <row r="58" spans="1:42" ht="12.75" customHeight="1">
      <c r="A58" s="14" t="s">
        <v>97</v>
      </c>
      <c r="B58" s="14" t="s">
        <v>36</v>
      </c>
      <c r="C58" s="14" t="s">
        <v>37</v>
      </c>
      <c r="D58" s="14">
        <v>0.36200000762939455</v>
      </c>
      <c r="E58" s="14">
        <v>2542</v>
      </c>
      <c r="F58" s="14">
        <v>1461</v>
      </c>
      <c r="G58" s="14">
        <v>1317</v>
      </c>
      <c r="H58" s="14">
        <v>7022.099299518326</v>
      </c>
      <c r="I58" s="14">
        <v>4035.9115171503831</v>
      </c>
      <c r="J58" s="14">
        <v>0</v>
      </c>
      <c r="K58" s="14">
        <v>0</v>
      </c>
      <c r="L58" s="14">
        <v>0</v>
      </c>
      <c r="M58" s="14">
        <v>0</v>
      </c>
      <c r="N58" s="15" t="e">
        <v>#DIV/0!</v>
      </c>
      <c r="O58" s="14">
        <v>0</v>
      </c>
      <c r="P58" s="14">
        <v>0</v>
      </c>
      <c r="Q58" s="14">
        <v>0</v>
      </c>
      <c r="R58" s="15" t="e">
        <v>#DIV/0!</v>
      </c>
      <c r="S58" s="14">
        <v>0</v>
      </c>
      <c r="T58" s="14">
        <v>0</v>
      </c>
      <c r="U58" s="14">
        <v>0</v>
      </c>
      <c r="V58" s="14" t="s">
        <v>73</v>
      </c>
      <c r="W58" s="11"/>
      <c r="X58" s="11"/>
      <c r="Y58" s="11"/>
      <c r="Z58" s="11"/>
      <c r="AA58" s="11"/>
      <c r="AB58" s="11"/>
      <c r="AC58" s="11"/>
      <c r="AD58" s="11"/>
      <c r="AE58" s="11"/>
      <c r="AF58" s="11"/>
      <c r="AG58" s="11"/>
      <c r="AH58" s="11"/>
      <c r="AI58" s="11"/>
      <c r="AJ58" s="11"/>
      <c r="AK58" s="11"/>
      <c r="AL58" s="11"/>
      <c r="AM58" s="11"/>
      <c r="AN58" s="11"/>
      <c r="AO58" s="11"/>
      <c r="AP58" s="11"/>
    </row>
    <row r="59" spans="1:42" ht="12.75" customHeight="1">
      <c r="A59" s="16" t="s">
        <v>98</v>
      </c>
      <c r="B59" s="16" t="s">
        <v>36</v>
      </c>
      <c r="C59" s="16" t="s">
        <v>37</v>
      </c>
      <c r="D59" s="16">
        <v>0.31629999160766603</v>
      </c>
      <c r="E59" s="16">
        <v>2586</v>
      </c>
      <c r="F59" s="16">
        <v>2075</v>
      </c>
      <c r="G59" s="16">
        <v>1891</v>
      </c>
      <c r="H59" s="16">
        <v>8175.7827019092601</v>
      </c>
      <c r="I59" s="16">
        <v>6560.2278060563476</v>
      </c>
      <c r="J59" s="16">
        <v>1015</v>
      </c>
      <c r="K59" s="16">
        <v>465</v>
      </c>
      <c r="L59" s="16">
        <v>50</v>
      </c>
      <c r="M59" s="16">
        <v>305</v>
      </c>
      <c r="N59" s="17">
        <v>0.30049261083743845</v>
      </c>
      <c r="O59" s="16">
        <v>170</v>
      </c>
      <c r="P59" s="16">
        <v>0</v>
      </c>
      <c r="Q59" s="16">
        <v>170</v>
      </c>
      <c r="R59" s="17">
        <v>0.16748768472906403</v>
      </c>
      <c r="S59" s="16">
        <v>0</v>
      </c>
      <c r="T59" s="16">
        <v>0</v>
      </c>
      <c r="U59" s="16">
        <v>10</v>
      </c>
      <c r="V59" s="16" t="s">
        <v>95</v>
      </c>
      <c r="W59" s="18"/>
      <c r="X59" s="18"/>
      <c r="Y59" s="18"/>
      <c r="Z59" s="18"/>
      <c r="AA59" s="18"/>
      <c r="AB59" s="18"/>
      <c r="AC59" s="18"/>
      <c r="AD59" s="18"/>
      <c r="AE59" s="18"/>
      <c r="AF59" s="18"/>
      <c r="AG59" s="18"/>
      <c r="AH59" s="18"/>
      <c r="AI59" s="18"/>
      <c r="AJ59" s="18"/>
      <c r="AK59" s="18"/>
      <c r="AL59" s="18"/>
      <c r="AM59" s="18"/>
      <c r="AN59" s="18"/>
      <c r="AO59" s="18"/>
      <c r="AP59" s="18"/>
    </row>
    <row r="60" spans="1:42" ht="12.75" customHeight="1">
      <c r="A60" s="19" t="s">
        <v>99</v>
      </c>
      <c r="B60" s="19" t="s">
        <v>36</v>
      </c>
      <c r="C60" s="19" t="s">
        <v>37</v>
      </c>
      <c r="D60" s="19">
        <v>0.33389999389648439</v>
      </c>
      <c r="E60" s="19">
        <v>3668</v>
      </c>
      <c r="F60" s="19">
        <v>2608</v>
      </c>
      <c r="G60" s="19">
        <v>2423</v>
      </c>
      <c r="H60" s="19">
        <v>10985.325148395039</v>
      </c>
      <c r="I60" s="19">
        <v>7810.7219157617947</v>
      </c>
      <c r="J60" s="19">
        <v>1540</v>
      </c>
      <c r="K60" s="19">
        <v>805</v>
      </c>
      <c r="L60" s="19">
        <v>85</v>
      </c>
      <c r="M60" s="19">
        <v>320</v>
      </c>
      <c r="N60" s="20">
        <v>0.20779220779220781</v>
      </c>
      <c r="O60" s="19">
        <v>315</v>
      </c>
      <c r="P60" s="19">
        <v>10</v>
      </c>
      <c r="Q60" s="19">
        <v>325</v>
      </c>
      <c r="R60" s="20">
        <v>0.21103896103896103</v>
      </c>
      <c r="S60" s="19">
        <v>0</v>
      </c>
      <c r="T60" s="19">
        <v>0</v>
      </c>
      <c r="U60" s="19">
        <v>0</v>
      </c>
      <c r="V60" s="19" t="s">
        <v>95</v>
      </c>
      <c r="W60" s="11"/>
      <c r="X60" s="11"/>
      <c r="Y60" s="11"/>
      <c r="Z60" s="11"/>
      <c r="AA60" s="11"/>
      <c r="AB60" s="11"/>
      <c r="AC60" s="11"/>
      <c r="AD60" s="11"/>
      <c r="AE60" s="11"/>
      <c r="AF60" s="11"/>
      <c r="AG60" s="11"/>
      <c r="AH60" s="11"/>
      <c r="AI60" s="11"/>
      <c r="AJ60" s="11"/>
      <c r="AK60" s="11"/>
      <c r="AL60" s="11"/>
      <c r="AM60" s="11"/>
      <c r="AN60" s="11"/>
      <c r="AO60" s="11"/>
      <c r="AP60" s="11"/>
    </row>
    <row r="61" spans="1:42" ht="12.75" customHeight="1">
      <c r="A61" s="19" t="s">
        <v>100</v>
      </c>
      <c r="B61" s="19" t="s">
        <v>36</v>
      </c>
      <c r="C61" s="19" t="s">
        <v>37</v>
      </c>
      <c r="D61" s="19">
        <v>0.34590000152587891</v>
      </c>
      <c r="E61" s="19">
        <v>5140</v>
      </c>
      <c r="F61" s="19">
        <v>3278</v>
      </c>
      <c r="G61" s="19">
        <v>3041</v>
      </c>
      <c r="H61" s="19">
        <v>14859.785999785388</v>
      </c>
      <c r="I61" s="19">
        <v>9476.7273360499039</v>
      </c>
      <c r="J61" s="19">
        <v>2765</v>
      </c>
      <c r="K61" s="19">
        <v>1400</v>
      </c>
      <c r="L61" s="19">
        <v>190</v>
      </c>
      <c r="M61" s="19">
        <v>565</v>
      </c>
      <c r="N61" s="20">
        <v>0.20433996383363473</v>
      </c>
      <c r="O61" s="19">
        <v>535</v>
      </c>
      <c r="P61" s="19">
        <v>55</v>
      </c>
      <c r="Q61" s="19">
        <v>590</v>
      </c>
      <c r="R61" s="20">
        <v>0.21338155515370705</v>
      </c>
      <c r="S61" s="19">
        <v>0</v>
      </c>
      <c r="T61" s="19">
        <v>10</v>
      </c>
      <c r="U61" s="19">
        <v>10</v>
      </c>
      <c r="V61" s="19" t="s">
        <v>95</v>
      </c>
      <c r="W61" s="11"/>
      <c r="X61" s="11"/>
      <c r="Y61" s="11"/>
      <c r="Z61" s="11"/>
      <c r="AA61" s="11"/>
      <c r="AB61" s="11"/>
      <c r="AC61" s="11"/>
      <c r="AD61" s="11"/>
      <c r="AE61" s="11"/>
      <c r="AF61" s="11"/>
      <c r="AG61" s="11"/>
      <c r="AH61" s="11"/>
      <c r="AI61" s="11"/>
      <c r="AJ61" s="11"/>
      <c r="AK61" s="11"/>
      <c r="AL61" s="11"/>
      <c r="AM61" s="11"/>
      <c r="AN61" s="11"/>
      <c r="AO61" s="11"/>
      <c r="AP61" s="11"/>
    </row>
    <row r="62" spans="1:42" ht="12.75" customHeight="1">
      <c r="A62" s="19" t="s">
        <v>101</v>
      </c>
      <c r="B62" s="19" t="s">
        <v>36</v>
      </c>
      <c r="C62" s="19" t="s">
        <v>37</v>
      </c>
      <c r="D62" s="19">
        <v>0.34189998626708984</v>
      </c>
      <c r="E62" s="19">
        <v>2037</v>
      </c>
      <c r="F62" s="19">
        <v>1135</v>
      </c>
      <c r="G62" s="19">
        <v>1071</v>
      </c>
      <c r="H62" s="19">
        <v>5957.8826610677606</v>
      </c>
      <c r="I62" s="19">
        <v>3319.6842515031458</v>
      </c>
      <c r="J62" s="19">
        <v>1160</v>
      </c>
      <c r="K62" s="19">
        <v>645</v>
      </c>
      <c r="L62" s="19">
        <v>60</v>
      </c>
      <c r="M62" s="19">
        <v>165</v>
      </c>
      <c r="N62" s="20">
        <v>0.14224137931034483</v>
      </c>
      <c r="O62" s="19">
        <v>220</v>
      </c>
      <c r="P62" s="19">
        <v>25</v>
      </c>
      <c r="Q62" s="19">
        <v>245</v>
      </c>
      <c r="R62" s="20">
        <v>0.21120689655172414</v>
      </c>
      <c r="S62" s="19">
        <v>15</v>
      </c>
      <c r="T62" s="19">
        <v>10</v>
      </c>
      <c r="U62" s="19">
        <v>25</v>
      </c>
      <c r="V62" s="19" t="s">
        <v>95</v>
      </c>
      <c r="W62" s="11"/>
      <c r="X62" s="11"/>
      <c r="Y62" s="11"/>
      <c r="Z62" s="11"/>
      <c r="AA62" s="11"/>
      <c r="AB62" s="11"/>
      <c r="AC62" s="11"/>
      <c r="AD62" s="11"/>
      <c r="AE62" s="11"/>
      <c r="AF62" s="11"/>
      <c r="AG62" s="11"/>
      <c r="AH62" s="11"/>
      <c r="AI62" s="11"/>
      <c r="AJ62" s="11"/>
      <c r="AK62" s="11"/>
      <c r="AL62" s="11"/>
      <c r="AM62" s="11"/>
      <c r="AN62" s="11"/>
      <c r="AO62" s="11"/>
      <c r="AP62" s="11"/>
    </row>
    <row r="63" spans="1:42" ht="12.75" customHeight="1">
      <c r="A63" s="19" t="s">
        <v>102</v>
      </c>
      <c r="B63" s="19" t="s">
        <v>36</v>
      </c>
      <c r="C63" s="19" t="s">
        <v>37</v>
      </c>
      <c r="D63" s="19">
        <v>0.41029998779296872</v>
      </c>
      <c r="E63" s="19">
        <v>2134</v>
      </c>
      <c r="F63" s="19">
        <v>1225</v>
      </c>
      <c r="G63" s="19">
        <v>1048</v>
      </c>
      <c r="H63" s="19">
        <v>5201.0725407985747</v>
      </c>
      <c r="I63" s="19">
        <v>2985.6203666720967</v>
      </c>
      <c r="J63" s="19">
        <v>1075</v>
      </c>
      <c r="K63" s="19">
        <v>570</v>
      </c>
      <c r="L63" s="19">
        <v>70</v>
      </c>
      <c r="M63" s="19">
        <v>190</v>
      </c>
      <c r="N63" s="20">
        <v>0.17674418604651163</v>
      </c>
      <c r="O63" s="19">
        <v>205</v>
      </c>
      <c r="P63" s="19">
        <v>40</v>
      </c>
      <c r="Q63" s="19">
        <v>245</v>
      </c>
      <c r="R63" s="20">
        <v>0.22790697674418606</v>
      </c>
      <c r="S63" s="19">
        <v>0</v>
      </c>
      <c r="T63" s="19">
        <v>0</v>
      </c>
      <c r="U63" s="19">
        <v>0</v>
      </c>
      <c r="V63" s="19" t="s">
        <v>95</v>
      </c>
      <c r="W63" s="11"/>
      <c r="X63" s="11"/>
      <c r="Y63" s="11"/>
      <c r="Z63" s="11"/>
      <c r="AA63" s="11"/>
      <c r="AB63" s="11"/>
      <c r="AC63" s="11"/>
      <c r="AD63" s="11"/>
      <c r="AE63" s="11"/>
      <c r="AF63" s="11"/>
      <c r="AG63" s="11"/>
      <c r="AH63" s="11"/>
      <c r="AI63" s="11"/>
      <c r="AJ63" s="11"/>
      <c r="AK63" s="11"/>
      <c r="AL63" s="11"/>
      <c r="AM63" s="11"/>
      <c r="AN63" s="11"/>
      <c r="AO63" s="11"/>
      <c r="AP63" s="11"/>
    </row>
    <row r="64" spans="1:42" ht="12.75" customHeight="1">
      <c r="A64" s="19" t="s">
        <v>103</v>
      </c>
      <c r="B64" s="19" t="s">
        <v>36</v>
      </c>
      <c r="C64" s="19" t="s">
        <v>37</v>
      </c>
      <c r="D64" s="19">
        <v>1.4861999511718751</v>
      </c>
      <c r="E64" s="19">
        <v>2730</v>
      </c>
      <c r="F64" s="19">
        <v>1299</v>
      </c>
      <c r="G64" s="19">
        <v>1227</v>
      </c>
      <c r="H64" s="19">
        <v>1836.8995355217064</v>
      </c>
      <c r="I64" s="19">
        <v>874.04120756142731</v>
      </c>
      <c r="J64" s="19">
        <v>1560</v>
      </c>
      <c r="K64" s="19">
        <v>960</v>
      </c>
      <c r="L64" s="19">
        <v>190</v>
      </c>
      <c r="M64" s="19">
        <v>205</v>
      </c>
      <c r="N64" s="20">
        <v>0.13141025641025642</v>
      </c>
      <c r="O64" s="19">
        <v>185</v>
      </c>
      <c r="P64" s="19">
        <v>20</v>
      </c>
      <c r="Q64" s="19">
        <v>205</v>
      </c>
      <c r="R64" s="20">
        <v>0.13141025641025642</v>
      </c>
      <c r="S64" s="19">
        <v>0</v>
      </c>
      <c r="T64" s="19">
        <v>0</v>
      </c>
      <c r="U64" s="19">
        <v>0</v>
      </c>
      <c r="V64" s="19" t="s">
        <v>95</v>
      </c>
      <c r="W64" s="11"/>
      <c r="X64" s="11"/>
      <c r="Y64" s="11"/>
      <c r="Z64" s="11"/>
      <c r="AA64" s="11"/>
      <c r="AB64" s="11"/>
      <c r="AC64" s="11"/>
      <c r="AD64" s="11"/>
      <c r="AE64" s="11"/>
      <c r="AF64" s="11"/>
      <c r="AG64" s="11"/>
      <c r="AH64" s="11"/>
      <c r="AI64" s="11"/>
      <c r="AJ64" s="11"/>
      <c r="AK64" s="11"/>
      <c r="AL64" s="11"/>
      <c r="AM64" s="11"/>
      <c r="AN64" s="11"/>
      <c r="AO64" s="11"/>
      <c r="AP64" s="11"/>
    </row>
    <row r="65" spans="1:42" ht="12.75" customHeight="1">
      <c r="A65" s="19" t="s">
        <v>104</v>
      </c>
      <c r="B65" s="19" t="s">
        <v>36</v>
      </c>
      <c r="C65" s="19" t="s">
        <v>37</v>
      </c>
      <c r="D65" s="19">
        <v>1.9022000122070313</v>
      </c>
      <c r="E65" s="19">
        <v>3633</v>
      </c>
      <c r="F65" s="19">
        <v>2374</v>
      </c>
      <c r="G65" s="19">
        <v>1595</v>
      </c>
      <c r="H65" s="19">
        <v>1909.8937949142396</v>
      </c>
      <c r="I65" s="19">
        <v>1248.028590455933</v>
      </c>
      <c r="J65" s="19">
        <v>1630</v>
      </c>
      <c r="K65" s="19">
        <v>1065</v>
      </c>
      <c r="L65" s="19">
        <v>80</v>
      </c>
      <c r="M65" s="19">
        <v>255</v>
      </c>
      <c r="N65" s="20">
        <v>0.15644171779141106</v>
      </c>
      <c r="O65" s="19">
        <v>185</v>
      </c>
      <c r="P65" s="19">
        <v>35</v>
      </c>
      <c r="Q65" s="19">
        <v>220</v>
      </c>
      <c r="R65" s="20">
        <v>0.13496932515337423</v>
      </c>
      <c r="S65" s="19">
        <v>0</v>
      </c>
      <c r="T65" s="19">
        <v>0</v>
      </c>
      <c r="U65" s="19">
        <v>0</v>
      </c>
      <c r="V65" s="19" t="s">
        <v>95</v>
      </c>
      <c r="W65" s="11"/>
      <c r="X65" s="11"/>
      <c r="Y65" s="11"/>
      <c r="Z65" s="11"/>
      <c r="AA65" s="11"/>
      <c r="AB65" s="11"/>
      <c r="AC65" s="11"/>
      <c r="AD65" s="11"/>
      <c r="AE65" s="11"/>
      <c r="AF65" s="11"/>
      <c r="AG65" s="11"/>
      <c r="AH65" s="11"/>
      <c r="AI65" s="11"/>
      <c r="AJ65" s="11"/>
      <c r="AK65" s="11"/>
      <c r="AL65" s="11"/>
      <c r="AM65" s="11"/>
      <c r="AN65" s="11"/>
      <c r="AO65" s="11"/>
      <c r="AP65" s="11"/>
    </row>
    <row r="66" spans="1:42" ht="12.75" customHeight="1">
      <c r="A66" s="12" t="s">
        <v>105</v>
      </c>
      <c r="B66" s="12" t="s">
        <v>36</v>
      </c>
      <c r="C66" s="12" t="s">
        <v>37</v>
      </c>
      <c r="D66" s="12">
        <v>1.2223999786376953</v>
      </c>
      <c r="E66" s="12">
        <v>4585</v>
      </c>
      <c r="F66" s="12">
        <v>2630</v>
      </c>
      <c r="G66" s="12">
        <v>2328</v>
      </c>
      <c r="H66" s="12">
        <v>3750.8181283754252</v>
      </c>
      <c r="I66" s="12">
        <v>2151.5052732011709</v>
      </c>
      <c r="J66" s="12">
        <v>2080</v>
      </c>
      <c r="K66" s="12">
        <v>1290</v>
      </c>
      <c r="L66" s="12">
        <v>140</v>
      </c>
      <c r="M66" s="12">
        <v>410</v>
      </c>
      <c r="N66" s="13">
        <v>0.19711538461538461</v>
      </c>
      <c r="O66" s="12">
        <v>165</v>
      </c>
      <c r="P66" s="12">
        <v>50</v>
      </c>
      <c r="Q66" s="12">
        <v>215</v>
      </c>
      <c r="R66" s="13">
        <v>0.10336538461538461</v>
      </c>
      <c r="S66" s="12">
        <v>0</v>
      </c>
      <c r="T66" s="12">
        <v>15</v>
      </c>
      <c r="U66" s="12">
        <v>0</v>
      </c>
      <c r="V66" s="12" t="s">
        <v>56</v>
      </c>
      <c r="W66" s="11"/>
      <c r="X66" s="11"/>
      <c r="Y66" s="11"/>
      <c r="Z66" s="11"/>
      <c r="AA66" s="11"/>
      <c r="AB66" s="11"/>
      <c r="AC66" s="11"/>
      <c r="AD66" s="11"/>
      <c r="AE66" s="11"/>
      <c r="AF66" s="11"/>
      <c r="AG66" s="11"/>
      <c r="AH66" s="11"/>
      <c r="AI66" s="11"/>
      <c r="AJ66" s="11"/>
      <c r="AK66" s="11"/>
      <c r="AL66" s="11"/>
      <c r="AM66" s="11"/>
      <c r="AN66" s="11"/>
      <c r="AO66" s="11"/>
      <c r="AP66" s="11"/>
    </row>
    <row r="67" spans="1:42" ht="12.75" customHeight="1">
      <c r="A67" s="19" t="s">
        <v>106</v>
      </c>
      <c r="B67" s="19" t="s">
        <v>36</v>
      </c>
      <c r="C67" s="19" t="s">
        <v>37</v>
      </c>
      <c r="D67" s="19">
        <v>3.1516000366210939</v>
      </c>
      <c r="E67" s="19">
        <v>3351</v>
      </c>
      <c r="F67" s="19">
        <v>1759</v>
      </c>
      <c r="G67" s="19">
        <v>1304</v>
      </c>
      <c r="H67" s="19">
        <v>1063.26943808285</v>
      </c>
      <c r="I67" s="19">
        <v>558.1291977283596</v>
      </c>
      <c r="J67" s="19">
        <v>1780</v>
      </c>
      <c r="K67" s="19">
        <v>955</v>
      </c>
      <c r="L67" s="19">
        <v>70</v>
      </c>
      <c r="M67" s="19">
        <v>185</v>
      </c>
      <c r="N67" s="20">
        <v>0.10393258426966293</v>
      </c>
      <c r="O67" s="19">
        <v>505</v>
      </c>
      <c r="P67" s="19">
        <v>55</v>
      </c>
      <c r="Q67" s="19">
        <v>560</v>
      </c>
      <c r="R67" s="20">
        <v>0.3146067415730337</v>
      </c>
      <c r="S67" s="19">
        <v>0</v>
      </c>
      <c r="T67" s="19">
        <v>0</v>
      </c>
      <c r="U67" s="19">
        <v>15</v>
      </c>
      <c r="V67" s="19" t="s">
        <v>95</v>
      </c>
      <c r="W67" s="11"/>
      <c r="X67" s="11"/>
      <c r="Y67" s="11"/>
      <c r="Z67" s="11"/>
      <c r="AA67" s="11"/>
      <c r="AB67" s="11"/>
      <c r="AC67" s="11"/>
      <c r="AD67" s="11"/>
      <c r="AE67" s="11"/>
      <c r="AF67" s="11"/>
      <c r="AG67" s="11"/>
      <c r="AH67" s="11"/>
      <c r="AI67" s="11"/>
      <c r="AJ67" s="11"/>
      <c r="AK67" s="11"/>
      <c r="AL67" s="11"/>
      <c r="AM67" s="11"/>
      <c r="AN67" s="11"/>
      <c r="AO67" s="11"/>
      <c r="AP67" s="11"/>
    </row>
    <row r="68" spans="1:42" ht="12.75" customHeight="1">
      <c r="A68" s="19" t="s">
        <v>107</v>
      </c>
      <c r="B68" s="19" t="s">
        <v>36</v>
      </c>
      <c r="C68" s="19" t="s">
        <v>37</v>
      </c>
      <c r="D68" s="19">
        <v>1.25</v>
      </c>
      <c r="E68" s="19">
        <v>3212</v>
      </c>
      <c r="F68" s="19">
        <v>1608</v>
      </c>
      <c r="G68" s="19">
        <v>1444</v>
      </c>
      <c r="H68" s="19">
        <v>2569.6</v>
      </c>
      <c r="I68" s="19">
        <v>1286.4000000000001</v>
      </c>
      <c r="J68" s="19">
        <v>1475</v>
      </c>
      <c r="K68" s="19">
        <v>890</v>
      </c>
      <c r="L68" s="19">
        <v>110</v>
      </c>
      <c r="M68" s="19">
        <v>205</v>
      </c>
      <c r="N68" s="20">
        <v>0.13898305084745763</v>
      </c>
      <c r="O68" s="19">
        <v>155</v>
      </c>
      <c r="P68" s="19">
        <v>100</v>
      </c>
      <c r="Q68" s="19">
        <v>255</v>
      </c>
      <c r="R68" s="20">
        <v>0.17288135593220338</v>
      </c>
      <c r="S68" s="19">
        <v>0</v>
      </c>
      <c r="T68" s="19">
        <v>0</v>
      </c>
      <c r="U68" s="19">
        <v>10</v>
      </c>
      <c r="V68" s="19" t="s">
        <v>95</v>
      </c>
      <c r="W68" s="11"/>
      <c r="X68" s="11"/>
      <c r="Y68" s="11"/>
      <c r="Z68" s="11"/>
      <c r="AA68" s="11"/>
      <c r="AB68" s="11"/>
      <c r="AC68" s="11"/>
      <c r="AD68" s="11"/>
      <c r="AE68" s="11"/>
      <c r="AF68" s="11"/>
      <c r="AG68" s="11"/>
      <c r="AH68" s="11"/>
      <c r="AI68" s="11"/>
      <c r="AJ68" s="11"/>
      <c r="AK68" s="11"/>
      <c r="AL68" s="11"/>
      <c r="AM68" s="11"/>
      <c r="AN68" s="11"/>
      <c r="AO68" s="11"/>
      <c r="AP68" s="11"/>
    </row>
    <row r="69" spans="1:42" ht="12.75" customHeight="1">
      <c r="A69" s="19" t="s">
        <v>108</v>
      </c>
      <c r="B69" s="19" t="s">
        <v>36</v>
      </c>
      <c r="C69" s="19" t="s">
        <v>37</v>
      </c>
      <c r="D69" s="19">
        <v>1.2306999969482422</v>
      </c>
      <c r="E69" s="19">
        <v>2871</v>
      </c>
      <c r="F69" s="19">
        <v>1549</v>
      </c>
      <c r="G69" s="19">
        <v>1466</v>
      </c>
      <c r="H69" s="19">
        <v>2332.8187268377328</v>
      </c>
      <c r="I69" s="19">
        <v>1258.6333012440432</v>
      </c>
      <c r="J69" s="19">
        <v>1260</v>
      </c>
      <c r="K69" s="19">
        <v>780</v>
      </c>
      <c r="L69" s="19">
        <v>115</v>
      </c>
      <c r="M69" s="19">
        <v>125</v>
      </c>
      <c r="N69" s="20">
        <v>9.9206349206349201E-2</v>
      </c>
      <c r="O69" s="19">
        <v>205</v>
      </c>
      <c r="P69" s="19">
        <v>15</v>
      </c>
      <c r="Q69" s="19">
        <v>220</v>
      </c>
      <c r="R69" s="20">
        <v>0.17460317460317459</v>
      </c>
      <c r="S69" s="19">
        <v>0</v>
      </c>
      <c r="T69" s="19">
        <v>0</v>
      </c>
      <c r="U69" s="19">
        <v>10</v>
      </c>
      <c r="V69" s="19" t="s">
        <v>95</v>
      </c>
      <c r="W69" s="11"/>
      <c r="X69" s="11"/>
      <c r="Y69" s="11"/>
      <c r="Z69" s="11"/>
      <c r="AA69" s="11"/>
      <c r="AB69" s="11"/>
      <c r="AC69" s="11"/>
      <c r="AD69" s="11"/>
      <c r="AE69" s="11"/>
      <c r="AF69" s="11"/>
      <c r="AG69" s="11"/>
      <c r="AH69" s="11"/>
      <c r="AI69" s="11"/>
      <c r="AJ69" s="11"/>
      <c r="AK69" s="11"/>
      <c r="AL69" s="11"/>
      <c r="AM69" s="11"/>
      <c r="AN69" s="11"/>
      <c r="AO69" s="11"/>
      <c r="AP69" s="11"/>
    </row>
    <row r="70" spans="1:42" ht="12.75" customHeight="1">
      <c r="A70" s="19" t="s">
        <v>109</v>
      </c>
      <c r="B70" s="19" t="s">
        <v>36</v>
      </c>
      <c r="C70" s="19" t="s">
        <v>37</v>
      </c>
      <c r="D70" s="19">
        <v>0.37040000915527344</v>
      </c>
      <c r="E70" s="19">
        <v>1761</v>
      </c>
      <c r="F70" s="19">
        <v>956</v>
      </c>
      <c r="G70" s="19">
        <v>838</v>
      </c>
      <c r="H70" s="19">
        <v>4754.3195369138894</v>
      </c>
      <c r="I70" s="19">
        <v>2580.9934567232699</v>
      </c>
      <c r="J70" s="19">
        <v>625</v>
      </c>
      <c r="K70" s="19">
        <v>245</v>
      </c>
      <c r="L70" s="19">
        <v>35</v>
      </c>
      <c r="M70" s="19">
        <v>175</v>
      </c>
      <c r="N70" s="20">
        <v>0.28000000000000003</v>
      </c>
      <c r="O70" s="19">
        <v>160</v>
      </c>
      <c r="P70" s="19">
        <v>0</v>
      </c>
      <c r="Q70" s="19">
        <v>160</v>
      </c>
      <c r="R70" s="20">
        <v>0.25600000000000001</v>
      </c>
      <c r="S70" s="19">
        <v>0</v>
      </c>
      <c r="T70" s="19">
        <v>0</v>
      </c>
      <c r="U70" s="19">
        <v>10</v>
      </c>
      <c r="V70" s="19" t="s">
        <v>95</v>
      </c>
      <c r="W70" s="11"/>
      <c r="X70" s="11"/>
      <c r="Y70" s="11"/>
      <c r="Z70" s="11"/>
      <c r="AA70" s="11"/>
      <c r="AB70" s="11"/>
      <c r="AC70" s="11"/>
      <c r="AD70" s="11"/>
      <c r="AE70" s="11"/>
      <c r="AF70" s="11"/>
      <c r="AG70" s="11"/>
      <c r="AH70" s="11"/>
      <c r="AI70" s="11"/>
      <c r="AJ70" s="11"/>
      <c r="AK70" s="11"/>
      <c r="AL70" s="11"/>
      <c r="AM70" s="11"/>
      <c r="AN70" s="11"/>
      <c r="AO70" s="11"/>
      <c r="AP70" s="11"/>
    </row>
    <row r="71" spans="1:42" ht="12.75" customHeight="1">
      <c r="A71" s="19" t="s">
        <v>110</v>
      </c>
      <c r="B71" s="19" t="s">
        <v>36</v>
      </c>
      <c r="C71" s="19" t="s">
        <v>37</v>
      </c>
      <c r="D71" s="19">
        <v>0.44310001373291014</v>
      </c>
      <c r="E71" s="19">
        <v>2597</v>
      </c>
      <c r="F71" s="19">
        <v>1333</v>
      </c>
      <c r="G71" s="19">
        <v>1105</v>
      </c>
      <c r="H71" s="19">
        <v>5860.9792812270325</v>
      </c>
      <c r="I71" s="19">
        <v>3008.3501662978956</v>
      </c>
      <c r="J71" s="19">
        <v>775</v>
      </c>
      <c r="K71" s="19">
        <v>330</v>
      </c>
      <c r="L71" s="19">
        <v>120</v>
      </c>
      <c r="M71" s="19">
        <v>125</v>
      </c>
      <c r="N71" s="20">
        <v>0.16129032258064516</v>
      </c>
      <c r="O71" s="19">
        <v>165</v>
      </c>
      <c r="P71" s="19">
        <v>20</v>
      </c>
      <c r="Q71" s="19">
        <v>185</v>
      </c>
      <c r="R71" s="20">
        <v>0.23870967741935484</v>
      </c>
      <c r="S71" s="19">
        <v>0</v>
      </c>
      <c r="T71" s="19">
        <v>15</v>
      </c>
      <c r="U71" s="19">
        <v>15</v>
      </c>
      <c r="V71" s="19" t="s">
        <v>95</v>
      </c>
      <c r="W71" s="11"/>
      <c r="X71" s="11"/>
      <c r="Y71" s="11"/>
      <c r="Z71" s="11"/>
      <c r="AA71" s="11"/>
      <c r="AB71" s="11"/>
      <c r="AC71" s="11"/>
      <c r="AD71" s="11"/>
      <c r="AE71" s="11"/>
      <c r="AF71" s="11"/>
      <c r="AG71" s="11"/>
      <c r="AH71" s="11"/>
      <c r="AI71" s="11"/>
      <c r="AJ71" s="11"/>
      <c r="AK71" s="11"/>
      <c r="AL71" s="11"/>
      <c r="AM71" s="11"/>
      <c r="AN71" s="11"/>
      <c r="AO71" s="11"/>
      <c r="AP71" s="11"/>
    </row>
    <row r="72" spans="1:42" ht="12.75" customHeight="1">
      <c r="A72" s="19" t="s">
        <v>111</v>
      </c>
      <c r="B72" s="19" t="s">
        <v>36</v>
      </c>
      <c r="C72" s="19" t="s">
        <v>37</v>
      </c>
      <c r="D72" s="19">
        <v>0.54930000305175786</v>
      </c>
      <c r="E72" s="19">
        <v>4442</v>
      </c>
      <c r="F72" s="19">
        <v>2514</v>
      </c>
      <c r="G72" s="19">
        <v>2219</v>
      </c>
      <c r="H72" s="19">
        <v>8086.6556987465592</v>
      </c>
      <c r="I72" s="19">
        <v>4576.7339996958235</v>
      </c>
      <c r="J72" s="19">
        <v>1445</v>
      </c>
      <c r="K72" s="19">
        <v>780</v>
      </c>
      <c r="L72" s="19">
        <v>195</v>
      </c>
      <c r="M72" s="19">
        <v>295</v>
      </c>
      <c r="N72" s="20">
        <v>0.20415224913494809</v>
      </c>
      <c r="O72" s="19">
        <v>125</v>
      </c>
      <c r="P72" s="19">
        <v>30</v>
      </c>
      <c r="Q72" s="19">
        <v>155</v>
      </c>
      <c r="R72" s="20">
        <v>0.10726643598615918</v>
      </c>
      <c r="S72" s="19">
        <v>0</v>
      </c>
      <c r="T72" s="19">
        <v>0</v>
      </c>
      <c r="U72" s="19">
        <v>15</v>
      </c>
      <c r="V72" s="19" t="s">
        <v>95</v>
      </c>
      <c r="W72" s="11"/>
      <c r="X72" s="11"/>
      <c r="Y72" s="11"/>
      <c r="Z72" s="11"/>
      <c r="AA72" s="11"/>
      <c r="AB72" s="11"/>
      <c r="AC72" s="11"/>
      <c r="AD72" s="11"/>
      <c r="AE72" s="11"/>
      <c r="AF72" s="11"/>
      <c r="AG72" s="11"/>
      <c r="AH72" s="11"/>
      <c r="AI72" s="11"/>
      <c r="AJ72" s="11"/>
      <c r="AK72" s="11"/>
      <c r="AL72" s="11"/>
      <c r="AM72" s="11"/>
      <c r="AN72" s="11"/>
      <c r="AO72" s="11"/>
      <c r="AP72" s="11"/>
    </row>
    <row r="73" spans="1:42" ht="12.75" customHeight="1">
      <c r="A73" s="19" t="s">
        <v>112</v>
      </c>
      <c r="B73" s="19" t="s">
        <v>36</v>
      </c>
      <c r="C73" s="19" t="s">
        <v>37</v>
      </c>
      <c r="D73" s="19">
        <v>0.54610000610351561</v>
      </c>
      <c r="E73" s="19">
        <v>4236</v>
      </c>
      <c r="F73" s="19">
        <v>2215</v>
      </c>
      <c r="G73" s="19">
        <v>1915</v>
      </c>
      <c r="H73" s="19">
        <v>7756.8210083430176</v>
      </c>
      <c r="I73" s="19">
        <v>4056.0336481302606</v>
      </c>
      <c r="J73" s="19">
        <v>1550</v>
      </c>
      <c r="K73" s="19">
        <v>865</v>
      </c>
      <c r="L73" s="19">
        <v>210</v>
      </c>
      <c r="M73" s="19">
        <v>280</v>
      </c>
      <c r="N73" s="20">
        <v>0.18064516129032257</v>
      </c>
      <c r="O73" s="19">
        <v>165</v>
      </c>
      <c r="P73" s="19">
        <v>10</v>
      </c>
      <c r="Q73" s="19">
        <v>175</v>
      </c>
      <c r="R73" s="20">
        <v>0.11290322580645161</v>
      </c>
      <c r="S73" s="19">
        <v>0</v>
      </c>
      <c r="T73" s="19">
        <v>0</v>
      </c>
      <c r="U73" s="19">
        <v>20</v>
      </c>
      <c r="V73" s="19" t="s">
        <v>95</v>
      </c>
      <c r="W73" s="11"/>
      <c r="X73" s="11"/>
      <c r="Y73" s="11"/>
      <c r="Z73" s="11"/>
      <c r="AA73" s="11"/>
      <c r="AB73" s="11"/>
      <c r="AC73" s="11"/>
      <c r="AD73" s="11"/>
      <c r="AE73" s="11"/>
      <c r="AF73" s="11"/>
      <c r="AG73" s="11"/>
      <c r="AH73" s="11"/>
      <c r="AI73" s="11"/>
      <c r="AJ73" s="11"/>
      <c r="AK73" s="11"/>
      <c r="AL73" s="11"/>
      <c r="AM73" s="11"/>
      <c r="AN73" s="11"/>
      <c r="AO73" s="11"/>
      <c r="AP73" s="11"/>
    </row>
    <row r="74" spans="1:42" ht="12.75" customHeight="1">
      <c r="A74" s="12" t="s">
        <v>113</v>
      </c>
      <c r="B74" s="12" t="s">
        <v>36</v>
      </c>
      <c r="C74" s="12" t="s">
        <v>37</v>
      </c>
      <c r="D74" s="12">
        <v>0.52450000762939453</v>
      </c>
      <c r="E74" s="12">
        <v>3778</v>
      </c>
      <c r="F74" s="12">
        <v>1920</v>
      </c>
      <c r="G74" s="12">
        <v>1720</v>
      </c>
      <c r="H74" s="12">
        <v>7203.0504195330532</v>
      </c>
      <c r="I74" s="12">
        <v>3660.6291173910699</v>
      </c>
      <c r="J74" s="12">
        <v>1775</v>
      </c>
      <c r="K74" s="12">
        <v>1055</v>
      </c>
      <c r="L74" s="12">
        <v>140</v>
      </c>
      <c r="M74" s="12">
        <v>380</v>
      </c>
      <c r="N74" s="13">
        <v>0.21408450704225351</v>
      </c>
      <c r="O74" s="12">
        <v>155</v>
      </c>
      <c r="P74" s="12">
        <v>30</v>
      </c>
      <c r="Q74" s="12">
        <v>185</v>
      </c>
      <c r="R74" s="13">
        <v>0.10422535211267606</v>
      </c>
      <c r="S74" s="12">
        <v>0</v>
      </c>
      <c r="T74" s="12">
        <v>20</v>
      </c>
      <c r="U74" s="12">
        <v>0</v>
      </c>
      <c r="V74" s="12" t="s">
        <v>56</v>
      </c>
      <c r="W74" s="11"/>
      <c r="X74" s="11"/>
      <c r="Y74" s="11"/>
      <c r="Z74" s="11"/>
      <c r="AA74" s="11"/>
      <c r="AB74" s="11"/>
      <c r="AC74" s="11"/>
      <c r="AD74" s="11"/>
      <c r="AE74" s="11"/>
      <c r="AF74" s="11"/>
      <c r="AG74" s="11"/>
      <c r="AH74" s="11"/>
      <c r="AI74" s="11"/>
      <c r="AJ74" s="11"/>
      <c r="AK74" s="11"/>
      <c r="AL74" s="11"/>
      <c r="AM74" s="11"/>
      <c r="AN74" s="11"/>
      <c r="AO74" s="11"/>
      <c r="AP74" s="11"/>
    </row>
    <row r="75" spans="1:42" ht="12.75" customHeight="1">
      <c r="A75" s="12" t="s">
        <v>114</v>
      </c>
      <c r="B75" s="12" t="s">
        <v>36</v>
      </c>
      <c r="C75" s="12" t="s">
        <v>37</v>
      </c>
      <c r="D75" s="12">
        <v>0.4947999954223633</v>
      </c>
      <c r="E75" s="12">
        <v>3263</v>
      </c>
      <c r="F75" s="12">
        <v>1421</v>
      </c>
      <c r="G75" s="12">
        <v>1305</v>
      </c>
      <c r="H75" s="12">
        <v>6594.5837311794839</v>
      </c>
      <c r="I75" s="12">
        <v>2871.8674477493246</v>
      </c>
      <c r="J75" s="12">
        <v>1580</v>
      </c>
      <c r="K75" s="12">
        <v>985</v>
      </c>
      <c r="L75" s="12">
        <v>175</v>
      </c>
      <c r="M75" s="12">
        <v>240</v>
      </c>
      <c r="N75" s="13">
        <v>0.15189873417721519</v>
      </c>
      <c r="O75" s="12">
        <v>145</v>
      </c>
      <c r="P75" s="12">
        <v>15</v>
      </c>
      <c r="Q75" s="12">
        <v>160</v>
      </c>
      <c r="R75" s="13">
        <v>0.10126582278481013</v>
      </c>
      <c r="S75" s="12">
        <v>0</v>
      </c>
      <c r="T75" s="12">
        <v>10</v>
      </c>
      <c r="U75" s="12">
        <v>20</v>
      </c>
      <c r="V75" s="12" t="s">
        <v>56</v>
      </c>
      <c r="W75" s="11"/>
      <c r="X75" s="11"/>
      <c r="Y75" s="11"/>
      <c r="Z75" s="11"/>
      <c r="AA75" s="11"/>
      <c r="AB75" s="11"/>
      <c r="AC75" s="11"/>
      <c r="AD75" s="11"/>
      <c r="AE75" s="11"/>
      <c r="AF75" s="11"/>
      <c r="AG75" s="11"/>
      <c r="AH75" s="11"/>
      <c r="AI75" s="11"/>
      <c r="AJ75" s="11"/>
      <c r="AK75" s="11"/>
      <c r="AL75" s="11"/>
      <c r="AM75" s="11"/>
      <c r="AN75" s="11"/>
      <c r="AO75" s="11"/>
      <c r="AP75" s="11"/>
    </row>
    <row r="76" spans="1:42" ht="12.75" customHeight="1">
      <c r="A76" s="12" t="s">
        <v>115</v>
      </c>
      <c r="B76" s="12" t="s">
        <v>36</v>
      </c>
      <c r="C76" s="12" t="s">
        <v>37</v>
      </c>
      <c r="D76" s="12">
        <v>0.48509998321533204</v>
      </c>
      <c r="E76" s="12">
        <v>2743</v>
      </c>
      <c r="F76" s="12">
        <v>1227</v>
      </c>
      <c r="G76" s="12">
        <v>1158</v>
      </c>
      <c r="H76" s="12">
        <v>5654.504421581074</v>
      </c>
      <c r="I76" s="12">
        <v>2529.3754740357194</v>
      </c>
      <c r="J76" s="12">
        <v>1320</v>
      </c>
      <c r="K76" s="12">
        <v>850</v>
      </c>
      <c r="L76" s="12">
        <v>150</v>
      </c>
      <c r="M76" s="12">
        <v>205</v>
      </c>
      <c r="N76" s="13">
        <v>0.1553030303030303</v>
      </c>
      <c r="O76" s="12">
        <v>100</v>
      </c>
      <c r="P76" s="12">
        <v>0</v>
      </c>
      <c r="Q76" s="12">
        <v>100</v>
      </c>
      <c r="R76" s="13">
        <v>7.575757575757576E-2</v>
      </c>
      <c r="S76" s="12">
        <v>0</v>
      </c>
      <c r="T76" s="12">
        <v>0</v>
      </c>
      <c r="U76" s="12">
        <v>0</v>
      </c>
      <c r="V76" s="12" t="s">
        <v>56</v>
      </c>
      <c r="W76" s="11"/>
      <c r="X76" s="11"/>
      <c r="Y76" s="11"/>
      <c r="Z76" s="11"/>
      <c r="AA76" s="11"/>
      <c r="AB76" s="11"/>
      <c r="AC76" s="11"/>
      <c r="AD76" s="11"/>
      <c r="AE76" s="11"/>
      <c r="AF76" s="11"/>
      <c r="AG76" s="11"/>
      <c r="AH76" s="11"/>
      <c r="AI76" s="11"/>
      <c r="AJ76" s="11"/>
      <c r="AK76" s="11"/>
      <c r="AL76" s="11"/>
      <c r="AM76" s="11"/>
      <c r="AN76" s="11"/>
      <c r="AO76" s="11"/>
      <c r="AP76" s="11"/>
    </row>
    <row r="77" spans="1:42" ht="12.75" customHeight="1">
      <c r="A77" s="12" t="s">
        <v>116</v>
      </c>
      <c r="B77" s="12" t="s">
        <v>36</v>
      </c>
      <c r="C77" s="12" t="s">
        <v>37</v>
      </c>
      <c r="D77" s="12">
        <v>0.53749999999999998</v>
      </c>
      <c r="E77" s="12">
        <v>3113</v>
      </c>
      <c r="F77" s="12">
        <v>1266</v>
      </c>
      <c r="G77" s="12">
        <v>1222</v>
      </c>
      <c r="H77" s="12">
        <v>5791.6279069767443</v>
      </c>
      <c r="I77" s="12">
        <v>2355.3488372093025</v>
      </c>
      <c r="J77" s="12">
        <v>1480</v>
      </c>
      <c r="K77" s="12">
        <v>970</v>
      </c>
      <c r="L77" s="12">
        <v>160</v>
      </c>
      <c r="M77" s="12">
        <v>265</v>
      </c>
      <c r="N77" s="13">
        <v>0.17905405405405406</v>
      </c>
      <c r="O77" s="12">
        <v>60</v>
      </c>
      <c r="P77" s="12">
        <v>30</v>
      </c>
      <c r="Q77" s="12">
        <v>90</v>
      </c>
      <c r="R77" s="13">
        <v>6.0810810810810814E-2</v>
      </c>
      <c r="S77" s="12">
        <v>0</v>
      </c>
      <c r="T77" s="12">
        <v>0</v>
      </c>
      <c r="U77" s="12">
        <v>0</v>
      </c>
      <c r="V77" s="12" t="s">
        <v>56</v>
      </c>
      <c r="W77" s="11"/>
      <c r="X77" s="11"/>
      <c r="Y77" s="11"/>
      <c r="Z77" s="11"/>
      <c r="AA77" s="11"/>
      <c r="AB77" s="11"/>
      <c r="AC77" s="11"/>
      <c r="AD77" s="11"/>
      <c r="AE77" s="11"/>
      <c r="AF77" s="11"/>
      <c r="AG77" s="11"/>
      <c r="AH77" s="11"/>
      <c r="AI77" s="11"/>
      <c r="AJ77" s="11"/>
      <c r="AK77" s="11"/>
      <c r="AL77" s="11"/>
      <c r="AM77" s="11"/>
      <c r="AN77" s="11"/>
      <c r="AO77" s="11"/>
      <c r="AP77" s="11"/>
    </row>
    <row r="78" spans="1:42" ht="12.75" customHeight="1">
      <c r="A78" s="9" t="s">
        <v>117</v>
      </c>
      <c r="B78" s="9" t="s">
        <v>36</v>
      </c>
      <c r="C78" s="9" t="s">
        <v>37</v>
      </c>
      <c r="D78" s="9">
        <v>1.1433000183105468</v>
      </c>
      <c r="E78" s="9">
        <v>3292</v>
      </c>
      <c r="F78" s="9">
        <v>1413</v>
      </c>
      <c r="G78" s="9">
        <v>1367</v>
      </c>
      <c r="H78" s="9">
        <v>2879.3841924926974</v>
      </c>
      <c r="I78" s="9">
        <v>1235.8960704715009</v>
      </c>
      <c r="J78" s="9">
        <v>1595</v>
      </c>
      <c r="K78" s="9">
        <v>1170</v>
      </c>
      <c r="L78" s="9">
        <v>180</v>
      </c>
      <c r="M78" s="9">
        <v>160</v>
      </c>
      <c r="N78" s="10">
        <v>0.10031347962382445</v>
      </c>
      <c r="O78" s="9">
        <v>70</v>
      </c>
      <c r="P78" s="9">
        <v>10</v>
      </c>
      <c r="Q78" s="9">
        <v>80</v>
      </c>
      <c r="R78" s="10">
        <v>5.0156739811912224E-2</v>
      </c>
      <c r="S78" s="9">
        <v>0</v>
      </c>
      <c r="T78" s="9">
        <v>0</v>
      </c>
      <c r="U78" s="9">
        <v>10</v>
      </c>
      <c r="V78" s="9" t="s">
        <v>38</v>
      </c>
      <c r="W78" s="11"/>
      <c r="X78" s="11"/>
      <c r="Y78" s="11"/>
      <c r="Z78" s="11"/>
      <c r="AA78" s="11"/>
      <c r="AB78" s="11"/>
      <c r="AC78" s="11"/>
      <c r="AD78" s="11"/>
      <c r="AE78" s="11"/>
      <c r="AF78" s="11"/>
      <c r="AG78" s="11"/>
      <c r="AH78" s="11"/>
      <c r="AI78" s="11"/>
      <c r="AJ78" s="11"/>
      <c r="AK78" s="11"/>
      <c r="AL78" s="11"/>
      <c r="AM78" s="11"/>
      <c r="AN78" s="11"/>
      <c r="AO78" s="11"/>
      <c r="AP78" s="11"/>
    </row>
    <row r="79" spans="1:42" ht="12.75" customHeight="1">
      <c r="A79" s="12" t="s">
        <v>118</v>
      </c>
      <c r="B79" s="12" t="s">
        <v>36</v>
      </c>
      <c r="C79" s="12" t="s">
        <v>37</v>
      </c>
      <c r="D79" s="12">
        <v>0.60590000152587886</v>
      </c>
      <c r="E79" s="12">
        <v>3084</v>
      </c>
      <c r="F79" s="12">
        <v>1406</v>
      </c>
      <c r="G79" s="12">
        <v>1331</v>
      </c>
      <c r="H79" s="12">
        <v>5089.9488236232955</v>
      </c>
      <c r="I79" s="12">
        <v>2320.5149306142521</v>
      </c>
      <c r="J79" s="12">
        <v>1395</v>
      </c>
      <c r="K79" s="12">
        <v>880</v>
      </c>
      <c r="L79" s="12">
        <v>165</v>
      </c>
      <c r="M79" s="12">
        <v>195</v>
      </c>
      <c r="N79" s="13">
        <v>0.13978494623655913</v>
      </c>
      <c r="O79" s="12">
        <v>100</v>
      </c>
      <c r="P79" s="12">
        <v>20</v>
      </c>
      <c r="Q79" s="12">
        <v>120</v>
      </c>
      <c r="R79" s="13">
        <v>8.6021505376344093E-2</v>
      </c>
      <c r="S79" s="12">
        <v>10</v>
      </c>
      <c r="T79" s="12">
        <v>10</v>
      </c>
      <c r="U79" s="12">
        <v>0</v>
      </c>
      <c r="V79" s="12" t="s">
        <v>56</v>
      </c>
      <c r="W79" s="11"/>
      <c r="X79" s="11"/>
      <c r="Y79" s="11"/>
      <c r="Z79" s="11"/>
      <c r="AA79" s="11"/>
      <c r="AB79" s="11"/>
      <c r="AC79" s="11"/>
      <c r="AD79" s="11"/>
      <c r="AE79" s="11"/>
      <c r="AF79" s="11"/>
      <c r="AG79" s="11"/>
      <c r="AH79" s="11"/>
      <c r="AI79" s="11"/>
      <c r="AJ79" s="11"/>
      <c r="AK79" s="11"/>
      <c r="AL79" s="11"/>
      <c r="AM79" s="11"/>
      <c r="AN79" s="11"/>
      <c r="AO79" s="11"/>
      <c r="AP79" s="11"/>
    </row>
    <row r="80" spans="1:42" ht="12.75" customHeight="1">
      <c r="A80" s="12" t="s">
        <v>119</v>
      </c>
      <c r="B80" s="12" t="s">
        <v>36</v>
      </c>
      <c r="C80" s="12" t="s">
        <v>37</v>
      </c>
      <c r="D80" s="12">
        <v>0.69949996948242188</v>
      </c>
      <c r="E80" s="12">
        <v>2510</v>
      </c>
      <c r="F80" s="12">
        <v>1154</v>
      </c>
      <c r="G80" s="12">
        <v>1051</v>
      </c>
      <c r="H80" s="12">
        <v>3588.2774975061311</v>
      </c>
      <c r="I80" s="12">
        <v>1649.7498932757273</v>
      </c>
      <c r="J80" s="12">
        <v>960</v>
      </c>
      <c r="K80" s="12">
        <v>510</v>
      </c>
      <c r="L80" s="12">
        <v>115</v>
      </c>
      <c r="M80" s="12">
        <v>245</v>
      </c>
      <c r="N80" s="13">
        <v>0.25520833333333331</v>
      </c>
      <c r="O80" s="12">
        <v>40</v>
      </c>
      <c r="P80" s="12">
        <v>40</v>
      </c>
      <c r="Q80" s="12">
        <v>80</v>
      </c>
      <c r="R80" s="13">
        <v>8.3333333333333329E-2</v>
      </c>
      <c r="S80" s="12">
        <v>0</v>
      </c>
      <c r="T80" s="12">
        <v>0</v>
      </c>
      <c r="U80" s="12">
        <v>10</v>
      </c>
      <c r="V80" s="12" t="s">
        <v>56</v>
      </c>
      <c r="W80" s="11"/>
      <c r="X80" s="11"/>
      <c r="Y80" s="11"/>
      <c r="Z80" s="11"/>
      <c r="AA80" s="11"/>
      <c r="AB80" s="11"/>
      <c r="AC80" s="11"/>
      <c r="AD80" s="11"/>
      <c r="AE80" s="11"/>
      <c r="AF80" s="11"/>
      <c r="AG80" s="11"/>
      <c r="AH80" s="11"/>
      <c r="AI80" s="11"/>
      <c r="AJ80" s="11"/>
      <c r="AK80" s="11"/>
      <c r="AL80" s="11"/>
      <c r="AM80" s="11"/>
      <c r="AN80" s="11"/>
      <c r="AO80" s="11"/>
      <c r="AP80" s="11"/>
    </row>
    <row r="81" spans="1:42" ht="12.75" customHeight="1">
      <c r="A81" s="12" t="s">
        <v>120</v>
      </c>
      <c r="B81" s="12" t="s">
        <v>36</v>
      </c>
      <c r="C81" s="12" t="s">
        <v>37</v>
      </c>
      <c r="D81" s="12">
        <v>0.72139999389648435</v>
      </c>
      <c r="E81" s="12">
        <v>3200</v>
      </c>
      <c r="F81" s="12">
        <v>1347</v>
      </c>
      <c r="G81" s="12">
        <v>1253</v>
      </c>
      <c r="H81" s="12">
        <v>4435.8192778958864</v>
      </c>
      <c r="I81" s="12">
        <v>1867.2026772892996</v>
      </c>
      <c r="J81" s="12">
        <v>1265</v>
      </c>
      <c r="K81" s="12">
        <v>755</v>
      </c>
      <c r="L81" s="12">
        <v>120</v>
      </c>
      <c r="M81" s="12">
        <v>280</v>
      </c>
      <c r="N81" s="13">
        <v>0.22134387351778656</v>
      </c>
      <c r="O81" s="12">
        <v>80</v>
      </c>
      <c r="P81" s="12">
        <v>20</v>
      </c>
      <c r="Q81" s="12">
        <v>100</v>
      </c>
      <c r="R81" s="13">
        <v>7.9051383399209488E-2</v>
      </c>
      <c r="S81" s="12">
        <v>0</v>
      </c>
      <c r="T81" s="12">
        <v>0</v>
      </c>
      <c r="U81" s="12">
        <v>0</v>
      </c>
      <c r="V81" s="12" t="s">
        <v>56</v>
      </c>
      <c r="W81" s="11"/>
      <c r="X81" s="11"/>
      <c r="Y81" s="11"/>
      <c r="Z81" s="11"/>
      <c r="AA81" s="11"/>
      <c r="AB81" s="11"/>
      <c r="AC81" s="11"/>
      <c r="AD81" s="11"/>
      <c r="AE81" s="11"/>
      <c r="AF81" s="11"/>
      <c r="AG81" s="11"/>
      <c r="AH81" s="11"/>
      <c r="AI81" s="11"/>
      <c r="AJ81" s="11"/>
      <c r="AK81" s="11"/>
      <c r="AL81" s="11"/>
      <c r="AM81" s="11"/>
      <c r="AN81" s="11"/>
      <c r="AO81" s="11"/>
      <c r="AP81" s="11"/>
    </row>
    <row r="82" spans="1:42" ht="12.75" customHeight="1">
      <c r="A82" s="12" t="s">
        <v>121</v>
      </c>
      <c r="B82" s="12" t="s">
        <v>36</v>
      </c>
      <c r="C82" s="12" t="s">
        <v>37</v>
      </c>
      <c r="D82" s="12">
        <v>0.66900001525878905</v>
      </c>
      <c r="E82" s="12">
        <v>2694</v>
      </c>
      <c r="F82" s="12">
        <v>1099</v>
      </c>
      <c r="G82" s="12">
        <v>1037</v>
      </c>
      <c r="H82" s="12">
        <v>4026.9057377493195</v>
      </c>
      <c r="I82" s="12">
        <v>1642.7503362236459</v>
      </c>
      <c r="J82" s="12">
        <v>1045</v>
      </c>
      <c r="K82" s="12">
        <v>650</v>
      </c>
      <c r="L82" s="12">
        <v>115</v>
      </c>
      <c r="M82" s="12">
        <v>200</v>
      </c>
      <c r="N82" s="13">
        <v>0.19138755980861244</v>
      </c>
      <c r="O82" s="12">
        <v>75</v>
      </c>
      <c r="P82" s="12">
        <v>0</v>
      </c>
      <c r="Q82" s="12">
        <v>75</v>
      </c>
      <c r="R82" s="13">
        <v>7.1770334928229665E-2</v>
      </c>
      <c r="S82" s="12">
        <v>0</v>
      </c>
      <c r="T82" s="12">
        <v>0</v>
      </c>
      <c r="U82" s="12">
        <v>0</v>
      </c>
      <c r="V82" s="12" t="s">
        <v>56</v>
      </c>
      <c r="W82" s="11"/>
      <c r="X82" s="11"/>
      <c r="Y82" s="11"/>
      <c r="Z82" s="11"/>
      <c r="AA82" s="11"/>
      <c r="AB82" s="11"/>
      <c r="AC82" s="11"/>
      <c r="AD82" s="11"/>
      <c r="AE82" s="11"/>
      <c r="AF82" s="11"/>
      <c r="AG82" s="11"/>
      <c r="AH82" s="11"/>
      <c r="AI82" s="11"/>
      <c r="AJ82" s="11"/>
      <c r="AK82" s="11"/>
      <c r="AL82" s="11"/>
      <c r="AM82" s="11"/>
      <c r="AN82" s="11"/>
      <c r="AO82" s="11"/>
      <c r="AP82" s="11"/>
    </row>
    <row r="83" spans="1:42" ht="12.75" customHeight="1">
      <c r="A83" s="12" t="s">
        <v>122</v>
      </c>
      <c r="B83" s="12" t="s">
        <v>36</v>
      </c>
      <c r="C83" s="12" t="s">
        <v>37</v>
      </c>
      <c r="D83" s="12">
        <v>0.59700000762939454</v>
      </c>
      <c r="E83" s="12">
        <v>3196</v>
      </c>
      <c r="F83" s="12">
        <v>1401</v>
      </c>
      <c r="G83" s="12">
        <v>1217</v>
      </c>
      <c r="H83" s="12">
        <v>5353.4337674313929</v>
      </c>
      <c r="I83" s="12">
        <v>2346.7336383514962</v>
      </c>
      <c r="J83" s="12">
        <v>1195</v>
      </c>
      <c r="K83" s="12">
        <v>750</v>
      </c>
      <c r="L83" s="12">
        <v>175</v>
      </c>
      <c r="M83" s="12">
        <v>185</v>
      </c>
      <c r="N83" s="13">
        <v>0.15481171548117154</v>
      </c>
      <c r="O83" s="12">
        <v>50</v>
      </c>
      <c r="P83" s="12">
        <v>15</v>
      </c>
      <c r="Q83" s="12">
        <v>65</v>
      </c>
      <c r="R83" s="13">
        <v>5.4393305439330547E-2</v>
      </c>
      <c r="S83" s="12">
        <v>0</v>
      </c>
      <c r="T83" s="12">
        <v>15</v>
      </c>
      <c r="U83" s="12">
        <v>0</v>
      </c>
      <c r="V83" s="12" t="s">
        <v>56</v>
      </c>
      <c r="W83" s="11"/>
      <c r="X83" s="11"/>
      <c r="Y83" s="11"/>
      <c r="Z83" s="11"/>
      <c r="AA83" s="11"/>
      <c r="AB83" s="11"/>
      <c r="AC83" s="11"/>
      <c r="AD83" s="11"/>
      <c r="AE83" s="11"/>
      <c r="AF83" s="11"/>
      <c r="AG83" s="11"/>
      <c r="AH83" s="11"/>
      <c r="AI83" s="11"/>
      <c r="AJ83" s="11"/>
      <c r="AK83" s="11"/>
      <c r="AL83" s="11"/>
      <c r="AM83" s="11"/>
      <c r="AN83" s="11"/>
      <c r="AO83" s="11"/>
      <c r="AP83" s="11"/>
    </row>
    <row r="84" spans="1:42" ht="12.75" customHeight="1">
      <c r="A84" s="19" t="s">
        <v>123</v>
      </c>
      <c r="B84" s="19" t="s">
        <v>36</v>
      </c>
      <c r="C84" s="19" t="s">
        <v>37</v>
      </c>
      <c r="D84" s="19">
        <v>0.58590000152587896</v>
      </c>
      <c r="E84" s="19">
        <v>3538</v>
      </c>
      <c r="F84" s="19">
        <v>1559</v>
      </c>
      <c r="G84" s="19">
        <v>1387</v>
      </c>
      <c r="H84" s="19">
        <v>6038.5731196208708</v>
      </c>
      <c r="I84" s="19">
        <v>2660.8636216757882</v>
      </c>
      <c r="J84" s="19">
        <v>1315</v>
      </c>
      <c r="K84" s="19">
        <v>700</v>
      </c>
      <c r="L84" s="19">
        <v>230</v>
      </c>
      <c r="M84" s="19">
        <v>210</v>
      </c>
      <c r="N84" s="20">
        <v>0.1596958174904943</v>
      </c>
      <c r="O84" s="19">
        <v>125</v>
      </c>
      <c r="P84" s="19">
        <v>25</v>
      </c>
      <c r="Q84" s="19">
        <v>150</v>
      </c>
      <c r="R84" s="20">
        <v>0.11406844106463879</v>
      </c>
      <c r="S84" s="19">
        <v>10</v>
      </c>
      <c r="T84" s="19">
        <v>0</v>
      </c>
      <c r="U84" s="19">
        <v>15</v>
      </c>
      <c r="V84" s="19" t="s">
        <v>95</v>
      </c>
      <c r="W84" s="11"/>
      <c r="X84" s="11"/>
      <c r="Y84" s="11"/>
      <c r="Z84" s="11"/>
      <c r="AA84" s="11"/>
      <c r="AB84" s="11"/>
      <c r="AC84" s="11"/>
      <c r="AD84" s="11"/>
      <c r="AE84" s="11"/>
      <c r="AF84" s="11"/>
      <c r="AG84" s="11"/>
      <c r="AH84" s="11"/>
      <c r="AI84" s="11"/>
      <c r="AJ84" s="11"/>
      <c r="AK84" s="11"/>
      <c r="AL84" s="11"/>
      <c r="AM84" s="11"/>
      <c r="AN84" s="11"/>
      <c r="AO84" s="11"/>
      <c r="AP84" s="11"/>
    </row>
    <row r="85" spans="1:42" ht="12.75" customHeight="1">
      <c r="A85" s="19" t="s">
        <v>124</v>
      </c>
      <c r="B85" s="19" t="s">
        <v>36</v>
      </c>
      <c r="C85" s="19" t="s">
        <v>37</v>
      </c>
      <c r="D85" s="19">
        <v>0.56950000762939457</v>
      </c>
      <c r="E85" s="19">
        <v>3182</v>
      </c>
      <c r="F85" s="19">
        <v>1382</v>
      </c>
      <c r="G85" s="19">
        <v>1228</v>
      </c>
      <c r="H85" s="19">
        <v>5587.3572561402052</v>
      </c>
      <c r="I85" s="19">
        <v>2426.690046507154</v>
      </c>
      <c r="J85" s="19">
        <v>1155</v>
      </c>
      <c r="K85" s="19">
        <v>480</v>
      </c>
      <c r="L85" s="19">
        <v>225</v>
      </c>
      <c r="M85" s="19">
        <v>240</v>
      </c>
      <c r="N85" s="20">
        <v>0.20779220779220781</v>
      </c>
      <c r="O85" s="19">
        <v>160</v>
      </c>
      <c r="P85" s="19">
        <v>0</v>
      </c>
      <c r="Q85" s="19">
        <v>160</v>
      </c>
      <c r="R85" s="20">
        <v>0.13852813852813853</v>
      </c>
      <c r="S85" s="19">
        <v>20</v>
      </c>
      <c r="T85" s="19">
        <v>10</v>
      </c>
      <c r="U85" s="19">
        <v>25</v>
      </c>
      <c r="V85" s="19" t="s">
        <v>95</v>
      </c>
      <c r="W85" s="11"/>
      <c r="X85" s="11"/>
      <c r="Y85" s="11"/>
      <c r="Z85" s="11"/>
      <c r="AA85" s="11"/>
      <c r="AB85" s="11"/>
      <c r="AC85" s="11"/>
      <c r="AD85" s="11"/>
      <c r="AE85" s="11"/>
      <c r="AF85" s="11"/>
      <c r="AG85" s="11"/>
      <c r="AH85" s="11"/>
      <c r="AI85" s="11"/>
      <c r="AJ85" s="11"/>
      <c r="AK85" s="11"/>
      <c r="AL85" s="11"/>
      <c r="AM85" s="11"/>
      <c r="AN85" s="11"/>
      <c r="AO85" s="11"/>
      <c r="AP85" s="11"/>
    </row>
    <row r="86" spans="1:42" ht="12.75" customHeight="1">
      <c r="A86" s="19" t="s">
        <v>125</v>
      </c>
      <c r="B86" s="19" t="s">
        <v>36</v>
      </c>
      <c r="C86" s="19" t="s">
        <v>37</v>
      </c>
      <c r="D86" s="19">
        <v>0.57040000915527345</v>
      </c>
      <c r="E86" s="19">
        <v>1821</v>
      </c>
      <c r="F86" s="19">
        <v>777</v>
      </c>
      <c r="G86" s="19">
        <v>713</v>
      </c>
      <c r="H86" s="19">
        <v>3192.4964424470936</v>
      </c>
      <c r="I86" s="19">
        <v>1362.2019416701767</v>
      </c>
      <c r="J86" s="19">
        <v>780</v>
      </c>
      <c r="K86" s="19">
        <v>440</v>
      </c>
      <c r="L86" s="19">
        <v>85</v>
      </c>
      <c r="M86" s="19">
        <v>100</v>
      </c>
      <c r="N86" s="20">
        <v>0.12820512820512819</v>
      </c>
      <c r="O86" s="19">
        <v>130</v>
      </c>
      <c r="P86" s="19">
        <v>20</v>
      </c>
      <c r="Q86" s="19">
        <v>150</v>
      </c>
      <c r="R86" s="20">
        <v>0.19230769230769232</v>
      </c>
      <c r="S86" s="19">
        <v>0</v>
      </c>
      <c r="T86" s="19">
        <v>0</v>
      </c>
      <c r="U86" s="19">
        <v>10</v>
      </c>
      <c r="V86" s="19" t="s">
        <v>95</v>
      </c>
      <c r="W86" s="11"/>
      <c r="X86" s="11"/>
      <c r="Y86" s="11"/>
      <c r="Z86" s="11"/>
      <c r="AA86" s="11"/>
      <c r="AB86" s="11"/>
      <c r="AC86" s="11"/>
      <c r="AD86" s="11"/>
      <c r="AE86" s="11"/>
      <c r="AF86" s="11"/>
      <c r="AG86" s="11"/>
      <c r="AH86" s="11"/>
      <c r="AI86" s="11"/>
      <c r="AJ86" s="11"/>
      <c r="AK86" s="11"/>
      <c r="AL86" s="11"/>
      <c r="AM86" s="11"/>
      <c r="AN86" s="11"/>
      <c r="AO86" s="11"/>
      <c r="AP86" s="11"/>
    </row>
    <row r="87" spans="1:42" ht="12.75" customHeight="1">
      <c r="A87" s="19" t="s">
        <v>126</v>
      </c>
      <c r="B87" s="19" t="s">
        <v>36</v>
      </c>
      <c r="C87" s="19" t="s">
        <v>37</v>
      </c>
      <c r="D87" s="19">
        <v>1.7324999999999999</v>
      </c>
      <c r="E87" s="19">
        <v>2389</v>
      </c>
      <c r="F87" s="19">
        <v>991</v>
      </c>
      <c r="G87" s="19">
        <v>933</v>
      </c>
      <c r="H87" s="19">
        <v>1378.9321789321789</v>
      </c>
      <c r="I87" s="19">
        <v>572.00577200577197</v>
      </c>
      <c r="J87" s="19">
        <v>1075</v>
      </c>
      <c r="K87" s="19">
        <v>650</v>
      </c>
      <c r="L87" s="19">
        <v>130</v>
      </c>
      <c r="M87" s="19">
        <v>140</v>
      </c>
      <c r="N87" s="20">
        <v>0.13023255813953488</v>
      </c>
      <c r="O87" s="19">
        <v>115</v>
      </c>
      <c r="P87" s="19">
        <v>30</v>
      </c>
      <c r="Q87" s="19">
        <v>145</v>
      </c>
      <c r="R87" s="20">
        <v>0.13488372093023257</v>
      </c>
      <c r="S87" s="19">
        <v>0</v>
      </c>
      <c r="T87" s="19">
        <v>0</v>
      </c>
      <c r="U87" s="19">
        <v>10</v>
      </c>
      <c r="V87" s="19" t="s">
        <v>95</v>
      </c>
      <c r="W87" s="11"/>
      <c r="X87" s="11"/>
      <c r="Y87" s="11"/>
      <c r="Z87" s="11"/>
      <c r="AA87" s="11"/>
      <c r="AB87" s="11"/>
      <c r="AC87" s="11"/>
      <c r="AD87" s="11"/>
      <c r="AE87" s="11"/>
      <c r="AF87" s="11"/>
      <c r="AG87" s="11"/>
      <c r="AH87" s="11"/>
      <c r="AI87" s="11"/>
      <c r="AJ87" s="11"/>
      <c r="AK87" s="11"/>
      <c r="AL87" s="11"/>
      <c r="AM87" s="11"/>
      <c r="AN87" s="11"/>
      <c r="AO87" s="11"/>
      <c r="AP87" s="11"/>
    </row>
    <row r="88" spans="1:42" ht="12.75" customHeight="1">
      <c r="A88" s="19" t="s">
        <v>127</v>
      </c>
      <c r="B88" s="19" t="s">
        <v>36</v>
      </c>
      <c r="C88" s="19" t="s">
        <v>37</v>
      </c>
      <c r="D88" s="19">
        <v>1.4575999450683594</v>
      </c>
      <c r="E88" s="19">
        <v>5252</v>
      </c>
      <c r="F88" s="19">
        <v>2241</v>
      </c>
      <c r="G88" s="19">
        <v>2128</v>
      </c>
      <c r="H88" s="19">
        <v>3603.1834508292936</v>
      </c>
      <c r="I88" s="19">
        <v>1537.4588943847004</v>
      </c>
      <c r="J88" s="19">
        <v>2195</v>
      </c>
      <c r="K88" s="19">
        <v>1290</v>
      </c>
      <c r="L88" s="19">
        <v>215</v>
      </c>
      <c r="M88" s="19">
        <v>415</v>
      </c>
      <c r="N88" s="20">
        <v>0.18906605922551253</v>
      </c>
      <c r="O88" s="19">
        <v>210</v>
      </c>
      <c r="P88" s="19">
        <v>30</v>
      </c>
      <c r="Q88" s="19">
        <v>240</v>
      </c>
      <c r="R88" s="20">
        <v>0.10933940774487472</v>
      </c>
      <c r="S88" s="19">
        <v>0</v>
      </c>
      <c r="T88" s="19">
        <v>30</v>
      </c>
      <c r="U88" s="19">
        <v>10</v>
      </c>
      <c r="V88" s="19" t="s">
        <v>95</v>
      </c>
      <c r="W88" s="11"/>
      <c r="X88" s="11"/>
      <c r="Y88" s="11"/>
      <c r="Z88" s="11"/>
      <c r="AA88" s="11"/>
      <c r="AB88" s="11"/>
      <c r="AC88" s="11"/>
      <c r="AD88" s="11"/>
      <c r="AE88" s="11"/>
      <c r="AF88" s="11"/>
      <c r="AG88" s="11"/>
      <c r="AH88" s="11"/>
      <c r="AI88" s="11"/>
      <c r="AJ88" s="11"/>
      <c r="AK88" s="11"/>
      <c r="AL88" s="11"/>
      <c r="AM88" s="11"/>
      <c r="AN88" s="11"/>
      <c r="AO88" s="11"/>
      <c r="AP88" s="11"/>
    </row>
    <row r="89" spans="1:42" ht="12.75" customHeight="1">
      <c r="A89" s="12" t="s">
        <v>128</v>
      </c>
      <c r="B89" s="12" t="s">
        <v>36</v>
      </c>
      <c r="C89" s="12" t="s">
        <v>37</v>
      </c>
      <c r="D89" s="12">
        <v>2.3892999267578126</v>
      </c>
      <c r="E89" s="12">
        <v>1831</v>
      </c>
      <c r="F89" s="12">
        <v>734</v>
      </c>
      <c r="G89" s="12">
        <v>681</v>
      </c>
      <c r="H89" s="12">
        <v>766.33325916708839</v>
      </c>
      <c r="I89" s="12">
        <v>307.20295588675197</v>
      </c>
      <c r="J89" s="12">
        <v>760</v>
      </c>
      <c r="K89" s="12">
        <v>430</v>
      </c>
      <c r="L89" s="12">
        <v>110</v>
      </c>
      <c r="M89" s="12">
        <v>130</v>
      </c>
      <c r="N89" s="13">
        <v>0.17105263157894737</v>
      </c>
      <c r="O89" s="12">
        <v>45</v>
      </c>
      <c r="P89" s="12">
        <v>10</v>
      </c>
      <c r="Q89" s="12">
        <v>55</v>
      </c>
      <c r="R89" s="13">
        <v>7.2368421052631582E-2</v>
      </c>
      <c r="S89" s="12">
        <v>0</v>
      </c>
      <c r="T89" s="12">
        <v>30</v>
      </c>
      <c r="U89" s="12">
        <v>0</v>
      </c>
      <c r="V89" s="12" t="s">
        <v>56</v>
      </c>
      <c r="W89" s="11"/>
      <c r="X89" s="11"/>
      <c r="Y89" s="11"/>
      <c r="Z89" s="11"/>
      <c r="AA89" s="11"/>
      <c r="AB89" s="11"/>
      <c r="AC89" s="11"/>
      <c r="AD89" s="11"/>
      <c r="AE89" s="11"/>
      <c r="AF89" s="11"/>
      <c r="AG89" s="11"/>
      <c r="AH89" s="11"/>
      <c r="AI89" s="11"/>
      <c r="AJ89" s="11"/>
      <c r="AK89" s="11"/>
      <c r="AL89" s="11"/>
      <c r="AM89" s="11"/>
      <c r="AN89" s="11"/>
      <c r="AO89" s="11"/>
      <c r="AP89" s="11"/>
    </row>
    <row r="90" spans="1:42" ht="12.75" customHeight="1">
      <c r="A90" s="9" t="s">
        <v>129</v>
      </c>
      <c r="B90" s="9" t="s">
        <v>36</v>
      </c>
      <c r="C90" s="9" t="s">
        <v>37</v>
      </c>
      <c r="D90" s="9">
        <v>4.9339999389648437</v>
      </c>
      <c r="E90" s="9">
        <v>907</v>
      </c>
      <c r="F90" s="9">
        <v>426</v>
      </c>
      <c r="G90" s="9">
        <v>383</v>
      </c>
      <c r="H90" s="9">
        <v>183.82651220508308</v>
      </c>
      <c r="I90" s="9">
        <v>86.339684894559412</v>
      </c>
      <c r="J90" s="9">
        <v>425</v>
      </c>
      <c r="K90" s="9">
        <v>305</v>
      </c>
      <c r="L90" s="9">
        <v>40</v>
      </c>
      <c r="M90" s="9">
        <v>45</v>
      </c>
      <c r="N90" s="10">
        <v>0.10588235294117647</v>
      </c>
      <c r="O90" s="9">
        <v>15</v>
      </c>
      <c r="P90" s="9">
        <v>20</v>
      </c>
      <c r="Q90" s="9">
        <v>35</v>
      </c>
      <c r="R90" s="10">
        <v>8.2352941176470587E-2</v>
      </c>
      <c r="S90" s="9">
        <v>0</v>
      </c>
      <c r="T90" s="9">
        <v>0</v>
      </c>
      <c r="U90" s="9">
        <v>0</v>
      </c>
      <c r="V90" s="9" t="s">
        <v>38</v>
      </c>
      <c r="W90" s="11"/>
      <c r="X90" s="11"/>
      <c r="Y90" s="11"/>
      <c r="Z90" s="11"/>
      <c r="AA90" s="11"/>
      <c r="AB90" s="11"/>
      <c r="AC90" s="11"/>
      <c r="AD90" s="11"/>
      <c r="AE90" s="11"/>
      <c r="AF90" s="11"/>
      <c r="AG90" s="11"/>
      <c r="AH90" s="11"/>
      <c r="AI90" s="11"/>
      <c r="AJ90" s="11"/>
      <c r="AK90" s="11"/>
      <c r="AL90" s="11"/>
      <c r="AM90" s="11"/>
      <c r="AN90" s="11"/>
      <c r="AO90" s="11"/>
      <c r="AP90" s="11"/>
    </row>
    <row r="91" spans="1:42" ht="12.75" customHeight="1">
      <c r="A91" s="9" t="s">
        <v>130</v>
      </c>
      <c r="B91" s="9" t="s">
        <v>36</v>
      </c>
      <c r="C91" s="9" t="s">
        <v>37</v>
      </c>
      <c r="D91" s="9">
        <v>5.5277001953124998</v>
      </c>
      <c r="E91" s="9">
        <v>836</v>
      </c>
      <c r="F91" s="9">
        <v>390</v>
      </c>
      <c r="G91" s="9">
        <v>353</v>
      </c>
      <c r="H91" s="9">
        <v>151.23830353696272</v>
      </c>
      <c r="I91" s="9">
        <v>70.553754042362996</v>
      </c>
      <c r="J91" s="9">
        <v>385</v>
      </c>
      <c r="K91" s="9">
        <v>255</v>
      </c>
      <c r="L91" s="9">
        <v>45</v>
      </c>
      <c r="M91" s="9">
        <v>45</v>
      </c>
      <c r="N91" s="10">
        <v>0.11688311688311688</v>
      </c>
      <c r="O91" s="9">
        <v>35</v>
      </c>
      <c r="P91" s="9">
        <v>0</v>
      </c>
      <c r="Q91" s="9">
        <v>35</v>
      </c>
      <c r="R91" s="10">
        <v>9.0909090909090912E-2</v>
      </c>
      <c r="S91" s="9">
        <v>0</v>
      </c>
      <c r="T91" s="9">
        <v>0</v>
      </c>
      <c r="U91" s="9">
        <v>0</v>
      </c>
      <c r="V91" s="9" t="s">
        <v>38</v>
      </c>
      <c r="W91" s="11"/>
      <c r="X91" s="11"/>
      <c r="Y91" s="11"/>
      <c r="Z91" s="11"/>
      <c r="AA91" s="11"/>
      <c r="AB91" s="11"/>
      <c r="AC91" s="11"/>
      <c r="AD91" s="11"/>
      <c r="AE91" s="11"/>
      <c r="AF91" s="11"/>
      <c r="AG91" s="11"/>
      <c r="AH91" s="11"/>
      <c r="AI91" s="11"/>
      <c r="AJ91" s="11"/>
      <c r="AK91" s="11"/>
      <c r="AL91" s="11"/>
      <c r="AM91" s="11"/>
      <c r="AN91" s="11"/>
      <c r="AO91" s="11"/>
      <c r="AP91" s="11"/>
    </row>
    <row r="92" spans="1:42" ht="12.75" customHeight="1">
      <c r="A92" s="9" t="s">
        <v>131</v>
      </c>
      <c r="B92" s="9" t="s">
        <v>36</v>
      </c>
      <c r="C92" s="9" t="s">
        <v>37</v>
      </c>
      <c r="D92" s="9">
        <v>2.3688000488281249</v>
      </c>
      <c r="E92" s="9">
        <v>2177</v>
      </c>
      <c r="F92" s="9">
        <v>875</v>
      </c>
      <c r="G92" s="9">
        <v>859</v>
      </c>
      <c r="H92" s="9">
        <v>919.03071391652043</v>
      </c>
      <c r="I92" s="9">
        <v>369.38533517545034</v>
      </c>
      <c r="J92" s="9">
        <v>1055</v>
      </c>
      <c r="K92" s="9">
        <v>795</v>
      </c>
      <c r="L92" s="9">
        <v>75</v>
      </c>
      <c r="M92" s="9">
        <v>95</v>
      </c>
      <c r="N92" s="10">
        <v>9.004739336492891E-2</v>
      </c>
      <c r="O92" s="9">
        <v>55</v>
      </c>
      <c r="P92" s="9">
        <v>15</v>
      </c>
      <c r="Q92" s="9">
        <v>70</v>
      </c>
      <c r="R92" s="10">
        <v>6.6350710900473939E-2</v>
      </c>
      <c r="S92" s="9">
        <v>10</v>
      </c>
      <c r="T92" s="9">
        <v>10</v>
      </c>
      <c r="U92" s="9">
        <v>0</v>
      </c>
      <c r="V92" s="9" t="s">
        <v>38</v>
      </c>
      <c r="W92" s="11"/>
      <c r="X92" s="11"/>
      <c r="Y92" s="11"/>
      <c r="Z92" s="11"/>
      <c r="AA92" s="11"/>
      <c r="AB92" s="11"/>
      <c r="AC92" s="11"/>
      <c r="AD92" s="11"/>
      <c r="AE92" s="11"/>
      <c r="AF92" s="11"/>
      <c r="AG92" s="11"/>
      <c r="AH92" s="11"/>
      <c r="AI92" s="11"/>
      <c r="AJ92" s="11"/>
      <c r="AK92" s="11"/>
      <c r="AL92" s="11"/>
      <c r="AM92" s="11"/>
      <c r="AN92" s="11"/>
      <c r="AO92" s="11"/>
      <c r="AP92" s="11"/>
    </row>
    <row r="93" spans="1:42" ht="12.75" customHeight="1">
      <c r="A93" s="12" t="s">
        <v>132</v>
      </c>
      <c r="B93" s="12" t="s">
        <v>36</v>
      </c>
      <c r="C93" s="12" t="s">
        <v>37</v>
      </c>
      <c r="D93" s="12">
        <v>1.8919999694824219</v>
      </c>
      <c r="E93" s="12">
        <v>6832</v>
      </c>
      <c r="F93" s="12">
        <v>2892</v>
      </c>
      <c r="G93" s="12">
        <v>2719</v>
      </c>
      <c r="H93" s="12">
        <v>3610.9937157498853</v>
      </c>
      <c r="I93" s="12">
        <v>1528.5412508707066</v>
      </c>
      <c r="J93" s="12">
        <v>2575</v>
      </c>
      <c r="K93" s="12">
        <v>1535</v>
      </c>
      <c r="L93" s="12">
        <v>300</v>
      </c>
      <c r="M93" s="12">
        <v>480</v>
      </c>
      <c r="N93" s="13">
        <v>0.18640776699029127</v>
      </c>
      <c r="O93" s="12">
        <v>135</v>
      </c>
      <c r="P93" s="12">
        <v>70</v>
      </c>
      <c r="Q93" s="12">
        <v>205</v>
      </c>
      <c r="R93" s="13">
        <v>7.9611650485436891E-2</v>
      </c>
      <c r="S93" s="12">
        <v>20</v>
      </c>
      <c r="T93" s="12">
        <v>20</v>
      </c>
      <c r="U93" s="12">
        <v>10</v>
      </c>
      <c r="V93" s="12" t="s">
        <v>56</v>
      </c>
      <c r="W93" s="11"/>
      <c r="X93" s="11"/>
      <c r="Y93" s="11"/>
      <c r="Z93" s="11"/>
      <c r="AA93" s="11"/>
      <c r="AB93" s="11"/>
      <c r="AC93" s="11"/>
      <c r="AD93" s="11"/>
      <c r="AE93" s="11"/>
      <c r="AF93" s="11"/>
      <c r="AG93" s="11"/>
      <c r="AH93" s="11"/>
      <c r="AI93" s="11"/>
      <c r="AJ93" s="11"/>
      <c r="AK93" s="11"/>
      <c r="AL93" s="11"/>
      <c r="AM93" s="11"/>
      <c r="AN93" s="11"/>
      <c r="AO93" s="11"/>
      <c r="AP93" s="11"/>
    </row>
    <row r="94" spans="1:42" ht="12.75" customHeight="1">
      <c r="A94" s="11" t="s">
        <v>133</v>
      </c>
      <c r="B94" s="11" t="s">
        <v>36</v>
      </c>
      <c r="C94" s="11" t="s">
        <v>37</v>
      </c>
      <c r="D94" s="11">
        <v>4.6108999633789063</v>
      </c>
      <c r="E94" s="11">
        <v>143</v>
      </c>
      <c r="F94" s="11">
        <v>56</v>
      </c>
      <c r="G94" s="11">
        <v>53</v>
      </c>
      <c r="H94" s="11">
        <v>31.013468332808589</v>
      </c>
      <c r="I94" s="11">
        <v>12.145134452008959</v>
      </c>
      <c r="J94" s="11">
        <v>65</v>
      </c>
      <c r="K94" s="11">
        <v>45</v>
      </c>
      <c r="L94" s="11">
        <v>10</v>
      </c>
      <c r="M94" s="11">
        <v>0</v>
      </c>
      <c r="N94" s="21">
        <v>0</v>
      </c>
      <c r="O94" s="11">
        <v>0</v>
      </c>
      <c r="P94" s="11">
        <v>0</v>
      </c>
      <c r="Q94" s="11">
        <v>0</v>
      </c>
      <c r="R94" s="21">
        <v>0</v>
      </c>
      <c r="S94" s="11">
        <v>0</v>
      </c>
      <c r="T94" s="11">
        <v>0</v>
      </c>
      <c r="U94" s="11">
        <v>10</v>
      </c>
      <c r="V94" s="11" t="s">
        <v>134</v>
      </c>
      <c r="W94" s="11"/>
      <c r="X94" s="11"/>
      <c r="Y94" s="11"/>
      <c r="Z94" s="11"/>
      <c r="AA94" s="11"/>
      <c r="AB94" s="11"/>
      <c r="AC94" s="11"/>
      <c r="AD94" s="11"/>
      <c r="AE94" s="11"/>
      <c r="AF94" s="11"/>
      <c r="AG94" s="11"/>
      <c r="AH94" s="11"/>
      <c r="AI94" s="11"/>
      <c r="AJ94" s="11"/>
      <c r="AK94" s="11"/>
      <c r="AL94" s="11"/>
      <c r="AM94" s="11"/>
      <c r="AN94" s="11"/>
      <c r="AO94" s="11"/>
      <c r="AP94" s="11"/>
    </row>
    <row r="95" spans="1:42" ht="12.75" customHeight="1">
      <c r="A95" s="9" t="s">
        <v>135</v>
      </c>
      <c r="B95" s="9" t="s">
        <v>36</v>
      </c>
      <c r="C95" s="9" t="s">
        <v>37</v>
      </c>
      <c r="D95" s="9">
        <v>1.3849000549316406</v>
      </c>
      <c r="E95" s="9">
        <v>3993</v>
      </c>
      <c r="F95" s="9">
        <v>1786</v>
      </c>
      <c r="G95" s="9">
        <v>1731</v>
      </c>
      <c r="H95" s="9">
        <v>2883.2405528333211</v>
      </c>
      <c r="I95" s="9">
        <v>1289.6237483997775</v>
      </c>
      <c r="J95" s="9">
        <v>1465</v>
      </c>
      <c r="K95" s="9">
        <v>1035</v>
      </c>
      <c r="L95" s="9">
        <v>190</v>
      </c>
      <c r="M95" s="9">
        <v>115</v>
      </c>
      <c r="N95" s="10">
        <v>7.8498293515358364E-2</v>
      </c>
      <c r="O95" s="9">
        <v>90</v>
      </c>
      <c r="P95" s="9">
        <v>10</v>
      </c>
      <c r="Q95" s="9">
        <v>100</v>
      </c>
      <c r="R95" s="10">
        <v>6.8259385665529013E-2</v>
      </c>
      <c r="S95" s="9">
        <v>0</v>
      </c>
      <c r="T95" s="9">
        <v>0</v>
      </c>
      <c r="U95" s="9">
        <v>25</v>
      </c>
      <c r="V95" s="9" t="s">
        <v>38</v>
      </c>
      <c r="W95" s="11"/>
      <c r="X95" s="11"/>
      <c r="Y95" s="11"/>
      <c r="Z95" s="11"/>
      <c r="AA95" s="11"/>
      <c r="AB95" s="11"/>
      <c r="AC95" s="11"/>
      <c r="AD95" s="11"/>
      <c r="AE95" s="11"/>
      <c r="AF95" s="11"/>
      <c r="AG95" s="11"/>
      <c r="AH95" s="11"/>
      <c r="AI95" s="11"/>
      <c r="AJ95" s="11"/>
      <c r="AK95" s="11"/>
      <c r="AL95" s="11"/>
      <c r="AM95" s="11"/>
      <c r="AN95" s="11"/>
      <c r="AO95" s="11"/>
      <c r="AP95" s="11"/>
    </row>
    <row r="96" spans="1:42" ht="12.75" customHeight="1">
      <c r="A96" s="19" t="s">
        <v>136</v>
      </c>
      <c r="B96" s="19" t="s">
        <v>36</v>
      </c>
      <c r="C96" s="19" t="s">
        <v>37</v>
      </c>
      <c r="D96" s="19">
        <v>0.70800003051757809</v>
      </c>
      <c r="E96" s="19">
        <v>7048</v>
      </c>
      <c r="F96" s="19">
        <v>2882</v>
      </c>
      <c r="G96" s="19">
        <v>2734</v>
      </c>
      <c r="H96" s="19">
        <v>9954.8018307959846</v>
      </c>
      <c r="I96" s="19">
        <v>4070.6212934668033</v>
      </c>
      <c r="J96" s="19">
        <v>2955</v>
      </c>
      <c r="K96" s="19">
        <v>1805</v>
      </c>
      <c r="L96" s="19">
        <v>435</v>
      </c>
      <c r="M96" s="19">
        <v>355</v>
      </c>
      <c r="N96" s="20">
        <v>0.12013536379018612</v>
      </c>
      <c r="O96" s="19">
        <v>305</v>
      </c>
      <c r="P96" s="19">
        <v>10</v>
      </c>
      <c r="Q96" s="19">
        <v>315</v>
      </c>
      <c r="R96" s="20">
        <v>0.1065989847715736</v>
      </c>
      <c r="S96" s="19">
        <v>0</v>
      </c>
      <c r="T96" s="19">
        <v>20</v>
      </c>
      <c r="U96" s="19">
        <v>25</v>
      </c>
      <c r="V96" s="19" t="s">
        <v>95</v>
      </c>
      <c r="W96" s="11"/>
      <c r="X96" s="11"/>
      <c r="Y96" s="11"/>
      <c r="Z96" s="11"/>
      <c r="AA96" s="11"/>
      <c r="AB96" s="11"/>
      <c r="AC96" s="11"/>
      <c r="AD96" s="11"/>
      <c r="AE96" s="11"/>
      <c r="AF96" s="11"/>
      <c r="AG96" s="11"/>
      <c r="AH96" s="11"/>
      <c r="AI96" s="11"/>
      <c r="AJ96" s="11"/>
      <c r="AK96" s="11"/>
      <c r="AL96" s="11"/>
      <c r="AM96" s="11"/>
      <c r="AN96" s="11"/>
      <c r="AO96" s="11"/>
      <c r="AP96" s="11"/>
    </row>
    <row r="97" spans="1:42" ht="12.75" customHeight="1">
      <c r="A97" s="9" t="s">
        <v>137</v>
      </c>
      <c r="B97" s="9" t="s">
        <v>36</v>
      </c>
      <c r="C97" s="9" t="s">
        <v>37</v>
      </c>
      <c r="D97" s="9">
        <v>0.89449996948242183</v>
      </c>
      <c r="E97" s="9">
        <v>3493</v>
      </c>
      <c r="F97" s="9">
        <v>1244</v>
      </c>
      <c r="G97" s="9">
        <v>1221</v>
      </c>
      <c r="H97" s="9">
        <v>3904.974979508529</v>
      </c>
      <c r="I97" s="9">
        <v>1390.7211206723762</v>
      </c>
      <c r="J97" s="9">
        <v>1670</v>
      </c>
      <c r="K97" s="9">
        <v>1305</v>
      </c>
      <c r="L97" s="9">
        <v>165</v>
      </c>
      <c r="M97" s="9">
        <v>100</v>
      </c>
      <c r="N97" s="10">
        <v>5.9880239520958084E-2</v>
      </c>
      <c r="O97" s="9">
        <v>75</v>
      </c>
      <c r="P97" s="9">
        <v>0</v>
      </c>
      <c r="Q97" s="9">
        <v>75</v>
      </c>
      <c r="R97" s="10">
        <v>4.4910179640718563E-2</v>
      </c>
      <c r="S97" s="9">
        <v>0</v>
      </c>
      <c r="T97" s="9">
        <v>0</v>
      </c>
      <c r="U97" s="9">
        <v>20</v>
      </c>
      <c r="V97" s="9" t="s">
        <v>38</v>
      </c>
      <c r="W97" s="11"/>
      <c r="X97" s="11"/>
      <c r="Y97" s="11"/>
      <c r="Z97" s="11"/>
      <c r="AA97" s="11"/>
      <c r="AB97" s="11"/>
      <c r="AC97" s="11"/>
      <c r="AD97" s="11"/>
      <c r="AE97" s="11"/>
      <c r="AF97" s="11"/>
      <c r="AG97" s="11"/>
      <c r="AH97" s="11"/>
      <c r="AI97" s="11"/>
      <c r="AJ97" s="11"/>
      <c r="AK97" s="11"/>
      <c r="AL97" s="11"/>
      <c r="AM97" s="11"/>
      <c r="AN97" s="11"/>
      <c r="AO97" s="11"/>
      <c r="AP97" s="11"/>
    </row>
    <row r="98" spans="1:42" ht="12.75" customHeight="1">
      <c r="A98" s="9" t="s">
        <v>138</v>
      </c>
      <c r="B98" s="9" t="s">
        <v>36</v>
      </c>
      <c r="C98" s="9" t="s">
        <v>37</v>
      </c>
      <c r="D98" s="9">
        <v>1.821300048828125</v>
      </c>
      <c r="E98" s="9">
        <v>1103</v>
      </c>
      <c r="F98" s="9">
        <v>531</v>
      </c>
      <c r="G98" s="9">
        <v>487</v>
      </c>
      <c r="H98" s="9">
        <v>605.61136025318876</v>
      </c>
      <c r="I98" s="9">
        <v>291.54998394781802</v>
      </c>
      <c r="J98" s="9">
        <v>560</v>
      </c>
      <c r="K98" s="9">
        <v>485</v>
      </c>
      <c r="L98" s="9">
        <v>20</v>
      </c>
      <c r="M98" s="9">
        <v>40</v>
      </c>
      <c r="N98" s="10">
        <v>7.1428571428571425E-2</v>
      </c>
      <c r="O98" s="9">
        <v>0</v>
      </c>
      <c r="P98" s="9">
        <v>0</v>
      </c>
      <c r="Q98" s="9">
        <v>0</v>
      </c>
      <c r="R98" s="10">
        <v>0</v>
      </c>
      <c r="S98" s="9">
        <v>0</v>
      </c>
      <c r="T98" s="9">
        <v>0</v>
      </c>
      <c r="U98" s="9">
        <v>0</v>
      </c>
      <c r="V98" s="9" t="s">
        <v>38</v>
      </c>
      <c r="W98" s="11"/>
      <c r="X98" s="11"/>
      <c r="Y98" s="11"/>
      <c r="Z98" s="11"/>
      <c r="AA98" s="11"/>
      <c r="AB98" s="11"/>
      <c r="AC98" s="11"/>
      <c r="AD98" s="11"/>
      <c r="AE98" s="11"/>
      <c r="AF98" s="11"/>
      <c r="AG98" s="11"/>
      <c r="AH98" s="11"/>
      <c r="AI98" s="11"/>
      <c r="AJ98" s="11"/>
      <c r="AK98" s="11"/>
      <c r="AL98" s="11"/>
      <c r="AM98" s="11"/>
      <c r="AN98" s="11"/>
      <c r="AO98" s="11"/>
      <c r="AP98" s="11"/>
    </row>
    <row r="99" spans="1:42" ht="12.75" customHeight="1">
      <c r="A99" s="11" t="s">
        <v>139</v>
      </c>
      <c r="B99" s="11" t="s">
        <v>36</v>
      </c>
      <c r="C99" s="11" t="s">
        <v>37</v>
      </c>
      <c r="D99" s="11">
        <v>55.0091015625</v>
      </c>
      <c r="E99" s="11">
        <v>2368</v>
      </c>
      <c r="F99" s="11">
        <v>817</v>
      </c>
      <c r="G99" s="11">
        <v>784</v>
      </c>
      <c r="H99" s="11">
        <v>43.04742183999381</v>
      </c>
      <c r="I99" s="11">
        <v>14.85208768719381</v>
      </c>
      <c r="J99" s="11">
        <v>1215</v>
      </c>
      <c r="K99" s="11">
        <v>1015</v>
      </c>
      <c r="L99" s="11">
        <v>115</v>
      </c>
      <c r="M99" s="11">
        <v>10</v>
      </c>
      <c r="N99" s="21">
        <v>8.23045267489712E-3</v>
      </c>
      <c r="O99" s="11">
        <v>55</v>
      </c>
      <c r="P99" s="11">
        <v>0</v>
      </c>
      <c r="Q99" s="11">
        <v>55</v>
      </c>
      <c r="R99" s="21">
        <v>4.5267489711934158E-2</v>
      </c>
      <c r="S99" s="11">
        <v>10</v>
      </c>
      <c r="T99" s="11">
        <v>0</v>
      </c>
      <c r="U99" s="11">
        <v>0</v>
      </c>
      <c r="V99" s="11" t="s">
        <v>134</v>
      </c>
      <c r="W99" s="11"/>
      <c r="X99" s="11"/>
      <c r="Y99" s="11"/>
      <c r="Z99" s="11"/>
      <c r="AA99" s="11"/>
      <c r="AB99" s="11"/>
      <c r="AC99" s="11"/>
      <c r="AD99" s="11"/>
      <c r="AE99" s="11"/>
      <c r="AF99" s="11"/>
      <c r="AG99" s="11"/>
      <c r="AH99" s="11"/>
      <c r="AI99" s="11"/>
      <c r="AJ99" s="11"/>
      <c r="AK99" s="11"/>
      <c r="AL99" s="11"/>
      <c r="AM99" s="11"/>
      <c r="AN99" s="11"/>
      <c r="AO99" s="11"/>
      <c r="AP99" s="11"/>
    </row>
    <row r="100" spans="1:42" ht="12.75" customHeight="1">
      <c r="A100" s="9" t="s">
        <v>140</v>
      </c>
      <c r="B100" s="9" t="s">
        <v>36</v>
      </c>
      <c r="C100" s="9" t="s">
        <v>37</v>
      </c>
      <c r="D100" s="9">
        <v>4.8245001220703125</v>
      </c>
      <c r="E100" s="9">
        <v>4110</v>
      </c>
      <c r="F100" s="9">
        <v>1432</v>
      </c>
      <c r="G100" s="9">
        <v>1360</v>
      </c>
      <c r="H100" s="9">
        <v>851.9017299218757</v>
      </c>
      <c r="I100" s="9">
        <v>296.81831563214746</v>
      </c>
      <c r="J100" s="9">
        <v>2185</v>
      </c>
      <c r="K100" s="9">
        <v>1905</v>
      </c>
      <c r="L100" s="9">
        <v>195</v>
      </c>
      <c r="M100" s="9">
        <v>65</v>
      </c>
      <c r="N100" s="10">
        <v>2.9748283752860413E-2</v>
      </c>
      <c r="O100" s="9">
        <v>25</v>
      </c>
      <c r="P100" s="9">
        <v>0</v>
      </c>
      <c r="Q100" s="9">
        <v>25</v>
      </c>
      <c r="R100" s="10">
        <v>1.1441647597254004E-2</v>
      </c>
      <c r="S100" s="9">
        <v>0</v>
      </c>
      <c r="T100" s="9">
        <v>0</v>
      </c>
      <c r="U100" s="9">
        <v>0</v>
      </c>
      <c r="V100" s="9" t="s">
        <v>38</v>
      </c>
      <c r="W100" s="11"/>
      <c r="X100" s="11"/>
      <c r="Y100" s="11"/>
      <c r="Z100" s="11"/>
      <c r="AA100" s="11"/>
      <c r="AB100" s="11"/>
      <c r="AC100" s="11"/>
      <c r="AD100" s="11"/>
      <c r="AE100" s="11"/>
      <c r="AF100" s="11"/>
      <c r="AG100" s="11"/>
      <c r="AH100" s="11"/>
      <c r="AI100" s="11"/>
      <c r="AJ100" s="11"/>
      <c r="AK100" s="11"/>
      <c r="AL100" s="11"/>
      <c r="AM100" s="11"/>
      <c r="AN100" s="11"/>
      <c r="AO100" s="11"/>
      <c r="AP100" s="11"/>
    </row>
    <row r="101" spans="1:42" ht="12.75" customHeight="1">
      <c r="A101" s="9" t="s">
        <v>141</v>
      </c>
      <c r="B101" s="9" t="s">
        <v>36</v>
      </c>
      <c r="C101" s="9" t="s">
        <v>37</v>
      </c>
      <c r="D101" s="9">
        <v>3.5035000610351563</v>
      </c>
      <c r="E101" s="9">
        <v>7856</v>
      </c>
      <c r="F101" s="9">
        <v>2415</v>
      </c>
      <c r="G101" s="9">
        <v>2394</v>
      </c>
      <c r="H101" s="9">
        <v>2242.3290604079052</v>
      </c>
      <c r="I101" s="9">
        <v>689.31067730207371</v>
      </c>
      <c r="J101" s="9">
        <v>4190</v>
      </c>
      <c r="K101" s="9">
        <v>3585</v>
      </c>
      <c r="L101" s="9">
        <v>340</v>
      </c>
      <c r="M101" s="9">
        <v>170</v>
      </c>
      <c r="N101" s="10">
        <v>4.0572792362768499E-2</v>
      </c>
      <c r="O101" s="9">
        <v>75</v>
      </c>
      <c r="P101" s="9">
        <v>10</v>
      </c>
      <c r="Q101" s="9">
        <v>85</v>
      </c>
      <c r="R101" s="10">
        <v>2.028639618138425E-2</v>
      </c>
      <c r="S101" s="9">
        <v>0</v>
      </c>
      <c r="T101" s="9">
        <v>0</v>
      </c>
      <c r="U101" s="9">
        <v>0</v>
      </c>
      <c r="V101" s="9" t="s">
        <v>38</v>
      </c>
      <c r="W101" s="11"/>
      <c r="X101" s="11"/>
      <c r="Y101" s="11"/>
      <c r="Z101" s="11"/>
      <c r="AA101" s="11"/>
      <c r="AB101" s="11"/>
      <c r="AC101" s="11"/>
      <c r="AD101" s="11"/>
      <c r="AE101" s="11"/>
      <c r="AF101" s="11"/>
      <c r="AG101" s="11"/>
      <c r="AH101" s="11"/>
      <c r="AI101" s="11"/>
      <c r="AJ101" s="11"/>
      <c r="AK101" s="11"/>
      <c r="AL101" s="11"/>
      <c r="AM101" s="11"/>
      <c r="AN101" s="11"/>
      <c r="AO101" s="11"/>
      <c r="AP101" s="11"/>
    </row>
    <row r="102" spans="1:42" ht="12.75" customHeight="1">
      <c r="A102" s="9" t="s">
        <v>142</v>
      </c>
      <c r="B102" s="9" t="s">
        <v>36</v>
      </c>
      <c r="C102" s="9" t="s">
        <v>37</v>
      </c>
      <c r="D102" s="9">
        <v>3.4460998535156251</v>
      </c>
      <c r="E102" s="9">
        <v>6119</v>
      </c>
      <c r="F102" s="9">
        <v>1854</v>
      </c>
      <c r="G102" s="9">
        <v>1821</v>
      </c>
      <c r="H102" s="9">
        <v>1775.6304982740266</v>
      </c>
      <c r="I102" s="9">
        <v>537.99950053931127</v>
      </c>
      <c r="J102" s="9">
        <v>3035</v>
      </c>
      <c r="K102" s="9">
        <v>2710</v>
      </c>
      <c r="L102" s="9">
        <v>200</v>
      </c>
      <c r="M102" s="9">
        <v>90</v>
      </c>
      <c r="N102" s="10">
        <v>2.9654036243822075E-2</v>
      </c>
      <c r="O102" s="9">
        <v>20</v>
      </c>
      <c r="P102" s="9">
        <v>0</v>
      </c>
      <c r="Q102" s="9">
        <v>20</v>
      </c>
      <c r="R102" s="10">
        <v>6.5897858319604614E-3</v>
      </c>
      <c r="S102" s="9">
        <v>0</v>
      </c>
      <c r="T102" s="9">
        <v>0</v>
      </c>
      <c r="U102" s="9">
        <v>10</v>
      </c>
      <c r="V102" s="9" t="s">
        <v>38</v>
      </c>
      <c r="W102" s="11"/>
      <c r="X102" s="11"/>
      <c r="Y102" s="11"/>
      <c r="Z102" s="11"/>
      <c r="AA102" s="11"/>
      <c r="AB102" s="11"/>
      <c r="AC102" s="11"/>
      <c r="AD102" s="11"/>
      <c r="AE102" s="11"/>
      <c r="AF102" s="11"/>
      <c r="AG102" s="11"/>
      <c r="AH102" s="11"/>
      <c r="AI102" s="11"/>
      <c r="AJ102" s="11"/>
      <c r="AK102" s="11"/>
      <c r="AL102" s="11"/>
      <c r="AM102" s="11"/>
      <c r="AN102" s="11"/>
      <c r="AO102" s="11"/>
      <c r="AP102" s="11"/>
    </row>
    <row r="103" spans="1:42" ht="12.75" customHeight="1">
      <c r="A103" s="9" t="s">
        <v>143</v>
      </c>
      <c r="B103" s="9" t="s">
        <v>36</v>
      </c>
      <c r="C103" s="9" t="s">
        <v>37</v>
      </c>
      <c r="D103" s="9">
        <v>0.9790000152587891</v>
      </c>
      <c r="E103" s="9">
        <v>2344</v>
      </c>
      <c r="F103" s="9">
        <v>1124</v>
      </c>
      <c r="G103" s="9">
        <v>1101</v>
      </c>
      <c r="H103" s="9">
        <v>2394.2798401084665</v>
      </c>
      <c r="I103" s="9">
        <v>1148.1102987550839</v>
      </c>
      <c r="J103" s="9">
        <v>975</v>
      </c>
      <c r="K103" s="9">
        <v>785</v>
      </c>
      <c r="L103" s="9">
        <v>70</v>
      </c>
      <c r="M103" s="9">
        <v>70</v>
      </c>
      <c r="N103" s="10">
        <v>7.179487179487179E-2</v>
      </c>
      <c r="O103" s="9">
        <v>35</v>
      </c>
      <c r="P103" s="9">
        <v>10</v>
      </c>
      <c r="Q103" s="9">
        <v>45</v>
      </c>
      <c r="R103" s="10">
        <v>4.6153846153846156E-2</v>
      </c>
      <c r="S103" s="9">
        <v>0</v>
      </c>
      <c r="T103" s="9">
        <v>0</v>
      </c>
      <c r="U103" s="9">
        <v>0</v>
      </c>
      <c r="V103" s="9" t="s">
        <v>38</v>
      </c>
      <c r="W103" s="11"/>
      <c r="X103" s="11"/>
      <c r="Y103" s="11"/>
      <c r="Z103" s="11"/>
      <c r="AA103" s="11"/>
      <c r="AB103" s="11"/>
      <c r="AC103" s="11"/>
      <c r="AD103" s="11"/>
      <c r="AE103" s="11"/>
      <c r="AF103" s="11"/>
      <c r="AG103" s="11"/>
      <c r="AH103" s="11"/>
      <c r="AI103" s="11"/>
      <c r="AJ103" s="11"/>
      <c r="AK103" s="11"/>
      <c r="AL103" s="11"/>
      <c r="AM103" s="11"/>
      <c r="AN103" s="11"/>
      <c r="AO103" s="11"/>
      <c r="AP103" s="11"/>
    </row>
    <row r="104" spans="1:42" ht="12.75" customHeight="1">
      <c r="A104" s="9" t="s">
        <v>144</v>
      </c>
      <c r="B104" s="9" t="s">
        <v>36</v>
      </c>
      <c r="C104" s="9" t="s">
        <v>37</v>
      </c>
      <c r="D104" s="9">
        <v>1.154199981689453</v>
      </c>
      <c r="E104" s="9">
        <v>3648</v>
      </c>
      <c r="F104" s="9">
        <v>1760</v>
      </c>
      <c r="G104" s="9">
        <v>1714</v>
      </c>
      <c r="H104" s="9">
        <v>3160.6307900475467</v>
      </c>
      <c r="I104" s="9">
        <v>1524.8657320404832</v>
      </c>
      <c r="J104" s="9">
        <v>1495</v>
      </c>
      <c r="K104" s="9">
        <v>1195</v>
      </c>
      <c r="L104" s="9">
        <v>100</v>
      </c>
      <c r="M104" s="9">
        <v>70</v>
      </c>
      <c r="N104" s="10">
        <v>4.6822742474916385E-2</v>
      </c>
      <c r="O104" s="9">
        <v>115</v>
      </c>
      <c r="P104" s="9">
        <v>10</v>
      </c>
      <c r="Q104" s="9">
        <v>125</v>
      </c>
      <c r="R104" s="10">
        <v>8.3612040133779264E-2</v>
      </c>
      <c r="S104" s="9">
        <v>0</v>
      </c>
      <c r="T104" s="9">
        <v>10</v>
      </c>
      <c r="U104" s="9">
        <v>10</v>
      </c>
      <c r="V104" s="9" t="s">
        <v>38</v>
      </c>
      <c r="W104" s="11"/>
      <c r="X104" s="11"/>
      <c r="Y104" s="11"/>
      <c r="Z104" s="11"/>
      <c r="AA104" s="11"/>
      <c r="AB104" s="11"/>
      <c r="AC104" s="11"/>
      <c r="AD104" s="11"/>
      <c r="AE104" s="11"/>
      <c r="AF104" s="11"/>
      <c r="AG104" s="11"/>
      <c r="AH104" s="11"/>
      <c r="AI104" s="11"/>
      <c r="AJ104" s="11"/>
      <c r="AK104" s="11"/>
      <c r="AL104" s="11"/>
      <c r="AM104" s="11"/>
      <c r="AN104" s="11"/>
      <c r="AO104" s="11"/>
      <c r="AP104" s="11"/>
    </row>
    <row r="105" spans="1:42" ht="12.75" customHeight="1">
      <c r="A105" s="9" t="s">
        <v>145</v>
      </c>
      <c r="B105" s="9" t="s">
        <v>36</v>
      </c>
      <c r="C105" s="9" t="s">
        <v>37</v>
      </c>
      <c r="D105" s="9">
        <v>0.87279998779296875</v>
      </c>
      <c r="E105" s="9">
        <v>2469</v>
      </c>
      <c r="F105" s="9">
        <v>1175</v>
      </c>
      <c r="G105" s="9">
        <v>1145</v>
      </c>
      <c r="H105" s="9">
        <v>2828.8268040004323</v>
      </c>
      <c r="I105" s="9">
        <v>1346.2419986636321</v>
      </c>
      <c r="J105" s="9">
        <v>1135</v>
      </c>
      <c r="K105" s="9">
        <v>920</v>
      </c>
      <c r="L105" s="9">
        <v>60</v>
      </c>
      <c r="M105" s="9">
        <v>55</v>
      </c>
      <c r="N105" s="10">
        <v>4.8458149779735685E-2</v>
      </c>
      <c r="O105" s="9">
        <v>105</v>
      </c>
      <c r="P105" s="9">
        <v>0</v>
      </c>
      <c r="Q105" s="9">
        <v>105</v>
      </c>
      <c r="R105" s="10">
        <v>9.2511013215859028E-2</v>
      </c>
      <c r="S105" s="9">
        <v>0</v>
      </c>
      <c r="T105" s="9">
        <v>0</v>
      </c>
      <c r="U105" s="9">
        <v>0</v>
      </c>
      <c r="V105" s="9" t="s">
        <v>38</v>
      </c>
      <c r="W105" s="11"/>
      <c r="X105" s="11"/>
      <c r="Y105" s="11"/>
      <c r="Z105" s="11"/>
      <c r="AA105" s="11"/>
      <c r="AB105" s="11"/>
      <c r="AC105" s="11"/>
      <c r="AD105" s="11"/>
      <c r="AE105" s="11"/>
      <c r="AF105" s="11"/>
      <c r="AG105" s="11"/>
      <c r="AH105" s="11"/>
      <c r="AI105" s="11"/>
      <c r="AJ105" s="11"/>
      <c r="AK105" s="11"/>
      <c r="AL105" s="11"/>
      <c r="AM105" s="11"/>
      <c r="AN105" s="11"/>
      <c r="AO105" s="11"/>
      <c r="AP105" s="11"/>
    </row>
    <row r="106" spans="1:42" ht="12.75" customHeight="1">
      <c r="A106" s="9" t="s">
        <v>146</v>
      </c>
      <c r="B106" s="9" t="s">
        <v>36</v>
      </c>
      <c r="C106" s="9" t="s">
        <v>37</v>
      </c>
      <c r="D106" s="9">
        <v>0.99550003051757807</v>
      </c>
      <c r="E106" s="9">
        <v>2822</v>
      </c>
      <c r="F106" s="9">
        <v>990</v>
      </c>
      <c r="G106" s="9">
        <v>975</v>
      </c>
      <c r="H106" s="9">
        <v>2834.7563169162258</v>
      </c>
      <c r="I106" s="9">
        <v>994.47510763538753</v>
      </c>
      <c r="J106" s="9">
        <v>1165</v>
      </c>
      <c r="K106" s="9">
        <v>895</v>
      </c>
      <c r="L106" s="9">
        <v>120</v>
      </c>
      <c r="M106" s="9">
        <v>90</v>
      </c>
      <c r="N106" s="10">
        <v>7.7253218884120178E-2</v>
      </c>
      <c r="O106" s="9">
        <v>40</v>
      </c>
      <c r="P106" s="9">
        <v>0</v>
      </c>
      <c r="Q106" s="9">
        <v>40</v>
      </c>
      <c r="R106" s="10">
        <v>3.4334763948497854E-2</v>
      </c>
      <c r="S106" s="9">
        <v>0</v>
      </c>
      <c r="T106" s="9">
        <v>0</v>
      </c>
      <c r="U106" s="9">
        <v>20</v>
      </c>
      <c r="V106" s="9" t="s">
        <v>38</v>
      </c>
      <c r="W106" s="11"/>
      <c r="X106" s="11"/>
      <c r="Y106" s="11"/>
      <c r="Z106" s="11"/>
      <c r="AA106" s="11"/>
      <c r="AB106" s="11"/>
      <c r="AC106" s="11"/>
      <c r="AD106" s="11"/>
      <c r="AE106" s="11"/>
      <c r="AF106" s="11"/>
      <c r="AG106" s="11"/>
      <c r="AH106" s="11"/>
      <c r="AI106" s="11"/>
      <c r="AJ106" s="11"/>
      <c r="AK106" s="11"/>
      <c r="AL106" s="11"/>
      <c r="AM106" s="11"/>
      <c r="AN106" s="11"/>
      <c r="AO106" s="11"/>
      <c r="AP106" s="11"/>
    </row>
    <row r="107" spans="1:42" ht="12.75" customHeight="1">
      <c r="A107" s="9" t="s">
        <v>147</v>
      </c>
      <c r="B107" s="9" t="s">
        <v>36</v>
      </c>
      <c r="C107" s="9" t="s">
        <v>37</v>
      </c>
      <c r="D107" s="9">
        <v>0.99989997863769531</v>
      </c>
      <c r="E107" s="9">
        <v>3115</v>
      </c>
      <c r="F107" s="9">
        <v>1223</v>
      </c>
      <c r="G107" s="9">
        <v>1211</v>
      </c>
      <c r="H107" s="9">
        <v>3115.3115977100065</v>
      </c>
      <c r="I107" s="9">
        <v>1223.1223383625484</v>
      </c>
      <c r="J107" s="9">
        <v>1345</v>
      </c>
      <c r="K107" s="9">
        <v>1130</v>
      </c>
      <c r="L107" s="9">
        <v>85</v>
      </c>
      <c r="M107" s="9">
        <v>45</v>
      </c>
      <c r="N107" s="10">
        <v>3.3457249070631967E-2</v>
      </c>
      <c r="O107" s="9">
        <v>40</v>
      </c>
      <c r="P107" s="9">
        <v>10</v>
      </c>
      <c r="Q107" s="9">
        <v>50</v>
      </c>
      <c r="R107" s="10">
        <v>3.717472118959108E-2</v>
      </c>
      <c r="S107" s="9">
        <v>0</v>
      </c>
      <c r="T107" s="9">
        <v>0</v>
      </c>
      <c r="U107" s="9">
        <v>40</v>
      </c>
      <c r="V107" s="9" t="s">
        <v>38</v>
      </c>
      <c r="W107" s="11"/>
      <c r="X107" s="11"/>
      <c r="Y107" s="11"/>
      <c r="Z107" s="11"/>
      <c r="AA107" s="11"/>
      <c r="AB107" s="11"/>
      <c r="AC107" s="11"/>
      <c r="AD107" s="11"/>
      <c r="AE107" s="11"/>
      <c r="AF107" s="11"/>
      <c r="AG107" s="11"/>
      <c r="AH107" s="11"/>
      <c r="AI107" s="11"/>
      <c r="AJ107" s="11"/>
      <c r="AK107" s="11"/>
      <c r="AL107" s="11"/>
      <c r="AM107" s="11"/>
      <c r="AN107" s="11"/>
      <c r="AO107" s="11"/>
      <c r="AP107" s="11"/>
    </row>
    <row r="108" spans="1:42" ht="12.75" customHeight="1">
      <c r="A108" s="9" t="s">
        <v>148</v>
      </c>
      <c r="B108" s="9" t="s">
        <v>36</v>
      </c>
      <c r="C108" s="9" t="s">
        <v>37</v>
      </c>
      <c r="D108" s="9">
        <v>0.96</v>
      </c>
      <c r="E108" s="9">
        <v>2169</v>
      </c>
      <c r="F108" s="9">
        <v>753</v>
      </c>
      <c r="G108" s="9">
        <v>747</v>
      </c>
      <c r="H108" s="9">
        <v>2259.375</v>
      </c>
      <c r="I108" s="9">
        <v>784.375</v>
      </c>
      <c r="J108" s="9">
        <v>1080</v>
      </c>
      <c r="K108" s="9">
        <v>950</v>
      </c>
      <c r="L108" s="9">
        <v>70</v>
      </c>
      <c r="M108" s="9">
        <v>15</v>
      </c>
      <c r="N108" s="10">
        <v>1.3888888888888888E-2</v>
      </c>
      <c r="O108" s="9">
        <v>35</v>
      </c>
      <c r="P108" s="9">
        <v>10</v>
      </c>
      <c r="Q108" s="9">
        <v>45</v>
      </c>
      <c r="R108" s="10">
        <v>4.1666666666666664E-2</v>
      </c>
      <c r="S108" s="9">
        <v>0</v>
      </c>
      <c r="T108" s="9">
        <v>0</v>
      </c>
      <c r="U108" s="9">
        <v>0</v>
      </c>
      <c r="V108" s="9" t="s">
        <v>38</v>
      </c>
      <c r="W108" s="11"/>
      <c r="X108" s="11"/>
      <c r="Y108" s="11"/>
      <c r="Z108" s="11"/>
      <c r="AA108" s="11"/>
      <c r="AB108" s="11"/>
      <c r="AC108" s="11"/>
      <c r="AD108" s="11"/>
      <c r="AE108" s="11"/>
      <c r="AF108" s="11"/>
      <c r="AG108" s="11"/>
      <c r="AH108" s="11"/>
      <c r="AI108" s="11"/>
      <c r="AJ108" s="11"/>
      <c r="AK108" s="11"/>
      <c r="AL108" s="11"/>
      <c r="AM108" s="11"/>
      <c r="AN108" s="11"/>
      <c r="AO108" s="11"/>
      <c r="AP108" s="11"/>
    </row>
    <row r="109" spans="1:42" ht="12.75" customHeight="1">
      <c r="A109" s="9" t="s">
        <v>149</v>
      </c>
      <c r="B109" s="9" t="s">
        <v>36</v>
      </c>
      <c r="C109" s="9" t="s">
        <v>37</v>
      </c>
      <c r="D109" s="9">
        <v>2.446300048828125</v>
      </c>
      <c r="E109" s="9">
        <v>1882</v>
      </c>
      <c r="F109" s="9">
        <v>912</v>
      </c>
      <c r="G109" s="9">
        <v>891</v>
      </c>
      <c r="H109" s="9">
        <v>769.3250878613818</v>
      </c>
      <c r="I109" s="9">
        <v>372.8079065513179</v>
      </c>
      <c r="J109" s="9">
        <v>920</v>
      </c>
      <c r="K109" s="9">
        <v>825</v>
      </c>
      <c r="L109" s="9">
        <v>40</v>
      </c>
      <c r="M109" s="9">
        <v>40</v>
      </c>
      <c r="N109" s="10">
        <v>4.3478260869565216E-2</v>
      </c>
      <c r="O109" s="9">
        <v>0</v>
      </c>
      <c r="P109" s="9">
        <v>0</v>
      </c>
      <c r="Q109" s="9">
        <v>0</v>
      </c>
      <c r="R109" s="10">
        <v>0</v>
      </c>
      <c r="S109" s="9">
        <v>0</v>
      </c>
      <c r="T109" s="9">
        <v>10</v>
      </c>
      <c r="U109" s="9">
        <v>10</v>
      </c>
      <c r="V109" s="9" t="s">
        <v>38</v>
      </c>
      <c r="W109" s="11"/>
      <c r="X109" s="11"/>
      <c r="Y109" s="11"/>
      <c r="Z109" s="11"/>
      <c r="AA109" s="11"/>
      <c r="AB109" s="11"/>
      <c r="AC109" s="11"/>
      <c r="AD109" s="11"/>
      <c r="AE109" s="11"/>
      <c r="AF109" s="11"/>
      <c r="AG109" s="11"/>
      <c r="AH109" s="11"/>
      <c r="AI109" s="11"/>
      <c r="AJ109" s="11"/>
      <c r="AK109" s="11"/>
      <c r="AL109" s="11"/>
      <c r="AM109" s="11"/>
      <c r="AN109" s="11"/>
      <c r="AO109" s="11"/>
      <c r="AP109" s="11"/>
    </row>
    <row r="110" spans="1:42" ht="12.75" customHeight="1">
      <c r="A110" s="9" t="s">
        <v>150</v>
      </c>
      <c r="B110" s="9" t="s">
        <v>36</v>
      </c>
      <c r="C110" s="9" t="s">
        <v>37</v>
      </c>
      <c r="D110" s="9">
        <v>0.91790000915527348</v>
      </c>
      <c r="E110" s="9">
        <v>2991</v>
      </c>
      <c r="F110" s="9">
        <v>951</v>
      </c>
      <c r="G110" s="9">
        <v>941</v>
      </c>
      <c r="H110" s="9">
        <v>3258.5248612782589</v>
      </c>
      <c r="I110" s="9">
        <v>1036.0605627133482</v>
      </c>
      <c r="J110" s="9">
        <v>1415</v>
      </c>
      <c r="K110" s="9">
        <v>1235</v>
      </c>
      <c r="L110" s="9">
        <v>140</v>
      </c>
      <c r="M110" s="9">
        <v>20</v>
      </c>
      <c r="N110" s="10">
        <v>1.4134275618374558E-2</v>
      </c>
      <c r="O110" s="9">
        <v>20</v>
      </c>
      <c r="P110" s="9">
        <v>0</v>
      </c>
      <c r="Q110" s="9">
        <v>20</v>
      </c>
      <c r="R110" s="10">
        <v>1.4134275618374558E-2</v>
      </c>
      <c r="S110" s="9">
        <v>0</v>
      </c>
      <c r="T110" s="9">
        <v>0</v>
      </c>
      <c r="U110" s="9">
        <v>0</v>
      </c>
      <c r="V110" s="9" t="s">
        <v>38</v>
      </c>
      <c r="W110" s="11"/>
      <c r="X110" s="11"/>
      <c r="Y110" s="11"/>
      <c r="Z110" s="11"/>
      <c r="AA110" s="11"/>
      <c r="AB110" s="11"/>
      <c r="AC110" s="11"/>
      <c r="AD110" s="11"/>
      <c r="AE110" s="11"/>
      <c r="AF110" s="11"/>
      <c r="AG110" s="11"/>
      <c r="AH110" s="11"/>
      <c r="AI110" s="11"/>
      <c r="AJ110" s="11"/>
      <c r="AK110" s="11"/>
      <c r="AL110" s="11"/>
      <c r="AM110" s="11"/>
      <c r="AN110" s="11"/>
      <c r="AO110" s="11"/>
      <c r="AP110" s="11"/>
    </row>
    <row r="111" spans="1:42" ht="12.75" customHeight="1">
      <c r="A111" s="9" t="s">
        <v>151</v>
      </c>
      <c r="B111" s="9" t="s">
        <v>36</v>
      </c>
      <c r="C111" s="9" t="s">
        <v>37</v>
      </c>
      <c r="D111" s="9">
        <v>2.5055000305175783</v>
      </c>
      <c r="E111" s="9">
        <v>4548</v>
      </c>
      <c r="F111" s="9">
        <v>1410</v>
      </c>
      <c r="G111" s="9">
        <v>1397</v>
      </c>
      <c r="H111" s="9">
        <v>1815.206523490039</v>
      </c>
      <c r="I111" s="9">
        <v>562.76191691313875</v>
      </c>
      <c r="J111" s="9">
        <v>2380</v>
      </c>
      <c r="K111" s="9">
        <v>2045</v>
      </c>
      <c r="L111" s="9">
        <v>160</v>
      </c>
      <c r="M111" s="9">
        <v>90</v>
      </c>
      <c r="N111" s="10">
        <v>3.7815126050420166E-2</v>
      </c>
      <c r="O111" s="9">
        <v>75</v>
      </c>
      <c r="P111" s="9">
        <v>0</v>
      </c>
      <c r="Q111" s="9">
        <v>75</v>
      </c>
      <c r="R111" s="10">
        <v>3.1512605042016806E-2</v>
      </c>
      <c r="S111" s="9">
        <v>0</v>
      </c>
      <c r="T111" s="9">
        <v>0</v>
      </c>
      <c r="U111" s="9">
        <v>10</v>
      </c>
      <c r="V111" s="9" t="s">
        <v>38</v>
      </c>
      <c r="W111" s="11"/>
      <c r="X111" s="11"/>
      <c r="Y111" s="11"/>
      <c r="Z111" s="11"/>
      <c r="AA111" s="11"/>
      <c r="AB111" s="11"/>
      <c r="AC111" s="11"/>
      <c r="AD111" s="11"/>
      <c r="AE111" s="11"/>
      <c r="AF111" s="11"/>
      <c r="AG111" s="11"/>
      <c r="AH111" s="11"/>
      <c r="AI111" s="11"/>
      <c r="AJ111" s="11"/>
      <c r="AK111" s="11"/>
      <c r="AL111" s="11"/>
      <c r="AM111" s="11"/>
      <c r="AN111" s="11"/>
      <c r="AO111" s="11"/>
      <c r="AP111" s="11"/>
    </row>
    <row r="112" spans="1:42" ht="12.75" customHeight="1">
      <c r="A112" s="9" t="s">
        <v>152</v>
      </c>
      <c r="B112" s="9" t="s">
        <v>36</v>
      </c>
      <c r="C112" s="9" t="s">
        <v>37</v>
      </c>
      <c r="D112" s="9">
        <v>1.7369999694824219</v>
      </c>
      <c r="E112" s="9">
        <v>6685</v>
      </c>
      <c r="F112" s="9">
        <v>2130</v>
      </c>
      <c r="G112" s="9">
        <v>2103</v>
      </c>
      <c r="H112" s="9">
        <v>3848.589589781021</v>
      </c>
      <c r="I112" s="9">
        <v>1226.2521804388293</v>
      </c>
      <c r="J112" s="9">
        <v>3580</v>
      </c>
      <c r="K112" s="9">
        <v>3005</v>
      </c>
      <c r="L112" s="9">
        <v>285</v>
      </c>
      <c r="M112" s="9">
        <v>210</v>
      </c>
      <c r="N112" s="10">
        <v>5.8659217877094973E-2</v>
      </c>
      <c r="O112" s="9">
        <v>60</v>
      </c>
      <c r="P112" s="9">
        <v>10</v>
      </c>
      <c r="Q112" s="9">
        <v>70</v>
      </c>
      <c r="R112" s="10">
        <v>1.9553072625698324E-2</v>
      </c>
      <c r="S112" s="9">
        <v>0</v>
      </c>
      <c r="T112" s="9">
        <v>0</v>
      </c>
      <c r="U112" s="9">
        <v>15</v>
      </c>
      <c r="V112" s="9" t="s">
        <v>38</v>
      </c>
      <c r="W112" s="11"/>
      <c r="X112" s="11"/>
      <c r="Y112" s="11"/>
      <c r="Z112" s="11"/>
      <c r="AA112" s="11"/>
      <c r="AB112" s="11"/>
      <c r="AC112" s="11"/>
      <c r="AD112" s="11"/>
      <c r="AE112" s="11"/>
      <c r="AF112" s="11"/>
      <c r="AG112" s="11"/>
      <c r="AH112" s="11"/>
      <c r="AI112" s="11"/>
      <c r="AJ112" s="11"/>
      <c r="AK112" s="11"/>
      <c r="AL112" s="11"/>
      <c r="AM112" s="11"/>
      <c r="AN112" s="11"/>
      <c r="AO112" s="11"/>
      <c r="AP112" s="11"/>
    </row>
    <row r="113" spans="1:42" ht="12.75" customHeight="1">
      <c r="A113" s="9" t="s">
        <v>153</v>
      </c>
      <c r="B113" s="9" t="s">
        <v>36</v>
      </c>
      <c r="C113" s="9" t="s">
        <v>37</v>
      </c>
      <c r="D113" s="9">
        <v>7.9559997558593754</v>
      </c>
      <c r="E113" s="9">
        <v>2824</v>
      </c>
      <c r="F113" s="9">
        <v>1152</v>
      </c>
      <c r="G113" s="9">
        <v>1086</v>
      </c>
      <c r="H113" s="9">
        <v>354.95224819736848</v>
      </c>
      <c r="I113" s="9">
        <v>144.79638453377072</v>
      </c>
      <c r="J113" s="9">
        <v>1380</v>
      </c>
      <c r="K113" s="9">
        <v>1230</v>
      </c>
      <c r="L113" s="9">
        <v>90</v>
      </c>
      <c r="M113" s="9">
        <v>25</v>
      </c>
      <c r="N113" s="10">
        <v>1.8115942028985508E-2</v>
      </c>
      <c r="O113" s="9">
        <v>25</v>
      </c>
      <c r="P113" s="9">
        <v>0</v>
      </c>
      <c r="Q113" s="9">
        <v>25</v>
      </c>
      <c r="R113" s="10">
        <v>1.8115942028985508E-2</v>
      </c>
      <c r="S113" s="9">
        <v>0</v>
      </c>
      <c r="T113" s="9">
        <v>0</v>
      </c>
      <c r="U113" s="9">
        <v>0</v>
      </c>
      <c r="V113" s="9" t="s">
        <v>38</v>
      </c>
      <c r="W113" s="11"/>
      <c r="X113" s="11"/>
      <c r="Y113" s="11"/>
      <c r="Z113" s="11"/>
      <c r="AA113" s="11"/>
      <c r="AB113" s="11"/>
      <c r="AC113" s="11"/>
      <c r="AD113" s="11"/>
      <c r="AE113" s="11"/>
      <c r="AF113" s="11"/>
      <c r="AG113" s="11"/>
      <c r="AH113" s="11"/>
      <c r="AI113" s="11"/>
      <c r="AJ113" s="11"/>
      <c r="AK113" s="11"/>
      <c r="AL113" s="11"/>
      <c r="AM113" s="11"/>
      <c r="AN113" s="11"/>
      <c r="AO113" s="11"/>
      <c r="AP113" s="11"/>
    </row>
    <row r="114" spans="1:42" ht="12.75" customHeight="1">
      <c r="A114" s="9" t="s">
        <v>154</v>
      </c>
      <c r="B114" s="9" t="s">
        <v>36</v>
      </c>
      <c r="C114" s="9" t="s">
        <v>37</v>
      </c>
      <c r="D114" s="9">
        <v>11.932700195312499</v>
      </c>
      <c r="E114" s="9">
        <v>6342</v>
      </c>
      <c r="F114" s="9">
        <v>2196</v>
      </c>
      <c r="G114" s="9">
        <v>2127</v>
      </c>
      <c r="H114" s="9">
        <v>531.4807123446642</v>
      </c>
      <c r="I114" s="9">
        <v>184.03211042398021</v>
      </c>
      <c r="J114" s="9">
        <v>3065</v>
      </c>
      <c r="K114" s="9">
        <v>2665</v>
      </c>
      <c r="L114" s="9">
        <v>175</v>
      </c>
      <c r="M114" s="9">
        <v>135</v>
      </c>
      <c r="N114" s="10">
        <v>4.4045676998368678E-2</v>
      </c>
      <c r="O114" s="9">
        <v>75</v>
      </c>
      <c r="P114" s="9">
        <v>0</v>
      </c>
      <c r="Q114" s="9">
        <v>75</v>
      </c>
      <c r="R114" s="10">
        <v>2.4469820554649267E-2</v>
      </c>
      <c r="S114" s="9">
        <v>0</v>
      </c>
      <c r="T114" s="9">
        <v>0</v>
      </c>
      <c r="U114" s="9">
        <v>10</v>
      </c>
      <c r="V114" s="9" t="s">
        <v>38</v>
      </c>
      <c r="W114" s="11"/>
      <c r="X114" s="11"/>
      <c r="Y114" s="11"/>
      <c r="Z114" s="11"/>
      <c r="AA114" s="11"/>
      <c r="AB114" s="11"/>
      <c r="AC114" s="11"/>
      <c r="AD114" s="11"/>
      <c r="AE114" s="11"/>
      <c r="AF114" s="11"/>
      <c r="AG114" s="11"/>
      <c r="AH114" s="11"/>
      <c r="AI114" s="11"/>
      <c r="AJ114" s="11"/>
      <c r="AK114" s="11"/>
      <c r="AL114" s="11"/>
      <c r="AM114" s="11"/>
      <c r="AN114" s="11"/>
      <c r="AO114" s="11"/>
      <c r="AP114" s="11"/>
    </row>
    <row r="115" spans="1:42" ht="12.75" customHeight="1">
      <c r="A115" s="11" t="s">
        <v>155</v>
      </c>
      <c r="B115" s="11" t="s">
        <v>36</v>
      </c>
      <c r="C115" s="11" t="s">
        <v>37</v>
      </c>
      <c r="D115" s="11">
        <v>110.80469726562499</v>
      </c>
      <c r="E115" s="11">
        <v>5660</v>
      </c>
      <c r="F115" s="11">
        <v>2133</v>
      </c>
      <c r="G115" s="11">
        <v>1980</v>
      </c>
      <c r="H115" s="11">
        <v>51.080866963894543</v>
      </c>
      <c r="I115" s="11">
        <v>19.250086437100187</v>
      </c>
      <c r="J115" s="11">
        <v>2870</v>
      </c>
      <c r="K115" s="11">
        <v>2635</v>
      </c>
      <c r="L115" s="11">
        <v>160</v>
      </c>
      <c r="M115" s="11">
        <v>10</v>
      </c>
      <c r="N115" s="21">
        <v>3.4843205574912892E-3</v>
      </c>
      <c r="O115" s="11">
        <v>45</v>
      </c>
      <c r="P115" s="11">
        <v>10</v>
      </c>
      <c r="Q115" s="11">
        <v>55</v>
      </c>
      <c r="R115" s="21">
        <v>1.9163763066202089E-2</v>
      </c>
      <c r="S115" s="11">
        <v>0</v>
      </c>
      <c r="T115" s="11">
        <v>0</v>
      </c>
      <c r="U115" s="11">
        <v>0</v>
      </c>
      <c r="V115" s="11" t="s">
        <v>134</v>
      </c>
      <c r="W115" s="11"/>
      <c r="X115" s="11"/>
      <c r="Y115" s="11"/>
      <c r="Z115" s="11"/>
      <c r="AA115" s="11"/>
      <c r="AB115" s="11"/>
      <c r="AC115" s="11"/>
      <c r="AD115" s="11"/>
      <c r="AE115" s="11"/>
      <c r="AF115" s="11"/>
      <c r="AG115" s="11"/>
      <c r="AH115" s="11"/>
      <c r="AI115" s="11"/>
      <c r="AJ115" s="11"/>
      <c r="AK115" s="11"/>
      <c r="AL115" s="11"/>
      <c r="AM115" s="11"/>
      <c r="AN115" s="11"/>
      <c r="AO115" s="11"/>
      <c r="AP115" s="11"/>
    </row>
    <row r="116" spans="1:42" ht="12.75" customHeight="1">
      <c r="A116" s="11" t="s">
        <v>156</v>
      </c>
      <c r="B116" s="11" t="s">
        <v>36</v>
      </c>
      <c r="C116" s="11" t="s">
        <v>37</v>
      </c>
      <c r="D116" s="11">
        <v>92.863701171874993</v>
      </c>
      <c r="E116" s="11">
        <v>9633</v>
      </c>
      <c r="F116" s="11">
        <v>3806</v>
      </c>
      <c r="G116" s="11">
        <v>3703</v>
      </c>
      <c r="H116" s="11">
        <v>103.73267356823251</v>
      </c>
      <c r="I116" s="11">
        <v>40.984797633208032</v>
      </c>
      <c r="J116" s="11">
        <v>4000</v>
      </c>
      <c r="K116" s="11">
        <v>3440</v>
      </c>
      <c r="L116" s="11">
        <v>370</v>
      </c>
      <c r="M116" s="11">
        <v>85</v>
      </c>
      <c r="N116" s="21">
        <v>2.1250000000000002E-2</v>
      </c>
      <c r="O116" s="11">
        <v>45</v>
      </c>
      <c r="P116" s="11">
        <v>25</v>
      </c>
      <c r="Q116" s="11">
        <v>70</v>
      </c>
      <c r="R116" s="21">
        <v>1.7500000000000002E-2</v>
      </c>
      <c r="S116" s="11">
        <v>0</v>
      </c>
      <c r="T116" s="11">
        <v>0</v>
      </c>
      <c r="U116" s="11">
        <v>30</v>
      </c>
      <c r="V116" s="11" t="s">
        <v>134</v>
      </c>
      <c r="W116" s="11"/>
      <c r="X116" s="11"/>
      <c r="Y116" s="11"/>
      <c r="Z116" s="11"/>
      <c r="AA116" s="11"/>
      <c r="AB116" s="11"/>
      <c r="AC116" s="11"/>
      <c r="AD116" s="11"/>
      <c r="AE116" s="11"/>
      <c r="AF116" s="11"/>
      <c r="AG116" s="11"/>
      <c r="AH116" s="11"/>
      <c r="AI116" s="11"/>
      <c r="AJ116" s="11"/>
      <c r="AK116" s="11"/>
      <c r="AL116" s="11"/>
      <c r="AM116" s="11"/>
      <c r="AN116" s="11"/>
      <c r="AO116" s="11"/>
      <c r="AP116" s="11"/>
    </row>
    <row r="117" spans="1:42" ht="12.75" customHeight="1">
      <c r="A117" s="9" t="s">
        <v>157</v>
      </c>
      <c r="B117" s="9" t="s">
        <v>36</v>
      </c>
      <c r="C117" s="9" t="s">
        <v>37</v>
      </c>
      <c r="D117" s="9">
        <v>5.5507000732421874</v>
      </c>
      <c r="E117" s="9">
        <v>7116</v>
      </c>
      <c r="F117" s="9">
        <v>2290</v>
      </c>
      <c r="G117" s="9">
        <v>2187</v>
      </c>
      <c r="H117" s="9">
        <v>1282.000451493232</v>
      </c>
      <c r="I117" s="9">
        <v>412.56057250133517</v>
      </c>
      <c r="J117" s="9">
        <v>3235</v>
      </c>
      <c r="K117" s="9">
        <v>2830</v>
      </c>
      <c r="L117" s="9">
        <v>215</v>
      </c>
      <c r="M117" s="9">
        <v>95</v>
      </c>
      <c r="N117" s="10">
        <v>2.9366306027820709E-2</v>
      </c>
      <c r="O117" s="9">
        <v>65</v>
      </c>
      <c r="P117" s="9">
        <v>10</v>
      </c>
      <c r="Q117" s="9">
        <v>75</v>
      </c>
      <c r="R117" s="10">
        <v>2.3183925811437404E-2</v>
      </c>
      <c r="S117" s="9">
        <v>0</v>
      </c>
      <c r="T117" s="9">
        <v>0</v>
      </c>
      <c r="U117" s="9">
        <v>15</v>
      </c>
      <c r="V117" s="9" t="s">
        <v>38</v>
      </c>
      <c r="W117" s="11"/>
      <c r="X117" s="11"/>
      <c r="Y117" s="11"/>
      <c r="Z117" s="11"/>
      <c r="AA117" s="11"/>
      <c r="AB117" s="11"/>
      <c r="AC117" s="11"/>
      <c r="AD117" s="11"/>
      <c r="AE117" s="11"/>
      <c r="AF117" s="11"/>
      <c r="AG117" s="11"/>
      <c r="AH117" s="11"/>
      <c r="AI117" s="11"/>
      <c r="AJ117" s="11"/>
      <c r="AK117" s="11"/>
      <c r="AL117" s="11"/>
      <c r="AM117" s="11"/>
      <c r="AN117" s="11"/>
      <c r="AO117" s="11"/>
      <c r="AP117" s="11"/>
    </row>
    <row r="118" spans="1:42" ht="12.75" customHeight="1">
      <c r="A118" s="11" t="s">
        <v>158</v>
      </c>
      <c r="B118" s="11" t="s">
        <v>36</v>
      </c>
      <c r="C118" s="11" t="s">
        <v>37</v>
      </c>
      <c r="D118" s="11">
        <v>76.933701171875001</v>
      </c>
      <c r="E118" s="11">
        <v>2175</v>
      </c>
      <c r="F118" s="11">
        <v>719</v>
      </c>
      <c r="G118" s="11">
        <v>700</v>
      </c>
      <c r="H118" s="11">
        <v>28.271095331042314</v>
      </c>
      <c r="I118" s="11">
        <v>9.3457092151813441</v>
      </c>
      <c r="J118" s="11">
        <v>1065</v>
      </c>
      <c r="K118" s="11">
        <v>920</v>
      </c>
      <c r="L118" s="11">
        <v>75</v>
      </c>
      <c r="M118" s="11">
        <v>10</v>
      </c>
      <c r="N118" s="21">
        <v>9.3896713615023476E-3</v>
      </c>
      <c r="O118" s="11">
        <v>30</v>
      </c>
      <c r="P118" s="11">
        <v>0</v>
      </c>
      <c r="Q118" s="11">
        <v>30</v>
      </c>
      <c r="R118" s="21">
        <v>2.8169014084507043E-2</v>
      </c>
      <c r="S118" s="11">
        <v>0</v>
      </c>
      <c r="T118" s="11">
        <v>0</v>
      </c>
      <c r="U118" s="11">
        <v>20</v>
      </c>
      <c r="V118" s="11" t="s">
        <v>134</v>
      </c>
      <c r="W118" s="11"/>
      <c r="X118" s="11"/>
      <c r="Y118" s="11"/>
      <c r="Z118" s="11"/>
      <c r="AA118" s="11"/>
      <c r="AB118" s="11"/>
      <c r="AC118" s="11"/>
      <c r="AD118" s="11"/>
      <c r="AE118" s="11"/>
      <c r="AF118" s="11"/>
      <c r="AG118" s="11"/>
      <c r="AH118" s="11"/>
      <c r="AI118" s="11"/>
      <c r="AJ118" s="11"/>
      <c r="AK118" s="11"/>
      <c r="AL118" s="11"/>
      <c r="AM118" s="11"/>
      <c r="AN118" s="11"/>
      <c r="AO118" s="11"/>
      <c r="AP118" s="11"/>
    </row>
    <row r="119" spans="1:42" ht="12.75" customHeight="1">
      <c r="A119" s="11" t="s">
        <v>159</v>
      </c>
      <c r="B119" s="11" t="s">
        <v>36</v>
      </c>
      <c r="C119" s="11" t="s">
        <v>37</v>
      </c>
      <c r="D119" s="11">
        <v>63.267299804687497</v>
      </c>
      <c r="E119" s="11">
        <v>1811</v>
      </c>
      <c r="F119" s="11">
        <v>609</v>
      </c>
      <c r="G119" s="11">
        <v>584</v>
      </c>
      <c r="H119" s="11">
        <v>28.624581823323243</v>
      </c>
      <c r="I119" s="11">
        <v>9.6258256932103023</v>
      </c>
      <c r="J119" s="11">
        <v>840</v>
      </c>
      <c r="K119" s="11">
        <v>710</v>
      </c>
      <c r="L119" s="11">
        <v>85</v>
      </c>
      <c r="M119" s="11">
        <v>25</v>
      </c>
      <c r="N119" s="21">
        <v>2.976190476190476E-2</v>
      </c>
      <c r="O119" s="11">
        <v>25</v>
      </c>
      <c r="P119" s="11">
        <v>0</v>
      </c>
      <c r="Q119" s="11">
        <v>25</v>
      </c>
      <c r="R119" s="21">
        <v>2.976190476190476E-2</v>
      </c>
      <c r="S119" s="11">
        <v>0</v>
      </c>
      <c r="T119" s="11">
        <v>0</v>
      </c>
      <c r="U119" s="11">
        <v>0</v>
      </c>
      <c r="V119" s="11" t="s">
        <v>134</v>
      </c>
      <c r="W119" s="11"/>
      <c r="X119" s="11"/>
      <c r="Y119" s="11"/>
      <c r="Z119" s="11"/>
      <c r="AA119" s="11"/>
      <c r="AB119" s="11"/>
      <c r="AC119" s="11"/>
      <c r="AD119" s="11"/>
      <c r="AE119" s="11"/>
      <c r="AF119" s="11"/>
      <c r="AG119" s="11"/>
      <c r="AH119" s="11"/>
      <c r="AI119" s="11"/>
      <c r="AJ119" s="11"/>
      <c r="AK119" s="11"/>
      <c r="AL119" s="11"/>
      <c r="AM119" s="11"/>
      <c r="AN119" s="11"/>
      <c r="AO119" s="11"/>
      <c r="AP119" s="11"/>
    </row>
    <row r="120" spans="1:42" ht="12.75" customHeight="1">
      <c r="A120" s="9" t="s">
        <v>160</v>
      </c>
      <c r="B120" s="9" t="s">
        <v>36</v>
      </c>
      <c r="C120" s="9" t="s">
        <v>37</v>
      </c>
      <c r="D120" s="9">
        <v>2.8323001098632812</v>
      </c>
      <c r="E120" s="9">
        <v>4835</v>
      </c>
      <c r="F120" s="9">
        <v>1647</v>
      </c>
      <c r="G120" s="9">
        <v>1616</v>
      </c>
      <c r="H120" s="9">
        <v>1707.093108940843</v>
      </c>
      <c r="I120" s="9">
        <v>581.50617382121379</v>
      </c>
      <c r="J120" s="9">
        <v>2415</v>
      </c>
      <c r="K120" s="9">
        <v>2000</v>
      </c>
      <c r="L120" s="9">
        <v>255</v>
      </c>
      <c r="M120" s="9">
        <v>75</v>
      </c>
      <c r="N120" s="10">
        <v>3.1055900621118012E-2</v>
      </c>
      <c r="O120" s="9">
        <v>40</v>
      </c>
      <c r="P120" s="9">
        <v>20</v>
      </c>
      <c r="Q120" s="9">
        <v>60</v>
      </c>
      <c r="R120" s="10">
        <v>2.4844720496894408E-2</v>
      </c>
      <c r="S120" s="9">
        <v>0</v>
      </c>
      <c r="T120" s="9">
        <v>0</v>
      </c>
      <c r="U120" s="9">
        <v>25</v>
      </c>
      <c r="V120" s="9" t="s">
        <v>38</v>
      </c>
      <c r="W120" s="11"/>
      <c r="X120" s="11"/>
      <c r="Y120" s="11"/>
      <c r="Z120" s="11"/>
      <c r="AA120" s="11"/>
      <c r="AB120" s="11"/>
      <c r="AC120" s="11"/>
      <c r="AD120" s="11"/>
      <c r="AE120" s="11"/>
      <c r="AF120" s="11"/>
      <c r="AG120" s="11"/>
      <c r="AH120" s="11"/>
      <c r="AI120" s="11"/>
      <c r="AJ120" s="11"/>
      <c r="AK120" s="11"/>
      <c r="AL120" s="11"/>
      <c r="AM120" s="11"/>
      <c r="AN120" s="11"/>
      <c r="AO120" s="11"/>
      <c r="AP120" s="11"/>
    </row>
    <row r="121" spans="1:42" ht="12.75" customHeight="1">
      <c r="A121" s="9" t="s">
        <v>161</v>
      </c>
      <c r="B121" s="9" t="s">
        <v>36</v>
      </c>
      <c r="C121" s="9" t="s">
        <v>37</v>
      </c>
      <c r="D121" s="9">
        <v>5.988699951171875</v>
      </c>
      <c r="E121" s="9">
        <v>6394</v>
      </c>
      <c r="F121" s="9">
        <v>2117</v>
      </c>
      <c r="G121" s="9">
        <v>2084</v>
      </c>
      <c r="H121" s="9">
        <v>1067.6774679200309</v>
      </c>
      <c r="I121" s="9">
        <v>353.49909283495549</v>
      </c>
      <c r="J121" s="9">
        <v>3065</v>
      </c>
      <c r="K121" s="9">
        <v>2590</v>
      </c>
      <c r="L121" s="9">
        <v>270</v>
      </c>
      <c r="M121" s="9">
        <v>100</v>
      </c>
      <c r="N121" s="10">
        <v>3.2626427406199018E-2</v>
      </c>
      <c r="O121" s="9">
        <v>50</v>
      </c>
      <c r="P121" s="9">
        <v>40</v>
      </c>
      <c r="Q121" s="9">
        <v>90</v>
      </c>
      <c r="R121" s="10">
        <v>2.936378466557912E-2</v>
      </c>
      <c r="S121" s="9">
        <v>0</v>
      </c>
      <c r="T121" s="9">
        <v>0</v>
      </c>
      <c r="U121" s="9">
        <v>0</v>
      </c>
      <c r="V121" s="9" t="s">
        <v>38</v>
      </c>
      <c r="W121" s="11"/>
      <c r="X121" s="11"/>
      <c r="Y121" s="11"/>
      <c r="Z121" s="11"/>
      <c r="AA121" s="11"/>
      <c r="AB121" s="11"/>
      <c r="AC121" s="11"/>
      <c r="AD121" s="11"/>
      <c r="AE121" s="11"/>
      <c r="AF121" s="11"/>
      <c r="AG121" s="11"/>
      <c r="AH121" s="11"/>
      <c r="AI121" s="11"/>
      <c r="AJ121" s="11"/>
      <c r="AK121" s="11"/>
      <c r="AL121" s="11"/>
      <c r="AM121" s="11"/>
      <c r="AN121" s="11"/>
      <c r="AO121" s="11"/>
      <c r="AP121" s="11"/>
    </row>
    <row r="122" spans="1:42" ht="12.75" customHeight="1">
      <c r="A122" s="9" t="s">
        <v>162</v>
      </c>
      <c r="B122" s="9" t="s">
        <v>36</v>
      </c>
      <c r="C122" s="9" t="s">
        <v>37</v>
      </c>
      <c r="D122" s="9">
        <v>7.4753997802734373</v>
      </c>
      <c r="E122" s="9">
        <v>7085</v>
      </c>
      <c r="F122" s="9">
        <v>2479</v>
      </c>
      <c r="G122" s="9">
        <v>2421</v>
      </c>
      <c r="H122" s="9">
        <v>947.77539773810508</v>
      </c>
      <c r="I122" s="9">
        <v>331.62106012600736</v>
      </c>
      <c r="J122" s="9">
        <v>3150</v>
      </c>
      <c r="K122" s="9">
        <v>2715</v>
      </c>
      <c r="L122" s="9">
        <v>255</v>
      </c>
      <c r="M122" s="9">
        <v>80</v>
      </c>
      <c r="N122" s="10">
        <v>2.5396825396825397E-2</v>
      </c>
      <c r="O122" s="9">
        <v>50</v>
      </c>
      <c r="P122" s="9">
        <v>40</v>
      </c>
      <c r="Q122" s="9">
        <v>90</v>
      </c>
      <c r="R122" s="10">
        <v>2.8571428571428571E-2</v>
      </c>
      <c r="S122" s="9">
        <v>0</v>
      </c>
      <c r="T122" s="9">
        <v>0</v>
      </c>
      <c r="U122" s="9">
        <v>10</v>
      </c>
      <c r="V122" s="9" t="s">
        <v>38</v>
      </c>
      <c r="W122" s="11"/>
      <c r="X122" s="11"/>
      <c r="Y122" s="11"/>
      <c r="Z122" s="11"/>
      <c r="AA122" s="11"/>
      <c r="AB122" s="11"/>
      <c r="AC122" s="11"/>
      <c r="AD122" s="11"/>
      <c r="AE122" s="11"/>
      <c r="AF122" s="11"/>
      <c r="AG122" s="11"/>
      <c r="AH122" s="11"/>
      <c r="AI122" s="11"/>
      <c r="AJ122" s="11"/>
      <c r="AK122" s="11"/>
      <c r="AL122" s="11"/>
      <c r="AM122" s="11"/>
      <c r="AN122" s="11"/>
      <c r="AO122" s="11"/>
      <c r="AP122" s="11"/>
    </row>
    <row r="123" spans="1:42" ht="12.75" customHeight="1">
      <c r="A123" s="9" t="s">
        <v>163</v>
      </c>
      <c r="B123" s="9" t="s">
        <v>36</v>
      </c>
      <c r="C123" s="9" t="s">
        <v>37</v>
      </c>
      <c r="D123" s="9">
        <v>14.526500244140625</v>
      </c>
      <c r="E123" s="9">
        <v>3816</v>
      </c>
      <c r="F123" s="9">
        <v>1227</v>
      </c>
      <c r="G123" s="9">
        <v>1200</v>
      </c>
      <c r="H123" s="9">
        <v>262.69231651575632</v>
      </c>
      <c r="I123" s="9">
        <v>84.466318753887052</v>
      </c>
      <c r="J123" s="9">
        <v>1800</v>
      </c>
      <c r="K123" s="9">
        <v>1605</v>
      </c>
      <c r="L123" s="9">
        <v>115</v>
      </c>
      <c r="M123" s="9">
        <v>35</v>
      </c>
      <c r="N123" s="10">
        <v>1.9444444444444445E-2</v>
      </c>
      <c r="O123" s="9">
        <v>25</v>
      </c>
      <c r="P123" s="9">
        <v>15</v>
      </c>
      <c r="Q123" s="9">
        <v>40</v>
      </c>
      <c r="R123" s="10">
        <v>2.2222222222222223E-2</v>
      </c>
      <c r="S123" s="9">
        <v>0</v>
      </c>
      <c r="T123" s="9">
        <v>0</v>
      </c>
      <c r="U123" s="9">
        <v>0</v>
      </c>
      <c r="V123" s="9" t="s">
        <v>38</v>
      </c>
      <c r="W123" s="11"/>
      <c r="X123" s="11"/>
      <c r="Y123" s="11"/>
      <c r="Z123" s="11"/>
      <c r="AA123" s="11"/>
      <c r="AB123" s="11"/>
      <c r="AC123" s="11"/>
      <c r="AD123" s="11"/>
      <c r="AE123" s="11"/>
      <c r="AF123" s="11"/>
      <c r="AG123" s="11"/>
      <c r="AH123" s="11"/>
      <c r="AI123" s="11"/>
      <c r="AJ123" s="11"/>
      <c r="AK123" s="11"/>
      <c r="AL123" s="11"/>
      <c r="AM123" s="11"/>
      <c r="AN123" s="11"/>
      <c r="AO123" s="11"/>
      <c r="AP123" s="11"/>
    </row>
    <row r="124" spans="1:42" ht="12.75" customHeight="1">
      <c r="A124" s="9" t="s">
        <v>164</v>
      </c>
      <c r="B124" s="9" t="s">
        <v>36</v>
      </c>
      <c r="C124" s="9" t="s">
        <v>37</v>
      </c>
      <c r="D124" s="9">
        <v>2.6170999145507814</v>
      </c>
      <c r="E124" s="9">
        <v>3955</v>
      </c>
      <c r="F124" s="9">
        <v>1428</v>
      </c>
      <c r="G124" s="9">
        <v>1417</v>
      </c>
      <c r="H124" s="9">
        <v>1511.2147526392266</v>
      </c>
      <c r="I124" s="9">
        <v>545.64214077593317</v>
      </c>
      <c r="J124" s="9">
        <v>1735</v>
      </c>
      <c r="K124" s="9">
        <v>1370</v>
      </c>
      <c r="L124" s="9">
        <v>115</v>
      </c>
      <c r="M124" s="9">
        <v>85</v>
      </c>
      <c r="N124" s="10">
        <v>4.8991354466858789E-2</v>
      </c>
      <c r="O124" s="9">
        <v>105</v>
      </c>
      <c r="P124" s="9">
        <v>25</v>
      </c>
      <c r="Q124" s="9">
        <v>130</v>
      </c>
      <c r="R124" s="10">
        <v>7.492795389048991E-2</v>
      </c>
      <c r="S124" s="9">
        <v>0</v>
      </c>
      <c r="T124" s="9">
        <v>10</v>
      </c>
      <c r="U124" s="9">
        <v>15</v>
      </c>
      <c r="V124" s="9" t="s">
        <v>38</v>
      </c>
      <c r="W124" s="11"/>
      <c r="X124" s="11"/>
      <c r="Y124" s="11"/>
      <c r="Z124" s="11"/>
      <c r="AA124" s="11"/>
      <c r="AB124" s="11"/>
      <c r="AC124" s="11"/>
      <c r="AD124" s="11"/>
      <c r="AE124" s="11"/>
      <c r="AF124" s="11"/>
      <c r="AG124" s="11"/>
      <c r="AH124" s="11"/>
      <c r="AI124" s="11"/>
      <c r="AJ124" s="11"/>
      <c r="AK124" s="11"/>
      <c r="AL124" s="11"/>
      <c r="AM124" s="11"/>
      <c r="AN124" s="11"/>
      <c r="AO124" s="11"/>
      <c r="AP124" s="11"/>
    </row>
    <row r="125" spans="1:42" ht="12.75" customHeight="1">
      <c r="A125" s="9" t="s">
        <v>165</v>
      </c>
      <c r="B125" s="9" t="s">
        <v>36</v>
      </c>
      <c r="C125" s="9" t="s">
        <v>37</v>
      </c>
      <c r="D125" s="9">
        <v>2.1169999694824218</v>
      </c>
      <c r="E125" s="9">
        <v>3946</v>
      </c>
      <c r="F125" s="9">
        <v>1323</v>
      </c>
      <c r="G125" s="9">
        <v>1302</v>
      </c>
      <c r="H125" s="9">
        <v>1863.9584586128947</v>
      </c>
      <c r="I125" s="9">
        <v>624.94096318927006</v>
      </c>
      <c r="J125" s="9">
        <v>1615</v>
      </c>
      <c r="K125" s="9">
        <v>1290</v>
      </c>
      <c r="L125" s="9">
        <v>135</v>
      </c>
      <c r="M125" s="9">
        <v>100</v>
      </c>
      <c r="N125" s="10">
        <v>6.1919504643962849E-2</v>
      </c>
      <c r="O125" s="9">
        <v>60</v>
      </c>
      <c r="P125" s="9">
        <v>20</v>
      </c>
      <c r="Q125" s="9">
        <v>80</v>
      </c>
      <c r="R125" s="10">
        <v>4.9535603715170282E-2</v>
      </c>
      <c r="S125" s="9">
        <v>0</v>
      </c>
      <c r="T125" s="9">
        <v>0</v>
      </c>
      <c r="U125" s="9">
        <v>10</v>
      </c>
      <c r="V125" s="9" t="s">
        <v>38</v>
      </c>
      <c r="W125" s="11"/>
      <c r="X125" s="11"/>
      <c r="Y125" s="11"/>
      <c r="Z125" s="11"/>
      <c r="AA125" s="11"/>
      <c r="AB125" s="11"/>
      <c r="AC125" s="11"/>
      <c r="AD125" s="11"/>
      <c r="AE125" s="11"/>
      <c r="AF125" s="11"/>
      <c r="AG125" s="11"/>
      <c r="AH125" s="11"/>
      <c r="AI125" s="11"/>
      <c r="AJ125" s="11"/>
      <c r="AK125" s="11"/>
      <c r="AL125" s="11"/>
      <c r="AM125" s="11"/>
      <c r="AN125" s="11"/>
      <c r="AO125" s="11"/>
      <c r="AP125" s="11"/>
    </row>
    <row r="126" spans="1:42" ht="12.75" customHeight="1">
      <c r="A126" s="9" t="s">
        <v>166</v>
      </c>
      <c r="B126" s="9" t="s">
        <v>36</v>
      </c>
      <c r="C126" s="9" t="s">
        <v>37</v>
      </c>
      <c r="D126" s="9">
        <v>11.068699951171874</v>
      </c>
      <c r="E126" s="9">
        <v>4721</v>
      </c>
      <c r="F126" s="9">
        <v>1879</v>
      </c>
      <c r="G126" s="9">
        <v>1826</v>
      </c>
      <c r="H126" s="9">
        <v>426.51802116111878</v>
      </c>
      <c r="I126" s="9">
        <v>169.75796690568569</v>
      </c>
      <c r="J126" s="9">
        <v>2265</v>
      </c>
      <c r="K126" s="9">
        <v>1810</v>
      </c>
      <c r="L126" s="9">
        <v>160</v>
      </c>
      <c r="M126" s="9">
        <v>155</v>
      </c>
      <c r="N126" s="10">
        <v>6.8432671081677707E-2</v>
      </c>
      <c r="O126" s="9">
        <v>95</v>
      </c>
      <c r="P126" s="9">
        <v>35</v>
      </c>
      <c r="Q126" s="9">
        <v>130</v>
      </c>
      <c r="R126" s="10">
        <v>5.7395143487858721E-2</v>
      </c>
      <c r="S126" s="9">
        <v>0</v>
      </c>
      <c r="T126" s="9">
        <v>0</v>
      </c>
      <c r="U126" s="9">
        <v>10</v>
      </c>
      <c r="V126" s="9" t="s">
        <v>38</v>
      </c>
      <c r="W126" s="11"/>
      <c r="X126" s="11"/>
      <c r="Y126" s="11"/>
      <c r="Z126" s="11"/>
      <c r="AA126" s="11"/>
      <c r="AB126" s="11"/>
      <c r="AC126" s="11"/>
      <c r="AD126" s="11"/>
      <c r="AE126" s="11"/>
      <c r="AF126" s="11"/>
      <c r="AG126" s="11"/>
      <c r="AH126" s="11"/>
      <c r="AI126" s="11"/>
      <c r="AJ126" s="11"/>
      <c r="AK126" s="11"/>
      <c r="AL126" s="11"/>
      <c r="AM126" s="11"/>
      <c r="AN126" s="11"/>
      <c r="AO126" s="11"/>
      <c r="AP126" s="11"/>
    </row>
    <row r="127" spans="1:42" ht="12.75" customHeight="1">
      <c r="A127" s="19" t="s">
        <v>167</v>
      </c>
      <c r="B127" s="19" t="s">
        <v>36</v>
      </c>
      <c r="C127" s="19" t="s">
        <v>37</v>
      </c>
      <c r="D127" s="19">
        <v>1.0984999847412109</v>
      </c>
      <c r="E127" s="19">
        <v>3104</v>
      </c>
      <c r="F127" s="19">
        <v>1614</v>
      </c>
      <c r="G127" s="19">
        <v>1531</v>
      </c>
      <c r="H127" s="19">
        <v>2825.6714093002497</v>
      </c>
      <c r="I127" s="19">
        <v>1469.2763062534159</v>
      </c>
      <c r="J127" s="19">
        <v>1480</v>
      </c>
      <c r="K127" s="19">
        <v>1085</v>
      </c>
      <c r="L127" s="19">
        <v>90</v>
      </c>
      <c r="M127" s="19">
        <v>45</v>
      </c>
      <c r="N127" s="20">
        <v>3.0405405405405407E-2</v>
      </c>
      <c r="O127" s="19">
        <v>195</v>
      </c>
      <c r="P127" s="19">
        <v>25</v>
      </c>
      <c r="Q127" s="19">
        <v>220</v>
      </c>
      <c r="R127" s="20">
        <v>0.14864864864864866</v>
      </c>
      <c r="S127" s="19">
        <v>0</v>
      </c>
      <c r="T127" s="19">
        <v>0</v>
      </c>
      <c r="U127" s="19">
        <v>45</v>
      </c>
      <c r="V127" s="19" t="s">
        <v>95</v>
      </c>
      <c r="W127" s="11"/>
      <c r="X127" s="11"/>
      <c r="Y127" s="11"/>
      <c r="Z127" s="11"/>
      <c r="AA127" s="11"/>
      <c r="AB127" s="11"/>
      <c r="AC127" s="11"/>
      <c r="AD127" s="11"/>
      <c r="AE127" s="11"/>
      <c r="AF127" s="11"/>
      <c r="AG127" s="11"/>
      <c r="AH127" s="11"/>
      <c r="AI127" s="11"/>
      <c r="AJ127" s="11"/>
      <c r="AK127" s="11"/>
      <c r="AL127" s="11"/>
      <c r="AM127" s="11"/>
      <c r="AN127" s="11"/>
      <c r="AO127" s="11"/>
      <c r="AP127" s="11"/>
    </row>
    <row r="128" spans="1:42" ht="12.75" customHeight="1">
      <c r="A128" s="9" t="s">
        <v>168</v>
      </c>
      <c r="B128" s="9" t="s">
        <v>36</v>
      </c>
      <c r="C128" s="9" t="s">
        <v>37</v>
      </c>
      <c r="D128" s="9">
        <v>6.4185998535156248</v>
      </c>
      <c r="E128" s="9">
        <v>8976</v>
      </c>
      <c r="F128" s="9">
        <v>3436</v>
      </c>
      <c r="G128" s="9">
        <v>3313</v>
      </c>
      <c r="H128" s="9">
        <v>1398.4358278828715</v>
      </c>
      <c r="I128" s="9">
        <v>535.3192407091741</v>
      </c>
      <c r="J128" s="9">
        <v>4145</v>
      </c>
      <c r="K128" s="9">
        <v>3245</v>
      </c>
      <c r="L128" s="9">
        <v>370</v>
      </c>
      <c r="M128" s="9">
        <v>195</v>
      </c>
      <c r="N128" s="10">
        <v>4.7044632086851626E-2</v>
      </c>
      <c r="O128" s="9">
        <v>220</v>
      </c>
      <c r="P128" s="9">
        <v>70</v>
      </c>
      <c r="Q128" s="9">
        <v>290</v>
      </c>
      <c r="R128" s="10">
        <v>6.9963811821471655E-2</v>
      </c>
      <c r="S128" s="9">
        <v>0</v>
      </c>
      <c r="T128" s="9">
        <v>0</v>
      </c>
      <c r="U128" s="9">
        <v>35</v>
      </c>
      <c r="V128" s="9" t="s">
        <v>38</v>
      </c>
      <c r="W128" s="11"/>
      <c r="X128" s="11"/>
      <c r="Y128" s="11"/>
      <c r="Z128" s="11"/>
      <c r="AA128" s="11"/>
      <c r="AB128" s="11"/>
      <c r="AC128" s="11"/>
      <c r="AD128" s="11"/>
      <c r="AE128" s="11"/>
      <c r="AF128" s="11"/>
      <c r="AG128" s="11"/>
      <c r="AH128" s="11"/>
      <c r="AI128" s="11"/>
      <c r="AJ128" s="11"/>
      <c r="AK128" s="11"/>
      <c r="AL128" s="11"/>
      <c r="AM128" s="11"/>
      <c r="AN128" s="11"/>
      <c r="AO128" s="11"/>
      <c r="AP128" s="11"/>
    </row>
    <row r="129" spans="1:42" ht="12.75" customHeight="1">
      <c r="A129" s="9" t="s">
        <v>169</v>
      </c>
      <c r="B129" s="9" t="s">
        <v>36</v>
      </c>
      <c r="C129" s="9" t="s">
        <v>37</v>
      </c>
      <c r="D129" s="9">
        <v>10.205999755859375</v>
      </c>
      <c r="E129" s="9">
        <v>6863</v>
      </c>
      <c r="F129" s="9">
        <v>2422</v>
      </c>
      <c r="G129" s="9">
        <v>2367</v>
      </c>
      <c r="H129" s="9">
        <v>672.44759594079721</v>
      </c>
      <c r="I129" s="9">
        <v>237.31139113632679</v>
      </c>
      <c r="J129" s="9">
        <v>3400</v>
      </c>
      <c r="K129" s="9">
        <v>2890</v>
      </c>
      <c r="L129" s="9">
        <v>225</v>
      </c>
      <c r="M129" s="9">
        <v>95</v>
      </c>
      <c r="N129" s="10">
        <v>2.7941176470588237E-2</v>
      </c>
      <c r="O129" s="9">
        <v>150</v>
      </c>
      <c r="P129" s="9">
        <v>20</v>
      </c>
      <c r="Q129" s="9">
        <v>170</v>
      </c>
      <c r="R129" s="10">
        <v>0.05</v>
      </c>
      <c r="S129" s="9">
        <v>0</v>
      </c>
      <c r="T129" s="9">
        <v>0</v>
      </c>
      <c r="U129" s="9">
        <v>15</v>
      </c>
      <c r="V129" s="9" t="s">
        <v>38</v>
      </c>
      <c r="W129" s="11"/>
      <c r="X129" s="11"/>
      <c r="Y129" s="11"/>
      <c r="Z129" s="11"/>
      <c r="AA129" s="11"/>
      <c r="AB129" s="11"/>
      <c r="AC129" s="11"/>
      <c r="AD129" s="11"/>
      <c r="AE129" s="11"/>
      <c r="AF129" s="11"/>
      <c r="AG129" s="11"/>
      <c r="AH129" s="11"/>
      <c r="AI129" s="11"/>
      <c r="AJ129" s="11"/>
      <c r="AK129" s="11"/>
      <c r="AL129" s="11"/>
      <c r="AM129" s="11"/>
      <c r="AN129" s="11"/>
      <c r="AO129" s="11"/>
      <c r="AP129" s="11"/>
    </row>
    <row r="130" spans="1:42" ht="12.75" customHeight="1">
      <c r="A130" s="9" t="s">
        <v>170</v>
      </c>
      <c r="B130" s="9" t="s">
        <v>36</v>
      </c>
      <c r="C130" s="9" t="s">
        <v>37</v>
      </c>
      <c r="D130" s="9">
        <v>6.8540997314453129</v>
      </c>
      <c r="E130" s="9">
        <v>5395</v>
      </c>
      <c r="F130" s="9">
        <v>1698</v>
      </c>
      <c r="G130" s="9">
        <v>1681</v>
      </c>
      <c r="H130" s="9">
        <v>787.1201487262814</v>
      </c>
      <c r="I130" s="9">
        <v>247.73494208289634</v>
      </c>
      <c r="J130" s="9">
        <v>2710</v>
      </c>
      <c r="K130" s="9">
        <v>2400</v>
      </c>
      <c r="L130" s="9">
        <v>155</v>
      </c>
      <c r="M130" s="9">
        <v>50</v>
      </c>
      <c r="N130" s="10">
        <v>1.8450184501845018E-2</v>
      </c>
      <c r="O130" s="9">
        <v>75</v>
      </c>
      <c r="P130" s="9">
        <v>10</v>
      </c>
      <c r="Q130" s="9">
        <v>85</v>
      </c>
      <c r="R130" s="10">
        <v>3.136531365313653E-2</v>
      </c>
      <c r="S130" s="9">
        <v>0</v>
      </c>
      <c r="T130" s="9">
        <v>0</v>
      </c>
      <c r="U130" s="9">
        <v>15</v>
      </c>
      <c r="V130" s="9" t="s">
        <v>38</v>
      </c>
      <c r="W130" s="11"/>
      <c r="X130" s="11"/>
      <c r="Y130" s="11"/>
      <c r="Z130" s="11"/>
      <c r="AA130" s="11"/>
      <c r="AB130" s="11"/>
      <c r="AC130" s="11"/>
      <c r="AD130" s="11"/>
      <c r="AE130" s="11"/>
      <c r="AF130" s="11"/>
      <c r="AG130" s="11"/>
      <c r="AH130" s="11"/>
      <c r="AI130" s="11"/>
      <c r="AJ130" s="11"/>
      <c r="AK130" s="11"/>
      <c r="AL130" s="11"/>
      <c r="AM130" s="11"/>
      <c r="AN130" s="11"/>
      <c r="AO130" s="11"/>
      <c r="AP130" s="11"/>
    </row>
    <row r="131" spans="1:42" ht="12.75" customHeight="1">
      <c r="A131" s="9" t="s">
        <v>171</v>
      </c>
      <c r="B131" s="9" t="s">
        <v>36</v>
      </c>
      <c r="C131" s="9" t="s">
        <v>37</v>
      </c>
      <c r="D131" s="9">
        <v>3.0292001342773438</v>
      </c>
      <c r="E131" s="9">
        <v>3548</v>
      </c>
      <c r="F131" s="9">
        <v>1224</v>
      </c>
      <c r="G131" s="9">
        <v>1218</v>
      </c>
      <c r="H131" s="9">
        <v>1171.2662890286128</v>
      </c>
      <c r="I131" s="9">
        <v>404.06706250592504</v>
      </c>
      <c r="J131" s="9">
        <v>1925</v>
      </c>
      <c r="K131" s="9">
        <v>1645</v>
      </c>
      <c r="L131" s="9">
        <v>110</v>
      </c>
      <c r="M131" s="9">
        <v>70</v>
      </c>
      <c r="N131" s="10">
        <v>3.6363636363636362E-2</v>
      </c>
      <c r="O131" s="9">
        <v>70</v>
      </c>
      <c r="P131" s="9">
        <v>15</v>
      </c>
      <c r="Q131" s="9">
        <v>85</v>
      </c>
      <c r="R131" s="10">
        <v>4.4155844155844157E-2</v>
      </c>
      <c r="S131" s="9">
        <v>0</v>
      </c>
      <c r="T131" s="9">
        <v>0</v>
      </c>
      <c r="U131" s="9">
        <v>10</v>
      </c>
      <c r="V131" s="9" t="s">
        <v>38</v>
      </c>
      <c r="W131" s="11"/>
      <c r="X131" s="11"/>
      <c r="Y131" s="11"/>
      <c r="Z131" s="11"/>
      <c r="AA131" s="11"/>
      <c r="AB131" s="11"/>
      <c r="AC131" s="11"/>
      <c r="AD131" s="11"/>
      <c r="AE131" s="11"/>
      <c r="AF131" s="11"/>
      <c r="AG131" s="11"/>
      <c r="AH131" s="11"/>
      <c r="AI131" s="11"/>
      <c r="AJ131" s="11"/>
      <c r="AK131" s="11"/>
      <c r="AL131" s="11"/>
      <c r="AM131" s="11"/>
      <c r="AN131" s="11"/>
      <c r="AO131" s="11"/>
      <c r="AP131" s="11"/>
    </row>
    <row r="132" spans="1:42" ht="12.75" customHeight="1">
      <c r="A132" s="11" t="s">
        <v>172</v>
      </c>
      <c r="B132" s="11" t="s">
        <v>36</v>
      </c>
      <c r="C132" s="11" t="s">
        <v>37</v>
      </c>
      <c r="D132" s="11">
        <v>37.966000976562498</v>
      </c>
      <c r="E132" s="11">
        <v>4181</v>
      </c>
      <c r="F132" s="11">
        <v>1473</v>
      </c>
      <c r="G132" s="11">
        <v>1452</v>
      </c>
      <c r="H132" s="11">
        <v>110.12484571606716</v>
      </c>
      <c r="I132" s="11">
        <v>38.797870782053792</v>
      </c>
      <c r="J132" s="11">
        <v>2000</v>
      </c>
      <c r="K132" s="11">
        <v>1725</v>
      </c>
      <c r="L132" s="11">
        <v>145</v>
      </c>
      <c r="M132" s="11">
        <v>10</v>
      </c>
      <c r="N132" s="21">
        <v>5.0000000000000001E-3</v>
      </c>
      <c r="O132" s="11">
        <v>90</v>
      </c>
      <c r="P132" s="11">
        <v>20</v>
      </c>
      <c r="Q132" s="11">
        <v>110</v>
      </c>
      <c r="R132" s="21">
        <v>5.5E-2</v>
      </c>
      <c r="S132" s="11">
        <v>0</v>
      </c>
      <c r="T132" s="11">
        <v>0</v>
      </c>
      <c r="U132" s="11">
        <v>10</v>
      </c>
      <c r="V132" s="11" t="s">
        <v>134</v>
      </c>
      <c r="W132" s="11"/>
      <c r="X132" s="11"/>
      <c r="Y132" s="11"/>
      <c r="Z132" s="11"/>
      <c r="AA132" s="11"/>
      <c r="AB132" s="11"/>
      <c r="AC132" s="11"/>
      <c r="AD132" s="11"/>
      <c r="AE132" s="11"/>
      <c r="AF132" s="11"/>
      <c r="AG132" s="11"/>
      <c r="AH132" s="11"/>
      <c r="AI132" s="11"/>
      <c r="AJ132" s="11"/>
      <c r="AK132" s="11"/>
      <c r="AL132" s="11"/>
      <c r="AM132" s="11"/>
      <c r="AN132" s="11"/>
      <c r="AO132" s="11"/>
      <c r="AP132" s="11"/>
    </row>
    <row r="133" spans="1:42" ht="12.75" customHeight="1">
      <c r="A133" s="11" t="s">
        <v>173</v>
      </c>
      <c r="B133" s="11" t="s">
        <v>36</v>
      </c>
      <c r="C133" s="11" t="s">
        <v>37</v>
      </c>
      <c r="D133" s="11">
        <v>122.190703125</v>
      </c>
      <c r="E133" s="11">
        <v>3818</v>
      </c>
      <c r="F133" s="11">
        <v>1274</v>
      </c>
      <c r="G133" s="11">
        <v>1240</v>
      </c>
      <c r="H133" s="11">
        <v>31.24623970854984</v>
      </c>
      <c r="I133" s="11">
        <v>10.426325141092848</v>
      </c>
      <c r="J133" s="11">
        <v>1935</v>
      </c>
      <c r="K133" s="11">
        <v>1660</v>
      </c>
      <c r="L133" s="11">
        <v>155</v>
      </c>
      <c r="M133" s="11">
        <v>10</v>
      </c>
      <c r="N133" s="21">
        <v>5.1679586563307496E-3</v>
      </c>
      <c r="O133" s="11">
        <v>90</v>
      </c>
      <c r="P133" s="11">
        <v>10</v>
      </c>
      <c r="Q133" s="11">
        <v>100</v>
      </c>
      <c r="R133" s="21">
        <v>5.1679586563307491E-2</v>
      </c>
      <c r="S133" s="11">
        <v>0</v>
      </c>
      <c r="T133" s="11">
        <v>0</v>
      </c>
      <c r="U133" s="11">
        <v>15</v>
      </c>
      <c r="V133" s="11" t="s">
        <v>134</v>
      </c>
      <c r="W133" s="11"/>
      <c r="X133" s="11"/>
      <c r="Y133" s="11"/>
      <c r="Z133" s="11"/>
      <c r="AA133" s="11"/>
      <c r="AB133" s="11"/>
      <c r="AC133" s="11"/>
      <c r="AD133" s="11"/>
      <c r="AE133" s="11"/>
      <c r="AF133" s="11"/>
      <c r="AG133" s="11"/>
      <c r="AH133" s="11"/>
      <c r="AI133" s="11"/>
      <c r="AJ133" s="11"/>
      <c r="AK133" s="11"/>
      <c r="AL133" s="11"/>
      <c r="AM133" s="11"/>
      <c r="AN133" s="11"/>
      <c r="AO133" s="11"/>
      <c r="AP133" s="11"/>
    </row>
    <row r="134" spans="1:42" ht="12.75" customHeight="1">
      <c r="A134" s="11" t="s">
        <v>174</v>
      </c>
      <c r="B134" s="11" t="s">
        <v>36</v>
      </c>
      <c r="C134" s="11" t="s">
        <v>37</v>
      </c>
      <c r="D134" s="11">
        <v>137.326201171875</v>
      </c>
      <c r="E134" s="11">
        <v>3798</v>
      </c>
      <c r="F134" s="11">
        <v>1439</v>
      </c>
      <c r="G134" s="11">
        <v>1398</v>
      </c>
      <c r="H134" s="11">
        <v>27.656776111111466</v>
      </c>
      <c r="I134" s="11">
        <v>10.478699532356346</v>
      </c>
      <c r="J134" s="11">
        <v>1635</v>
      </c>
      <c r="K134" s="11">
        <v>1375</v>
      </c>
      <c r="L134" s="11">
        <v>120</v>
      </c>
      <c r="M134" s="11">
        <v>10</v>
      </c>
      <c r="N134" s="21">
        <v>6.1162079510703364E-3</v>
      </c>
      <c r="O134" s="11">
        <v>85</v>
      </c>
      <c r="P134" s="11">
        <v>20</v>
      </c>
      <c r="Q134" s="11">
        <v>105</v>
      </c>
      <c r="R134" s="21">
        <v>6.4220183486238536E-2</v>
      </c>
      <c r="S134" s="11">
        <v>0</v>
      </c>
      <c r="T134" s="11">
        <v>0</v>
      </c>
      <c r="U134" s="11">
        <v>25</v>
      </c>
      <c r="V134" s="11" t="s">
        <v>134</v>
      </c>
      <c r="W134" s="11"/>
      <c r="X134" s="11"/>
      <c r="Y134" s="11"/>
      <c r="Z134" s="11"/>
      <c r="AA134" s="11"/>
      <c r="AB134" s="11"/>
      <c r="AC134" s="11"/>
      <c r="AD134" s="11"/>
      <c r="AE134" s="11"/>
      <c r="AF134" s="11"/>
      <c r="AG134" s="11"/>
      <c r="AH134" s="11"/>
      <c r="AI134" s="11"/>
      <c r="AJ134" s="11"/>
      <c r="AK134" s="11"/>
      <c r="AL134" s="11"/>
      <c r="AM134" s="11"/>
      <c r="AN134" s="11"/>
      <c r="AO134" s="11"/>
      <c r="AP134" s="11"/>
    </row>
    <row r="135" spans="1:42" ht="12.75" customHeight="1">
      <c r="A135" s="11" t="s">
        <v>175</v>
      </c>
      <c r="B135" s="11" t="s">
        <v>36</v>
      </c>
      <c r="C135" s="11" t="s">
        <v>37</v>
      </c>
      <c r="D135" s="11">
        <v>78.340498046874998</v>
      </c>
      <c r="E135" s="11">
        <v>4043</v>
      </c>
      <c r="F135" s="11">
        <v>1386</v>
      </c>
      <c r="G135" s="11">
        <v>1358</v>
      </c>
      <c r="H135" s="11">
        <v>51.608045657060707</v>
      </c>
      <c r="I135" s="11">
        <v>17.691998832719797</v>
      </c>
      <c r="J135" s="11">
        <v>1810</v>
      </c>
      <c r="K135" s="11">
        <v>1565</v>
      </c>
      <c r="L135" s="11">
        <v>120</v>
      </c>
      <c r="M135" s="11">
        <v>10</v>
      </c>
      <c r="N135" s="21">
        <v>5.5248618784530384E-3</v>
      </c>
      <c r="O135" s="11">
        <v>75</v>
      </c>
      <c r="P135" s="11">
        <v>20</v>
      </c>
      <c r="Q135" s="11">
        <v>95</v>
      </c>
      <c r="R135" s="21">
        <v>5.2486187845303865E-2</v>
      </c>
      <c r="S135" s="11">
        <v>0</v>
      </c>
      <c r="T135" s="11">
        <v>0</v>
      </c>
      <c r="U135" s="11">
        <v>15</v>
      </c>
      <c r="V135" s="11" t="s">
        <v>134</v>
      </c>
      <c r="W135" s="11"/>
      <c r="X135" s="11"/>
      <c r="Y135" s="11"/>
      <c r="Z135" s="11"/>
      <c r="AA135" s="11"/>
      <c r="AB135" s="11"/>
      <c r="AC135" s="11"/>
      <c r="AD135" s="11"/>
      <c r="AE135" s="11"/>
      <c r="AF135" s="11"/>
      <c r="AG135" s="11"/>
      <c r="AH135" s="11"/>
      <c r="AI135" s="11"/>
      <c r="AJ135" s="11"/>
      <c r="AK135" s="11"/>
      <c r="AL135" s="11"/>
      <c r="AM135" s="11"/>
      <c r="AN135" s="11"/>
      <c r="AO135" s="11"/>
      <c r="AP135" s="11"/>
    </row>
    <row r="136" spans="1:42" ht="12.75" customHeight="1">
      <c r="A136" s="11" t="s">
        <v>176</v>
      </c>
      <c r="B136" s="11" t="s">
        <v>36</v>
      </c>
      <c r="C136" s="11" t="s">
        <v>37</v>
      </c>
      <c r="D136" s="11">
        <v>94.950302734375001</v>
      </c>
      <c r="E136" s="11">
        <v>7574</v>
      </c>
      <c r="F136" s="11">
        <v>2446</v>
      </c>
      <c r="G136" s="11">
        <v>2360</v>
      </c>
      <c r="H136" s="11">
        <v>79.768044775890672</v>
      </c>
      <c r="I136" s="11">
        <v>25.760844668844548</v>
      </c>
      <c r="J136" s="11">
        <v>3630</v>
      </c>
      <c r="K136" s="11">
        <v>3105</v>
      </c>
      <c r="L136" s="11">
        <v>305</v>
      </c>
      <c r="M136" s="11">
        <v>85</v>
      </c>
      <c r="N136" s="21">
        <v>2.3415977961432508E-2</v>
      </c>
      <c r="O136" s="11">
        <v>95</v>
      </c>
      <c r="P136" s="11">
        <v>10</v>
      </c>
      <c r="Q136" s="11">
        <v>105</v>
      </c>
      <c r="R136" s="21">
        <v>2.8925619834710745E-2</v>
      </c>
      <c r="S136" s="11">
        <v>0</v>
      </c>
      <c r="T136" s="11">
        <v>0</v>
      </c>
      <c r="U136" s="11">
        <v>25</v>
      </c>
      <c r="V136" s="11" t="s">
        <v>134</v>
      </c>
      <c r="W136" s="11"/>
      <c r="X136" s="11"/>
      <c r="Y136" s="11"/>
      <c r="Z136" s="11"/>
      <c r="AA136" s="11"/>
      <c r="AB136" s="11"/>
      <c r="AC136" s="11"/>
      <c r="AD136" s="11"/>
      <c r="AE136" s="11"/>
      <c r="AF136" s="11"/>
      <c r="AG136" s="11"/>
      <c r="AH136" s="11"/>
      <c r="AI136" s="11"/>
      <c r="AJ136" s="11"/>
      <c r="AK136" s="11"/>
      <c r="AL136" s="11"/>
      <c r="AM136" s="11"/>
      <c r="AN136" s="11"/>
      <c r="AO136" s="11"/>
      <c r="AP136" s="11"/>
    </row>
    <row r="137" spans="1:42" ht="12.75" customHeight="1">
      <c r="A137" s="9" t="s">
        <v>177</v>
      </c>
      <c r="B137" s="9" t="s">
        <v>36</v>
      </c>
      <c r="C137" s="9" t="s">
        <v>37</v>
      </c>
      <c r="D137" s="9">
        <v>16.2243994140625</v>
      </c>
      <c r="E137" s="9">
        <v>2661</v>
      </c>
      <c r="F137" s="9">
        <v>954</v>
      </c>
      <c r="G137" s="9">
        <v>942</v>
      </c>
      <c r="H137" s="9">
        <v>164.01223441858673</v>
      </c>
      <c r="I137" s="9">
        <v>58.800327559312947</v>
      </c>
      <c r="J137" s="9">
        <v>1090</v>
      </c>
      <c r="K137" s="9">
        <v>895</v>
      </c>
      <c r="L137" s="9">
        <v>100</v>
      </c>
      <c r="M137" s="9">
        <v>55</v>
      </c>
      <c r="N137" s="10">
        <v>5.0458715596330278E-2</v>
      </c>
      <c r="O137" s="9">
        <v>20</v>
      </c>
      <c r="P137" s="9">
        <v>10</v>
      </c>
      <c r="Q137" s="9">
        <v>30</v>
      </c>
      <c r="R137" s="10">
        <v>2.7522935779816515E-2</v>
      </c>
      <c r="S137" s="9">
        <v>0</v>
      </c>
      <c r="T137" s="9">
        <v>0</v>
      </c>
      <c r="U137" s="9">
        <v>0</v>
      </c>
      <c r="V137" s="9" t="s">
        <v>38</v>
      </c>
      <c r="W137" s="11"/>
      <c r="X137" s="11"/>
      <c r="Y137" s="11"/>
      <c r="Z137" s="11"/>
      <c r="AA137" s="11"/>
      <c r="AB137" s="11"/>
      <c r="AC137" s="11"/>
      <c r="AD137" s="11"/>
      <c r="AE137" s="11"/>
      <c r="AF137" s="11"/>
      <c r="AG137" s="11"/>
      <c r="AH137" s="11"/>
      <c r="AI137" s="11"/>
      <c r="AJ137" s="11"/>
      <c r="AK137" s="11"/>
      <c r="AL137" s="11"/>
      <c r="AM137" s="11"/>
      <c r="AN137" s="11"/>
      <c r="AO137" s="11"/>
      <c r="AP137" s="11"/>
    </row>
    <row r="138" spans="1:42" ht="12.75" customHeight="1">
      <c r="A138" s="9" t="s">
        <v>178</v>
      </c>
      <c r="B138" s="9" t="s">
        <v>36</v>
      </c>
      <c r="C138" s="9" t="s">
        <v>37</v>
      </c>
      <c r="D138" s="9">
        <v>6.1459997558593749</v>
      </c>
      <c r="E138" s="9">
        <v>3432</v>
      </c>
      <c r="F138" s="9">
        <v>1252</v>
      </c>
      <c r="G138" s="9">
        <v>1231</v>
      </c>
      <c r="H138" s="9">
        <v>558.41199745054575</v>
      </c>
      <c r="I138" s="9">
        <v>203.70973799769325</v>
      </c>
      <c r="J138" s="9">
        <v>1665</v>
      </c>
      <c r="K138" s="9">
        <v>1370</v>
      </c>
      <c r="L138" s="9">
        <v>90</v>
      </c>
      <c r="M138" s="9">
        <v>130</v>
      </c>
      <c r="N138" s="10">
        <v>7.8078078078078081E-2</v>
      </c>
      <c r="O138" s="9">
        <v>60</v>
      </c>
      <c r="P138" s="9">
        <v>10</v>
      </c>
      <c r="Q138" s="9">
        <v>70</v>
      </c>
      <c r="R138" s="10">
        <v>4.2042042042042045E-2</v>
      </c>
      <c r="S138" s="9">
        <v>0</v>
      </c>
      <c r="T138" s="9">
        <v>0</v>
      </c>
      <c r="U138" s="9">
        <v>10</v>
      </c>
      <c r="V138" s="9" t="s">
        <v>38</v>
      </c>
      <c r="W138" s="11"/>
      <c r="X138" s="11"/>
      <c r="Y138" s="11"/>
      <c r="Z138" s="11"/>
      <c r="AA138" s="11"/>
      <c r="AB138" s="11"/>
      <c r="AC138" s="11"/>
      <c r="AD138" s="11"/>
      <c r="AE138" s="11"/>
      <c r="AF138" s="11"/>
      <c r="AG138" s="11"/>
      <c r="AH138" s="11"/>
      <c r="AI138" s="11"/>
      <c r="AJ138" s="11"/>
      <c r="AK138" s="11"/>
      <c r="AL138" s="11"/>
      <c r="AM138" s="11"/>
      <c r="AN138" s="11"/>
      <c r="AO138" s="11"/>
      <c r="AP138" s="11"/>
    </row>
    <row r="139" spans="1:42" ht="12.75" customHeight="1">
      <c r="A139" s="9" t="s">
        <v>179</v>
      </c>
      <c r="B139" s="9" t="s">
        <v>36</v>
      </c>
      <c r="C139" s="9" t="s">
        <v>37</v>
      </c>
      <c r="D139" s="9">
        <v>2.9998001098632812</v>
      </c>
      <c r="E139" s="9">
        <v>4255</v>
      </c>
      <c r="F139" s="9">
        <v>1815</v>
      </c>
      <c r="G139" s="9">
        <v>1781</v>
      </c>
      <c r="H139" s="9">
        <v>1418.4278432451706</v>
      </c>
      <c r="I139" s="9">
        <v>605.04031386368615</v>
      </c>
      <c r="J139" s="9">
        <v>1985</v>
      </c>
      <c r="K139" s="9">
        <v>1650</v>
      </c>
      <c r="L139" s="9">
        <v>140</v>
      </c>
      <c r="M139" s="9">
        <v>110</v>
      </c>
      <c r="N139" s="10">
        <v>5.5415617128463476E-2</v>
      </c>
      <c r="O139" s="9">
        <v>50</v>
      </c>
      <c r="P139" s="9">
        <v>10</v>
      </c>
      <c r="Q139" s="9">
        <v>60</v>
      </c>
      <c r="R139" s="10">
        <v>3.0226700251889168E-2</v>
      </c>
      <c r="S139" s="9">
        <v>10</v>
      </c>
      <c r="T139" s="9">
        <v>0</v>
      </c>
      <c r="U139" s="9">
        <v>20</v>
      </c>
      <c r="V139" s="9" t="s">
        <v>38</v>
      </c>
      <c r="W139" s="11"/>
      <c r="X139" s="11"/>
      <c r="Y139" s="11"/>
      <c r="Z139" s="11"/>
      <c r="AA139" s="11"/>
      <c r="AB139" s="11"/>
      <c r="AC139" s="11"/>
      <c r="AD139" s="11"/>
      <c r="AE139" s="11"/>
      <c r="AF139" s="11"/>
      <c r="AG139" s="11"/>
      <c r="AH139" s="11"/>
      <c r="AI139" s="11"/>
      <c r="AJ139" s="11"/>
      <c r="AK139" s="11"/>
      <c r="AL139" s="11"/>
      <c r="AM139" s="11"/>
      <c r="AN139" s="11"/>
      <c r="AO139" s="11"/>
      <c r="AP139" s="11"/>
    </row>
    <row r="140" spans="1:42" ht="12.75" customHeight="1">
      <c r="A140" s="9" t="s">
        <v>180</v>
      </c>
      <c r="B140" s="9" t="s">
        <v>36</v>
      </c>
      <c r="C140" s="9" t="s">
        <v>37</v>
      </c>
      <c r="D140" s="9">
        <v>1.9691999816894532</v>
      </c>
      <c r="E140" s="9">
        <v>2327</v>
      </c>
      <c r="F140" s="9">
        <v>950</v>
      </c>
      <c r="G140" s="9">
        <v>938</v>
      </c>
      <c r="H140" s="9">
        <v>1181.6981625216024</v>
      </c>
      <c r="I140" s="9">
        <v>482.42941744543288</v>
      </c>
      <c r="J140" s="9">
        <v>1070</v>
      </c>
      <c r="K140" s="9">
        <v>900</v>
      </c>
      <c r="L140" s="9">
        <v>65</v>
      </c>
      <c r="M140" s="9">
        <v>70</v>
      </c>
      <c r="N140" s="10">
        <v>6.5420560747663545E-2</v>
      </c>
      <c r="O140" s="9">
        <v>20</v>
      </c>
      <c r="P140" s="9">
        <v>15</v>
      </c>
      <c r="Q140" s="9">
        <v>35</v>
      </c>
      <c r="R140" s="10">
        <v>3.2710280373831772E-2</v>
      </c>
      <c r="S140" s="9">
        <v>0</v>
      </c>
      <c r="T140" s="9">
        <v>0</v>
      </c>
      <c r="U140" s="9">
        <v>0</v>
      </c>
      <c r="V140" s="9" t="s">
        <v>38</v>
      </c>
      <c r="W140" s="11"/>
      <c r="X140" s="11"/>
      <c r="Y140" s="11"/>
      <c r="Z140" s="11"/>
      <c r="AA140" s="11"/>
      <c r="AB140" s="11"/>
      <c r="AC140" s="11"/>
      <c r="AD140" s="11"/>
      <c r="AE140" s="11"/>
      <c r="AF140" s="11"/>
      <c r="AG140" s="11"/>
      <c r="AH140" s="11"/>
      <c r="AI140" s="11"/>
      <c r="AJ140" s="11"/>
      <c r="AK140" s="11"/>
      <c r="AL140" s="11"/>
      <c r="AM140" s="11"/>
      <c r="AN140" s="11"/>
      <c r="AO140" s="11"/>
      <c r="AP140" s="11"/>
    </row>
    <row r="141" spans="1:42" ht="12.75" customHeight="1">
      <c r="A141" s="9" t="s">
        <v>181</v>
      </c>
      <c r="B141" s="9" t="s">
        <v>36</v>
      </c>
      <c r="C141" s="9" t="s">
        <v>37</v>
      </c>
      <c r="D141" s="9">
        <v>1.876300048828125</v>
      </c>
      <c r="E141" s="9">
        <v>4873</v>
      </c>
      <c r="F141" s="9">
        <v>2100</v>
      </c>
      <c r="G141" s="9">
        <v>1978</v>
      </c>
      <c r="H141" s="9">
        <v>2597.1325871059453</v>
      </c>
      <c r="I141" s="9">
        <v>1119.2239755638182</v>
      </c>
      <c r="J141" s="9">
        <v>2580</v>
      </c>
      <c r="K141" s="9">
        <v>1825</v>
      </c>
      <c r="L141" s="9">
        <v>190</v>
      </c>
      <c r="M141" s="9">
        <v>265</v>
      </c>
      <c r="N141" s="10">
        <v>0.10271317829457365</v>
      </c>
      <c r="O141" s="9">
        <v>235</v>
      </c>
      <c r="P141" s="9">
        <v>35</v>
      </c>
      <c r="Q141" s="9">
        <v>270</v>
      </c>
      <c r="R141" s="10">
        <v>0.10465116279069768</v>
      </c>
      <c r="S141" s="9">
        <v>0</v>
      </c>
      <c r="T141" s="9">
        <v>0</v>
      </c>
      <c r="U141" s="9">
        <v>25</v>
      </c>
      <c r="V141" s="9" t="s">
        <v>38</v>
      </c>
      <c r="W141" s="11"/>
      <c r="X141" s="11"/>
      <c r="Y141" s="11"/>
      <c r="Z141" s="11"/>
      <c r="AA141" s="11"/>
      <c r="AB141" s="11"/>
      <c r="AC141" s="11"/>
      <c r="AD141" s="11"/>
      <c r="AE141" s="11"/>
      <c r="AF141" s="11"/>
      <c r="AG141" s="11"/>
      <c r="AH141" s="11"/>
      <c r="AI141" s="11"/>
      <c r="AJ141" s="11"/>
      <c r="AK141" s="11"/>
      <c r="AL141" s="11"/>
      <c r="AM141" s="11"/>
      <c r="AN141" s="11"/>
      <c r="AO141" s="11"/>
      <c r="AP141" s="11"/>
    </row>
    <row r="142" spans="1:42" ht="12.75" customHeight="1">
      <c r="A142" s="9" t="s">
        <v>182</v>
      </c>
      <c r="B142" s="9" t="s">
        <v>36</v>
      </c>
      <c r="C142" s="9" t="s">
        <v>37</v>
      </c>
      <c r="D142" s="9">
        <v>1.5738999938964844</v>
      </c>
      <c r="E142" s="9">
        <v>3461</v>
      </c>
      <c r="F142" s="9">
        <v>1353</v>
      </c>
      <c r="G142" s="9">
        <v>1331</v>
      </c>
      <c r="H142" s="9">
        <v>2198.9961328048844</v>
      </c>
      <c r="I142" s="9">
        <v>859.64801146634159</v>
      </c>
      <c r="J142" s="9">
        <v>1750</v>
      </c>
      <c r="K142" s="9">
        <v>1355</v>
      </c>
      <c r="L142" s="9">
        <v>115</v>
      </c>
      <c r="M142" s="9">
        <v>155</v>
      </c>
      <c r="N142" s="10">
        <v>8.8571428571428565E-2</v>
      </c>
      <c r="O142" s="9">
        <v>85</v>
      </c>
      <c r="P142" s="9">
        <v>25</v>
      </c>
      <c r="Q142" s="9">
        <v>110</v>
      </c>
      <c r="R142" s="10">
        <v>6.2857142857142861E-2</v>
      </c>
      <c r="S142" s="9">
        <v>0</v>
      </c>
      <c r="T142" s="9">
        <v>0</v>
      </c>
      <c r="U142" s="9">
        <v>10</v>
      </c>
      <c r="V142" s="9" t="s">
        <v>38</v>
      </c>
      <c r="W142" s="11"/>
      <c r="X142" s="11"/>
      <c r="Y142" s="11"/>
      <c r="Z142" s="11"/>
      <c r="AA142" s="11"/>
      <c r="AB142" s="11"/>
      <c r="AC142" s="11"/>
      <c r="AD142" s="11"/>
      <c r="AE142" s="11"/>
      <c r="AF142" s="11"/>
      <c r="AG142" s="11"/>
      <c r="AH142" s="11"/>
      <c r="AI142" s="11"/>
      <c r="AJ142" s="11"/>
      <c r="AK142" s="11"/>
      <c r="AL142" s="11"/>
      <c r="AM142" s="11"/>
      <c r="AN142" s="11"/>
      <c r="AO142" s="11"/>
      <c r="AP142" s="11"/>
    </row>
    <row r="143" spans="1:42" ht="12.75" customHeight="1">
      <c r="A143" s="9" t="s">
        <v>183</v>
      </c>
      <c r="B143" s="9" t="s">
        <v>36</v>
      </c>
      <c r="C143" s="9" t="s">
        <v>37</v>
      </c>
      <c r="D143" s="9">
        <v>1.1848999786376953</v>
      </c>
      <c r="E143" s="9">
        <v>4900</v>
      </c>
      <c r="F143" s="9">
        <v>2741</v>
      </c>
      <c r="G143" s="9">
        <v>2576</v>
      </c>
      <c r="H143" s="9">
        <v>4135.3701479796082</v>
      </c>
      <c r="I143" s="9">
        <v>2313.2754235943071</v>
      </c>
      <c r="J143" s="9">
        <v>2005</v>
      </c>
      <c r="K143" s="9">
        <v>1575</v>
      </c>
      <c r="L143" s="9">
        <v>150</v>
      </c>
      <c r="M143" s="9">
        <v>160</v>
      </c>
      <c r="N143" s="10">
        <v>7.9800498753117205E-2</v>
      </c>
      <c r="O143" s="9">
        <v>115</v>
      </c>
      <c r="P143" s="9">
        <v>0</v>
      </c>
      <c r="Q143" s="9">
        <v>115</v>
      </c>
      <c r="R143" s="10">
        <v>5.7356608478802994E-2</v>
      </c>
      <c r="S143" s="9">
        <v>0</v>
      </c>
      <c r="T143" s="9">
        <v>0</v>
      </c>
      <c r="U143" s="9">
        <v>0</v>
      </c>
      <c r="V143" s="9" t="s">
        <v>38</v>
      </c>
      <c r="W143" s="11"/>
      <c r="X143" s="11"/>
      <c r="Y143" s="11"/>
      <c r="Z143" s="11"/>
      <c r="AA143" s="11"/>
      <c r="AB143" s="11"/>
      <c r="AC143" s="11"/>
      <c r="AD143" s="11"/>
      <c r="AE143" s="11"/>
      <c r="AF143" s="11"/>
      <c r="AG143" s="11"/>
      <c r="AH143" s="11"/>
      <c r="AI143" s="11"/>
      <c r="AJ143" s="11"/>
      <c r="AK143" s="11"/>
      <c r="AL143" s="11"/>
      <c r="AM143" s="11"/>
      <c r="AN143" s="11"/>
      <c r="AO143" s="11"/>
      <c r="AP143" s="11"/>
    </row>
    <row r="144" spans="1:42" ht="12.75" customHeight="1">
      <c r="A144" s="12" t="s">
        <v>184</v>
      </c>
      <c r="B144" s="12" t="s">
        <v>36</v>
      </c>
      <c r="C144" s="12" t="s">
        <v>37</v>
      </c>
      <c r="D144" s="12">
        <v>1.1270999908447266</v>
      </c>
      <c r="E144" s="12">
        <v>3516</v>
      </c>
      <c r="F144" s="12">
        <v>2026</v>
      </c>
      <c r="G144" s="12">
        <v>1872</v>
      </c>
      <c r="H144" s="12">
        <v>3119.5102728772686</v>
      </c>
      <c r="I144" s="12">
        <v>1797.5335076363328</v>
      </c>
      <c r="J144" s="12">
        <v>1750</v>
      </c>
      <c r="K144" s="12">
        <v>1150</v>
      </c>
      <c r="L144" s="12">
        <v>170</v>
      </c>
      <c r="M144" s="12">
        <v>260</v>
      </c>
      <c r="N144" s="13">
        <v>0.14857142857142858</v>
      </c>
      <c r="O144" s="12">
        <v>120</v>
      </c>
      <c r="P144" s="12">
        <v>30</v>
      </c>
      <c r="Q144" s="12">
        <v>150</v>
      </c>
      <c r="R144" s="13">
        <v>8.5714285714285715E-2</v>
      </c>
      <c r="S144" s="12">
        <v>10</v>
      </c>
      <c r="T144" s="12">
        <v>0</v>
      </c>
      <c r="U144" s="12">
        <v>15</v>
      </c>
      <c r="V144" s="12" t="s">
        <v>56</v>
      </c>
      <c r="W144" s="11"/>
      <c r="X144" s="11"/>
      <c r="Y144" s="11"/>
      <c r="Z144" s="11"/>
      <c r="AA144" s="11"/>
      <c r="AB144" s="11"/>
      <c r="AC144" s="11"/>
      <c r="AD144" s="11"/>
      <c r="AE144" s="11"/>
      <c r="AF144" s="11"/>
      <c r="AG144" s="11"/>
      <c r="AH144" s="11"/>
      <c r="AI144" s="11"/>
      <c r="AJ144" s="11"/>
      <c r="AK144" s="11"/>
      <c r="AL144" s="11"/>
      <c r="AM144" s="11"/>
      <c r="AN144" s="11"/>
      <c r="AO144" s="11"/>
      <c r="AP144" s="11"/>
    </row>
    <row r="145" spans="1:42" ht="12.75" customHeight="1">
      <c r="A145" s="9" t="s">
        <v>185</v>
      </c>
      <c r="B145" s="9" t="s">
        <v>36</v>
      </c>
      <c r="C145" s="9" t="s">
        <v>37</v>
      </c>
      <c r="D145" s="9">
        <v>5.1515997314453124</v>
      </c>
      <c r="E145" s="9">
        <v>6319</v>
      </c>
      <c r="F145" s="9">
        <v>2319</v>
      </c>
      <c r="G145" s="9">
        <v>2255</v>
      </c>
      <c r="H145" s="9">
        <v>1226.6092727330674</v>
      </c>
      <c r="I145" s="9">
        <v>450.15143273745582</v>
      </c>
      <c r="J145" s="9">
        <v>3250</v>
      </c>
      <c r="K145" s="9">
        <v>2645</v>
      </c>
      <c r="L145" s="9">
        <v>235</v>
      </c>
      <c r="M145" s="9">
        <v>215</v>
      </c>
      <c r="N145" s="10">
        <v>6.615384615384616E-2</v>
      </c>
      <c r="O145" s="9">
        <v>80</v>
      </c>
      <c r="P145" s="9">
        <v>20</v>
      </c>
      <c r="Q145" s="9">
        <v>100</v>
      </c>
      <c r="R145" s="10">
        <v>3.0769230769230771E-2</v>
      </c>
      <c r="S145" s="9">
        <v>0</v>
      </c>
      <c r="T145" s="9">
        <v>0</v>
      </c>
      <c r="U145" s="9">
        <v>45</v>
      </c>
      <c r="V145" s="9" t="s">
        <v>38</v>
      </c>
      <c r="W145" s="11"/>
      <c r="X145" s="11"/>
      <c r="Y145" s="11"/>
      <c r="Z145" s="11"/>
      <c r="AA145" s="11"/>
      <c r="AB145" s="11"/>
      <c r="AC145" s="11"/>
      <c r="AD145" s="11"/>
      <c r="AE145" s="11"/>
      <c r="AF145" s="11"/>
      <c r="AG145" s="11"/>
      <c r="AH145" s="11"/>
      <c r="AI145" s="11"/>
      <c r="AJ145" s="11"/>
      <c r="AK145" s="11"/>
      <c r="AL145" s="11"/>
      <c r="AM145" s="11"/>
      <c r="AN145" s="11"/>
      <c r="AO145" s="11"/>
      <c r="AP145" s="11"/>
    </row>
    <row r="146" spans="1:42" ht="12.75" customHeight="1">
      <c r="A146" s="9" t="s">
        <v>186</v>
      </c>
      <c r="B146" s="9" t="s">
        <v>36</v>
      </c>
      <c r="C146" s="9" t="s">
        <v>37</v>
      </c>
      <c r="D146" s="9">
        <v>1.6342999267578124</v>
      </c>
      <c r="E146" s="9">
        <v>6403</v>
      </c>
      <c r="F146" s="9">
        <v>1979</v>
      </c>
      <c r="G146" s="9">
        <v>1962</v>
      </c>
      <c r="H146" s="9">
        <v>3917.8855087526804</v>
      </c>
      <c r="I146" s="9">
        <v>1210.916042764572</v>
      </c>
      <c r="J146" s="9">
        <v>3675</v>
      </c>
      <c r="K146" s="9">
        <v>2945</v>
      </c>
      <c r="L146" s="9">
        <v>310</v>
      </c>
      <c r="M146" s="9">
        <v>285</v>
      </c>
      <c r="N146" s="10">
        <v>7.7551020408163265E-2</v>
      </c>
      <c r="O146" s="9">
        <v>85</v>
      </c>
      <c r="P146" s="9">
        <v>10</v>
      </c>
      <c r="Q146" s="9">
        <v>95</v>
      </c>
      <c r="R146" s="10">
        <v>2.5850340136054421E-2</v>
      </c>
      <c r="S146" s="9">
        <v>0</v>
      </c>
      <c r="T146" s="9">
        <v>15</v>
      </c>
      <c r="U146" s="9">
        <v>20</v>
      </c>
      <c r="V146" s="9" t="s">
        <v>38</v>
      </c>
      <c r="W146" s="11"/>
      <c r="X146" s="11"/>
      <c r="Y146" s="11"/>
      <c r="Z146" s="11"/>
      <c r="AA146" s="11"/>
      <c r="AB146" s="11"/>
      <c r="AC146" s="11"/>
      <c r="AD146" s="11"/>
      <c r="AE146" s="11"/>
      <c r="AF146" s="11"/>
      <c r="AG146" s="11"/>
      <c r="AH146" s="11"/>
      <c r="AI146" s="11"/>
      <c r="AJ146" s="11"/>
      <c r="AK146" s="11"/>
      <c r="AL146" s="11"/>
      <c r="AM146" s="11"/>
      <c r="AN146" s="11"/>
      <c r="AO146" s="11"/>
      <c r="AP146" s="11"/>
    </row>
    <row r="147" spans="1:42" ht="12.75" customHeight="1">
      <c r="A147" s="9" t="s">
        <v>187</v>
      </c>
      <c r="B147" s="9" t="s">
        <v>36</v>
      </c>
      <c r="C147" s="9" t="s">
        <v>37</v>
      </c>
      <c r="D147" s="9">
        <v>1.5782000732421875</v>
      </c>
      <c r="E147" s="9">
        <v>4046</v>
      </c>
      <c r="F147" s="9">
        <v>1417</v>
      </c>
      <c r="G147" s="9">
        <v>1401</v>
      </c>
      <c r="H147" s="9">
        <v>2563.6800229568289</v>
      </c>
      <c r="I147" s="9">
        <v>897.85827793619035</v>
      </c>
      <c r="J147" s="9">
        <v>1985</v>
      </c>
      <c r="K147" s="9">
        <v>1595</v>
      </c>
      <c r="L147" s="9">
        <v>170</v>
      </c>
      <c r="M147" s="9">
        <v>140</v>
      </c>
      <c r="N147" s="10">
        <v>7.0528967254408062E-2</v>
      </c>
      <c r="O147" s="9">
        <v>55</v>
      </c>
      <c r="P147" s="9">
        <v>15</v>
      </c>
      <c r="Q147" s="9">
        <v>70</v>
      </c>
      <c r="R147" s="10">
        <v>3.5264483627204031E-2</v>
      </c>
      <c r="S147" s="9">
        <v>0</v>
      </c>
      <c r="T147" s="9">
        <v>0</v>
      </c>
      <c r="U147" s="9">
        <v>10</v>
      </c>
      <c r="V147" s="9" t="s">
        <v>38</v>
      </c>
      <c r="W147" s="11"/>
      <c r="X147" s="11"/>
      <c r="Y147" s="11"/>
      <c r="Z147" s="11"/>
      <c r="AA147" s="11"/>
      <c r="AB147" s="11"/>
      <c r="AC147" s="11"/>
      <c r="AD147" s="11"/>
      <c r="AE147" s="11"/>
      <c r="AF147" s="11"/>
      <c r="AG147" s="11"/>
      <c r="AH147" s="11"/>
      <c r="AI147" s="11"/>
      <c r="AJ147" s="11"/>
      <c r="AK147" s="11"/>
      <c r="AL147" s="11"/>
      <c r="AM147" s="11"/>
      <c r="AN147" s="11"/>
      <c r="AO147" s="11"/>
      <c r="AP147" s="11"/>
    </row>
    <row r="148" spans="1:42" ht="12.75" customHeight="1">
      <c r="A148" s="9" t="s">
        <v>188</v>
      </c>
      <c r="B148" s="9" t="s">
        <v>36</v>
      </c>
      <c r="C148" s="9" t="s">
        <v>37</v>
      </c>
      <c r="D148" s="9">
        <v>0.70730003356933591</v>
      </c>
      <c r="E148" s="9">
        <v>2544</v>
      </c>
      <c r="F148" s="9">
        <v>1146</v>
      </c>
      <c r="G148" s="9">
        <v>1134</v>
      </c>
      <c r="H148" s="9">
        <v>3596.7763032074199</v>
      </c>
      <c r="I148" s="9">
        <v>1620.2459290391914</v>
      </c>
      <c r="J148" s="9">
        <v>1130</v>
      </c>
      <c r="K148" s="9">
        <v>930</v>
      </c>
      <c r="L148" s="9">
        <v>75</v>
      </c>
      <c r="M148" s="9">
        <v>75</v>
      </c>
      <c r="N148" s="10">
        <v>6.637168141592921E-2</v>
      </c>
      <c r="O148" s="9">
        <v>45</v>
      </c>
      <c r="P148" s="9">
        <v>0</v>
      </c>
      <c r="Q148" s="9">
        <v>45</v>
      </c>
      <c r="R148" s="10">
        <v>3.9823008849557522E-2</v>
      </c>
      <c r="S148" s="9">
        <v>0</v>
      </c>
      <c r="T148" s="9">
        <v>0</v>
      </c>
      <c r="U148" s="9">
        <v>10</v>
      </c>
      <c r="V148" s="9" t="s">
        <v>38</v>
      </c>
      <c r="W148" s="11"/>
      <c r="X148" s="11"/>
      <c r="Y148" s="11"/>
      <c r="Z148" s="11"/>
      <c r="AA148" s="11"/>
      <c r="AB148" s="11"/>
      <c r="AC148" s="11"/>
      <c r="AD148" s="11"/>
      <c r="AE148" s="11"/>
      <c r="AF148" s="11"/>
      <c r="AG148" s="11"/>
      <c r="AH148" s="11"/>
      <c r="AI148" s="11"/>
      <c r="AJ148" s="11"/>
      <c r="AK148" s="11"/>
      <c r="AL148" s="11"/>
      <c r="AM148" s="11"/>
      <c r="AN148" s="11"/>
      <c r="AO148" s="11"/>
      <c r="AP148" s="11"/>
    </row>
    <row r="149" spans="1:42" ht="12.75" customHeight="1">
      <c r="A149" s="9" t="s">
        <v>189</v>
      </c>
      <c r="B149" s="9" t="s">
        <v>36</v>
      </c>
      <c r="C149" s="9" t="s">
        <v>37</v>
      </c>
      <c r="D149" s="9">
        <v>1.7744999694824219</v>
      </c>
      <c r="E149" s="9">
        <v>3126</v>
      </c>
      <c r="F149" s="9">
        <v>1274</v>
      </c>
      <c r="G149" s="9">
        <v>1258</v>
      </c>
      <c r="H149" s="9">
        <v>1761.6230226883449</v>
      </c>
      <c r="I149" s="9">
        <v>717.94873029588973</v>
      </c>
      <c r="J149" s="9">
        <v>1520</v>
      </c>
      <c r="K149" s="9">
        <v>1165</v>
      </c>
      <c r="L149" s="9">
        <v>195</v>
      </c>
      <c r="M149" s="9">
        <v>90</v>
      </c>
      <c r="N149" s="10">
        <v>5.921052631578947E-2</v>
      </c>
      <c r="O149" s="9">
        <v>45</v>
      </c>
      <c r="P149" s="9">
        <v>20</v>
      </c>
      <c r="Q149" s="9">
        <v>65</v>
      </c>
      <c r="R149" s="10">
        <v>4.2763157894736843E-2</v>
      </c>
      <c r="S149" s="9">
        <v>0</v>
      </c>
      <c r="T149" s="9">
        <v>0</v>
      </c>
      <c r="U149" s="9">
        <v>0</v>
      </c>
      <c r="V149" s="9" t="s">
        <v>38</v>
      </c>
      <c r="W149" s="11"/>
      <c r="X149" s="11"/>
      <c r="Y149" s="11"/>
      <c r="Z149" s="11"/>
      <c r="AA149" s="11"/>
      <c r="AB149" s="11"/>
      <c r="AC149" s="11"/>
      <c r="AD149" s="11"/>
      <c r="AE149" s="11"/>
      <c r="AF149" s="11"/>
      <c r="AG149" s="11"/>
      <c r="AH149" s="11"/>
      <c r="AI149" s="11"/>
      <c r="AJ149" s="11"/>
      <c r="AK149" s="11"/>
      <c r="AL149" s="11"/>
      <c r="AM149" s="11"/>
      <c r="AN149" s="11"/>
      <c r="AO149" s="11"/>
      <c r="AP149" s="11"/>
    </row>
    <row r="150" spans="1:42" ht="12.75" customHeight="1">
      <c r="A150" s="9" t="s">
        <v>190</v>
      </c>
      <c r="B150" s="9" t="s">
        <v>36</v>
      </c>
      <c r="C150" s="9" t="s">
        <v>37</v>
      </c>
      <c r="D150" s="9">
        <v>0.78599998474121091</v>
      </c>
      <c r="E150" s="9">
        <v>1687</v>
      </c>
      <c r="F150" s="9">
        <v>627</v>
      </c>
      <c r="G150" s="9">
        <v>622</v>
      </c>
      <c r="H150" s="9">
        <v>2146.3104742367668</v>
      </c>
      <c r="I150" s="9">
        <v>797.70993915023882</v>
      </c>
      <c r="J150" s="9">
        <v>800</v>
      </c>
      <c r="K150" s="9">
        <v>690</v>
      </c>
      <c r="L150" s="9">
        <v>55</v>
      </c>
      <c r="M150" s="9">
        <v>25</v>
      </c>
      <c r="N150" s="10">
        <v>3.125E-2</v>
      </c>
      <c r="O150" s="9">
        <v>20</v>
      </c>
      <c r="P150" s="9">
        <v>0</v>
      </c>
      <c r="Q150" s="9">
        <v>20</v>
      </c>
      <c r="R150" s="10">
        <v>2.5000000000000001E-2</v>
      </c>
      <c r="S150" s="9">
        <v>0</v>
      </c>
      <c r="T150" s="9">
        <v>0</v>
      </c>
      <c r="U150" s="9">
        <v>10</v>
      </c>
      <c r="V150" s="9" t="s">
        <v>38</v>
      </c>
      <c r="W150" s="11"/>
      <c r="X150" s="11"/>
      <c r="Y150" s="11"/>
      <c r="Z150" s="11"/>
      <c r="AA150" s="11"/>
      <c r="AB150" s="11"/>
      <c r="AC150" s="11"/>
      <c r="AD150" s="11"/>
      <c r="AE150" s="11"/>
      <c r="AF150" s="11"/>
      <c r="AG150" s="11"/>
      <c r="AH150" s="11"/>
      <c r="AI150" s="11"/>
      <c r="AJ150" s="11"/>
      <c r="AK150" s="11"/>
      <c r="AL150" s="11"/>
      <c r="AM150" s="11"/>
      <c r="AN150" s="11"/>
      <c r="AO150" s="11"/>
      <c r="AP150" s="11"/>
    </row>
    <row r="151" spans="1:42" ht="12.75" customHeight="1">
      <c r="A151" s="9" t="s">
        <v>191</v>
      </c>
      <c r="B151" s="9" t="s">
        <v>36</v>
      </c>
      <c r="C151" s="9" t="s">
        <v>37</v>
      </c>
      <c r="D151" s="9">
        <v>1.1847000122070313</v>
      </c>
      <c r="E151" s="9">
        <v>2310</v>
      </c>
      <c r="F151" s="9">
        <v>836</v>
      </c>
      <c r="G151" s="9">
        <v>822</v>
      </c>
      <c r="H151" s="9">
        <v>1949.860704142812</v>
      </c>
      <c r="I151" s="9">
        <v>705.66387388025578</v>
      </c>
      <c r="J151" s="9">
        <v>1075</v>
      </c>
      <c r="K151" s="9">
        <v>765</v>
      </c>
      <c r="L151" s="9">
        <v>145</v>
      </c>
      <c r="M151" s="9">
        <v>70</v>
      </c>
      <c r="N151" s="10">
        <v>6.5116279069767441E-2</v>
      </c>
      <c r="O151" s="9">
        <v>65</v>
      </c>
      <c r="P151" s="9">
        <v>25</v>
      </c>
      <c r="Q151" s="9">
        <v>90</v>
      </c>
      <c r="R151" s="10">
        <v>8.3720930232558138E-2</v>
      </c>
      <c r="S151" s="9">
        <v>0</v>
      </c>
      <c r="T151" s="9">
        <v>0</v>
      </c>
      <c r="U151" s="9">
        <v>0</v>
      </c>
      <c r="V151" s="9" t="s">
        <v>38</v>
      </c>
      <c r="W151" s="11"/>
      <c r="X151" s="11"/>
      <c r="Y151" s="11"/>
      <c r="Z151" s="11"/>
      <c r="AA151" s="11"/>
      <c r="AB151" s="11"/>
      <c r="AC151" s="11"/>
      <c r="AD151" s="11"/>
      <c r="AE151" s="11"/>
      <c r="AF151" s="11"/>
      <c r="AG151" s="11"/>
      <c r="AH151" s="11"/>
      <c r="AI151" s="11"/>
      <c r="AJ151" s="11"/>
      <c r="AK151" s="11"/>
      <c r="AL151" s="11"/>
      <c r="AM151" s="11"/>
      <c r="AN151" s="11"/>
      <c r="AO151" s="11"/>
      <c r="AP151" s="11"/>
    </row>
    <row r="152" spans="1:42" ht="12.75" customHeight="1">
      <c r="A152" s="9" t="s">
        <v>192</v>
      </c>
      <c r="B152" s="9" t="s">
        <v>36</v>
      </c>
      <c r="C152" s="9" t="s">
        <v>37</v>
      </c>
      <c r="D152" s="9">
        <v>1.7146000671386719</v>
      </c>
      <c r="E152" s="9">
        <v>2832</v>
      </c>
      <c r="F152" s="9">
        <v>1238</v>
      </c>
      <c r="G152" s="9">
        <v>1183</v>
      </c>
      <c r="H152" s="9">
        <v>1651.6971241731301</v>
      </c>
      <c r="I152" s="9">
        <v>722.03426544009005</v>
      </c>
      <c r="J152" s="9">
        <v>1545</v>
      </c>
      <c r="K152" s="9">
        <v>1190</v>
      </c>
      <c r="L152" s="9">
        <v>95</v>
      </c>
      <c r="M152" s="9">
        <v>125</v>
      </c>
      <c r="N152" s="10">
        <v>8.0906148867313912E-2</v>
      </c>
      <c r="O152" s="9">
        <v>100</v>
      </c>
      <c r="P152" s="9">
        <v>25</v>
      </c>
      <c r="Q152" s="9">
        <v>125</v>
      </c>
      <c r="R152" s="10">
        <v>8.0906148867313912E-2</v>
      </c>
      <c r="S152" s="9">
        <v>0</v>
      </c>
      <c r="T152" s="9">
        <v>0</v>
      </c>
      <c r="U152" s="9">
        <v>0</v>
      </c>
      <c r="V152" s="9" t="s">
        <v>38</v>
      </c>
      <c r="W152" s="11"/>
      <c r="X152" s="11"/>
      <c r="Y152" s="11"/>
      <c r="Z152" s="11"/>
      <c r="AA152" s="11"/>
      <c r="AB152" s="11"/>
      <c r="AC152" s="11"/>
      <c r="AD152" s="11"/>
      <c r="AE152" s="11"/>
      <c r="AF152" s="11"/>
      <c r="AG152" s="11"/>
      <c r="AH152" s="11"/>
      <c r="AI152" s="11"/>
      <c r="AJ152" s="11"/>
      <c r="AK152" s="11"/>
      <c r="AL152" s="11"/>
      <c r="AM152" s="11"/>
      <c r="AN152" s="11"/>
      <c r="AO152" s="11"/>
      <c r="AP152" s="11"/>
    </row>
    <row r="153" spans="1:42" ht="12.75" customHeight="1">
      <c r="A153" s="9" t="s">
        <v>193</v>
      </c>
      <c r="B153" s="9" t="s">
        <v>36</v>
      </c>
      <c r="C153" s="9" t="s">
        <v>37</v>
      </c>
      <c r="D153" s="9">
        <v>0.5052999877929687</v>
      </c>
      <c r="E153" s="9">
        <v>1528</v>
      </c>
      <c r="F153" s="9">
        <v>696</v>
      </c>
      <c r="G153" s="9">
        <v>675</v>
      </c>
      <c r="H153" s="9">
        <v>3023.9462436441845</v>
      </c>
      <c r="I153" s="9">
        <v>1377.3995978902831</v>
      </c>
      <c r="J153" s="9">
        <v>815</v>
      </c>
      <c r="K153" s="9">
        <v>610</v>
      </c>
      <c r="L153" s="9">
        <v>65</v>
      </c>
      <c r="M153" s="9">
        <v>95</v>
      </c>
      <c r="N153" s="10">
        <v>0.1165644171779141</v>
      </c>
      <c r="O153" s="9">
        <v>35</v>
      </c>
      <c r="P153" s="9">
        <v>10</v>
      </c>
      <c r="Q153" s="9">
        <v>45</v>
      </c>
      <c r="R153" s="10">
        <v>5.5214723926380369E-2</v>
      </c>
      <c r="S153" s="9">
        <v>0</v>
      </c>
      <c r="T153" s="9">
        <v>0</v>
      </c>
      <c r="U153" s="9">
        <v>0</v>
      </c>
      <c r="V153" s="9" t="s">
        <v>38</v>
      </c>
      <c r="W153" s="11"/>
      <c r="X153" s="11"/>
      <c r="Y153" s="11"/>
      <c r="Z153" s="11"/>
      <c r="AA153" s="11"/>
      <c r="AB153" s="11"/>
      <c r="AC153" s="11"/>
      <c r="AD153" s="11"/>
      <c r="AE153" s="11"/>
      <c r="AF153" s="11"/>
      <c r="AG153" s="11"/>
      <c r="AH153" s="11"/>
      <c r="AI153" s="11"/>
      <c r="AJ153" s="11"/>
      <c r="AK153" s="11"/>
      <c r="AL153" s="11"/>
      <c r="AM153" s="11"/>
      <c r="AN153" s="11"/>
      <c r="AO153" s="11"/>
      <c r="AP153" s="11"/>
    </row>
    <row r="154" spans="1:42" ht="12.75" customHeight="1">
      <c r="A154" s="9" t="s">
        <v>194</v>
      </c>
      <c r="B154" s="9" t="s">
        <v>36</v>
      </c>
      <c r="C154" s="9" t="s">
        <v>37</v>
      </c>
      <c r="D154" s="9">
        <v>0.80349998474121098</v>
      </c>
      <c r="E154" s="9">
        <v>3470</v>
      </c>
      <c r="F154" s="9">
        <v>2064</v>
      </c>
      <c r="G154" s="9">
        <v>1907</v>
      </c>
      <c r="H154" s="9">
        <v>4318.6061803319235</v>
      </c>
      <c r="I154" s="9">
        <v>2568.7617164856169</v>
      </c>
      <c r="J154" s="9">
        <v>1585</v>
      </c>
      <c r="K154" s="9">
        <v>1145</v>
      </c>
      <c r="L154" s="9">
        <v>90</v>
      </c>
      <c r="M154" s="9">
        <v>205</v>
      </c>
      <c r="N154" s="10">
        <v>0.12933753943217666</v>
      </c>
      <c r="O154" s="9">
        <v>120</v>
      </c>
      <c r="P154" s="9">
        <v>20</v>
      </c>
      <c r="Q154" s="9">
        <v>140</v>
      </c>
      <c r="R154" s="10">
        <v>8.8328075709779186E-2</v>
      </c>
      <c r="S154" s="9">
        <v>0</v>
      </c>
      <c r="T154" s="9">
        <v>0</v>
      </c>
      <c r="U154" s="9">
        <v>0</v>
      </c>
      <c r="V154" s="9" t="s">
        <v>38</v>
      </c>
      <c r="W154" s="11"/>
      <c r="X154" s="11"/>
      <c r="Y154" s="11"/>
      <c r="Z154" s="11"/>
      <c r="AA154" s="11"/>
      <c r="AB154" s="11"/>
      <c r="AC154" s="11"/>
      <c r="AD154" s="11"/>
      <c r="AE154" s="11"/>
      <c r="AF154" s="11"/>
      <c r="AG154" s="11"/>
      <c r="AH154" s="11"/>
      <c r="AI154" s="11"/>
      <c r="AJ154" s="11"/>
      <c r="AK154" s="11"/>
      <c r="AL154" s="11"/>
      <c r="AM154" s="11"/>
      <c r="AN154" s="11"/>
      <c r="AO154" s="11"/>
      <c r="AP154" s="11"/>
    </row>
    <row r="155" spans="1:42" ht="12.75" customHeight="1">
      <c r="A155" s="9" t="s">
        <v>195</v>
      </c>
      <c r="B155" s="9" t="s">
        <v>36</v>
      </c>
      <c r="C155" s="9" t="s">
        <v>37</v>
      </c>
      <c r="D155" s="9">
        <v>1.0698000335693358</v>
      </c>
      <c r="E155" s="9">
        <v>2536</v>
      </c>
      <c r="F155" s="9">
        <v>1168</v>
      </c>
      <c r="G155" s="9">
        <v>1135</v>
      </c>
      <c r="H155" s="9">
        <v>2370.5364745023976</v>
      </c>
      <c r="I155" s="9">
        <v>1091.79282421877</v>
      </c>
      <c r="J155" s="9">
        <v>1065</v>
      </c>
      <c r="K155" s="9">
        <v>770</v>
      </c>
      <c r="L155" s="9">
        <v>70</v>
      </c>
      <c r="M155" s="9">
        <v>105</v>
      </c>
      <c r="N155" s="10">
        <v>9.8591549295774641E-2</v>
      </c>
      <c r="O155" s="9">
        <v>85</v>
      </c>
      <c r="P155" s="9">
        <v>25</v>
      </c>
      <c r="Q155" s="9">
        <v>110</v>
      </c>
      <c r="R155" s="10">
        <v>0.10328638497652583</v>
      </c>
      <c r="S155" s="9">
        <v>0</v>
      </c>
      <c r="T155" s="9">
        <v>0</v>
      </c>
      <c r="U155" s="9">
        <v>0</v>
      </c>
      <c r="V155" s="9" t="s">
        <v>38</v>
      </c>
      <c r="W155" s="11"/>
      <c r="X155" s="11"/>
      <c r="Y155" s="11"/>
      <c r="Z155" s="11"/>
      <c r="AA155" s="11"/>
      <c r="AB155" s="11"/>
      <c r="AC155" s="11"/>
      <c r="AD155" s="11"/>
      <c r="AE155" s="11"/>
      <c r="AF155" s="11"/>
      <c r="AG155" s="11"/>
      <c r="AH155" s="11"/>
      <c r="AI155" s="11"/>
      <c r="AJ155" s="11"/>
      <c r="AK155" s="11"/>
      <c r="AL155" s="11"/>
      <c r="AM155" s="11"/>
      <c r="AN155" s="11"/>
      <c r="AO155" s="11"/>
      <c r="AP155" s="11"/>
    </row>
    <row r="156" spans="1:42" ht="12.75" customHeight="1">
      <c r="A156" s="9" t="s">
        <v>196</v>
      </c>
      <c r="B156" s="9" t="s">
        <v>36</v>
      </c>
      <c r="C156" s="9" t="s">
        <v>37</v>
      </c>
      <c r="D156" s="9">
        <v>0.73400001525878911</v>
      </c>
      <c r="E156" s="9">
        <v>2646</v>
      </c>
      <c r="F156" s="9">
        <v>1329</v>
      </c>
      <c r="G156" s="9">
        <v>1239</v>
      </c>
      <c r="H156" s="9">
        <v>3604.9045572118821</v>
      </c>
      <c r="I156" s="9">
        <v>1810.6266653569885</v>
      </c>
      <c r="J156" s="9">
        <v>1290</v>
      </c>
      <c r="K156" s="9">
        <v>975</v>
      </c>
      <c r="L156" s="9">
        <v>90</v>
      </c>
      <c r="M156" s="9">
        <v>110</v>
      </c>
      <c r="N156" s="10">
        <v>8.5271317829457363E-2</v>
      </c>
      <c r="O156" s="9">
        <v>85</v>
      </c>
      <c r="P156" s="9">
        <v>25</v>
      </c>
      <c r="Q156" s="9">
        <v>110</v>
      </c>
      <c r="R156" s="10">
        <v>8.5271317829457363E-2</v>
      </c>
      <c r="S156" s="9">
        <v>0</v>
      </c>
      <c r="T156" s="9">
        <v>0</v>
      </c>
      <c r="U156" s="9">
        <v>0</v>
      </c>
      <c r="V156" s="9" t="s">
        <v>38</v>
      </c>
      <c r="W156" s="11"/>
      <c r="X156" s="11"/>
      <c r="Y156" s="11"/>
      <c r="Z156" s="11"/>
      <c r="AA156" s="11"/>
      <c r="AB156" s="11"/>
      <c r="AC156" s="11"/>
      <c r="AD156" s="11"/>
      <c r="AE156" s="11"/>
      <c r="AF156" s="11"/>
      <c r="AG156" s="11"/>
      <c r="AH156" s="11"/>
      <c r="AI156" s="11"/>
      <c r="AJ156" s="11"/>
      <c r="AK156" s="11"/>
      <c r="AL156" s="11"/>
      <c r="AM156" s="11"/>
      <c r="AN156" s="11"/>
      <c r="AO156" s="11"/>
      <c r="AP156" s="11"/>
    </row>
    <row r="157" spans="1:42" ht="12.75" customHeight="1">
      <c r="A157" s="9" t="s">
        <v>197</v>
      </c>
      <c r="B157" s="9" t="s">
        <v>36</v>
      </c>
      <c r="C157" s="9" t="s">
        <v>37</v>
      </c>
      <c r="D157" s="9">
        <v>2.187899932861328</v>
      </c>
      <c r="E157" s="9">
        <v>4090</v>
      </c>
      <c r="F157" s="9">
        <v>1506</v>
      </c>
      <c r="G157" s="9">
        <v>1465</v>
      </c>
      <c r="H157" s="9">
        <v>1869.3725149719769</v>
      </c>
      <c r="I157" s="9">
        <v>688.33129768894798</v>
      </c>
      <c r="J157" s="9">
        <v>1725</v>
      </c>
      <c r="K157" s="9">
        <v>1430</v>
      </c>
      <c r="L157" s="9">
        <v>120</v>
      </c>
      <c r="M157" s="9">
        <v>115</v>
      </c>
      <c r="N157" s="10">
        <v>6.6666666666666666E-2</v>
      </c>
      <c r="O157" s="9">
        <v>40</v>
      </c>
      <c r="P157" s="9">
        <v>15</v>
      </c>
      <c r="Q157" s="9">
        <v>55</v>
      </c>
      <c r="R157" s="10">
        <v>3.1884057971014491E-2</v>
      </c>
      <c r="S157" s="9">
        <v>0</v>
      </c>
      <c r="T157" s="9">
        <v>0</v>
      </c>
      <c r="U157" s="9">
        <v>0</v>
      </c>
      <c r="V157" s="9" t="s">
        <v>38</v>
      </c>
      <c r="W157" s="11"/>
      <c r="X157" s="11"/>
      <c r="Y157" s="11"/>
      <c r="Z157" s="11"/>
      <c r="AA157" s="11"/>
      <c r="AB157" s="11"/>
      <c r="AC157" s="11"/>
      <c r="AD157" s="11"/>
      <c r="AE157" s="11"/>
      <c r="AF157" s="11"/>
      <c r="AG157" s="11"/>
      <c r="AH157" s="11"/>
      <c r="AI157" s="11"/>
      <c r="AJ157" s="11"/>
      <c r="AK157" s="11"/>
      <c r="AL157" s="11"/>
      <c r="AM157" s="11"/>
      <c r="AN157" s="11"/>
      <c r="AO157" s="11"/>
      <c r="AP157" s="11"/>
    </row>
    <row r="158" spans="1:42" ht="12.75" customHeight="1">
      <c r="A158" s="9" t="s">
        <v>198</v>
      </c>
      <c r="B158" s="9" t="s">
        <v>36</v>
      </c>
      <c r="C158" s="9" t="s">
        <v>37</v>
      </c>
      <c r="D158" s="9">
        <v>2.1886000061035156</v>
      </c>
      <c r="E158" s="9">
        <v>5053</v>
      </c>
      <c r="F158" s="9">
        <v>2545</v>
      </c>
      <c r="G158" s="9">
        <v>2470</v>
      </c>
      <c r="H158" s="9">
        <v>2308.7818632497092</v>
      </c>
      <c r="I158" s="9">
        <v>1162.8438238611736</v>
      </c>
      <c r="J158" s="9">
        <v>2360</v>
      </c>
      <c r="K158" s="9">
        <v>1850</v>
      </c>
      <c r="L158" s="9">
        <v>140</v>
      </c>
      <c r="M158" s="9">
        <v>145</v>
      </c>
      <c r="N158" s="10">
        <v>6.1440677966101698E-2</v>
      </c>
      <c r="O158" s="9">
        <v>165</v>
      </c>
      <c r="P158" s="9">
        <v>30</v>
      </c>
      <c r="Q158" s="9">
        <v>195</v>
      </c>
      <c r="R158" s="10">
        <v>8.2627118644067798E-2</v>
      </c>
      <c r="S158" s="9">
        <v>0</v>
      </c>
      <c r="T158" s="9">
        <v>10</v>
      </c>
      <c r="U158" s="9">
        <v>20</v>
      </c>
      <c r="V158" s="9" t="s">
        <v>38</v>
      </c>
      <c r="W158" s="11"/>
      <c r="X158" s="11"/>
      <c r="Y158" s="11"/>
      <c r="Z158" s="11"/>
      <c r="AA158" s="11"/>
      <c r="AB158" s="11"/>
      <c r="AC158" s="11"/>
      <c r="AD158" s="11"/>
      <c r="AE158" s="11"/>
      <c r="AF158" s="11"/>
      <c r="AG158" s="11"/>
      <c r="AH158" s="11"/>
      <c r="AI158" s="11"/>
      <c r="AJ158" s="11"/>
      <c r="AK158" s="11"/>
      <c r="AL158" s="11"/>
      <c r="AM158" s="11"/>
      <c r="AN158" s="11"/>
      <c r="AO158" s="11"/>
      <c r="AP158" s="11"/>
    </row>
    <row r="159" spans="1:42" ht="12.75" customHeight="1">
      <c r="A159" s="9" t="s">
        <v>199</v>
      </c>
      <c r="B159" s="9" t="s">
        <v>36</v>
      </c>
      <c r="C159" s="9" t="s">
        <v>37</v>
      </c>
      <c r="D159" s="9">
        <v>2.1635000610351565</v>
      </c>
      <c r="E159" s="9">
        <v>3693</v>
      </c>
      <c r="F159" s="9">
        <v>1394</v>
      </c>
      <c r="G159" s="9">
        <v>1375</v>
      </c>
      <c r="H159" s="9">
        <v>1706.956272621057</v>
      </c>
      <c r="I159" s="9">
        <v>644.3263049103042</v>
      </c>
      <c r="J159" s="9">
        <v>1595</v>
      </c>
      <c r="K159" s="9">
        <v>1290</v>
      </c>
      <c r="L159" s="9">
        <v>80</v>
      </c>
      <c r="M159" s="9">
        <v>155</v>
      </c>
      <c r="N159" s="10">
        <v>9.7178683385579931E-2</v>
      </c>
      <c r="O159" s="9">
        <v>45</v>
      </c>
      <c r="P159" s="9">
        <v>10</v>
      </c>
      <c r="Q159" s="9">
        <v>55</v>
      </c>
      <c r="R159" s="10">
        <v>3.4482758620689655E-2</v>
      </c>
      <c r="S159" s="9">
        <v>0</v>
      </c>
      <c r="T159" s="9">
        <v>0</v>
      </c>
      <c r="U159" s="9">
        <v>10</v>
      </c>
      <c r="V159" s="9" t="s">
        <v>38</v>
      </c>
      <c r="W159" s="11"/>
      <c r="X159" s="11"/>
      <c r="Y159" s="11"/>
      <c r="Z159" s="11"/>
      <c r="AA159" s="11"/>
      <c r="AB159" s="11"/>
      <c r="AC159" s="11"/>
      <c r="AD159" s="11"/>
      <c r="AE159" s="11"/>
      <c r="AF159" s="11"/>
      <c r="AG159" s="11"/>
      <c r="AH159" s="11"/>
      <c r="AI159" s="11"/>
      <c r="AJ159" s="11"/>
      <c r="AK159" s="11"/>
      <c r="AL159" s="11"/>
      <c r="AM159" s="11"/>
      <c r="AN159" s="11"/>
      <c r="AO159" s="11"/>
      <c r="AP159" s="11"/>
    </row>
    <row r="160" spans="1:42" ht="12.75" customHeight="1">
      <c r="A160" s="9" t="s">
        <v>200</v>
      </c>
      <c r="B160" s="9" t="s">
        <v>36</v>
      </c>
      <c r="C160" s="9" t="s">
        <v>37</v>
      </c>
      <c r="D160" s="9">
        <v>4.3513000488281248</v>
      </c>
      <c r="E160" s="9">
        <v>6753</v>
      </c>
      <c r="F160" s="9">
        <v>2486</v>
      </c>
      <c r="G160" s="9">
        <v>2437</v>
      </c>
      <c r="H160" s="9">
        <v>1551.9499745412159</v>
      </c>
      <c r="I160" s="9">
        <v>571.32350610239348</v>
      </c>
      <c r="J160" s="9">
        <v>3445</v>
      </c>
      <c r="K160" s="9">
        <v>2615</v>
      </c>
      <c r="L160" s="9">
        <v>285</v>
      </c>
      <c r="M160" s="9">
        <v>275</v>
      </c>
      <c r="N160" s="10">
        <v>7.982583454281568E-2</v>
      </c>
      <c r="O160" s="9">
        <v>185</v>
      </c>
      <c r="P160" s="9">
        <v>40</v>
      </c>
      <c r="Q160" s="9">
        <v>225</v>
      </c>
      <c r="R160" s="10">
        <v>6.5312046444121918E-2</v>
      </c>
      <c r="S160" s="9">
        <v>10</v>
      </c>
      <c r="T160" s="9">
        <v>15</v>
      </c>
      <c r="U160" s="9">
        <v>15</v>
      </c>
      <c r="V160" s="9" t="s">
        <v>38</v>
      </c>
      <c r="W160" s="11"/>
      <c r="X160" s="11"/>
      <c r="Y160" s="11"/>
      <c r="Z160" s="11"/>
      <c r="AA160" s="11"/>
      <c r="AB160" s="11"/>
      <c r="AC160" s="11"/>
      <c r="AD160" s="11"/>
      <c r="AE160" s="11"/>
      <c r="AF160" s="11"/>
      <c r="AG160" s="11"/>
      <c r="AH160" s="11"/>
      <c r="AI160" s="11"/>
      <c r="AJ160" s="11"/>
      <c r="AK160" s="11"/>
      <c r="AL160" s="11"/>
      <c r="AM160" s="11"/>
      <c r="AN160" s="11"/>
      <c r="AO160" s="11"/>
      <c r="AP160" s="11"/>
    </row>
    <row r="161" spans="1:42" ht="12.75" customHeight="1">
      <c r="A161" s="9" t="s">
        <v>201</v>
      </c>
      <c r="B161" s="9" t="s">
        <v>36</v>
      </c>
      <c r="C161" s="9" t="s">
        <v>37</v>
      </c>
      <c r="D161" s="9">
        <v>2.3761999511718752</v>
      </c>
      <c r="E161" s="9">
        <v>4531</v>
      </c>
      <c r="F161" s="9">
        <v>1628</v>
      </c>
      <c r="G161" s="9">
        <v>1583</v>
      </c>
      <c r="H161" s="9">
        <v>1906.8260639284324</v>
      </c>
      <c r="I161" s="9">
        <v>685.12752859754755</v>
      </c>
      <c r="J161" s="9">
        <v>2020</v>
      </c>
      <c r="K161" s="9">
        <v>1730</v>
      </c>
      <c r="L161" s="9">
        <v>90</v>
      </c>
      <c r="M161" s="9">
        <v>140</v>
      </c>
      <c r="N161" s="10">
        <v>6.9306930693069313E-2</v>
      </c>
      <c r="O161" s="9">
        <v>30</v>
      </c>
      <c r="P161" s="9">
        <v>30</v>
      </c>
      <c r="Q161" s="9">
        <v>60</v>
      </c>
      <c r="R161" s="10">
        <v>2.9702970297029702E-2</v>
      </c>
      <c r="S161" s="9">
        <v>0</v>
      </c>
      <c r="T161" s="9">
        <v>0</v>
      </c>
      <c r="U161" s="9">
        <v>0</v>
      </c>
      <c r="V161" s="9" t="s">
        <v>38</v>
      </c>
      <c r="W161" s="11"/>
      <c r="X161" s="11"/>
      <c r="Y161" s="11"/>
      <c r="Z161" s="11"/>
      <c r="AA161" s="11"/>
      <c r="AB161" s="11"/>
      <c r="AC161" s="11"/>
      <c r="AD161" s="11"/>
      <c r="AE161" s="11"/>
      <c r="AF161" s="11"/>
      <c r="AG161" s="11"/>
      <c r="AH161" s="11"/>
      <c r="AI161" s="11"/>
      <c r="AJ161" s="11"/>
      <c r="AK161" s="11"/>
      <c r="AL161" s="11"/>
      <c r="AM161" s="11"/>
      <c r="AN161" s="11"/>
      <c r="AO161" s="11"/>
      <c r="AP161" s="11"/>
    </row>
    <row r="162" spans="1:42" ht="12.75" customHeight="1">
      <c r="A162" s="9" t="s">
        <v>202</v>
      </c>
      <c r="B162" s="9" t="s">
        <v>36</v>
      </c>
      <c r="C162" s="9" t="s">
        <v>37</v>
      </c>
      <c r="D162" s="9">
        <v>1.8194999694824219</v>
      </c>
      <c r="E162" s="9">
        <v>6119</v>
      </c>
      <c r="F162" s="9">
        <v>2822</v>
      </c>
      <c r="G162" s="9">
        <v>2657</v>
      </c>
      <c r="H162" s="9">
        <v>3363.011872839229</v>
      </c>
      <c r="I162" s="9">
        <v>1550.9755687452696</v>
      </c>
      <c r="J162" s="9">
        <v>2390</v>
      </c>
      <c r="K162" s="9">
        <v>1965</v>
      </c>
      <c r="L162" s="9">
        <v>165</v>
      </c>
      <c r="M162" s="9">
        <v>150</v>
      </c>
      <c r="N162" s="10">
        <v>6.2761506276150625E-2</v>
      </c>
      <c r="O162" s="9">
        <v>65</v>
      </c>
      <c r="P162" s="9">
        <v>35</v>
      </c>
      <c r="Q162" s="9">
        <v>100</v>
      </c>
      <c r="R162" s="10">
        <v>4.1841004184100417E-2</v>
      </c>
      <c r="S162" s="9">
        <v>0</v>
      </c>
      <c r="T162" s="9">
        <v>0</v>
      </c>
      <c r="U162" s="9">
        <v>20</v>
      </c>
      <c r="V162" s="9" t="s">
        <v>38</v>
      </c>
      <c r="W162" s="11"/>
      <c r="X162" s="11"/>
      <c r="Y162" s="11"/>
      <c r="Z162" s="11"/>
      <c r="AA162" s="11"/>
      <c r="AB162" s="11"/>
      <c r="AC162" s="11"/>
      <c r="AD162" s="11"/>
      <c r="AE162" s="11"/>
      <c r="AF162" s="11"/>
      <c r="AG162" s="11"/>
      <c r="AH162" s="11"/>
      <c r="AI162" s="11"/>
      <c r="AJ162" s="11"/>
      <c r="AK162" s="11"/>
      <c r="AL162" s="11"/>
      <c r="AM162" s="11"/>
      <c r="AN162" s="11"/>
      <c r="AO162" s="11"/>
      <c r="AP162" s="11"/>
    </row>
    <row r="163" spans="1:42" ht="12.75" customHeight="1">
      <c r="A163" s="9" t="s">
        <v>203</v>
      </c>
      <c r="B163" s="9" t="s">
        <v>36</v>
      </c>
      <c r="C163" s="9" t="s">
        <v>37</v>
      </c>
      <c r="D163" s="9">
        <v>1.1390000152587891</v>
      </c>
      <c r="E163" s="9">
        <v>3081</v>
      </c>
      <c r="F163" s="9">
        <v>1154</v>
      </c>
      <c r="G163" s="9">
        <v>1140</v>
      </c>
      <c r="H163" s="9">
        <v>2705.0043535776199</v>
      </c>
      <c r="I163" s="9">
        <v>1013.1694333101503</v>
      </c>
      <c r="J163" s="9">
        <v>1465</v>
      </c>
      <c r="K163" s="9">
        <v>1205</v>
      </c>
      <c r="L163" s="9">
        <v>125</v>
      </c>
      <c r="M163" s="9">
        <v>95</v>
      </c>
      <c r="N163" s="10">
        <v>6.4846416382252553E-2</v>
      </c>
      <c r="O163" s="9">
        <v>25</v>
      </c>
      <c r="P163" s="9">
        <v>0</v>
      </c>
      <c r="Q163" s="9">
        <v>25</v>
      </c>
      <c r="R163" s="10">
        <v>1.7064846416382253E-2</v>
      </c>
      <c r="S163" s="9">
        <v>0</v>
      </c>
      <c r="T163" s="9">
        <v>0</v>
      </c>
      <c r="U163" s="9">
        <v>20</v>
      </c>
      <c r="V163" s="9" t="s">
        <v>38</v>
      </c>
      <c r="W163" s="11"/>
      <c r="X163" s="11"/>
      <c r="Y163" s="11"/>
      <c r="Z163" s="11"/>
      <c r="AA163" s="11"/>
      <c r="AB163" s="11"/>
      <c r="AC163" s="11"/>
      <c r="AD163" s="11"/>
      <c r="AE163" s="11"/>
      <c r="AF163" s="11"/>
      <c r="AG163" s="11"/>
      <c r="AH163" s="11"/>
      <c r="AI163" s="11"/>
      <c r="AJ163" s="11"/>
      <c r="AK163" s="11"/>
      <c r="AL163" s="11"/>
      <c r="AM163" s="11"/>
      <c r="AN163" s="11"/>
      <c r="AO163" s="11"/>
      <c r="AP163" s="11"/>
    </row>
    <row r="164" spans="1:42" ht="12.75" customHeight="1">
      <c r="A164" s="9" t="s">
        <v>204</v>
      </c>
      <c r="B164" s="9" t="s">
        <v>36</v>
      </c>
      <c r="C164" s="9" t="s">
        <v>37</v>
      </c>
      <c r="D164" s="9">
        <v>4.3297000122070308</v>
      </c>
      <c r="E164" s="9">
        <v>8593</v>
      </c>
      <c r="F164" s="9">
        <v>3275</v>
      </c>
      <c r="G164" s="9">
        <v>3191</v>
      </c>
      <c r="H164" s="9">
        <v>1984.6640588893329</v>
      </c>
      <c r="I164" s="9">
        <v>756.40344383365129</v>
      </c>
      <c r="J164" s="9">
        <v>4265</v>
      </c>
      <c r="K164" s="9">
        <v>3360</v>
      </c>
      <c r="L164" s="9">
        <v>265</v>
      </c>
      <c r="M164" s="9">
        <v>410</v>
      </c>
      <c r="N164" s="10">
        <v>9.6131301289566234E-2</v>
      </c>
      <c r="O164" s="9">
        <v>170</v>
      </c>
      <c r="P164" s="9">
        <v>40</v>
      </c>
      <c r="Q164" s="9">
        <v>210</v>
      </c>
      <c r="R164" s="10">
        <v>4.9237983587338802E-2</v>
      </c>
      <c r="S164" s="9">
        <v>10</v>
      </c>
      <c r="T164" s="9">
        <v>0</v>
      </c>
      <c r="U164" s="9">
        <v>10</v>
      </c>
      <c r="V164" s="9" t="s">
        <v>38</v>
      </c>
      <c r="W164" s="11"/>
      <c r="X164" s="11"/>
      <c r="Y164" s="11"/>
      <c r="Z164" s="11"/>
      <c r="AA164" s="11"/>
      <c r="AB164" s="11"/>
      <c r="AC164" s="11"/>
      <c r="AD164" s="11"/>
      <c r="AE164" s="11"/>
      <c r="AF164" s="11"/>
      <c r="AG164" s="11"/>
      <c r="AH164" s="11"/>
      <c r="AI164" s="11"/>
      <c r="AJ164" s="11"/>
      <c r="AK164" s="11"/>
      <c r="AL164" s="11"/>
      <c r="AM164" s="11"/>
      <c r="AN164" s="11"/>
      <c r="AO164" s="11"/>
      <c r="AP164" s="11"/>
    </row>
    <row r="165" spans="1:42" ht="12.75" customHeight="1">
      <c r="A165" s="9" t="s">
        <v>205</v>
      </c>
      <c r="B165" s="9" t="s">
        <v>36</v>
      </c>
      <c r="C165" s="9" t="s">
        <v>37</v>
      </c>
      <c r="D165" s="9">
        <v>1.6399000549316407</v>
      </c>
      <c r="E165" s="9">
        <v>2759</v>
      </c>
      <c r="F165" s="9">
        <v>996</v>
      </c>
      <c r="G165" s="9">
        <v>979</v>
      </c>
      <c r="H165" s="9">
        <v>1682.4196033794321</v>
      </c>
      <c r="I165" s="9">
        <v>607.3540866132347</v>
      </c>
      <c r="J165" s="9">
        <v>1525</v>
      </c>
      <c r="K165" s="9">
        <v>1240</v>
      </c>
      <c r="L165" s="9">
        <v>110</v>
      </c>
      <c r="M165" s="9">
        <v>125</v>
      </c>
      <c r="N165" s="10">
        <v>8.1967213114754092E-2</v>
      </c>
      <c r="O165" s="9">
        <v>40</v>
      </c>
      <c r="P165" s="9">
        <v>0</v>
      </c>
      <c r="Q165" s="9">
        <v>40</v>
      </c>
      <c r="R165" s="10">
        <v>2.6229508196721311E-2</v>
      </c>
      <c r="S165" s="9">
        <v>0</v>
      </c>
      <c r="T165" s="9">
        <v>0</v>
      </c>
      <c r="U165" s="9">
        <v>0</v>
      </c>
      <c r="V165" s="9" t="s">
        <v>38</v>
      </c>
      <c r="W165" s="11"/>
      <c r="X165" s="11"/>
      <c r="Y165" s="11"/>
      <c r="Z165" s="11"/>
      <c r="AA165" s="11"/>
      <c r="AB165" s="11"/>
      <c r="AC165" s="11"/>
      <c r="AD165" s="11"/>
      <c r="AE165" s="11"/>
      <c r="AF165" s="11"/>
      <c r="AG165" s="11"/>
      <c r="AH165" s="11"/>
      <c r="AI165" s="11"/>
      <c r="AJ165" s="11"/>
      <c r="AK165" s="11"/>
      <c r="AL165" s="11"/>
      <c r="AM165" s="11"/>
      <c r="AN165" s="11"/>
      <c r="AO165" s="11"/>
      <c r="AP165" s="11"/>
    </row>
    <row r="166" spans="1:42" ht="12.75" customHeight="1">
      <c r="A166" s="9" t="s">
        <v>206</v>
      </c>
      <c r="B166" s="9" t="s">
        <v>36</v>
      </c>
      <c r="C166" s="9" t="s">
        <v>37</v>
      </c>
      <c r="D166" s="9">
        <v>2.4805999755859376</v>
      </c>
      <c r="E166" s="9">
        <v>4766</v>
      </c>
      <c r="F166" s="9">
        <v>1714</v>
      </c>
      <c r="G166" s="9">
        <v>1693</v>
      </c>
      <c r="H166" s="9">
        <v>1921.30937954808</v>
      </c>
      <c r="I166" s="9">
        <v>690.96187086559144</v>
      </c>
      <c r="J166" s="9">
        <v>2860</v>
      </c>
      <c r="K166" s="9">
        <v>2320</v>
      </c>
      <c r="L166" s="9">
        <v>225</v>
      </c>
      <c r="M166" s="9">
        <v>220</v>
      </c>
      <c r="N166" s="10">
        <v>7.6923076923076927E-2</v>
      </c>
      <c r="O166" s="9">
        <v>75</v>
      </c>
      <c r="P166" s="9">
        <v>15</v>
      </c>
      <c r="Q166" s="9">
        <v>90</v>
      </c>
      <c r="R166" s="10">
        <v>3.1468531468531472E-2</v>
      </c>
      <c r="S166" s="9">
        <v>0</v>
      </c>
      <c r="T166" s="9">
        <v>0</v>
      </c>
      <c r="U166" s="9">
        <v>0</v>
      </c>
      <c r="V166" s="9" t="s">
        <v>38</v>
      </c>
      <c r="W166" s="11"/>
      <c r="X166" s="11"/>
      <c r="Y166" s="11"/>
      <c r="Z166" s="11"/>
      <c r="AA166" s="11"/>
      <c r="AB166" s="11"/>
      <c r="AC166" s="11"/>
      <c r="AD166" s="11"/>
      <c r="AE166" s="11"/>
      <c r="AF166" s="11"/>
      <c r="AG166" s="11"/>
      <c r="AH166" s="11"/>
      <c r="AI166" s="11"/>
      <c r="AJ166" s="11"/>
      <c r="AK166" s="11"/>
      <c r="AL166" s="11"/>
      <c r="AM166" s="11"/>
      <c r="AN166" s="11"/>
      <c r="AO166" s="11"/>
      <c r="AP166" s="11"/>
    </row>
    <row r="167" spans="1:42" ht="12.75" customHeight="1">
      <c r="A167" s="9" t="s">
        <v>207</v>
      </c>
      <c r="B167" s="9" t="s">
        <v>36</v>
      </c>
      <c r="C167" s="9" t="s">
        <v>37</v>
      </c>
      <c r="D167" s="9">
        <v>0.97480003356933598</v>
      </c>
      <c r="E167" s="9">
        <v>3345</v>
      </c>
      <c r="F167" s="9">
        <v>988</v>
      </c>
      <c r="G167" s="9">
        <v>977</v>
      </c>
      <c r="H167" s="9">
        <v>3431.4730045216761</v>
      </c>
      <c r="I167" s="9">
        <v>1013.5412043250869</v>
      </c>
      <c r="J167" s="9">
        <v>1670</v>
      </c>
      <c r="K167" s="9">
        <v>1375</v>
      </c>
      <c r="L167" s="9">
        <v>130</v>
      </c>
      <c r="M167" s="9">
        <v>105</v>
      </c>
      <c r="N167" s="10">
        <v>6.2874251497005984E-2</v>
      </c>
      <c r="O167" s="9">
        <v>45</v>
      </c>
      <c r="P167" s="9">
        <v>0</v>
      </c>
      <c r="Q167" s="9">
        <v>45</v>
      </c>
      <c r="R167" s="10">
        <v>2.6946107784431138E-2</v>
      </c>
      <c r="S167" s="9">
        <v>0</v>
      </c>
      <c r="T167" s="9">
        <v>0</v>
      </c>
      <c r="U167" s="9">
        <v>10</v>
      </c>
      <c r="V167" s="9" t="s">
        <v>38</v>
      </c>
      <c r="W167" s="11"/>
      <c r="X167" s="11"/>
      <c r="Y167" s="11"/>
      <c r="Z167" s="11"/>
      <c r="AA167" s="11"/>
      <c r="AB167" s="11"/>
      <c r="AC167" s="11"/>
      <c r="AD167" s="11"/>
      <c r="AE167" s="11"/>
      <c r="AF167" s="11"/>
      <c r="AG167" s="11"/>
      <c r="AH167" s="11"/>
      <c r="AI167" s="11"/>
      <c r="AJ167" s="11"/>
      <c r="AK167" s="11"/>
      <c r="AL167" s="11"/>
      <c r="AM167" s="11"/>
      <c r="AN167" s="11"/>
      <c r="AO167" s="11"/>
      <c r="AP167" s="11"/>
    </row>
    <row r="168" spans="1:42" ht="12.75" customHeight="1">
      <c r="A168" s="9" t="s">
        <v>208</v>
      </c>
      <c r="B168" s="9" t="s">
        <v>36</v>
      </c>
      <c r="C168" s="9" t="s">
        <v>37</v>
      </c>
      <c r="D168" s="9">
        <v>1.4583999633789062</v>
      </c>
      <c r="E168" s="9">
        <v>4386</v>
      </c>
      <c r="F168" s="9">
        <v>1312</v>
      </c>
      <c r="G168" s="9">
        <v>1305</v>
      </c>
      <c r="H168" s="9">
        <v>3007.4054512715834</v>
      </c>
      <c r="I168" s="9">
        <v>899.61604014325519</v>
      </c>
      <c r="J168" s="9">
        <v>2370</v>
      </c>
      <c r="K168" s="9">
        <v>1885</v>
      </c>
      <c r="L168" s="9">
        <v>280</v>
      </c>
      <c r="M168" s="9">
        <v>150</v>
      </c>
      <c r="N168" s="10">
        <v>6.3291139240506333E-2</v>
      </c>
      <c r="O168" s="9">
        <v>30</v>
      </c>
      <c r="P168" s="9">
        <v>10</v>
      </c>
      <c r="Q168" s="9">
        <v>40</v>
      </c>
      <c r="R168" s="10">
        <v>1.6877637130801686E-2</v>
      </c>
      <c r="S168" s="9">
        <v>0</v>
      </c>
      <c r="T168" s="9">
        <v>0</v>
      </c>
      <c r="U168" s="9">
        <v>10</v>
      </c>
      <c r="V168" s="9" t="s">
        <v>38</v>
      </c>
      <c r="W168" s="11"/>
      <c r="X168" s="11"/>
      <c r="Y168" s="11"/>
      <c r="Z168" s="11"/>
      <c r="AA168" s="11"/>
      <c r="AB168" s="11"/>
      <c r="AC168" s="11"/>
      <c r="AD168" s="11"/>
      <c r="AE168" s="11"/>
      <c r="AF168" s="11"/>
      <c r="AG168" s="11"/>
      <c r="AH168" s="11"/>
      <c r="AI168" s="11"/>
      <c r="AJ168" s="11"/>
      <c r="AK168" s="11"/>
      <c r="AL168" s="11"/>
      <c r="AM168" s="11"/>
      <c r="AN168" s="11"/>
      <c r="AO168" s="11"/>
      <c r="AP168" s="11"/>
    </row>
    <row r="169" spans="1:42" ht="12.75" customHeight="1">
      <c r="A169" s="9" t="s">
        <v>209</v>
      </c>
      <c r="B169" s="9" t="s">
        <v>36</v>
      </c>
      <c r="C169" s="9" t="s">
        <v>37</v>
      </c>
      <c r="D169" s="9">
        <v>1.2338999938964843</v>
      </c>
      <c r="E169" s="9">
        <v>4630</v>
      </c>
      <c r="F169" s="9">
        <v>1714</v>
      </c>
      <c r="G169" s="9">
        <v>1697</v>
      </c>
      <c r="H169" s="9">
        <v>3752.3300290966895</v>
      </c>
      <c r="I169" s="9">
        <v>1389.0915053718631</v>
      </c>
      <c r="J169" s="9">
        <v>2440</v>
      </c>
      <c r="K169" s="9">
        <v>1920</v>
      </c>
      <c r="L169" s="9">
        <v>245</v>
      </c>
      <c r="M169" s="9">
        <v>165</v>
      </c>
      <c r="N169" s="10">
        <v>6.7622950819672137E-2</v>
      </c>
      <c r="O169" s="9">
        <v>65</v>
      </c>
      <c r="P169" s="9">
        <v>30</v>
      </c>
      <c r="Q169" s="9">
        <v>95</v>
      </c>
      <c r="R169" s="10">
        <v>3.8934426229508198E-2</v>
      </c>
      <c r="S169" s="9">
        <v>0</v>
      </c>
      <c r="T169" s="9">
        <v>0</v>
      </c>
      <c r="U169" s="9">
        <v>15</v>
      </c>
      <c r="V169" s="9" t="s">
        <v>38</v>
      </c>
      <c r="W169" s="11"/>
      <c r="X169" s="11"/>
      <c r="Y169" s="11"/>
      <c r="Z169" s="11"/>
      <c r="AA169" s="11"/>
      <c r="AB169" s="11"/>
      <c r="AC169" s="11"/>
      <c r="AD169" s="11"/>
      <c r="AE169" s="11"/>
      <c r="AF169" s="11"/>
      <c r="AG169" s="11"/>
      <c r="AH169" s="11"/>
      <c r="AI169" s="11"/>
      <c r="AJ169" s="11"/>
      <c r="AK169" s="11"/>
      <c r="AL169" s="11"/>
      <c r="AM169" s="11"/>
      <c r="AN169" s="11"/>
      <c r="AO169" s="11"/>
      <c r="AP169" s="11"/>
    </row>
    <row r="170" spans="1:42" ht="12.75" customHeight="1">
      <c r="A170" s="9" t="s">
        <v>210</v>
      </c>
      <c r="B170" s="9" t="s">
        <v>36</v>
      </c>
      <c r="C170" s="9" t="s">
        <v>37</v>
      </c>
      <c r="D170" s="9">
        <v>2.8670999145507814</v>
      </c>
      <c r="E170" s="9">
        <v>7116</v>
      </c>
      <c r="F170" s="9">
        <v>2417</v>
      </c>
      <c r="G170" s="9">
        <v>2340</v>
      </c>
      <c r="H170" s="9">
        <v>2481.9504768165493</v>
      </c>
      <c r="I170" s="9">
        <v>843.0121279462619</v>
      </c>
      <c r="J170" s="9">
        <v>3700</v>
      </c>
      <c r="K170" s="9">
        <v>3075</v>
      </c>
      <c r="L170" s="9">
        <v>110</v>
      </c>
      <c r="M170" s="9">
        <v>445</v>
      </c>
      <c r="N170" s="10">
        <v>0.12027027027027028</v>
      </c>
      <c r="O170" s="9">
        <v>60</v>
      </c>
      <c r="P170" s="9">
        <v>0</v>
      </c>
      <c r="Q170" s="9">
        <v>60</v>
      </c>
      <c r="R170" s="10">
        <v>1.6216216216216217E-2</v>
      </c>
      <c r="S170" s="9">
        <v>0</v>
      </c>
      <c r="T170" s="9">
        <v>0</v>
      </c>
      <c r="U170" s="9">
        <v>10</v>
      </c>
      <c r="V170" s="9" t="s">
        <v>38</v>
      </c>
      <c r="W170" s="11"/>
      <c r="X170" s="11"/>
      <c r="Y170" s="11"/>
      <c r="Z170" s="11"/>
      <c r="AA170" s="11"/>
      <c r="AB170" s="11"/>
      <c r="AC170" s="11"/>
      <c r="AD170" s="11"/>
      <c r="AE170" s="11"/>
      <c r="AF170" s="11"/>
      <c r="AG170" s="11"/>
      <c r="AH170" s="11"/>
      <c r="AI170" s="11"/>
      <c r="AJ170" s="11"/>
      <c r="AK170" s="11"/>
      <c r="AL170" s="11"/>
      <c r="AM170" s="11"/>
      <c r="AN170" s="11"/>
      <c r="AO170" s="11"/>
      <c r="AP170" s="11"/>
    </row>
    <row r="171" spans="1:42" ht="12.75" customHeight="1">
      <c r="A171" s="9" t="s">
        <v>211</v>
      </c>
      <c r="B171" s="9" t="s">
        <v>36</v>
      </c>
      <c r="C171" s="9" t="s">
        <v>37</v>
      </c>
      <c r="D171" s="9">
        <v>1.2637999725341797</v>
      </c>
      <c r="E171" s="9">
        <v>4225</v>
      </c>
      <c r="F171" s="9">
        <v>1598</v>
      </c>
      <c r="G171" s="9">
        <v>1506</v>
      </c>
      <c r="H171" s="9">
        <v>3343.0923340882837</v>
      </c>
      <c r="I171" s="9">
        <v>1264.4406035202551</v>
      </c>
      <c r="J171" s="9">
        <v>2300</v>
      </c>
      <c r="K171" s="9">
        <v>1880</v>
      </c>
      <c r="L171" s="9">
        <v>80</v>
      </c>
      <c r="M171" s="9">
        <v>225</v>
      </c>
      <c r="N171" s="10">
        <v>9.7826086956521743E-2</v>
      </c>
      <c r="O171" s="9">
        <v>100</v>
      </c>
      <c r="P171" s="9">
        <v>10</v>
      </c>
      <c r="Q171" s="9">
        <v>110</v>
      </c>
      <c r="R171" s="10">
        <v>4.7826086956521741E-2</v>
      </c>
      <c r="S171" s="9">
        <v>10</v>
      </c>
      <c r="T171" s="9">
        <v>0</v>
      </c>
      <c r="U171" s="9">
        <v>10</v>
      </c>
      <c r="V171" s="9" t="s">
        <v>38</v>
      </c>
      <c r="W171" s="11"/>
      <c r="X171" s="11"/>
      <c r="Y171" s="11"/>
      <c r="Z171" s="11"/>
      <c r="AA171" s="11"/>
      <c r="AB171" s="11"/>
      <c r="AC171" s="11"/>
      <c r="AD171" s="11"/>
      <c r="AE171" s="11"/>
      <c r="AF171" s="11"/>
      <c r="AG171" s="11"/>
      <c r="AH171" s="11"/>
      <c r="AI171" s="11"/>
      <c r="AJ171" s="11"/>
      <c r="AK171" s="11"/>
      <c r="AL171" s="11"/>
      <c r="AM171" s="11"/>
      <c r="AN171" s="11"/>
      <c r="AO171" s="11"/>
      <c r="AP171" s="11"/>
    </row>
    <row r="172" spans="1:42" ht="12.75" customHeight="1">
      <c r="A172" s="9" t="s">
        <v>212</v>
      </c>
      <c r="B172" s="9" t="s">
        <v>36</v>
      </c>
      <c r="C172" s="9" t="s">
        <v>37</v>
      </c>
      <c r="D172" s="9">
        <v>4.7260998535156249</v>
      </c>
      <c r="E172" s="9">
        <v>12533</v>
      </c>
      <c r="F172" s="9">
        <v>4441</v>
      </c>
      <c r="G172" s="9">
        <v>4353</v>
      </c>
      <c r="H172" s="9">
        <v>2651.8694882582772</v>
      </c>
      <c r="I172" s="9">
        <v>939.675448604086</v>
      </c>
      <c r="J172" s="9">
        <v>6045</v>
      </c>
      <c r="K172" s="9">
        <v>5045</v>
      </c>
      <c r="L172" s="9">
        <v>395</v>
      </c>
      <c r="M172" s="9">
        <v>405</v>
      </c>
      <c r="N172" s="10">
        <v>6.699751861042183E-2</v>
      </c>
      <c r="O172" s="9">
        <v>140</v>
      </c>
      <c r="P172" s="9">
        <v>25</v>
      </c>
      <c r="Q172" s="9">
        <v>165</v>
      </c>
      <c r="R172" s="10">
        <v>2.729528535980149E-2</v>
      </c>
      <c r="S172" s="9">
        <v>0</v>
      </c>
      <c r="T172" s="9">
        <v>0</v>
      </c>
      <c r="U172" s="9">
        <v>25</v>
      </c>
      <c r="V172" s="9" t="s">
        <v>38</v>
      </c>
      <c r="W172" s="11"/>
      <c r="X172" s="11"/>
      <c r="Y172" s="11"/>
      <c r="Z172" s="11"/>
      <c r="AA172" s="11"/>
      <c r="AB172" s="11"/>
      <c r="AC172" s="11"/>
      <c r="AD172" s="11"/>
      <c r="AE172" s="11"/>
      <c r="AF172" s="11"/>
      <c r="AG172" s="11"/>
      <c r="AH172" s="11"/>
      <c r="AI172" s="11"/>
      <c r="AJ172" s="11"/>
      <c r="AK172" s="11"/>
      <c r="AL172" s="11"/>
      <c r="AM172" s="11"/>
      <c r="AN172" s="11"/>
      <c r="AO172" s="11"/>
      <c r="AP172" s="11"/>
    </row>
    <row r="173" spans="1:42" ht="12.75" customHeight="1">
      <c r="A173" s="9" t="s">
        <v>213</v>
      </c>
      <c r="B173" s="9" t="s">
        <v>36</v>
      </c>
      <c r="C173" s="9" t="s">
        <v>37</v>
      </c>
      <c r="D173" s="9">
        <v>8.3490002441406244</v>
      </c>
      <c r="E173" s="9">
        <v>6139</v>
      </c>
      <c r="F173" s="9">
        <v>2657</v>
      </c>
      <c r="G173" s="9">
        <v>2512</v>
      </c>
      <c r="H173" s="9">
        <v>735.29761893448085</v>
      </c>
      <c r="I173" s="9">
        <v>318.24169628749235</v>
      </c>
      <c r="J173" s="9">
        <v>3450</v>
      </c>
      <c r="K173" s="9">
        <v>2800</v>
      </c>
      <c r="L173" s="9">
        <v>200</v>
      </c>
      <c r="M173" s="9">
        <v>315</v>
      </c>
      <c r="N173" s="10">
        <v>9.1304347826086957E-2</v>
      </c>
      <c r="O173" s="9">
        <v>95</v>
      </c>
      <c r="P173" s="9">
        <v>10</v>
      </c>
      <c r="Q173" s="9">
        <v>105</v>
      </c>
      <c r="R173" s="10">
        <v>3.0434782608695653E-2</v>
      </c>
      <c r="S173" s="9">
        <v>0</v>
      </c>
      <c r="T173" s="9">
        <v>15</v>
      </c>
      <c r="U173" s="9">
        <v>15</v>
      </c>
      <c r="V173" s="9" t="s">
        <v>38</v>
      </c>
      <c r="W173" s="11"/>
      <c r="X173" s="11"/>
      <c r="Y173" s="11"/>
      <c r="Z173" s="11"/>
      <c r="AA173" s="11"/>
      <c r="AB173" s="11"/>
      <c r="AC173" s="11"/>
      <c r="AD173" s="11"/>
      <c r="AE173" s="11"/>
      <c r="AF173" s="11"/>
      <c r="AG173" s="11"/>
      <c r="AH173" s="11"/>
      <c r="AI173" s="11"/>
      <c r="AJ173" s="11"/>
      <c r="AK173" s="11"/>
      <c r="AL173" s="11"/>
      <c r="AM173" s="11"/>
      <c r="AN173" s="11"/>
      <c r="AO173" s="11"/>
      <c r="AP173" s="11"/>
    </row>
    <row r="174" spans="1:42" ht="12.75" customHeight="1">
      <c r="A174" s="11" t="s">
        <v>214</v>
      </c>
      <c r="B174" s="11" t="s">
        <v>36</v>
      </c>
      <c r="C174" s="11" t="s">
        <v>37</v>
      </c>
      <c r="D174" s="11">
        <v>89.445595703124994</v>
      </c>
      <c r="E174" s="11">
        <v>3731</v>
      </c>
      <c r="F174" s="11">
        <v>1409</v>
      </c>
      <c r="G174" s="11">
        <v>1275</v>
      </c>
      <c r="H174" s="11">
        <v>41.712506587617803</v>
      </c>
      <c r="I174" s="11">
        <v>15.752592276052932</v>
      </c>
      <c r="J174" s="11">
        <v>1835</v>
      </c>
      <c r="K174" s="11">
        <v>1520</v>
      </c>
      <c r="L174" s="11">
        <v>160</v>
      </c>
      <c r="M174" s="11">
        <v>55</v>
      </c>
      <c r="N174" s="21">
        <v>2.9972752043596729E-2</v>
      </c>
      <c r="O174" s="11">
        <v>75</v>
      </c>
      <c r="P174" s="11">
        <v>0</v>
      </c>
      <c r="Q174" s="11">
        <v>75</v>
      </c>
      <c r="R174" s="21">
        <v>4.0871934604904632E-2</v>
      </c>
      <c r="S174" s="11">
        <v>0</v>
      </c>
      <c r="T174" s="11">
        <v>0</v>
      </c>
      <c r="U174" s="11">
        <v>15</v>
      </c>
      <c r="V174" s="11" t="s">
        <v>134</v>
      </c>
      <c r="W174" s="11"/>
      <c r="X174" s="11"/>
      <c r="Y174" s="11"/>
      <c r="Z174" s="11"/>
      <c r="AA174" s="11"/>
      <c r="AB174" s="11"/>
      <c r="AC174" s="11"/>
      <c r="AD174" s="11"/>
      <c r="AE174" s="11"/>
      <c r="AF174" s="11"/>
      <c r="AG174" s="11"/>
      <c r="AH174" s="11"/>
      <c r="AI174" s="11"/>
      <c r="AJ174" s="11"/>
      <c r="AK174" s="11"/>
      <c r="AL174" s="11"/>
      <c r="AM174" s="11"/>
      <c r="AN174" s="11"/>
      <c r="AO174" s="11"/>
      <c r="AP174" s="11"/>
    </row>
    <row r="175" spans="1:42" ht="12.75" customHeight="1">
      <c r="A175" s="11" t="s">
        <v>215</v>
      </c>
      <c r="B175" s="11" t="s">
        <v>36</v>
      </c>
      <c r="C175" s="11" t="s">
        <v>37</v>
      </c>
      <c r="D175" s="11">
        <v>45.9372021484375</v>
      </c>
      <c r="E175" s="11">
        <v>2079</v>
      </c>
      <c r="F175" s="11">
        <v>690</v>
      </c>
      <c r="G175" s="11">
        <v>674</v>
      </c>
      <c r="H175" s="11">
        <v>45.25743629927873</v>
      </c>
      <c r="I175" s="11">
        <v>15.02050555387317</v>
      </c>
      <c r="J175" s="11">
        <v>950</v>
      </c>
      <c r="K175" s="11">
        <v>815</v>
      </c>
      <c r="L175" s="11">
        <v>70</v>
      </c>
      <c r="M175" s="11">
        <v>25</v>
      </c>
      <c r="N175" s="21">
        <v>2.6315789473684209E-2</v>
      </c>
      <c r="O175" s="11">
        <v>35</v>
      </c>
      <c r="P175" s="11">
        <v>0</v>
      </c>
      <c r="Q175" s="11">
        <v>35</v>
      </c>
      <c r="R175" s="21">
        <v>3.6842105263157891E-2</v>
      </c>
      <c r="S175" s="11">
        <v>0</v>
      </c>
      <c r="T175" s="11">
        <v>0</v>
      </c>
      <c r="U175" s="11">
        <v>0</v>
      </c>
      <c r="V175" s="11" t="s">
        <v>134</v>
      </c>
      <c r="W175" s="11"/>
      <c r="X175" s="11"/>
      <c r="Y175" s="11"/>
      <c r="Z175" s="11"/>
      <c r="AA175" s="11"/>
      <c r="AB175" s="11"/>
      <c r="AC175" s="11"/>
      <c r="AD175" s="11"/>
      <c r="AE175" s="11"/>
      <c r="AF175" s="11"/>
      <c r="AG175" s="11"/>
      <c r="AH175" s="11"/>
      <c r="AI175" s="11"/>
      <c r="AJ175" s="11"/>
      <c r="AK175" s="11"/>
      <c r="AL175" s="11"/>
      <c r="AM175" s="11"/>
      <c r="AN175" s="11"/>
      <c r="AO175" s="11"/>
      <c r="AP175" s="11"/>
    </row>
    <row r="176" spans="1:42" ht="12.75" customHeight="1">
      <c r="A176" s="9" t="s">
        <v>216</v>
      </c>
      <c r="B176" s="9" t="s">
        <v>36</v>
      </c>
      <c r="C176" s="9" t="s">
        <v>37</v>
      </c>
      <c r="D176" s="9">
        <v>11.1181005859375</v>
      </c>
      <c r="E176" s="9">
        <v>5130</v>
      </c>
      <c r="F176" s="9">
        <v>1871</v>
      </c>
      <c r="G176" s="9">
        <v>1841</v>
      </c>
      <c r="H176" s="9">
        <v>461.4097489357647</v>
      </c>
      <c r="I176" s="9">
        <v>168.28414040132861</v>
      </c>
      <c r="J176" s="9">
        <v>2630</v>
      </c>
      <c r="K176" s="9">
        <v>2340</v>
      </c>
      <c r="L176" s="9">
        <v>130</v>
      </c>
      <c r="M176" s="9">
        <v>60</v>
      </c>
      <c r="N176" s="10">
        <v>2.2813688212927757E-2</v>
      </c>
      <c r="O176" s="9">
        <v>65</v>
      </c>
      <c r="P176" s="9">
        <v>25</v>
      </c>
      <c r="Q176" s="9">
        <v>90</v>
      </c>
      <c r="R176" s="10">
        <v>3.4220532319391636E-2</v>
      </c>
      <c r="S176" s="9">
        <v>0</v>
      </c>
      <c r="T176" s="9">
        <v>0</v>
      </c>
      <c r="U176" s="9">
        <v>0</v>
      </c>
      <c r="V176" s="9" t="s">
        <v>38</v>
      </c>
      <c r="W176" s="11"/>
      <c r="X176" s="11"/>
      <c r="Y176" s="11"/>
      <c r="Z176" s="11"/>
      <c r="AA176" s="11"/>
      <c r="AB176" s="11"/>
      <c r="AC176" s="11"/>
      <c r="AD176" s="11"/>
      <c r="AE176" s="11"/>
      <c r="AF176" s="11"/>
      <c r="AG176" s="11"/>
      <c r="AH176" s="11"/>
      <c r="AI176" s="11"/>
      <c r="AJ176" s="11"/>
      <c r="AK176" s="11"/>
      <c r="AL176" s="11"/>
      <c r="AM176" s="11"/>
      <c r="AN176" s="11"/>
      <c r="AO176" s="11"/>
      <c r="AP176" s="11"/>
    </row>
    <row r="177" spans="1:42" ht="12.75" customHeight="1">
      <c r="A177" s="9" t="s">
        <v>217</v>
      </c>
      <c r="B177" s="9" t="s">
        <v>36</v>
      </c>
      <c r="C177" s="9" t="s">
        <v>37</v>
      </c>
      <c r="D177" s="9">
        <v>3.6857998657226561</v>
      </c>
      <c r="E177" s="9">
        <v>5689</v>
      </c>
      <c r="F177" s="9">
        <v>2513</v>
      </c>
      <c r="G177" s="9">
        <v>2441</v>
      </c>
      <c r="H177" s="9">
        <v>1543.4912928688238</v>
      </c>
      <c r="I177" s="9">
        <v>681.8058743152319</v>
      </c>
      <c r="J177" s="9">
        <v>2715</v>
      </c>
      <c r="K177" s="9">
        <v>2155</v>
      </c>
      <c r="L177" s="9">
        <v>200</v>
      </c>
      <c r="M177" s="9">
        <v>45</v>
      </c>
      <c r="N177" s="10">
        <v>1.6574585635359115E-2</v>
      </c>
      <c r="O177" s="9">
        <v>265</v>
      </c>
      <c r="P177" s="9">
        <v>10</v>
      </c>
      <c r="Q177" s="9">
        <v>275</v>
      </c>
      <c r="R177" s="10">
        <v>0.10128913443830571</v>
      </c>
      <c r="S177" s="9">
        <v>0</v>
      </c>
      <c r="T177" s="9">
        <v>0</v>
      </c>
      <c r="U177" s="9">
        <v>35</v>
      </c>
      <c r="V177" s="9" t="s">
        <v>38</v>
      </c>
      <c r="W177" s="11"/>
      <c r="X177" s="11"/>
      <c r="Y177" s="11"/>
      <c r="Z177" s="11"/>
      <c r="AA177" s="11"/>
      <c r="AB177" s="11"/>
      <c r="AC177" s="11"/>
      <c r="AD177" s="11"/>
      <c r="AE177" s="11"/>
      <c r="AF177" s="11"/>
      <c r="AG177" s="11"/>
      <c r="AH177" s="11"/>
      <c r="AI177" s="11"/>
      <c r="AJ177" s="11"/>
      <c r="AK177" s="11"/>
      <c r="AL177" s="11"/>
      <c r="AM177" s="11"/>
      <c r="AN177" s="11"/>
      <c r="AO177" s="11"/>
      <c r="AP177" s="11"/>
    </row>
    <row r="178" spans="1:42" ht="12.75" customHeight="1">
      <c r="A178" s="9" t="s">
        <v>218</v>
      </c>
      <c r="B178" s="9" t="s">
        <v>36</v>
      </c>
      <c r="C178" s="9" t="s">
        <v>37</v>
      </c>
      <c r="D178" s="9">
        <v>1.8713999938964845</v>
      </c>
      <c r="E178" s="9">
        <v>3646</v>
      </c>
      <c r="F178" s="9">
        <v>1298</v>
      </c>
      <c r="G178" s="9">
        <v>1272</v>
      </c>
      <c r="H178" s="9">
        <v>1948.2740258049166</v>
      </c>
      <c r="I178" s="9">
        <v>693.59837780986879</v>
      </c>
      <c r="J178" s="9">
        <v>1940</v>
      </c>
      <c r="K178" s="9">
        <v>1650</v>
      </c>
      <c r="L178" s="9">
        <v>180</v>
      </c>
      <c r="M178" s="9">
        <v>20</v>
      </c>
      <c r="N178" s="10">
        <v>1.0309278350515464E-2</v>
      </c>
      <c r="O178" s="9">
        <v>45</v>
      </c>
      <c r="P178" s="9">
        <v>20</v>
      </c>
      <c r="Q178" s="9">
        <v>65</v>
      </c>
      <c r="R178" s="10">
        <v>3.3505154639175257E-2</v>
      </c>
      <c r="S178" s="9">
        <v>10</v>
      </c>
      <c r="T178" s="9">
        <v>0</v>
      </c>
      <c r="U178" s="9">
        <v>15</v>
      </c>
      <c r="V178" s="9" t="s">
        <v>38</v>
      </c>
      <c r="W178" s="11"/>
      <c r="X178" s="11"/>
      <c r="Y178" s="11"/>
      <c r="Z178" s="11"/>
      <c r="AA178" s="11"/>
      <c r="AB178" s="11"/>
      <c r="AC178" s="11"/>
      <c r="AD178" s="11"/>
      <c r="AE178" s="11"/>
      <c r="AF178" s="11"/>
      <c r="AG178" s="11"/>
      <c r="AH178" s="11"/>
      <c r="AI178" s="11"/>
      <c r="AJ178" s="11"/>
      <c r="AK178" s="11"/>
      <c r="AL178" s="11"/>
      <c r="AM178" s="11"/>
      <c r="AN178" s="11"/>
      <c r="AO178" s="11"/>
      <c r="AP178" s="11"/>
    </row>
    <row r="179" spans="1:42" ht="12.75" customHeight="1">
      <c r="A179" s="9" t="s">
        <v>219</v>
      </c>
      <c r="B179" s="9" t="s">
        <v>36</v>
      </c>
      <c r="C179" s="9" t="s">
        <v>37</v>
      </c>
      <c r="D179" s="9">
        <v>6.3321997070312497</v>
      </c>
      <c r="E179" s="9">
        <v>7393</v>
      </c>
      <c r="F179" s="9">
        <v>2572</v>
      </c>
      <c r="G179" s="9">
        <v>2520</v>
      </c>
      <c r="H179" s="9">
        <v>1167.524768966279</v>
      </c>
      <c r="I179" s="9">
        <v>406.17796642516839</v>
      </c>
      <c r="J179" s="9">
        <v>3480</v>
      </c>
      <c r="K179" s="9">
        <v>2985</v>
      </c>
      <c r="L179" s="9">
        <v>210</v>
      </c>
      <c r="M179" s="9">
        <v>75</v>
      </c>
      <c r="N179" s="10">
        <v>2.1551724137931036E-2</v>
      </c>
      <c r="O179" s="9">
        <v>180</v>
      </c>
      <c r="P179" s="9">
        <v>25</v>
      </c>
      <c r="Q179" s="9">
        <v>205</v>
      </c>
      <c r="R179" s="10">
        <v>5.8908045977011492E-2</v>
      </c>
      <c r="S179" s="9">
        <v>0</v>
      </c>
      <c r="T179" s="9">
        <v>0</v>
      </c>
      <c r="U179" s="9">
        <v>10</v>
      </c>
      <c r="V179" s="9" t="s">
        <v>38</v>
      </c>
      <c r="W179" s="11"/>
      <c r="X179" s="11"/>
      <c r="Y179" s="11"/>
      <c r="Z179" s="11"/>
      <c r="AA179" s="11"/>
      <c r="AB179" s="11"/>
      <c r="AC179" s="11"/>
      <c r="AD179" s="11"/>
      <c r="AE179" s="11"/>
      <c r="AF179" s="11"/>
      <c r="AG179" s="11"/>
      <c r="AH179" s="11"/>
      <c r="AI179" s="11"/>
      <c r="AJ179" s="11"/>
      <c r="AK179" s="11"/>
      <c r="AL179" s="11"/>
      <c r="AM179" s="11"/>
      <c r="AN179" s="11"/>
      <c r="AO179" s="11"/>
      <c r="AP179" s="11"/>
    </row>
    <row r="180" spans="1:42" ht="12.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row>
    <row r="181" spans="1:42" ht="12.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row>
    <row r="182" spans="1:42" ht="12.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row>
    <row r="183" spans="1:42" ht="12.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row>
    <row r="184" spans="1:42" ht="12.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row>
    <row r="185" spans="1:42" ht="12.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row>
    <row r="186" spans="1:42" ht="12.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row>
    <row r="187" spans="1:42" ht="12.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row>
    <row r="188" spans="1:42" ht="12.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row>
    <row r="189" spans="1:42" ht="12.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row>
    <row r="190" spans="1:42" ht="12.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row>
    <row r="191" spans="1:42" ht="12.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row>
    <row r="192" spans="1:42" ht="12.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row>
    <row r="193" spans="1:42" ht="12.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row>
    <row r="194" spans="1:42" ht="12.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row>
    <row r="195" spans="1:42" ht="12.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row>
    <row r="196" spans="1:42" ht="12.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row>
    <row r="197" spans="1:42" ht="12.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row>
    <row r="198" spans="1:42" ht="12.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row>
    <row r="199" spans="1:42" ht="12.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row>
    <row r="200" spans="1:42" ht="12.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row>
    <row r="201" spans="1:42" ht="12.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row>
    <row r="202" spans="1:42" ht="12.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row>
    <row r="203" spans="1:42" ht="12.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row>
    <row r="204" spans="1:42" ht="12.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row>
    <row r="205" spans="1:42" ht="12.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row>
    <row r="206" spans="1:42" ht="12.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row>
    <row r="207" spans="1:42" ht="12.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row>
    <row r="208" spans="1:42" ht="12.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row>
    <row r="209" spans="1:42" ht="12.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row>
    <row r="210" spans="1:42" ht="12.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row>
    <row r="211" spans="1:42" ht="12.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row>
    <row r="212" spans="1:42" ht="12.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row>
    <row r="213" spans="1:42" ht="12.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row>
    <row r="214" spans="1:42" ht="12.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row>
    <row r="215" spans="1:42" ht="12.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row>
    <row r="216" spans="1:42" ht="12.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row>
    <row r="217" spans="1:42" ht="12.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row>
    <row r="218" spans="1:42" ht="12.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row>
    <row r="219" spans="1:42" ht="12.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row>
    <row r="220" spans="1:42" ht="12.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row>
    <row r="221" spans="1:42" ht="12.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row>
    <row r="222" spans="1:42" ht="12.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row>
    <row r="223" spans="1:42" ht="12.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row>
    <row r="224" spans="1:42" ht="12.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row>
    <row r="225" spans="1:42" ht="12.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row>
    <row r="226" spans="1:42" ht="12.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row>
    <row r="227" spans="1:42" ht="12.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row>
    <row r="228" spans="1:42" ht="12.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row>
    <row r="229" spans="1:42" ht="12.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row>
    <row r="230" spans="1:42" ht="12.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row>
    <row r="231" spans="1:42" ht="12.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row>
    <row r="232" spans="1:42" ht="12.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row>
    <row r="233" spans="1:42" ht="12.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row>
    <row r="234" spans="1:42" ht="12.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row>
    <row r="235" spans="1:42" ht="12.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row>
    <row r="236" spans="1:42" ht="12.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row>
    <row r="237" spans="1:42" ht="12.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row>
    <row r="238" spans="1:42" ht="12.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row>
    <row r="239" spans="1:42" ht="12.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row>
    <row r="240" spans="1:42" ht="12.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row>
    <row r="241" spans="1:42" ht="12.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row>
    <row r="242" spans="1:42" ht="12.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row>
    <row r="243" spans="1:42" ht="12.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row>
    <row r="244" spans="1:42" ht="12.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row>
    <row r="245" spans="1:42" ht="12.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row>
    <row r="246" spans="1:42" ht="12.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row>
    <row r="247" spans="1:42" ht="12.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row>
    <row r="248" spans="1:42" ht="12.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row>
    <row r="249" spans="1:42" ht="12.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row>
    <row r="250" spans="1:42" ht="12.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row>
    <row r="251" spans="1:42" ht="12.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row>
    <row r="252" spans="1:42" ht="12.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row>
    <row r="253" spans="1:42" ht="12.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row>
    <row r="254" spans="1:42" ht="12.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row>
    <row r="255" spans="1:42" ht="12.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row>
    <row r="256" spans="1:42" ht="12.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row>
    <row r="257" spans="1:42" ht="12.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row>
    <row r="258" spans="1:42" ht="12.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row>
    <row r="259" spans="1:42" ht="12.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row>
    <row r="260" spans="1:42" ht="12.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row>
    <row r="261" spans="1:42" ht="12.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row>
    <row r="262" spans="1:42" ht="12.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row>
    <row r="263" spans="1:42" ht="12.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row>
    <row r="264" spans="1:42" ht="12.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row>
    <row r="265" spans="1:42" ht="12.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row>
    <row r="266" spans="1:42" ht="12.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row>
    <row r="267" spans="1:42" ht="12.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row>
    <row r="268" spans="1:42" ht="12.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row>
    <row r="269" spans="1:42" ht="12.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row>
    <row r="270" spans="1:42" ht="12.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row>
    <row r="271" spans="1:42" ht="12.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row>
    <row r="272" spans="1:42" ht="12.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row>
    <row r="273" spans="1:42" ht="12.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row>
    <row r="274" spans="1:42" ht="12.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row>
    <row r="275" spans="1:42" ht="12.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row>
    <row r="276" spans="1:42" ht="12.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row>
    <row r="277" spans="1:42" ht="12.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row>
    <row r="278" spans="1:42" ht="12.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row>
    <row r="279" spans="1:42" ht="12.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row>
    <row r="280" spans="1:42" ht="12.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row>
    <row r="281" spans="1:42" ht="12.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row>
    <row r="282" spans="1:42" ht="12.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row>
    <row r="283" spans="1:42" ht="12.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row>
    <row r="284" spans="1:42" ht="12.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row>
    <row r="285" spans="1:42" ht="12.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row>
    <row r="286" spans="1:42" ht="12.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row>
    <row r="287" spans="1:42" ht="12.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row>
    <row r="288" spans="1:42" ht="12.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row>
    <row r="289" spans="1:42" ht="12.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row>
    <row r="290" spans="1:42" ht="12.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row>
    <row r="291" spans="1:42" ht="12.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row>
    <row r="292" spans="1:42" ht="12.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row>
    <row r="293" spans="1:42" ht="12.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row>
    <row r="294" spans="1:42" ht="12.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row>
    <row r="295" spans="1:42" ht="12.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row>
    <row r="296" spans="1:42" ht="12.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row>
    <row r="297" spans="1:42" ht="12.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row>
    <row r="298" spans="1:42" ht="12.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row>
    <row r="299" spans="1:42" ht="12.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row>
    <row r="300" spans="1:42" ht="12.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row>
    <row r="301" spans="1:42" ht="12.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row>
    <row r="302" spans="1:42" ht="12.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row>
    <row r="303" spans="1:42" ht="12.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row>
    <row r="304" spans="1:42" ht="12.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row>
    <row r="305" spans="1:42" ht="12.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row>
    <row r="306" spans="1:42" ht="12.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row>
    <row r="307" spans="1:42" ht="12.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row>
    <row r="308" spans="1:42" ht="12.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row>
    <row r="309" spans="1:42" ht="12.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row>
    <row r="310" spans="1:42" ht="12.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row>
    <row r="311" spans="1:42" ht="12.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row>
    <row r="312" spans="1:42" ht="12.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row>
    <row r="313" spans="1:42" ht="12.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row>
    <row r="314" spans="1:42" ht="12.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row>
    <row r="315" spans="1:42" ht="12.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row>
    <row r="316" spans="1:42" ht="12.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row>
    <row r="317" spans="1:42" ht="12.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row>
    <row r="318" spans="1:42" ht="12.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row>
    <row r="319" spans="1:42" ht="12.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row>
    <row r="320" spans="1:42" ht="12.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row>
    <row r="321" spans="1:42" ht="12.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row>
    <row r="322" spans="1:42" ht="12.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row>
    <row r="323" spans="1:42" ht="12.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row>
    <row r="324" spans="1:42" ht="12.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row>
    <row r="325" spans="1:42" ht="12.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row>
    <row r="326" spans="1:42" ht="12.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row>
    <row r="327" spans="1:42" ht="12.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row>
    <row r="328" spans="1:42" ht="12.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row>
    <row r="329" spans="1:42" ht="12.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row>
    <row r="330" spans="1:42" ht="12.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row>
    <row r="331" spans="1:42" ht="12.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row>
    <row r="332" spans="1:42" ht="12.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row>
    <row r="333" spans="1:42" ht="12.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row>
    <row r="334" spans="1:42" ht="12.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row>
    <row r="335" spans="1:42" ht="12.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row>
    <row r="336" spans="1:42" ht="12.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row>
    <row r="337" spans="1:42" ht="12.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row>
    <row r="338" spans="1:42" ht="12.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row>
    <row r="339" spans="1:42" ht="12.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row>
    <row r="340" spans="1:42" ht="12.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row>
    <row r="341" spans="1:42" ht="12.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row>
    <row r="342" spans="1:42" ht="12.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row>
    <row r="343" spans="1:42" ht="12.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row>
    <row r="344" spans="1:42" ht="12.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row>
    <row r="345" spans="1:42" ht="12.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row>
    <row r="346" spans="1:42" ht="12.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row>
    <row r="347" spans="1:42" ht="12.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row>
    <row r="348" spans="1:42" ht="12.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row>
    <row r="349" spans="1:42" ht="12.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row>
    <row r="350" spans="1:42" ht="12.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row>
    <row r="351" spans="1:42" ht="12.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row>
    <row r="352" spans="1:42" ht="12.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row>
    <row r="353" spans="1:42" ht="12.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row>
    <row r="354" spans="1:42" ht="12.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row>
    <row r="355" spans="1:42" ht="12.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row>
    <row r="356" spans="1:42" ht="12.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row>
    <row r="357" spans="1:42" ht="12.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row>
    <row r="358" spans="1:42" ht="12.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row>
    <row r="359" spans="1:42" ht="12.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row>
    <row r="360" spans="1:42" ht="12.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row>
    <row r="361" spans="1:42" ht="12.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row>
    <row r="362" spans="1:42" ht="12.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row>
    <row r="363" spans="1:42" ht="12.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row>
    <row r="364" spans="1:42" ht="12.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row>
    <row r="365" spans="1:42" ht="12.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row>
    <row r="366" spans="1:42" ht="12.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row>
    <row r="367" spans="1:42" ht="12.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row>
    <row r="368" spans="1:42" ht="12.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row>
    <row r="369" spans="1:42" ht="12.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row>
    <row r="370" spans="1:42" ht="12.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row>
    <row r="371" spans="1:42" ht="12.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row>
    <row r="372" spans="1:42" ht="12.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row>
    <row r="373" spans="1:42" ht="12.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row>
    <row r="374" spans="1:42" ht="12.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row>
    <row r="375" spans="1:42" ht="12.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row>
    <row r="376" spans="1:42" ht="12.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row>
    <row r="377" spans="1:42" ht="12.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row>
    <row r="378" spans="1:42" ht="12.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row>
    <row r="379" spans="1:42" ht="12.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row>
    <row r="380" spans="1:42" ht="15.75" customHeight="1"/>
    <row r="381" spans="1:42" ht="15.75" customHeight="1"/>
    <row r="382" spans="1:42" ht="15.75" customHeight="1"/>
    <row r="383" spans="1:42" ht="15.75" customHeight="1"/>
    <row r="384" spans="1:42"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cols>
    <col min="1" max="1" width="10.42578125" customWidth="1"/>
    <col min="2" max="14" width="9.140625" customWidth="1"/>
    <col min="15" max="26" width="8.7109375" customWidth="1"/>
  </cols>
  <sheetData>
    <row r="1" spans="1:26" ht="12.75" customHeight="1">
      <c r="A1" s="22" t="s">
        <v>220</v>
      </c>
      <c r="B1" s="23" t="s">
        <v>221</v>
      </c>
      <c r="C1" s="23" t="s">
        <v>222</v>
      </c>
      <c r="D1" s="23" t="s">
        <v>223</v>
      </c>
      <c r="E1" s="23" t="s">
        <v>224</v>
      </c>
      <c r="F1" s="24" t="s">
        <v>225</v>
      </c>
      <c r="G1" s="25" t="s">
        <v>226</v>
      </c>
      <c r="H1" s="23" t="s">
        <v>227</v>
      </c>
      <c r="I1" s="23" t="s">
        <v>228</v>
      </c>
      <c r="J1" s="23" t="s">
        <v>229</v>
      </c>
      <c r="K1" s="23" t="s">
        <v>230</v>
      </c>
      <c r="L1" s="23" t="s">
        <v>231</v>
      </c>
      <c r="M1" s="23" t="s">
        <v>232</v>
      </c>
      <c r="N1" s="23" t="s">
        <v>233</v>
      </c>
      <c r="O1" s="11"/>
      <c r="P1" s="11"/>
      <c r="Q1" s="11"/>
      <c r="R1" s="11"/>
      <c r="S1" s="11"/>
      <c r="T1" s="11"/>
      <c r="U1" s="11"/>
      <c r="V1" s="11"/>
      <c r="W1" s="11"/>
      <c r="X1" s="11"/>
      <c r="Y1" s="11"/>
      <c r="Z1" s="11"/>
    </row>
    <row r="2" spans="1:26" ht="12.75" customHeight="1">
      <c r="A2" s="22">
        <v>5370000</v>
      </c>
      <c r="B2" s="23">
        <v>747545</v>
      </c>
      <c r="C2" s="23">
        <v>721053</v>
      </c>
      <c r="D2" s="23">
        <v>306034</v>
      </c>
      <c r="E2" s="23">
        <v>293345</v>
      </c>
      <c r="F2" s="24">
        <v>544.9</v>
      </c>
      <c r="G2" s="25">
        <v>1371.89</v>
      </c>
      <c r="H2" s="23">
        <v>342515</v>
      </c>
      <c r="I2" s="23">
        <v>265075</v>
      </c>
      <c r="J2" s="23">
        <v>23115</v>
      </c>
      <c r="K2" s="23">
        <v>33710</v>
      </c>
      <c r="L2" s="23">
        <v>14580</v>
      </c>
      <c r="M2" s="23">
        <v>3020</v>
      </c>
      <c r="N2" s="23">
        <v>3020</v>
      </c>
      <c r="O2" s="11"/>
      <c r="P2" s="11"/>
      <c r="Q2" s="11"/>
      <c r="R2" s="11"/>
      <c r="S2" s="11"/>
      <c r="T2" s="11"/>
      <c r="U2" s="11"/>
      <c r="V2" s="11"/>
      <c r="W2" s="11"/>
      <c r="X2" s="11"/>
      <c r="Y2" s="11"/>
      <c r="Z2" s="11"/>
    </row>
    <row r="3" spans="1:26" ht="12.75" customHeight="1">
      <c r="A3" s="22">
        <v>5370001.0099999998</v>
      </c>
      <c r="B3" s="23">
        <v>2193</v>
      </c>
      <c r="C3" s="23">
        <v>2118</v>
      </c>
      <c r="D3" s="23">
        <v>772</v>
      </c>
      <c r="E3" s="23">
        <v>766</v>
      </c>
      <c r="F3" s="24">
        <v>397.6</v>
      </c>
      <c r="G3" s="25">
        <v>5.52</v>
      </c>
      <c r="H3" s="23">
        <v>955</v>
      </c>
      <c r="I3" s="23">
        <v>775</v>
      </c>
      <c r="J3" s="23">
        <v>70</v>
      </c>
      <c r="K3" s="23">
        <v>80</v>
      </c>
      <c r="L3" s="23">
        <v>15</v>
      </c>
      <c r="M3" s="23">
        <v>0</v>
      </c>
      <c r="N3" s="23">
        <v>25</v>
      </c>
      <c r="O3" s="11"/>
      <c r="P3" s="11"/>
      <c r="Q3" s="11"/>
      <c r="R3" s="11"/>
      <c r="S3" s="11"/>
      <c r="T3" s="11"/>
      <c r="U3" s="11"/>
      <c r="V3" s="11"/>
      <c r="W3" s="11"/>
      <c r="X3" s="11"/>
      <c r="Y3" s="11"/>
      <c r="Z3" s="11"/>
    </row>
    <row r="4" spans="1:26" ht="12.75" customHeight="1">
      <c r="A4" s="22">
        <v>5370001.0199999996</v>
      </c>
      <c r="B4" s="23">
        <v>5302</v>
      </c>
      <c r="C4" s="23">
        <v>5475</v>
      </c>
      <c r="D4" s="23">
        <v>1784</v>
      </c>
      <c r="E4" s="23">
        <v>1760</v>
      </c>
      <c r="F4" s="24">
        <v>4102.3999999999996</v>
      </c>
      <c r="G4" s="25">
        <v>1.29</v>
      </c>
      <c r="H4" s="23">
        <v>2645</v>
      </c>
      <c r="I4" s="23">
        <v>2060</v>
      </c>
      <c r="J4" s="23">
        <v>250</v>
      </c>
      <c r="K4" s="23">
        <v>235</v>
      </c>
      <c r="L4" s="23">
        <v>65</v>
      </c>
      <c r="M4" s="23">
        <v>0</v>
      </c>
      <c r="N4" s="23">
        <v>25</v>
      </c>
      <c r="O4" s="11"/>
      <c r="P4" s="11"/>
      <c r="Q4" s="11"/>
      <c r="R4" s="11"/>
      <c r="S4" s="11"/>
      <c r="T4" s="11"/>
      <c r="U4" s="11"/>
      <c r="V4" s="11"/>
      <c r="W4" s="11"/>
      <c r="X4" s="11"/>
      <c r="Y4" s="11"/>
      <c r="Z4" s="11"/>
    </row>
    <row r="5" spans="1:26" ht="12.75" customHeight="1">
      <c r="A5" s="22">
        <v>5370001.04</v>
      </c>
      <c r="B5" s="23">
        <v>6305</v>
      </c>
      <c r="C5" s="23">
        <v>6223</v>
      </c>
      <c r="D5" s="23">
        <v>1930</v>
      </c>
      <c r="E5" s="23">
        <v>1897</v>
      </c>
      <c r="F5" s="24">
        <v>3702.5</v>
      </c>
      <c r="G5" s="25">
        <v>1.7</v>
      </c>
      <c r="H5" s="23">
        <v>2910</v>
      </c>
      <c r="I5" s="23">
        <v>2315</v>
      </c>
      <c r="J5" s="23">
        <v>265</v>
      </c>
      <c r="K5" s="23">
        <v>235</v>
      </c>
      <c r="L5" s="23">
        <v>60</v>
      </c>
      <c r="M5" s="23">
        <v>15</v>
      </c>
      <c r="N5" s="23">
        <v>25</v>
      </c>
      <c r="O5" s="11"/>
      <c r="P5" s="11"/>
      <c r="Q5" s="11"/>
      <c r="R5" s="11"/>
      <c r="S5" s="11"/>
      <c r="T5" s="11"/>
      <c r="U5" s="11"/>
      <c r="V5" s="11"/>
      <c r="W5" s="11"/>
      <c r="X5" s="11"/>
      <c r="Y5" s="11"/>
      <c r="Z5" s="11"/>
    </row>
    <row r="6" spans="1:26" ht="12.75" customHeight="1">
      <c r="A6" s="22">
        <v>5370001.0499999998</v>
      </c>
      <c r="B6" s="23">
        <v>5344</v>
      </c>
      <c r="C6" s="23">
        <v>4695</v>
      </c>
      <c r="D6" s="23">
        <v>1624</v>
      </c>
      <c r="E6" s="23">
        <v>1619</v>
      </c>
      <c r="F6" s="24">
        <v>3443.7</v>
      </c>
      <c r="G6" s="25">
        <v>1.55</v>
      </c>
      <c r="H6" s="23">
        <v>2250</v>
      </c>
      <c r="I6" s="23">
        <v>1740</v>
      </c>
      <c r="J6" s="23">
        <v>195</v>
      </c>
      <c r="K6" s="23">
        <v>260</v>
      </c>
      <c r="L6" s="23">
        <v>25</v>
      </c>
      <c r="M6" s="23">
        <v>10</v>
      </c>
      <c r="N6" s="23">
        <v>20</v>
      </c>
      <c r="O6" s="11"/>
      <c r="P6" s="11"/>
      <c r="Q6" s="11"/>
      <c r="R6" s="11"/>
      <c r="S6" s="11"/>
      <c r="T6" s="11"/>
      <c r="U6" s="11"/>
      <c r="V6" s="11"/>
      <c r="W6" s="11"/>
      <c r="X6" s="11"/>
      <c r="Y6" s="11"/>
      <c r="Z6" s="11"/>
    </row>
    <row r="7" spans="1:26" ht="12.75" customHeight="1">
      <c r="A7" s="22">
        <v>5370001.0599999996</v>
      </c>
      <c r="B7" s="23">
        <v>5191</v>
      </c>
      <c r="C7" s="23">
        <v>5411</v>
      </c>
      <c r="D7" s="23">
        <v>1623</v>
      </c>
      <c r="E7" s="23">
        <v>1609</v>
      </c>
      <c r="F7" s="24">
        <v>3511</v>
      </c>
      <c r="G7" s="25">
        <v>1.48</v>
      </c>
      <c r="H7" s="23">
        <v>2550</v>
      </c>
      <c r="I7" s="23">
        <v>2065</v>
      </c>
      <c r="J7" s="23">
        <v>200</v>
      </c>
      <c r="K7" s="23">
        <v>180</v>
      </c>
      <c r="L7" s="23">
        <v>75</v>
      </c>
      <c r="M7" s="23">
        <v>0</v>
      </c>
      <c r="N7" s="23">
        <v>15</v>
      </c>
      <c r="O7" s="11"/>
      <c r="P7" s="11"/>
      <c r="Q7" s="11"/>
      <c r="R7" s="11"/>
      <c r="S7" s="11"/>
      <c r="T7" s="11"/>
      <c r="U7" s="11"/>
      <c r="V7" s="11"/>
      <c r="W7" s="11"/>
      <c r="X7" s="11"/>
      <c r="Y7" s="11"/>
      <c r="Z7" s="11"/>
    </row>
    <row r="8" spans="1:26" ht="12.75" customHeight="1">
      <c r="A8" s="22">
        <v>5370001.0700000003</v>
      </c>
      <c r="B8" s="23">
        <v>3725</v>
      </c>
      <c r="C8" s="23">
        <v>3713</v>
      </c>
      <c r="D8" s="23">
        <v>1274</v>
      </c>
      <c r="E8" s="23">
        <v>1268</v>
      </c>
      <c r="F8" s="24">
        <v>4922.7</v>
      </c>
      <c r="G8" s="25">
        <v>0.76</v>
      </c>
      <c r="H8" s="23">
        <v>1585</v>
      </c>
      <c r="I8" s="23">
        <v>1165</v>
      </c>
      <c r="J8" s="23">
        <v>155</v>
      </c>
      <c r="K8" s="23">
        <v>225</v>
      </c>
      <c r="L8" s="23">
        <v>20</v>
      </c>
      <c r="M8" s="23">
        <v>0</v>
      </c>
      <c r="N8" s="23">
        <v>20</v>
      </c>
      <c r="O8" s="11"/>
      <c r="P8" s="11"/>
      <c r="Q8" s="11"/>
      <c r="R8" s="11"/>
      <c r="S8" s="11"/>
      <c r="T8" s="11"/>
      <c r="U8" s="11"/>
      <c r="V8" s="11"/>
      <c r="W8" s="11"/>
      <c r="X8" s="11"/>
      <c r="Y8" s="11"/>
      <c r="Z8" s="11"/>
    </row>
    <row r="9" spans="1:26" ht="12.75" customHeight="1">
      <c r="A9" s="22">
        <v>5370001.0800000001</v>
      </c>
      <c r="B9" s="23">
        <v>6556</v>
      </c>
      <c r="C9" s="23">
        <v>6125</v>
      </c>
      <c r="D9" s="23">
        <v>2063</v>
      </c>
      <c r="E9" s="23">
        <v>2051</v>
      </c>
      <c r="F9" s="24">
        <v>4001.5</v>
      </c>
      <c r="G9" s="25">
        <v>1.64</v>
      </c>
      <c r="H9" s="23">
        <v>3235</v>
      </c>
      <c r="I9" s="23">
        <v>2590</v>
      </c>
      <c r="J9" s="23">
        <v>310</v>
      </c>
      <c r="K9" s="23">
        <v>290</v>
      </c>
      <c r="L9" s="23">
        <v>30</v>
      </c>
      <c r="M9" s="23">
        <v>0</v>
      </c>
      <c r="N9" s="23">
        <v>15</v>
      </c>
      <c r="O9" s="11"/>
      <c r="P9" s="11"/>
      <c r="Q9" s="11"/>
      <c r="R9" s="11"/>
      <c r="S9" s="11"/>
      <c r="T9" s="11"/>
      <c r="U9" s="11"/>
      <c r="V9" s="11"/>
      <c r="W9" s="11"/>
      <c r="X9" s="11"/>
      <c r="Y9" s="11"/>
      <c r="Z9" s="11"/>
    </row>
    <row r="10" spans="1:26" ht="12.75" customHeight="1">
      <c r="A10" s="22">
        <v>5370001.0899999999</v>
      </c>
      <c r="B10" s="23">
        <v>4566</v>
      </c>
      <c r="C10" s="23">
        <v>4445</v>
      </c>
      <c r="D10" s="23">
        <v>1406</v>
      </c>
      <c r="E10" s="23">
        <v>1389</v>
      </c>
      <c r="F10" s="24">
        <v>2318</v>
      </c>
      <c r="G10" s="25">
        <v>1.97</v>
      </c>
      <c r="H10" s="23">
        <v>2155</v>
      </c>
      <c r="I10" s="23">
        <v>1725</v>
      </c>
      <c r="J10" s="23">
        <v>135</v>
      </c>
      <c r="K10" s="23">
        <v>215</v>
      </c>
      <c r="L10" s="23">
        <v>45</v>
      </c>
      <c r="M10" s="23">
        <v>15</v>
      </c>
      <c r="N10" s="23">
        <v>15</v>
      </c>
      <c r="O10" s="11"/>
      <c r="P10" s="11"/>
      <c r="Q10" s="11"/>
      <c r="R10" s="11"/>
      <c r="S10" s="11"/>
      <c r="T10" s="11"/>
      <c r="U10" s="11"/>
      <c r="V10" s="11"/>
      <c r="W10" s="11"/>
      <c r="X10" s="11"/>
      <c r="Y10" s="11"/>
      <c r="Z10" s="11"/>
    </row>
    <row r="11" spans="1:26" ht="12.75" customHeight="1">
      <c r="A11" s="22">
        <v>5370002.0099999998</v>
      </c>
      <c r="B11" s="23">
        <v>5122</v>
      </c>
      <c r="C11" s="23">
        <v>5079</v>
      </c>
      <c r="D11" s="23">
        <v>1639</v>
      </c>
      <c r="E11" s="23">
        <v>1614</v>
      </c>
      <c r="F11" s="24">
        <v>3450.3</v>
      </c>
      <c r="G11" s="25">
        <v>1.48</v>
      </c>
      <c r="H11" s="23">
        <v>2520</v>
      </c>
      <c r="I11" s="23">
        <v>1995</v>
      </c>
      <c r="J11" s="23">
        <v>205</v>
      </c>
      <c r="K11" s="23">
        <v>250</v>
      </c>
      <c r="L11" s="23">
        <v>25</v>
      </c>
      <c r="M11" s="23">
        <v>10</v>
      </c>
      <c r="N11" s="23">
        <v>30</v>
      </c>
      <c r="O11" s="11"/>
      <c r="P11" s="11"/>
      <c r="Q11" s="11"/>
      <c r="R11" s="11"/>
      <c r="S11" s="11"/>
      <c r="T11" s="11"/>
      <c r="U11" s="11"/>
      <c r="V11" s="11"/>
      <c r="W11" s="11"/>
      <c r="X11" s="11"/>
      <c r="Y11" s="11"/>
      <c r="Z11" s="11"/>
    </row>
    <row r="12" spans="1:26" ht="12.75" customHeight="1">
      <c r="A12" s="22">
        <v>5370002.0300000003</v>
      </c>
      <c r="B12" s="23">
        <v>3069</v>
      </c>
      <c r="C12" s="23">
        <v>3066</v>
      </c>
      <c r="D12" s="23">
        <v>1095</v>
      </c>
      <c r="E12" s="23">
        <v>1082</v>
      </c>
      <c r="F12" s="24">
        <v>3979</v>
      </c>
      <c r="G12" s="25">
        <v>0.77</v>
      </c>
      <c r="H12" s="23">
        <v>1345</v>
      </c>
      <c r="I12" s="23">
        <v>1040</v>
      </c>
      <c r="J12" s="23">
        <v>120</v>
      </c>
      <c r="K12" s="23">
        <v>135</v>
      </c>
      <c r="L12" s="23">
        <v>30</v>
      </c>
      <c r="M12" s="23">
        <v>10</v>
      </c>
      <c r="N12" s="23">
        <v>25</v>
      </c>
      <c r="O12" s="11"/>
      <c r="P12" s="11"/>
      <c r="Q12" s="11"/>
      <c r="R12" s="11"/>
      <c r="S12" s="11"/>
      <c r="T12" s="11"/>
      <c r="U12" s="11"/>
      <c r="V12" s="11"/>
      <c r="W12" s="11"/>
      <c r="X12" s="11"/>
      <c r="Y12" s="11"/>
      <c r="Z12" s="11"/>
    </row>
    <row r="13" spans="1:26" ht="12.75" customHeight="1">
      <c r="A13" s="22">
        <v>5370002.04</v>
      </c>
      <c r="B13" s="23">
        <v>4629</v>
      </c>
      <c r="C13" s="23">
        <v>4790</v>
      </c>
      <c r="D13" s="23">
        <v>1556</v>
      </c>
      <c r="E13" s="23">
        <v>1541</v>
      </c>
      <c r="F13" s="24">
        <v>4706.2</v>
      </c>
      <c r="G13" s="25">
        <v>0.98</v>
      </c>
      <c r="H13" s="23">
        <v>2240</v>
      </c>
      <c r="I13" s="23">
        <v>1700</v>
      </c>
      <c r="J13" s="23">
        <v>210</v>
      </c>
      <c r="K13" s="23">
        <v>255</v>
      </c>
      <c r="L13" s="23">
        <v>40</v>
      </c>
      <c r="M13" s="23">
        <v>15</v>
      </c>
      <c r="N13" s="23">
        <v>20</v>
      </c>
      <c r="O13" s="11"/>
      <c r="P13" s="11"/>
      <c r="Q13" s="11"/>
      <c r="R13" s="11"/>
      <c r="S13" s="11"/>
      <c r="T13" s="11"/>
      <c r="U13" s="11"/>
      <c r="V13" s="11"/>
      <c r="W13" s="11"/>
      <c r="X13" s="11"/>
      <c r="Y13" s="11"/>
      <c r="Z13" s="11"/>
    </row>
    <row r="14" spans="1:26" ht="12.75" customHeight="1">
      <c r="A14" s="22">
        <v>5370002.0499999998</v>
      </c>
      <c r="B14" s="23">
        <v>7625</v>
      </c>
      <c r="C14" s="23">
        <v>6138</v>
      </c>
      <c r="D14" s="23">
        <v>2315</v>
      </c>
      <c r="E14" s="23">
        <v>2308</v>
      </c>
      <c r="F14" s="24">
        <v>3882.4</v>
      </c>
      <c r="G14" s="25">
        <v>1.96</v>
      </c>
      <c r="H14" s="23">
        <v>3595</v>
      </c>
      <c r="I14" s="23">
        <v>2920</v>
      </c>
      <c r="J14" s="23">
        <v>290</v>
      </c>
      <c r="K14" s="23">
        <v>295</v>
      </c>
      <c r="L14" s="23">
        <v>60</v>
      </c>
      <c r="M14" s="23">
        <v>10</v>
      </c>
      <c r="N14" s="23">
        <v>30</v>
      </c>
      <c r="O14" s="11"/>
      <c r="P14" s="11"/>
      <c r="Q14" s="11"/>
      <c r="R14" s="11"/>
      <c r="S14" s="11"/>
      <c r="T14" s="11"/>
      <c r="U14" s="11"/>
      <c r="V14" s="11"/>
      <c r="W14" s="11"/>
      <c r="X14" s="11"/>
      <c r="Y14" s="11"/>
      <c r="Z14" s="11"/>
    </row>
    <row r="15" spans="1:26" ht="12.75" customHeight="1">
      <c r="A15" s="22">
        <v>5370002.0599999996</v>
      </c>
      <c r="B15" s="23">
        <v>3544</v>
      </c>
      <c r="C15" s="23">
        <v>2686</v>
      </c>
      <c r="D15" s="23">
        <v>1444</v>
      </c>
      <c r="E15" s="23">
        <v>1408</v>
      </c>
      <c r="F15" s="24">
        <v>1329.4</v>
      </c>
      <c r="G15" s="25">
        <v>2.67</v>
      </c>
      <c r="H15" s="23">
        <v>1365</v>
      </c>
      <c r="I15" s="23">
        <v>1150</v>
      </c>
      <c r="J15" s="23">
        <v>85</v>
      </c>
      <c r="K15" s="23">
        <v>85</v>
      </c>
      <c r="L15" s="23">
        <v>20</v>
      </c>
      <c r="M15" s="23">
        <v>10</v>
      </c>
      <c r="N15" s="23">
        <v>15</v>
      </c>
      <c r="O15" s="11"/>
      <c r="P15" s="11"/>
      <c r="Q15" s="11"/>
      <c r="R15" s="11"/>
      <c r="S15" s="11"/>
      <c r="T15" s="11"/>
      <c r="U15" s="11"/>
      <c r="V15" s="11"/>
      <c r="W15" s="11"/>
      <c r="X15" s="11"/>
      <c r="Y15" s="11"/>
      <c r="Z15" s="11"/>
    </row>
    <row r="16" spans="1:26" ht="12.75" customHeight="1">
      <c r="A16" s="22">
        <v>5370003.0099999998</v>
      </c>
      <c r="B16" s="23">
        <v>5224</v>
      </c>
      <c r="C16" s="23">
        <v>5257</v>
      </c>
      <c r="D16" s="23">
        <v>1997</v>
      </c>
      <c r="E16" s="23">
        <v>1975</v>
      </c>
      <c r="F16" s="24">
        <v>4292.8999999999996</v>
      </c>
      <c r="G16" s="25">
        <v>1.22</v>
      </c>
      <c r="H16" s="23">
        <v>2090</v>
      </c>
      <c r="I16" s="23">
        <v>1635</v>
      </c>
      <c r="J16" s="23">
        <v>120</v>
      </c>
      <c r="K16" s="23">
        <v>240</v>
      </c>
      <c r="L16" s="23">
        <v>45</v>
      </c>
      <c r="M16" s="23">
        <v>15</v>
      </c>
      <c r="N16" s="23">
        <v>30</v>
      </c>
      <c r="O16" s="11"/>
      <c r="P16" s="11"/>
      <c r="Q16" s="11"/>
      <c r="R16" s="11"/>
      <c r="S16" s="11"/>
      <c r="T16" s="11"/>
      <c r="U16" s="11"/>
      <c r="V16" s="11"/>
      <c r="W16" s="11"/>
      <c r="X16" s="11"/>
      <c r="Y16" s="11"/>
      <c r="Z16" s="11"/>
    </row>
    <row r="17" spans="1:26" ht="12.75" customHeight="1">
      <c r="A17" s="22">
        <v>5370003.0199999996</v>
      </c>
      <c r="B17" s="23">
        <v>3494</v>
      </c>
      <c r="C17" s="23">
        <v>3445</v>
      </c>
      <c r="D17" s="23">
        <v>1317</v>
      </c>
      <c r="E17" s="23">
        <v>1314</v>
      </c>
      <c r="F17" s="24">
        <v>4013.8</v>
      </c>
      <c r="G17" s="25">
        <v>0.87</v>
      </c>
      <c r="H17" s="23">
        <v>1415</v>
      </c>
      <c r="I17" s="23">
        <v>1130</v>
      </c>
      <c r="J17" s="23">
        <v>95</v>
      </c>
      <c r="K17" s="23">
        <v>145</v>
      </c>
      <c r="L17" s="23">
        <v>35</v>
      </c>
      <c r="M17" s="23">
        <v>10</v>
      </c>
      <c r="N17" s="23">
        <v>10</v>
      </c>
      <c r="O17" s="11"/>
      <c r="P17" s="11"/>
      <c r="Q17" s="11"/>
      <c r="R17" s="11"/>
      <c r="S17" s="11"/>
      <c r="T17" s="11"/>
      <c r="U17" s="11"/>
      <c r="V17" s="11"/>
      <c r="W17" s="11"/>
      <c r="X17" s="11"/>
      <c r="Y17" s="11"/>
      <c r="Z17" s="11"/>
    </row>
    <row r="18" spans="1:26" ht="12.75" customHeight="1">
      <c r="A18" s="22">
        <v>5370003.0300000003</v>
      </c>
      <c r="B18" s="23">
        <v>3264</v>
      </c>
      <c r="C18" s="23">
        <v>2997</v>
      </c>
      <c r="D18" s="23">
        <v>1108</v>
      </c>
      <c r="E18" s="23">
        <v>1099</v>
      </c>
      <c r="F18" s="24">
        <v>4446.8999999999996</v>
      </c>
      <c r="G18" s="25">
        <v>0.73</v>
      </c>
      <c r="H18" s="23">
        <v>1240</v>
      </c>
      <c r="I18" s="23">
        <v>930</v>
      </c>
      <c r="J18" s="23">
        <v>100</v>
      </c>
      <c r="K18" s="23">
        <v>165</v>
      </c>
      <c r="L18" s="23">
        <v>30</v>
      </c>
      <c r="M18" s="23">
        <v>10</v>
      </c>
      <c r="N18" s="23">
        <v>10</v>
      </c>
      <c r="O18" s="11"/>
      <c r="P18" s="11"/>
      <c r="Q18" s="11"/>
      <c r="R18" s="11"/>
      <c r="S18" s="11"/>
      <c r="T18" s="11"/>
      <c r="U18" s="11"/>
      <c r="V18" s="11"/>
      <c r="W18" s="11"/>
      <c r="X18" s="11"/>
      <c r="Y18" s="11"/>
      <c r="Z18" s="11"/>
    </row>
    <row r="19" spans="1:26" ht="12.75" customHeight="1">
      <c r="A19" s="22">
        <v>5370003.04</v>
      </c>
      <c r="B19" s="23">
        <v>5832</v>
      </c>
      <c r="C19" s="23">
        <v>5843</v>
      </c>
      <c r="D19" s="23">
        <v>2310</v>
      </c>
      <c r="E19" s="23">
        <v>2247</v>
      </c>
      <c r="F19" s="24">
        <v>3346.1</v>
      </c>
      <c r="G19" s="25">
        <v>1.74</v>
      </c>
      <c r="H19" s="23">
        <v>2475</v>
      </c>
      <c r="I19" s="23">
        <v>1745</v>
      </c>
      <c r="J19" s="23">
        <v>270</v>
      </c>
      <c r="K19" s="23">
        <v>345</v>
      </c>
      <c r="L19" s="23">
        <v>85</v>
      </c>
      <c r="M19" s="23">
        <v>10</v>
      </c>
      <c r="N19" s="23">
        <v>25</v>
      </c>
      <c r="O19" s="11"/>
      <c r="P19" s="11"/>
      <c r="Q19" s="11"/>
      <c r="R19" s="11"/>
      <c r="S19" s="11"/>
      <c r="T19" s="11"/>
      <c r="U19" s="11"/>
      <c r="V19" s="11"/>
      <c r="W19" s="11"/>
      <c r="X19" s="11"/>
      <c r="Y19" s="11"/>
      <c r="Z19" s="11"/>
    </row>
    <row r="20" spans="1:26" ht="12.75" customHeight="1">
      <c r="A20" s="22">
        <v>5370004.0099999998</v>
      </c>
      <c r="B20" s="23">
        <v>3243</v>
      </c>
      <c r="C20" s="23">
        <v>3235</v>
      </c>
      <c r="D20" s="23">
        <v>1385</v>
      </c>
      <c r="E20" s="23">
        <v>1369</v>
      </c>
      <c r="F20" s="24">
        <v>3308.8</v>
      </c>
      <c r="G20" s="25">
        <v>0.98</v>
      </c>
      <c r="H20" s="23">
        <v>1335</v>
      </c>
      <c r="I20" s="23">
        <v>920</v>
      </c>
      <c r="J20" s="23">
        <v>115</v>
      </c>
      <c r="K20" s="23">
        <v>230</v>
      </c>
      <c r="L20" s="23">
        <v>65</v>
      </c>
      <c r="M20" s="23">
        <v>10</v>
      </c>
      <c r="N20" s="23">
        <v>10</v>
      </c>
      <c r="O20" s="11"/>
      <c r="P20" s="11"/>
      <c r="Q20" s="11"/>
      <c r="R20" s="11"/>
      <c r="S20" s="11"/>
      <c r="T20" s="11"/>
      <c r="U20" s="11"/>
      <c r="V20" s="11"/>
      <c r="W20" s="11"/>
      <c r="X20" s="11"/>
      <c r="Y20" s="11"/>
      <c r="Z20" s="11"/>
    </row>
    <row r="21" spans="1:26" ht="12.75" customHeight="1">
      <c r="A21" s="22">
        <v>5370004.0199999996</v>
      </c>
      <c r="B21" s="23">
        <v>4189</v>
      </c>
      <c r="C21" s="23">
        <v>4321</v>
      </c>
      <c r="D21" s="23">
        <v>1693</v>
      </c>
      <c r="E21" s="23">
        <v>1676</v>
      </c>
      <c r="F21" s="24">
        <v>4189</v>
      </c>
      <c r="G21" s="25">
        <v>1</v>
      </c>
      <c r="H21" s="23">
        <v>1755</v>
      </c>
      <c r="I21" s="23">
        <v>1280</v>
      </c>
      <c r="J21" s="23">
        <v>155</v>
      </c>
      <c r="K21" s="23">
        <v>200</v>
      </c>
      <c r="L21" s="23">
        <v>90</v>
      </c>
      <c r="M21" s="23">
        <v>10</v>
      </c>
      <c r="N21" s="23">
        <v>15</v>
      </c>
      <c r="O21" s="11"/>
      <c r="P21" s="11"/>
      <c r="Q21" s="11"/>
      <c r="R21" s="11"/>
      <c r="S21" s="11"/>
      <c r="T21" s="11"/>
      <c r="U21" s="11"/>
      <c r="V21" s="11"/>
      <c r="W21" s="11"/>
      <c r="X21" s="11"/>
      <c r="Y21" s="11"/>
      <c r="Z21" s="11"/>
    </row>
    <row r="22" spans="1:26" ht="12.75" customHeight="1">
      <c r="A22" s="22">
        <v>5370005.0099999998</v>
      </c>
      <c r="B22" s="23">
        <v>6111</v>
      </c>
      <c r="C22" s="23">
        <v>6136</v>
      </c>
      <c r="D22" s="23">
        <v>2379</v>
      </c>
      <c r="E22" s="23">
        <v>2338</v>
      </c>
      <c r="F22" s="24">
        <v>3302.9</v>
      </c>
      <c r="G22" s="25">
        <v>1.85</v>
      </c>
      <c r="H22" s="23">
        <v>2580</v>
      </c>
      <c r="I22" s="23">
        <v>1905</v>
      </c>
      <c r="J22" s="23">
        <v>240</v>
      </c>
      <c r="K22" s="23">
        <v>295</v>
      </c>
      <c r="L22" s="23">
        <v>125</v>
      </c>
      <c r="M22" s="23">
        <v>10</v>
      </c>
      <c r="N22" s="23">
        <v>0</v>
      </c>
      <c r="O22" s="11"/>
      <c r="P22" s="11"/>
      <c r="Q22" s="11"/>
      <c r="R22" s="11"/>
      <c r="S22" s="11"/>
      <c r="T22" s="11"/>
      <c r="U22" s="11"/>
      <c r="V22" s="11"/>
      <c r="W22" s="11"/>
      <c r="X22" s="11"/>
      <c r="Y22" s="11"/>
      <c r="Z22" s="11"/>
    </row>
    <row r="23" spans="1:26" ht="12.75" customHeight="1">
      <c r="A23" s="22">
        <v>5370005.0199999996</v>
      </c>
      <c r="B23" s="23">
        <v>3893</v>
      </c>
      <c r="C23" s="23">
        <v>3884</v>
      </c>
      <c r="D23" s="23">
        <v>1415</v>
      </c>
      <c r="E23" s="23">
        <v>1414</v>
      </c>
      <c r="F23" s="24">
        <v>4107.3999999999996</v>
      </c>
      <c r="G23" s="25">
        <v>0.95</v>
      </c>
      <c r="H23" s="23">
        <v>1625</v>
      </c>
      <c r="I23" s="23">
        <v>1250</v>
      </c>
      <c r="J23" s="23">
        <v>125</v>
      </c>
      <c r="K23" s="23">
        <v>175</v>
      </c>
      <c r="L23" s="23">
        <v>70</v>
      </c>
      <c r="M23" s="23">
        <v>0</v>
      </c>
      <c r="N23" s="23">
        <v>10</v>
      </c>
      <c r="O23" s="11"/>
      <c r="P23" s="11"/>
      <c r="Q23" s="11"/>
      <c r="R23" s="11"/>
      <c r="S23" s="11"/>
      <c r="T23" s="11"/>
      <c r="U23" s="11"/>
      <c r="V23" s="11"/>
      <c r="W23" s="11"/>
      <c r="X23" s="11"/>
      <c r="Y23" s="11"/>
      <c r="Z23" s="11"/>
    </row>
    <row r="24" spans="1:26" ht="12.75" customHeight="1">
      <c r="A24" s="22">
        <v>5370005.0300000003</v>
      </c>
      <c r="B24" s="23">
        <v>4003</v>
      </c>
      <c r="C24" s="23">
        <v>4053</v>
      </c>
      <c r="D24" s="23">
        <v>1530</v>
      </c>
      <c r="E24" s="23">
        <v>1518</v>
      </c>
      <c r="F24" s="24">
        <v>4255.8</v>
      </c>
      <c r="G24" s="25">
        <v>0.94</v>
      </c>
      <c r="H24" s="23">
        <v>1635</v>
      </c>
      <c r="I24" s="23">
        <v>1260</v>
      </c>
      <c r="J24" s="23">
        <v>185</v>
      </c>
      <c r="K24" s="23">
        <v>180</v>
      </c>
      <c r="L24" s="23">
        <v>0</v>
      </c>
      <c r="M24" s="23">
        <v>0</v>
      </c>
      <c r="N24" s="23">
        <v>0</v>
      </c>
      <c r="O24" s="11"/>
      <c r="P24" s="11"/>
      <c r="Q24" s="11"/>
      <c r="R24" s="11"/>
      <c r="S24" s="11"/>
      <c r="T24" s="11"/>
      <c r="U24" s="11"/>
      <c r="V24" s="11"/>
      <c r="W24" s="11"/>
      <c r="X24" s="11"/>
      <c r="Y24" s="11"/>
      <c r="Z24" s="11"/>
    </row>
    <row r="25" spans="1:26" ht="12.75" customHeight="1">
      <c r="A25" s="22">
        <v>5370006</v>
      </c>
      <c r="B25" s="23">
        <v>4699</v>
      </c>
      <c r="C25" s="23">
        <v>4699</v>
      </c>
      <c r="D25" s="23">
        <v>2122</v>
      </c>
      <c r="E25" s="23">
        <v>2066</v>
      </c>
      <c r="F25" s="24">
        <v>2132.5</v>
      </c>
      <c r="G25" s="25">
        <v>2.2000000000000002</v>
      </c>
      <c r="H25" s="23">
        <v>2365</v>
      </c>
      <c r="I25" s="23">
        <v>1865</v>
      </c>
      <c r="J25" s="23">
        <v>165</v>
      </c>
      <c r="K25" s="23">
        <v>290</v>
      </c>
      <c r="L25" s="23">
        <v>35</v>
      </c>
      <c r="M25" s="23">
        <v>10</v>
      </c>
      <c r="N25" s="23">
        <v>10</v>
      </c>
      <c r="O25" s="11"/>
      <c r="P25" s="11"/>
      <c r="Q25" s="11"/>
      <c r="R25" s="11"/>
      <c r="S25" s="11"/>
      <c r="T25" s="11"/>
      <c r="U25" s="11"/>
      <c r="V25" s="11"/>
      <c r="W25" s="11"/>
      <c r="X25" s="11"/>
      <c r="Y25" s="11"/>
      <c r="Z25" s="11"/>
    </row>
    <row r="26" spans="1:26" ht="12.75" customHeight="1">
      <c r="A26" s="22">
        <v>5370007</v>
      </c>
      <c r="B26" s="23">
        <v>3382</v>
      </c>
      <c r="C26" s="23">
        <v>3201</v>
      </c>
      <c r="D26" s="23">
        <v>1628</v>
      </c>
      <c r="E26" s="23">
        <v>1586</v>
      </c>
      <c r="F26" s="24">
        <v>3943.1</v>
      </c>
      <c r="G26" s="25">
        <v>0.86</v>
      </c>
      <c r="H26" s="23">
        <v>1510</v>
      </c>
      <c r="I26" s="23">
        <v>1120</v>
      </c>
      <c r="J26" s="23">
        <v>105</v>
      </c>
      <c r="K26" s="23">
        <v>225</v>
      </c>
      <c r="L26" s="23">
        <v>55</v>
      </c>
      <c r="M26" s="23">
        <v>10</v>
      </c>
      <c r="N26" s="23">
        <v>0</v>
      </c>
      <c r="O26" s="11"/>
      <c r="P26" s="11"/>
      <c r="Q26" s="11"/>
      <c r="R26" s="11"/>
      <c r="S26" s="11"/>
      <c r="T26" s="11"/>
      <c r="U26" s="11"/>
      <c r="V26" s="11"/>
      <c r="W26" s="11"/>
      <c r="X26" s="11"/>
      <c r="Y26" s="11"/>
      <c r="Z26" s="11"/>
    </row>
    <row r="27" spans="1:26" ht="12.75" customHeight="1">
      <c r="A27" s="22">
        <v>5370008</v>
      </c>
      <c r="B27" s="23">
        <v>2533</v>
      </c>
      <c r="C27" s="23">
        <v>2536</v>
      </c>
      <c r="D27" s="23">
        <v>1118</v>
      </c>
      <c r="E27" s="23">
        <v>1098</v>
      </c>
      <c r="F27" s="24">
        <v>3156.4</v>
      </c>
      <c r="G27" s="25">
        <v>0.8</v>
      </c>
      <c r="H27" s="23">
        <v>985</v>
      </c>
      <c r="I27" s="23">
        <v>760</v>
      </c>
      <c r="J27" s="23">
        <v>95</v>
      </c>
      <c r="K27" s="23">
        <v>100</v>
      </c>
      <c r="L27" s="23">
        <v>15</v>
      </c>
      <c r="M27" s="23">
        <v>0</v>
      </c>
      <c r="N27" s="23">
        <v>15</v>
      </c>
      <c r="O27" s="11"/>
      <c r="P27" s="11"/>
      <c r="Q27" s="11"/>
      <c r="R27" s="11"/>
      <c r="S27" s="11"/>
      <c r="T27" s="11"/>
      <c r="U27" s="11"/>
      <c r="V27" s="11"/>
      <c r="W27" s="11"/>
      <c r="X27" s="11"/>
      <c r="Y27" s="11"/>
      <c r="Z27" s="11"/>
    </row>
    <row r="28" spans="1:26" ht="12.75" customHeight="1">
      <c r="A28" s="22">
        <v>5370009</v>
      </c>
      <c r="B28" s="23">
        <v>3601</v>
      </c>
      <c r="C28" s="23">
        <v>3723</v>
      </c>
      <c r="D28" s="23">
        <v>1451</v>
      </c>
      <c r="E28" s="23">
        <v>1412</v>
      </c>
      <c r="F28" s="24">
        <v>4170.7</v>
      </c>
      <c r="G28" s="25">
        <v>0.86</v>
      </c>
      <c r="H28" s="23">
        <v>1520</v>
      </c>
      <c r="I28" s="23">
        <v>1045</v>
      </c>
      <c r="J28" s="23">
        <v>155</v>
      </c>
      <c r="K28" s="23">
        <v>235</v>
      </c>
      <c r="L28" s="23">
        <v>70</v>
      </c>
      <c r="M28" s="23">
        <v>0</v>
      </c>
      <c r="N28" s="23">
        <v>10</v>
      </c>
      <c r="O28" s="11"/>
      <c r="P28" s="11"/>
      <c r="Q28" s="11"/>
      <c r="R28" s="11"/>
      <c r="S28" s="11"/>
      <c r="T28" s="11"/>
      <c r="U28" s="11"/>
      <c r="V28" s="11"/>
      <c r="W28" s="11"/>
      <c r="X28" s="11"/>
      <c r="Y28" s="11"/>
      <c r="Z28" s="11"/>
    </row>
    <row r="29" spans="1:26" ht="12.75" customHeight="1">
      <c r="A29" s="22">
        <v>5370010</v>
      </c>
      <c r="B29" s="23">
        <v>3132</v>
      </c>
      <c r="C29" s="23">
        <v>3136</v>
      </c>
      <c r="D29" s="23">
        <v>1392</v>
      </c>
      <c r="E29" s="23">
        <v>1360</v>
      </c>
      <c r="F29" s="24">
        <v>3459.6</v>
      </c>
      <c r="G29" s="25">
        <v>0.91</v>
      </c>
      <c r="H29" s="23">
        <v>1480</v>
      </c>
      <c r="I29" s="23">
        <v>1055</v>
      </c>
      <c r="J29" s="23">
        <v>145</v>
      </c>
      <c r="K29" s="23">
        <v>210</v>
      </c>
      <c r="L29" s="23">
        <v>50</v>
      </c>
      <c r="M29" s="23">
        <v>10</v>
      </c>
      <c r="N29" s="23">
        <v>10</v>
      </c>
      <c r="O29" s="11"/>
      <c r="P29" s="11"/>
      <c r="Q29" s="11"/>
      <c r="R29" s="11"/>
      <c r="S29" s="11"/>
      <c r="T29" s="11"/>
      <c r="U29" s="11"/>
      <c r="V29" s="11"/>
      <c r="W29" s="11"/>
      <c r="X29" s="11"/>
      <c r="Y29" s="11"/>
      <c r="Z29" s="11"/>
    </row>
    <row r="30" spans="1:26" ht="12.75" customHeight="1">
      <c r="A30" s="22">
        <v>5370011</v>
      </c>
      <c r="B30" s="23">
        <v>2262</v>
      </c>
      <c r="C30" s="23">
        <v>2250</v>
      </c>
      <c r="D30" s="23">
        <v>946</v>
      </c>
      <c r="E30" s="23">
        <v>924</v>
      </c>
      <c r="F30" s="24">
        <v>2647.8</v>
      </c>
      <c r="G30" s="25">
        <v>0.85</v>
      </c>
      <c r="H30" s="23">
        <v>1060</v>
      </c>
      <c r="I30" s="23">
        <v>780</v>
      </c>
      <c r="J30" s="23">
        <v>70</v>
      </c>
      <c r="K30" s="23">
        <v>165</v>
      </c>
      <c r="L30" s="23">
        <v>25</v>
      </c>
      <c r="M30" s="23">
        <v>10</v>
      </c>
      <c r="N30" s="23">
        <v>10</v>
      </c>
      <c r="O30" s="11"/>
      <c r="P30" s="11"/>
      <c r="Q30" s="11"/>
      <c r="R30" s="11"/>
      <c r="S30" s="11"/>
      <c r="T30" s="11"/>
      <c r="U30" s="11"/>
      <c r="V30" s="11"/>
      <c r="W30" s="11"/>
      <c r="X30" s="11"/>
      <c r="Y30" s="11"/>
      <c r="Z30" s="11"/>
    </row>
    <row r="31" spans="1:26" ht="12.75" customHeight="1">
      <c r="A31" s="22">
        <v>5370012</v>
      </c>
      <c r="B31" s="23">
        <v>1524</v>
      </c>
      <c r="C31" s="23">
        <v>1512</v>
      </c>
      <c r="D31" s="23">
        <v>765</v>
      </c>
      <c r="E31" s="23">
        <v>627</v>
      </c>
      <c r="F31" s="24">
        <v>3565.7</v>
      </c>
      <c r="G31" s="25">
        <v>0.43</v>
      </c>
      <c r="H31" s="23">
        <v>710</v>
      </c>
      <c r="I31" s="23">
        <v>405</v>
      </c>
      <c r="J31" s="23">
        <v>15</v>
      </c>
      <c r="K31" s="23">
        <v>235</v>
      </c>
      <c r="L31" s="23">
        <v>45</v>
      </c>
      <c r="M31" s="23">
        <v>0</v>
      </c>
      <c r="N31" s="23">
        <v>10</v>
      </c>
      <c r="O31" s="11"/>
      <c r="P31" s="11"/>
      <c r="Q31" s="11"/>
      <c r="R31" s="11"/>
      <c r="S31" s="11"/>
      <c r="T31" s="11"/>
      <c r="U31" s="11"/>
      <c r="V31" s="11"/>
      <c r="W31" s="11"/>
      <c r="X31" s="11"/>
      <c r="Y31" s="11"/>
      <c r="Z31" s="11"/>
    </row>
    <row r="32" spans="1:26" ht="12.75" customHeight="1">
      <c r="A32" s="22">
        <v>5370013</v>
      </c>
      <c r="B32" s="23">
        <v>2818</v>
      </c>
      <c r="C32" s="23">
        <v>2816</v>
      </c>
      <c r="D32" s="23">
        <v>1126</v>
      </c>
      <c r="E32" s="23">
        <v>1073</v>
      </c>
      <c r="F32" s="24">
        <v>1822.2</v>
      </c>
      <c r="G32" s="25">
        <v>1.55</v>
      </c>
      <c r="H32" s="23">
        <v>1350</v>
      </c>
      <c r="I32" s="23">
        <v>1035</v>
      </c>
      <c r="J32" s="23">
        <v>110</v>
      </c>
      <c r="K32" s="23">
        <v>145</v>
      </c>
      <c r="L32" s="23">
        <v>40</v>
      </c>
      <c r="M32" s="23">
        <v>10</v>
      </c>
      <c r="N32" s="23">
        <v>10</v>
      </c>
      <c r="O32" s="11"/>
      <c r="P32" s="11"/>
      <c r="Q32" s="11"/>
      <c r="R32" s="11"/>
      <c r="S32" s="11"/>
      <c r="T32" s="11"/>
      <c r="U32" s="11"/>
      <c r="V32" s="11"/>
      <c r="W32" s="11"/>
      <c r="X32" s="11"/>
      <c r="Y32" s="11"/>
      <c r="Z32" s="11"/>
    </row>
    <row r="33" spans="1:26" ht="12.75" customHeight="1">
      <c r="A33" s="22">
        <v>5370014</v>
      </c>
      <c r="B33" s="23">
        <v>2707</v>
      </c>
      <c r="C33" s="23">
        <v>2728</v>
      </c>
      <c r="D33" s="23">
        <v>1062</v>
      </c>
      <c r="E33" s="23">
        <v>1042</v>
      </c>
      <c r="F33" s="24">
        <v>2293.9</v>
      </c>
      <c r="G33" s="25">
        <v>1.18</v>
      </c>
      <c r="H33" s="23">
        <v>1140</v>
      </c>
      <c r="I33" s="23">
        <v>915</v>
      </c>
      <c r="J33" s="23">
        <v>70</v>
      </c>
      <c r="K33" s="23">
        <v>100</v>
      </c>
      <c r="L33" s="23">
        <v>35</v>
      </c>
      <c r="M33" s="23">
        <v>10</v>
      </c>
      <c r="N33" s="23">
        <v>10</v>
      </c>
      <c r="O33" s="11"/>
      <c r="P33" s="11"/>
      <c r="Q33" s="11"/>
      <c r="R33" s="11"/>
      <c r="S33" s="11"/>
      <c r="T33" s="11"/>
      <c r="U33" s="11"/>
      <c r="V33" s="11"/>
      <c r="W33" s="11"/>
      <c r="X33" s="11"/>
      <c r="Y33" s="11"/>
      <c r="Z33" s="11"/>
    </row>
    <row r="34" spans="1:26" ht="12.75" customHeight="1">
      <c r="A34" s="22">
        <v>5370015</v>
      </c>
      <c r="B34" s="23">
        <v>1782</v>
      </c>
      <c r="C34" s="23">
        <v>1471</v>
      </c>
      <c r="D34" s="23">
        <v>754</v>
      </c>
      <c r="E34" s="23">
        <v>750</v>
      </c>
      <c r="F34" s="24">
        <v>2879.8</v>
      </c>
      <c r="G34" s="25">
        <v>0.62</v>
      </c>
      <c r="H34" s="23">
        <v>635</v>
      </c>
      <c r="I34" s="23">
        <v>505</v>
      </c>
      <c r="J34" s="23">
        <v>50</v>
      </c>
      <c r="K34" s="23">
        <v>55</v>
      </c>
      <c r="L34" s="23">
        <v>15</v>
      </c>
      <c r="M34" s="23">
        <v>10</v>
      </c>
      <c r="N34" s="23">
        <v>10</v>
      </c>
      <c r="O34" s="11"/>
      <c r="P34" s="11"/>
      <c r="Q34" s="11"/>
      <c r="R34" s="11"/>
      <c r="S34" s="11"/>
      <c r="T34" s="11"/>
      <c r="U34" s="11"/>
      <c r="V34" s="11"/>
      <c r="W34" s="11"/>
      <c r="X34" s="11"/>
      <c r="Y34" s="11"/>
      <c r="Z34" s="11"/>
    </row>
    <row r="35" spans="1:26" ht="12.75" customHeight="1">
      <c r="A35" s="22">
        <v>5370016</v>
      </c>
      <c r="B35" s="23">
        <v>506</v>
      </c>
      <c r="C35" s="23">
        <v>917</v>
      </c>
      <c r="D35" s="23">
        <v>170</v>
      </c>
      <c r="E35" s="23">
        <v>170</v>
      </c>
      <c r="F35" s="24">
        <v>1104.0999999999999</v>
      </c>
      <c r="G35" s="25">
        <v>0.46</v>
      </c>
      <c r="H35" s="23">
        <v>220</v>
      </c>
      <c r="I35" s="23">
        <v>200</v>
      </c>
      <c r="J35" s="23">
        <v>10</v>
      </c>
      <c r="K35" s="23">
        <v>10</v>
      </c>
      <c r="L35" s="23">
        <v>10</v>
      </c>
      <c r="M35" s="23">
        <v>0</v>
      </c>
      <c r="N35" s="23">
        <v>0</v>
      </c>
      <c r="O35" s="11"/>
      <c r="P35" s="11"/>
      <c r="Q35" s="11"/>
      <c r="R35" s="11"/>
      <c r="S35" s="11"/>
      <c r="T35" s="11"/>
      <c r="U35" s="11"/>
      <c r="V35" s="11"/>
      <c r="W35" s="11"/>
      <c r="X35" s="11"/>
      <c r="Y35" s="11"/>
      <c r="Z35" s="11"/>
    </row>
    <row r="36" spans="1:26" ht="12.75" customHeight="1">
      <c r="A36" s="22">
        <v>5370017</v>
      </c>
      <c r="B36" s="23">
        <v>3459</v>
      </c>
      <c r="C36" s="23">
        <v>3392</v>
      </c>
      <c r="D36" s="23">
        <v>1397</v>
      </c>
      <c r="E36" s="23">
        <v>1346</v>
      </c>
      <c r="F36" s="24">
        <v>1310.7</v>
      </c>
      <c r="G36" s="25">
        <v>2.64</v>
      </c>
      <c r="H36" s="23">
        <v>1780</v>
      </c>
      <c r="I36" s="23">
        <v>1275</v>
      </c>
      <c r="J36" s="23">
        <v>110</v>
      </c>
      <c r="K36" s="23">
        <v>105</v>
      </c>
      <c r="L36" s="23">
        <v>175</v>
      </c>
      <c r="M36" s="23">
        <v>95</v>
      </c>
      <c r="N36" s="23">
        <v>20</v>
      </c>
      <c r="O36" s="11"/>
      <c r="P36" s="11"/>
      <c r="Q36" s="11"/>
      <c r="R36" s="11"/>
      <c r="S36" s="11"/>
      <c r="T36" s="11"/>
      <c r="U36" s="11"/>
      <c r="V36" s="11"/>
      <c r="W36" s="11"/>
      <c r="X36" s="11"/>
      <c r="Y36" s="11"/>
      <c r="Z36" s="11"/>
    </row>
    <row r="37" spans="1:26" ht="12.75" customHeight="1">
      <c r="A37" s="22">
        <v>5370018</v>
      </c>
      <c r="B37" s="23">
        <v>120</v>
      </c>
      <c r="C37" s="23">
        <v>62</v>
      </c>
      <c r="D37" s="23">
        <v>0</v>
      </c>
      <c r="E37" s="23">
        <v>0</v>
      </c>
      <c r="F37" s="24">
        <v>319.7</v>
      </c>
      <c r="G37" s="25">
        <v>0.38</v>
      </c>
      <c r="H37" s="23"/>
      <c r="I37" s="23"/>
      <c r="J37" s="23"/>
      <c r="K37" s="23"/>
      <c r="L37" s="23"/>
      <c r="M37" s="23"/>
      <c r="N37" s="23"/>
      <c r="O37" s="11"/>
      <c r="P37" s="11"/>
      <c r="Q37" s="11"/>
      <c r="R37" s="11"/>
      <c r="S37" s="11"/>
      <c r="T37" s="11"/>
      <c r="U37" s="11"/>
      <c r="V37" s="11"/>
      <c r="W37" s="11"/>
      <c r="X37" s="11"/>
      <c r="Y37" s="11"/>
      <c r="Z37" s="11"/>
    </row>
    <row r="38" spans="1:26" ht="12.75" customHeight="1">
      <c r="A38" s="22">
        <v>5370019</v>
      </c>
      <c r="B38" s="23">
        <v>3932</v>
      </c>
      <c r="C38" s="23">
        <v>3859</v>
      </c>
      <c r="D38" s="23">
        <v>1760</v>
      </c>
      <c r="E38" s="23">
        <v>1686</v>
      </c>
      <c r="F38" s="24">
        <v>3283</v>
      </c>
      <c r="G38" s="25">
        <v>1.2</v>
      </c>
      <c r="H38" s="23">
        <v>1830</v>
      </c>
      <c r="I38" s="23">
        <v>1155</v>
      </c>
      <c r="J38" s="23">
        <v>150</v>
      </c>
      <c r="K38" s="23">
        <v>355</v>
      </c>
      <c r="L38" s="23">
        <v>120</v>
      </c>
      <c r="M38" s="23">
        <v>30</v>
      </c>
      <c r="N38" s="23">
        <v>20</v>
      </c>
      <c r="O38" s="11"/>
      <c r="P38" s="11"/>
      <c r="Q38" s="11"/>
      <c r="R38" s="11"/>
      <c r="S38" s="11"/>
      <c r="T38" s="11"/>
      <c r="U38" s="11"/>
      <c r="V38" s="11"/>
      <c r="W38" s="11"/>
      <c r="X38" s="11"/>
      <c r="Y38" s="11"/>
      <c r="Z38" s="11"/>
    </row>
    <row r="39" spans="1:26" ht="12.75" customHeight="1">
      <c r="A39" s="22">
        <v>5370020</v>
      </c>
      <c r="B39" s="23">
        <v>3959</v>
      </c>
      <c r="C39" s="23">
        <v>4022</v>
      </c>
      <c r="D39" s="23">
        <v>1769</v>
      </c>
      <c r="E39" s="23">
        <v>1717</v>
      </c>
      <c r="F39" s="24">
        <v>3638.8</v>
      </c>
      <c r="G39" s="25">
        <v>1.0900000000000001</v>
      </c>
      <c r="H39" s="23">
        <v>2100</v>
      </c>
      <c r="I39" s="23">
        <v>1525</v>
      </c>
      <c r="J39" s="23">
        <v>160</v>
      </c>
      <c r="K39" s="23">
        <v>315</v>
      </c>
      <c r="L39" s="23">
        <v>50</v>
      </c>
      <c r="M39" s="23">
        <v>10</v>
      </c>
      <c r="N39" s="23">
        <v>25</v>
      </c>
      <c r="O39" s="11"/>
      <c r="P39" s="11"/>
      <c r="Q39" s="11"/>
      <c r="R39" s="11"/>
      <c r="S39" s="11"/>
      <c r="T39" s="11"/>
      <c r="U39" s="11"/>
      <c r="V39" s="11"/>
      <c r="W39" s="11"/>
      <c r="X39" s="11"/>
      <c r="Y39" s="11"/>
      <c r="Z39" s="11"/>
    </row>
    <row r="40" spans="1:26" ht="12.75" customHeight="1">
      <c r="A40" s="22">
        <v>5370021</v>
      </c>
      <c r="B40" s="23">
        <v>4441</v>
      </c>
      <c r="C40" s="23">
        <v>4598</v>
      </c>
      <c r="D40" s="23">
        <v>2083</v>
      </c>
      <c r="E40" s="23">
        <v>1989</v>
      </c>
      <c r="F40" s="24">
        <v>4223.5</v>
      </c>
      <c r="G40" s="25">
        <v>1.05</v>
      </c>
      <c r="H40" s="23">
        <v>2185</v>
      </c>
      <c r="I40" s="23">
        <v>1435</v>
      </c>
      <c r="J40" s="23">
        <v>165</v>
      </c>
      <c r="K40" s="23">
        <v>410</v>
      </c>
      <c r="L40" s="23">
        <v>165</v>
      </c>
      <c r="M40" s="23">
        <v>15</v>
      </c>
      <c r="N40" s="23">
        <v>10</v>
      </c>
      <c r="O40" s="11"/>
      <c r="P40" s="11"/>
      <c r="Q40" s="11"/>
      <c r="R40" s="11"/>
      <c r="S40" s="11"/>
      <c r="T40" s="11"/>
      <c r="U40" s="11"/>
      <c r="V40" s="11"/>
      <c r="W40" s="11"/>
      <c r="X40" s="11"/>
      <c r="Y40" s="11"/>
      <c r="Z40" s="11"/>
    </row>
    <row r="41" spans="1:26" ht="12.75" customHeight="1">
      <c r="A41" s="22">
        <v>5370022</v>
      </c>
      <c r="B41" s="23">
        <v>4706</v>
      </c>
      <c r="C41" s="23">
        <v>4715</v>
      </c>
      <c r="D41" s="23">
        <v>2418</v>
      </c>
      <c r="E41" s="23">
        <v>2359</v>
      </c>
      <c r="F41" s="24">
        <v>5113.5</v>
      </c>
      <c r="G41" s="25">
        <v>0.92</v>
      </c>
      <c r="H41" s="23">
        <v>2280</v>
      </c>
      <c r="I41" s="23">
        <v>1560</v>
      </c>
      <c r="J41" s="23">
        <v>155</v>
      </c>
      <c r="K41" s="23">
        <v>385</v>
      </c>
      <c r="L41" s="23">
        <v>140</v>
      </c>
      <c r="M41" s="23">
        <v>10</v>
      </c>
      <c r="N41" s="23">
        <v>25</v>
      </c>
      <c r="O41" s="11"/>
      <c r="P41" s="11"/>
      <c r="Q41" s="11"/>
      <c r="R41" s="11"/>
      <c r="S41" s="11"/>
      <c r="T41" s="11"/>
      <c r="U41" s="11"/>
      <c r="V41" s="11"/>
      <c r="W41" s="11"/>
      <c r="X41" s="11"/>
      <c r="Y41" s="11"/>
      <c r="Z41" s="11"/>
    </row>
    <row r="42" spans="1:26" ht="12.75" customHeight="1">
      <c r="A42" s="22">
        <v>5370023</v>
      </c>
      <c r="B42" s="23">
        <v>2248</v>
      </c>
      <c r="C42" s="23">
        <v>2271</v>
      </c>
      <c r="D42" s="23">
        <v>961</v>
      </c>
      <c r="E42" s="23">
        <v>951</v>
      </c>
      <c r="F42" s="24">
        <v>2705.8</v>
      </c>
      <c r="G42" s="25">
        <v>0.83</v>
      </c>
      <c r="H42" s="23">
        <v>1130</v>
      </c>
      <c r="I42" s="23">
        <v>860</v>
      </c>
      <c r="J42" s="23">
        <v>70</v>
      </c>
      <c r="K42" s="23">
        <v>135</v>
      </c>
      <c r="L42" s="23">
        <v>55</v>
      </c>
      <c r="M42" s="23">
        <v>10</v>
      </c>
      <c r="N42" s="23">
        <v>10</v>
      </c>
      <c r="O42" s="11"/>
      <c r="P42" s="11"/>
      <c r="Q42" s="11"/>
      <c r="R42" s="11"/>
      <c r="S42" s="11"/>
      <c r="T42" s="11"/>
      <c r="U42" s="11"/>
      <c r="V42" s="11"/>
      <c r="W42" s="11"/>
      <c r="X42" s="11"/>
      <c r="Y42" s="11"/>
      <c r="Z42" s="11"/>
    </row>
    <row r="43" spans="1:26" ht="12.75" customHeight="1">
      <c r="A43" s="22">
        <v>5370024</v>
      </c>
      <c r="B43" s="23">
        <v>2500</v>
      </c>
      <c r="C43" s="23">
        <v>2584</v>
      </c>
      <c r="D43" s="23">
        <v>1107</v>
      </c>
      <c r="E43" s="23">
        <v>1090</v>
      </c>
      <c r="F43" s="24">
        <v>3116.4</v>
      </c>
      <c r="G43" s="25">
        <v>0.8</v>
      </c>
      <c r="H43" s="23">
        <v>1160</v>
      </c>
      <c r="I43" s="23">
        <v>945</v>
      </c>
      <c r="J43" s="23">
        <v>60</v>
      </c>
      <c r="K43" s="23">
        <v>120</v>
      </c>
      <c r="L43" s="23">
        <v>25</v>
      </c>
      <c r="M43" s="23">
        <v>10</v>
      </c>
      <c r="N43" s="23">
        <v>0</v>
      </c>
      <c r="O43" s="11"/>
      <c r="P43" s="11"/>
      <c r="Q43" s="11"/>
      <c r="R43" s="11"/>
      <c r="S43" s="11"/>
      <c r="T43" s="11"/>
      <c r="U43" s="11"/>
      <c r="V43" s="11"/>
      <c r="W43" s="11"/>
      <c r="X43" s="11"/>
      <c r="Y43" s="11"/>
      <c r="Z43" s="11"/>
    </row>
    <row r="44" spans="1:26" ht="12.75" customHeight="1">
      <c r="A44" s="22">
        <v>5370025</v>
      </c>
      <c r="B44" s="23">
        <v>2817</v>
      </c>
      <c r="C44" s="23">
        <v>2756</v>
      </c>
      <c r="D44" s="23">
        <v>1147</v>
      </c>
      <c r="E44" s="23">
        <v>1140</v>
      </c>
      <c r="F44" s="24">
        <v>1244</v>
      </c>
      <c r="G44" s="25">
        <v>2.2599999999999998</v>
      </c>
      <c r="H44" s="23">
        <v>1400</v>
      </c>
      <c r="I44" s="23">
        <v>1130</v>
      </c>
      <c r="J44" s="23">
        <v>125</v>
      </c>
      <c r="K44" s="23">
        <v>100</v>
      </c>
      <c r="L44" s="23">
        <v>30</v>
      </c>
      <c r="M44" s="23">
        <v>0</v>
      </c>
      <c r="N44" s="23">
        <v>15</v>
      </c>
      <c r="O44" s="11"/>
      <c r="P44" s="11"/>
      <c r="Q44" s="11"/>
      <c r="R44" s="11"/>
      <c r="S44" s="11"/>
      <c r="T44" s="11"/>
      <c r="U44" s="11"/>
      <c r="V44" s="11"/>
      <c r="W44" s="11"/>
      <c r="X44" s="11"/>
      <c r="Y44" s="11"/>
      <c r="Z44" s="11"/>
    </row>
    <row r="45" spans="1:26" ht="12.75" customHeight="1">
      <c r="A45" s="22">
        <v>5370026.0099999998</v>
      </c>
      <c r="B45" s="23">
        <v>3397</v>
      </c>
      <c r="C45" s="23">
        <v>3355</v>
      </c>
      <c r="D45" s="23">
        <v>1686</v>
      </c>
      <c r="E45" s="23">
        <v>1656</v>
      </c>
      <c r="F45" s="24">
        <v>3583</v>
      </c>
      <c r="G45" s="25">
        <v>0.95</v>
      </c>
      <c r="H45" s="23">
        <v>1415</v>
      </c>
      <c r="I45" s="23">
        <v>980</v>
      </c>
      <c r="J45" s="23">
        <v>165</v>
      </c>
      <c r="K45" s="23">
        <v>195</v>
      </c>
      <c r="L45" s="23">
        <v>65</v>
      </c>
      <c r="M45" s="23">
        <v>0</v>
      </c>
      <c r="N45" s="23">
        <v>10</v>
      </c>
      <c r="O45" s="11"/>
      <c r="P45" s="11"/>
      <c r="Q45" s="11"/>
      <c r="R45" s="11"/>
      <c r="S45" s="11"/>
      <c r="T45" s="11"/>
      <c r="U45" s="11"/>
      <c r="V45" s="11"/>
      <c r="W45" s="11"/>
      <c r="X45" s="11"/>
      <c r="Y45" s="11"/>
      <c r="Z45" s="11"/>
    </row>
    <row r="46" spans="1:26" ht="12.75" customHeight="1">
      <c r="A46" s="22">
        <v>5370026.0199999996</v>
      </c>
      <c r="B46" s="23">
        <v>1819</v>
      </c>
      <c r="C46" s="23">
        <v>1881</v>
      </c>
      <c r="D46" s="23">
        <v>904</v>
      </c>
      <c r="E46" s="23">
        <v>893</v>
      </c>
      <c r="F46" s="24">
        <v>2935.3</v>
      </c>
      <c r="G46" s="25">
        <v>0.62</v>
      </c>
      <c r="H46" s="23">
        <v>650</v>
      </c>
      <c r="I46" s="23">
        <v>510</v>
      </c>
      <c r="J46" s="23">
        <v>35</v>
      </c>
      <c r="K46" s="23">
        <v>55</v>
      </c>
      <c r="L46" s="23">
        <v>45</v>
      </c>
      <c r="M46" s="23">
        <v>0</v>
      </c>
      <c r="N46" s="23">
        <v>0</v>
      </c>
      <c r="O46" s="11"/>
      <c r="P46" s="11"/>
      <c r="Q46" s="11"/>
      <c r="R46" s="11"/>
      <c r="S46" s="11"/>
      <c r="T46" s="11"/>
      <c r="U46" s="11"/>
      <c r="V46" s="11"/>
      <c r="W46" s="11"/>
      <c r="X46" s="11"/>
      <c r="Y46" s="11"/>
      <c r="Z46" s="11"/>
    </row>
    <row r="47" spans="1:26" ht="12.75" customHeight="1">
      <c r="A47" s="22">
        <v>5370026.0300000003</v>
      </c>
      <c r="B47" s="23">
        <v>2056</v>
      </c>
      <c r="C47" s="23">
        <v>2122</v>
      </c>
      <c r="D47" s="23">
        <v>723</v>
      </c>
      <c r="E47" s="23">
        <v>720</v>
      </c>
      <c r="F47" s="24">
        <v>2121.3000000000002</v>
      </c>
      <c r="G47" s="25">
        <v>0.97</v>
      </c>
      <c r="H47" s="23">
        <v>975</v>
      </c>
      <c r="I47" s="23">
        <v>825</v>
      </c>
      <c r="J47" s="23">
        <v>95</v>
      </c>
      <c r="K47" s="23">
        <v>50</v>
      </c>
      <c r="L47" s="23">
        <v>0</v>
      </c>
      <c r="M47" s="23">
        <v>0</v>
      </c>
      <c r="N47" s="23">
        <v>0</v>
      </c>
      <c r="O47" s="11"/>
      <c r="P47" s="11"/>
      <c r="Q47" s="11"/>
      <c r="R47" s="11"/>
      <c r="S47" s="11"/>
      <c r="T47" s="11"/>
      <c r="U47" s="11"/>
      <c r="V47" s="11"/>
      <c r="W47" s="11"/>
      <c r="X47" s="11"/>
      <c r="Y47" s="11"/>
      <c r="Z47" s="11"/>
    </row>
    <row r="48" spans="1:26" ht="12.75" customHeight="1">
      <c r="A48" s="22">
        <v>5370026.04</v>
      </c>
      <c r="B48" s="23">
        <v>1534</v>
      </c>
      <c r="C48" s="23">
        <v>1573</v>
      </c>
      <c r="D48" s="23">
        <v>631</v>
      </c>
      <c r="E48" s="23">
        <v>624</v>
      </c>
      <c r="F48" s="24">
        <v>1540.6</v>
      </c>
      <c r="G48" s="25">
        <v>1</v>
      </c>
      <c r="H48" s="23">
        <v>725</v>
      </c>
      <c r="I48" s="23">
        <v>595</v>
      </c>
      <c r="J48" s="23">
        <v>70</v>
      </c>
      <c r="K48" s="23">
        <v>50</v>
      </c>
      <c r="L48" s="23">
        <v>0</v>
      </c>
      <c r="M48" s="23">
        <v>0</v>
      </c>
      <c r="N48" s="23">
        <v>10</v>
      </c>
      <c r="O48" s="11"/>
      <c r="P48" s="11"/>
      <c r="Q48" s="11"/>
      <c r="R48" s="11"/>
      <c r="S48" s="11"/>
      <c r="T48" s="11"/>
      <c r="U48" s="11"/>
      <c r="V48" s="11"/>
      <c r="W48" s="11"/>
      <c r="X48" s="11"/>
      <c r="Y48" s="11"/>
      <c r="Z48" s="11"/>
    </row>
    <row r="49" spans="1:26" ht="12.75" customHeight="1">
      <c r="A49" s="22">
        <v>5370026.0499999998</v>
      </c>
      <c r="B49" s="23">
        <v>4100</v>
      </c>
      <c r="C49" s="23">
        <v>4173</v>
      </c>
      <c r="D49" s="23">
        <v>1740</v>
      </c>
      <c r="E49" s="23">
        <v>1686</v>
      </c>
      <c r="F49" s="24">
        <v>1493.7</v>
      </c>
      <c r="G49" s="25">
        <v>2.74</v>
      </c>
      <c r="H49" s="23">
        <v>1560</v>
      </c>
      <c r="I49" s="23">
        <v>1245</v>
      </c>
      <c r="J49" s="23">
        <v>105</v>
      </c>
      <c r="K49" s="23">
        <v>155</v>
      </c>
      <c r="L49" s="23">
        <v>30</v>
      </c>
      <c r="M49" s="23">
        <v>0</v>
      </c>
      <c r="N49" s="23">
        <v>25</v>
      </c>
      <c r="O49" s="11"/>
      <c r="P49" s="11"/>
      <c r="Q49" s="11"/>
      <c r="R49" s="11"/>
      <c r="S49" s="11"/>
      <c r="T49" s="11"/>
      <c r="U49" s="11"/>
      <c r="V49" s="11"/>
      <c r="W49" s="11"/>
      <c r="X49" s="11"/>
      <c r="Y49" s="11"/>
      <c r="Z49" s="11"/>
    </row>
    <row r="50" spans="1:26" ht="12.75" customHeight="1">
      <c r="A50" s="22">
        <v>5370026.0599999996</v>
      </c>
      <c r="B50" s="23">
        <v>5436</v>
      </c>
      <c r="C50" s="23">
        <v>5797</v>
      </c>
      <c r="D50" s="23">
        <v>2159</v>
      </c>
      <c r="E50" s="23">
        <v>2061</v>
      </c>
      <c r="F50" s="24">
        <v>4647.7</v>
      </c>
      <c r="G50" s="25">
        <v>1.17</v>
      </c>
      <c r="H50" s="23">
        <v>2400</v>
      </c>
      <c r="I50" s="23">
        <v>1780</v>
      </c>
      <c r="J50" s="23">
        <v>200</v>
      </c>
      <c r="K50" s="23">
        <v>380</v>
      </c>
      <c r="L50" s="23">
        <v>35</v>
      </c>
      <c r="M50" s="23">
        <v>10</v>
      </c>
      <c r="N50" s="23">
        <v>0</v>
      </c>
      <c r="O50" s="11"/>
      <c r="P50" s="11"/>
      <c r="Q50" s="11"/>
      <c r="R50" s="11"/>
      <c r="S50" s="11"/>
      <c r="T50" s="11"/>
      <c r="U50" s="11"/>
      <c r="V50" s="11"/>
      <c r="W50" s="11"/>
      <c r="X50" s="11"/>
      <c r="Y50" s="11"/>
      <c r="Z50" s="11"/>
    </row>
    <row r="51" spans="1:26" ht="12.75" customHeight="1">
      <c r="A51" s="22">
        <v>5370027</v>
      </c>
      <c r="B51" s="23">
        <v>1080</v>
      </c>
      <c r="C51" s="23">
        <v>1064</v>
      </c>
      <c r="D51" s="23">
        <v>491</v>
      </c>
      <c r="E51" s="23">
        <v>485</v>
      </c>
      <c r="F51" s="24">
        <v>1976.6</v>
      </c>
      <c r="G51" s="25">
        <v>0.55000000000000004</v>
      </c>
      <c r="H51" s="23">
        <v>565</v>
      </c>
      <c r="I51" s="23">
        <v>415</v>
      </c>
      <c r="J51" s="23">
        <v>40</v>
      </c>
      <c r="K51" s="23">
        <v>85</v>
      </c>
      <c r="L51" s="23">
        <v>20</v>
      </c>
      <c r="M51" s="23">
        <v>0</v>
      </c>
      <c r="N51" s="23">
        <v>10</v>
      </c>
      <c r="O51" s="11"/>
      <c r="P51" s="11"/>
      <c r="Q51" s="11"/>
      <c r="R51" s="11"/>
      <c r="S51" s="11"/>
      <c r="T51" s="11"/>
      <c r="U51" s="11"/>
      <c r="V51" s="11"/>
      <c r="W51" s="11"/>
      <c r="X51" s="11"/>
      <c r="Y51" s="11"/>
      <c r="Z51" s="11"/>
    </row>
    <row r="52" spans="1:26" ht="12.75" customHeight="1">
      <c r="A52" s="22">
        <v>5370028</v>
      </c>
      <c r="B52" s="23">
        <v>2712</v>
      </c>
      <c r="C52" s="23">
        <v>2849</v>
      </c>
      <c r="D52" s="23">
        <v>1274</v>
      </c>
      <c r="E52" s="23">
        <v>1249</v>
      </c>
      <c r="F52" s="24">
        <v>3760.9</v>
      </c>
      <c r="G52" s="25">
        <v>0.72</v>
      </c>
      <c r="H52" s="23">
        <v>1300</v>
      </c>
      <c r="I52" s="23">
        <v>1025</v>
      </c>
      <c r="J52" s="23">
        <v>95</v>
      </c>
      <c r="K52" s="23">
        <v>125</v>
      </c>
      <c r="L52" s="23">
        <v>40</v>
      </c>
      <c r="M52" s="23">
        <v>0</v>
      </c>
      <c r="N52" s="23">
        <v>0</v>
      </c>
      <c r="O52" s="11"/>
      <c r="P52" s="11"/>
      <c r="Q52" s="11"/>
      <c r="R52" s="11"/>
      <c r="S52" s="11"/>
      <c r="T52" s="11"/>
      <c r="U52" s="11"/>
      <c r="V52" s="11"/>
      <c r="W52" s="11"/>
      <c r="X52" s="11"/>
      <c r="Y52" s="11"/>
      <c r="Z52" s="11"/>
    </row>
    <row r="53" spans="1:26" ht="12.75" customHeight="1">
      <c r="A53" s="22">
        <v>5370029</v>
      </c>
      <c r="B53" s="23">
        <v>4350</v>
      </c>
      <c r="C53" s="23">
        <v>4335</v>
      </c>
      <c r="D53" s="23">
        <v>2057</v>
      </c>
      <c r="E53" s="23">
        <v>2000</v>
      </c>
      <c r="F53" s="24">
        <v>4293.8</v>
      </c>
      <c r="G53" s="25">
        <v>1.01</v>
      </c>
      <c r="H53" s="23">
        <v>2130</v>
      </c>
      <c r="I53" s="23">
        <v>1590</v>
      </c>
      <c r="J53" s="23">
        <v>195</v>
      </c>
      <c r="K53" s="23">
        <v>230</v>
      </c>
      <c r="L53" s="23">
        <v>60</v>
      </c>
      <c r="M53" s="23">
        <v>30</v>
      </c>
      <c r="N53" s="23">
        <v>20</v>
      </c>
      <c r="O53" s="11"/>
      <c r="P53" s="11"/>
      <c r="Q53" s="11"/>
      <c r="R53" s="11"/>
      <c r="S53" s="11"/>
      <c r="T53" s="11"/>
      <c r="U53" s="11"/>
      <c r="V53" s="11"/>
      <c r="W53" s="11"/>
      <c r="X53" s="11"/>
      <c r="Y53" s="11"/>
      <c r="Z53" s="11"/>
    </row>
    <row r="54" spans="1:26" ht="12.75" customHeight="1">
      <c r="A54" s="22">
        <v>5370030</v>
      </c>
      <c r="B54" s="23">
        <v>4062</v>
      </c>
      <c r="C54" s="23">
        <v>4011</v>
      </c>
      <c r="D54" s="23">
        <v>1721</v>
      </c>
      <c r="E54" s="23">
        <v>1658</v>
      </c>
      <c r="F54" s="24">
        <v>3874.8</v>
      </c>
      <c r="G54" s="25">
        <v>1.05</v>
      </c>
      <c r="H54" s="23">
        <v>2030</v>
      </c>
      <c r="I54" s="23">
        <v>1535</v>
      </c>
      <c r="J54" s="23">
        <v>120</v>
      </c>
      <c r="K54" s="23">
        <v>275</v>
      </c>
      <c r="L54" s="23">
        <v>60</v>
      </c>
      <c r="M54" s="23">
        <v>25</v>
      </c>
      <c r="N54" s="23">
        <v>25</v>
      </c>
      <c r="O54" s="11"/>
      <c r="P54" s="11"/>
      <c r="Q54" s="11"/>
      <c r="R54" s="11"/>
      <c r="S54" s="11"/>
      <c r="T54" s="11"/>
      <c r="U54" s="11"/>
      <c r="V54" s="11"/>
      <c r="W54" s="11"/>
      <c r="X54" s="11"/>
      <c r="Y54" s="11"/>
      <c r="Z54" s="11"/>
    </row>
    <row r="55" spans="1:26" ht="12.75" customHeight="1">
      <c r="A55" s="22">
        <v>5370031</v>
      </c>
      <c r="B55" s="23">
        <v>2070</v>
      </c>
      <c r="C55" s="23">
        <v>2098</v>
      </c>
      <c r="D55" s="23">
        <v>890</v>
      </c>
      <c r="E55" s="23">
        <v>837</v>
      </c>
      <c r="F55" s="24">
        <v>2166.6</v>
      </c>
      <c r="G55" s="25">
        <v>0.96</v>
      </c>
      <c r="H55" s="23">
        <v>1005</v>
      </c>
      <c r="I55" s="23">
        <v>705</v>
      </c>
      <c r="J55" s="23">
        <v>70</v>
      </c>
      <c r="K55" s="23">
        <v>145</v>
      </c>
      <c r="L55" s="23">
        <v>65</v>
      </c>
      <c r="M55" s="23">
        <v>20</v>
      </c>
      <c r="N55" s="23">
        <v>0</v>
      </c>
      <c r="O55" s="11"/>
      <c r="P55" s="11"/>
      <c r="Q55" s="11"/>
      <c r="R55" s="11"/>
      <c r="S55" s="11"/>
      <c r="T55" s="11"/>
      <c r="U55" s="11"/>
      <c r="V55" s="11"/>
      <c r="W55" s="11"/>
      <c r="X55" s="11"/>
      <c r="Y55" s="11"/>
      <c r="Z55" s="11"/>
    </row>
    <row r="56" spans="1:26" ht="12.75" customHeight="1">
      <c r="A56" s="22">
        <v>5370032</v>
      </c>
      <c r="B56" s="23">
        <v>3180</v>
      </c>
      <c r="C56" s="23">
        <v>3312</v>
      </c>
      <c r="D56" s="23">
        <v>1590</v>
      </c>
      <c r="E56" s="23">
        <v>1468</v>
      </c>
      <c r="F56" s="24">
        <v>4270.7</v>
      </c>
      <c r="G56" s="25">
        <v>0.74</v>
      </c>
      <c r="H56" s="23">
        <v>1295</v>
      </c>
      <c r="I56" s="23">
        <v>825</v>
      </c>
      <c r="J56" s="23">
        <v>130</v>
      </c>
      <c r="K56" s="23">
        <v>210</v>
      </c>
      <c r="L56" s="23">
        <v>85</v>
      </c>
      <c r="M56" s="23">
        <v>30</v>
      </c>
      <c r="N56" s="23">
        <v>15</v>
      </c>
      <c r="O56" s="11"/>
      <c r="P56" s="11"/>
      <c r="Q56" s="11"/>
      <c r="R56" s="11"/>
      <c r="S56" s="11"/>
      <c r="T56" s="11"/>
      <c r="U56" s="11"/>
      <c r="V56" s="11"/>
      <c r="W56" s="11"/>
      <c r="X56" s="11"/>
      <c r="Y56" s="11"/>
      <c r="Z56" s="11"/>
    </row>
    <row r="57" spans="1:26" ht="12.75" customHeight="1">
      <c r="A57" s="22">
        <v>5370033</v>
      </c>
      <c r="B57" s="23">
        <v>3092</v>
      </c>
      <c r="C57" s="23">
        <v>3178</v>
      </c>
      <c r="D57" s="23">
        <v>1544</v>
      </c>
      <c r="E57" s="23">
        <v>1303</v>
      </c>
      <c r="F57" s="24">
        <v>4390.8</v>
      </c>
      <c r="G57" s="25">
        <v>0.7</v>
      </c>
      <c r="H57" s="23">
        <v>1335</v>
      </c>
      <c r="I57" s="23">
        <v>775</v>
      </c>
      <c r="J57" s="23">
        <v>125</v>
      </c>
      <c r="K57" s="23">
        <v>290</v>
      </c>
      <c r="L57" s="23">
        <v>110</v>
      </c>
      <c r="M57" s="23">
        <v>15</v>
      </c>
      <c r="N57" s="23">
        <v>20</v>
      </c>
      <c r="O57" s="11"/>
      <c r="P57" s="11"/>
      <c r="Q57" s="11"/>
      <c r="R57" s="11"/>
      <c r="S57" s="11"/>
      <c r="T57" s="11"/>
      <c r="U57" s="11"/>
      <c r="V57" s="11"/>
      <c r="W57" s="11"/>
      <c r="X57" s="11"/>
      <c r="Y57" s="11"/>
      <c r="Z57" s="11"/>
    </row>
    <row r="58" spans="1:26" ht="12.75" customHeight="1">
      <c r="A58" s="22">
        <v>5370034</v>
      </c>
      <c r="B58" s="23">
        <v>5258</v>
      </c>
      <c r="C58" s="23">
        <v>5019</v>
      </c>
      <c r="D58" s="23">
        <v>3329</v>
      </c>
      <c r="E58" s="23">
        <v>3019</v>
      </c>
      <c r="F58" s="24">
        <v>5686.8</v>
      </c>
      <c r="G58" s="25">
        <v>0.92</v>
      </c>
      <c r="H58" s="23">
        <v>2600</v>
      </c>
      <c r="I58" s="23">
        <v>1165</v>
      </c>
      <c r="J58" s="23">
        <v>115</v>
      </c>
      <c r="K58" s="23">
        <v>835</v>
      </c>
      <c r="L58" s="23">
        <v>445</v>
      </c>
      <c r="M58" s="23">
        <v>35</v>
      </c>
      <c r="N58" s="23">
        <v>10</v>
      </c>
      <c r="O58" s="11"/>
      <c r="P58" s="11"/>
      <c r="Q58" s="11"/>
      <c r="R58" s="11"/>
      <c r="S58" s="11"/>
      <c r="T58" s="11"/>
      <c r="U58" s="11"/>
      <c r="V58" s="11"/>
      <c r="W58" s="11"/>
      <c r="X58" s="11"/>
      <c r="Y58" s="11"/>
      <c r="Z58" s="11"/>
    </row>
    <row r="59" spans="1:26" ht="12.75" customHeight="1">
      <c r="A59" s="22">
        <v>5370035</v>
      </c>
      <c r="B59" s="23">
        <v>3648</v>
      </c>
      <c r="C59" s="23">
        <v>3669</v>
      </c>
      <c r="D59" s="23">
        <v>2083</v>
      </c>
      <c r="E59" s="23">
        <v>1821</v>
      </c>
      <c r="F59" s="24">
        <v>8382.4</v>
      </c>
      <c r="G59" s="25">
        <v>0.44</v>
      </c>
      <c r="H59" s="23">
        <v>1570</v>
      </c>
      <c r="I59" s="23">
        <v>830</v>
      </c>
      <c r="J59" s="23">
        <v>80</v>
      </c>
      <c r="K59" s="23">
        <v>455</v>
      </c>
      <c r="L59" s="23">
        <v>160</v>
      </c>
      <c r="M59" s="23">
        <v>20</v>
      </c>
      <c r="N59" s="23">
        <v>25</v>
      </c>
      <c r="O59" s="11"/>
      <c r="P59" s="11"/>
      <c r="Q59" s="11"/>
      <c r="R59" s="11"/>
      <c r="S59" s="11"/>
      <c r="T59" s="11"/>
      <c r="U59" s="11"/>
      <c r="V59" s="11"/>
      <c r="W59" s="11"/>
      <c r="X59" s="11"/>
      <c r="Y59" s="11"/>
      <c r="Z59" s="11"/>
    </row>
    <row r="60" spans="1:26" ht="12.75" customHeight="1">
      <c r="A60" s="22">
        <v>5370036</v>
      </c>
      <c r="B60" s="23">
        <v>2492</v>
      </c>
      <c r="C60" s="23">
        <v>3243</v>
      </c>
      <c r="D60" s="23">
        <v>1615</v>
      </c>
      <c r="E60" s="23">
        <v>1374</v>
      </c>
      <c r="F60" s="24">
        <v>6926.1</v>
      </c>
      <c r="G60" s="25">
        <v>0.36</v>
      </c>
      <c r="H60" s="23">
        <v>1085</v>
      </c>
      <c r="I60" s="23">
        <v>410</v>
      </c>
      <c r="J60" s="23">
        <v>55</v>
      </c>
      <c r="K60" s="23">
        <v>340</v>
      </c>
      <c r="L60" s="23">
        <v>250</v>
      </c>
      <c r="M60" s="23">
        <v>15</v>
      </c>
      <c r="N60" s="23">
        <v>20</v>
      </c>
      <c r="O60" s="11"/>
      <c r="P60" s="11"/>
      <c r="Q60" s="11"/>
      <c r="R60" s="11"/>
      <c r="S60" s="11"/>
      <c r="T60" s="11"/>
      <c r="U60" s="11"/>
      <c r="V60" s="11"/>
      <c r="W60" s="11"/>
      <c r="X60" s="11"/>
      <c r="Y60" s="11"/>
      <c r="Z60" s="11"/>
    </row>
    <row r="61" spans="1:26" ht="12.75" customHeight="1">
      <c r="A61" s="22">
        <v>5370037</v>
      </c>
      <c r="B61" s="23">
        <v>2588</v>
      </c>
      <c r="C61" s="23">
        <v>2464</v>
      </c>
      <c r="D61" s="23">
        <v>2152</v>
      </c>
      <c r="E61" s="23">
        <v>1947</v>
      </c>
      <c r="F61" s="24">
        <v>8189.9</v>
      </c>
      <c r="G61" s="25">
        <v>0.32</v>
      </c>
      <c r="H61" s="23">
        <v>920</v>
      </c>
      <c r="I61" s="23">
        <v>430</v>
      </c>
      <c r="J61" s="23">
        <v>50</v>
      </c>
      <c r="K61" s="23">
        <v>255</v>
      </c>
      <c r="L61" s="23">
        <v>175</v>
      </c>
      <c r="M61" s="23">
        <v>0</v>
      </c>
      <c r="N61" s="23">
        <v>0</v>
      </c>
      <c r="O61" s="11"/>
      <c r="P61" s="11"/>
      <c r="Q61" s="11"/>
      <c r="R61" s="11"/>
      <c r="S61" s="11"/>
      <c r="T61" s="11"/>
      <c r="U61" s="11"/>
      <c r="V61" s="11"/>
      <c r="W61" s="11"/>
      <c r="X61" s="11"/>
      <c r="Y61" s="11"/>
      <c r="Z61" s="11"/>
    </row>
    <row r="62" spans="1:26" ht="12.75" customHeight="1">
      <c r="A62" s="22">
        <v>5370038</v>
      </c>
      <c r="B62" s="23">
        <v>3914</v>
      </c>
      <c r="C62" s="23">
        <v>3633</v>
      </c>
      <c r="D62" s="23">
        <v>2805</v>
      </c>
      <c r="E62" s="23">
        <v>2615</v>
      </c>
      <c r="F62" s="24">
        <v>11764.4</v>
      </c>
      <c r="G62" s="25">
        <v>0.33</v>
      </c>
      <c r="H62" s="23">
        <v>1775</v>
      </c>
      <c r="I62" s="23">
        <v>835</v>
      </c>
      <c r="J62" s="23">
        <v>70</v>
      </c>
      <c r="K62" s="23">
        <v>435</v>
      </c>
      <c r="L62" s="23">
        <v>365</v>
      </c>
      <c r="M62" s="23">
        <v>40</v>
      </c>
      <c r="N62" s="23">
        <v>25</v>
      </c>
      <c r="O62" s="11"/>
      <c r="P62" s="11"/>
      <c r="Q62" s="11"/>
      <c r="R62" s="11"/>
      <c r="S62" s="11"/>
      <c r="T62" s="11"/>
      <c r="U62" s="11"/>
      <c r="V62" s="11"/>
      <c r="W62" s="11"/>
      <c r="X62" s="11"/>
      <c r="Y62" s="11"/>
      <c r="Z62" s="11"/>
    </row>
    <row r="63" spans="1:26" ht="12.75" customHeight="1">
      <c r="A63" s="22">
        <v>5370039</v>
      </c>
      <c r="B63" s="23">
        <v>5127</v>
      </c>
      <c r="C63" s="23">
        <v>4982</v>
      </c>
      <c r="D63" s="23">
        <v>3305</v>
      </c>
      <c r="E63" s="23">
        <v>3044</v>
      </c>
      <c r="F63" s="24">
        <v>14796.5</v>
      </c>
      <c r="G63" s="25">
        <v>0.35</v>
      </c>
      <c r="H63" s="23">
        <v>2700</v>
      </c>
      <c r="I63" s="23">
        <v>1390</v>
      </c>
      <c r="J63" s="23">
        <v>105</v>
      </c>
      <c r="K63" s="23">
        <v>595</v>
      </c>
      <c r="L63" s="23">
        <v>500</v>
      </c>
      <c r="M63" s="23">
        <v>55</v>
      </c>
      <c r="N63" s="23">
        <v>55</v>
      </c>
      <c r="O63" s="11"/>
      <c r="P63" s="11"/>
      <c r="Q63" s="11"/>
      <c r="R63" s="11"/>
      <c r="S63" s="11"/>
      <c r="T63" s="11"/>
      <c r="U63" s="11"/>
      <c r="V63" s="11"/>
      <c r="W63" s="11"/>
      <c r="X63" s="11"/>
      <c r="Y63" s="11"/>
      <c r="Z63" s="11"/>
    </row>
    <row r="64" spans="1:26" ht="12.75" customHeight="1">
      <c r="A64" s="22">
        <v>5370040</v>
      </c>
      <c r="B64" s="23">
        <v>1984</v>
      </c>
      <c r="C64" s="23">
        <v>1985</v>
      </c>
      <c r="D64" s="23">
        <v>1107</v>
      </c>
      <c r="E64" s="23">
        <v>1055</v>
      </c>
      <c r="F64" s="24">
        <v>5808</v>
      </c>
      <c r="G64" s="25">
        <v>0.34</v>
      </c>
      <c r="H64" s="23">
        <v>1050</v>
      </c>
      <c r="I64" s="23">
        <v>675</v>
      </c>
      <c r="J64" s="23">
        <v>40</v>
      </c>
      <c r="K64" s="23">
        <v>180</v>
      </c>
      <c r="L64" s="23">
        <v>120</v>
      </c>
      <c r="M64" s="23">
        <v>35</v>
      </c>
      <c r="N64" s="23">
        <v>0</v>
      </c>
      <c r="O64" s="11"/>
      <c r="P64" s="11"/>
      <c r="Q64" s="11"/>
      <c r="R64" s="11"/>
      <c r="S64" s="11"/>
      <c r="T64" s="11"/>
      <c r="U64" s="11"/>
      <c r="V64" s="11"/>
      <c r="W64" s="11"/>
      <c r="X64" s="11"/>
      <c r="Y64" s="11"/>
      <c r="Z64" s="11"/>
    </row>
    <row r="65" spans="1:26" ht="12.75" customHeight="1">
      <c r="A65" s="22">
        <v>5370041</v>
      </c>
      <c r="B65" s="23">
        <v>2168</v>
      </c>
      <c r="C65" s="23">
        <v>2001</v>
      </c>
      <c r="D65" s="23">
        <v>1252</v>
      </c>
      <c r="E65" s="23">
        <v>1079</v>
      </c>
      <c r="F65" s="24">
        <v>5303.3</v>
      </c>
      <c r="G65" s="25">
        <v>0.41</v>
      </c>
      <c r="H65" s="23">
        <v>1000</v>
      </c>
      <c r="I65" s="23">
        <v>545</v>
      </c>
      <c r="J65" s="23">
        <v>45</v>
      </c>
      <c r="K65" s="23">
        <v>230</v>
      </c>
      <c r="L65" s="23">
        <v>130</v>
      </c>
      <c r="M65" s="23">
        <v>45</v>
      </c>
      <c r="N65" s="23">
        <v>0</v>
      </c>
      <c r="O65" s="11"/>
      <c r="P65" s="11"/>
      <c r="Q65" s="11"/>
      <c r="R65" s="11"/>
      <c r="S65" s="11"/>
      <c r="T65" s="11"/>
      <c r="U65" s="11"/>
      <c r="V65" s="11"/>
      <c r="W65" s="11"/>
      <c r="X65" s="11"/>
      <c r="Y65" s="11"/>
      <c r="Z65" s="11"/>
    </row>
    <row r="66" spans="1:26" ht="12.75" customHeight="1">
      <c r="A66" s="22">
        <v>5370042</v>
      </c>
      <c r="B66" s="23">
        <v>2688</v>
      </c>
      <c r="C66" s="23">
        <v>2685</v>
      </c>
      <c r="D66" s="23">
        <v>1312</v>
      </c>
      <c r="E66" s="23">
        <v>1226</v>
      </c>
      <c r="F66" s="24">
        <v>1785</v>
      </c>
      <c r="G66" s="25">
        <v>1.51</v>
      </c>
      <c r="H66" s="23">
        <v>1310</v>
      </c>
      <c r="I66" s="23">
        <v>830</v>
      </c>
      <c r="J66" s="23">
        <v>90</v>
      </c>
      <c r="K66" s="23">
        <v>145</v>
      </c>
      <c r="L66" s="23">
        <v>165</v>
      </c>
      <c r="M66" s="23">
        <v>65</v>
      </c>
      <c r="N66" s="23">
        <v>10</v>
      </c>
      <c r="O66" s="11"/>
      <c r="P66" s="11"/>
      <c r="Q66" s="11"/>
      <c r="R66" s="11"/>
      <c r="S66" s="11"/>
      <c r="T66" s="11"/>
      <c r="U66" s="11"/>
      <c r="V66" s="11"/>
      <c r="W66" s="11"/>
      <c r="X66" s="11"/>
      <c r="Y66" s="11"/>
      <c r="Z66" s="11"/>
    </row>
    <row r="67" spans="1:26" ht="12.75" customHeight="1">
      <c r="A67" s="22">
        <v>5370043</v>
      </c>
      <c r="B67" s="23">
        <v>3587</v>
      </c>
      <c r="C67" s="23">
        <v>3977</v>
      </c>
      <c r="D67" s="23">
        <v>2413</v>
      </c>
      <c r="E67" s="23">
        <v>1493</v>
      </c>
      <c r="F67" s="24">
        <v>1908.3</v>
      </c>
      <c r="G67" s="25">
        <v>1.88</v>
      </c>
      <c r="H67" s="23">
        <v>1500</v>
      </c>
      <c r="I67" s="23">
        <v>790</v>
      </c>
      <c r="J67" s="23">
        <v>130</v>
      </c>
      <c r="K67" s="23">
        <v>290</v>
      </c>
      <c r="L67" s="23">
        <v>185</v>
      </c>
      <c r="M67" s="23">
        <v>95</v>
      </c>
      <c r="N67" s="23">
        <v>15</v>
      </c>
      <c r="O67" s="11"/>
      <c r="P67" s="11"/>
      <c r="Q67" s="11"/>
      <c r="R67" s="11"/>
      <c r="S67" s="11"/>
      <c r="T67" s="11"/>
      <c r="U67" s="11"/>
      <c r="V67" s="11"/>
      <c r="W67" s="11"/>
      <c r="X67" s="11"/>
      <c r="Y67" s="11"/>
      <c r="Z67" s="11"/>
    </row>
    <row r="68" spans="1:26" ht="12.75" customHeight="1">
      <c r="A68" s="22">
        <v>5370044</v>
      </c>
      <c r="B68" s="23">
        <v>4486</v>
      </c>
      <c r="C68" s="23">
        <v>4369</v>
      </c>
      <c r="D68" s="23">
        <v>2633</v>
      </c>
      <c r="E68" s="23">
        <v>2366</v>
      </c>
      <c r="F68" s="24">
        <v>3861.2</v>
      </c>
      <c r="G68" s="25">
        <v>1.1599999999999999</v>
      </c>
      <c r="H68" s="23">
        <v>1905</v>
      </c>
      <c r="I68" s="23">
        <v>1235</v>
      </c>
      <c r="J68" s="23">
        <v>125</v>
      </c>
      <c r="K68" s="23">
        <v>360</v>
      </c>
      <c r="L68" s="23">
        <v>135</v>
      </c>
      <c r="M68" s="23">
        <v>15</v>
      </c>
      <c r="N68" s="23">
        <v>30</v>
      </c>
      <c r="O68" s="11"/>
      <c r="P68" s="11"/>
      <c r="Q68" s="11"/>
      <c r="R68" s="11"/>
      <c r="S68" s="11"/>
      <c r="T68" s="11"/>
      <c r="U68" s="11"/>
      <c r="V68" s="11"/>
      <c r="W68" s="11"/>
      <c r="X68" s="11"/>
      <c r="Y68" s="11"/>
      <c r="Z68" s="11"/>
    </row>
    <row r="69" spans="1:26" ht="12.75" customHeight="1">
      <c r="A69" s="22">
        <v>5370045</v>
      </c>
      <c r="B69" s="23">
        <v>2936</v>
      </c>
      <c r="C69" s="23">
        <v>3014</v>
      </c>
      <c r="D69" s="23">
        <v>1944</v>
      </c>
      <c r="E69" s="23">
        <v>1157</v>
      </c>
      <c r="F69" s="24">
        <v>930</v>
      </c>
      <c r="G69" s="25">
        <v>3.16</v>
      </c>
      <c r="H69" s="23">
        <v>1330</v>
      </c>
      <c r="I69" s="23">
        <v>740</v>
      </c>
      <c r="J69" s="23">
        <v>70</v>
      </c>
      <c r="K69" s="23">
        <v>120</v>
      </c>
      <c r="L69" s="23">
        <v>280</v>
      </c>
      <c r="M69" s="23">
        <v>105</v>
      </c>
      <c r="N69" s="23">
        <v>20</v>
      </c>
      <c r="O69" s="11"/>
      <c r="P69" s="11"/>
      <c r="Q69" s="11"/>
      <c r="R69" s="11"/>
      <c r="S69" s="11"/>
      <c r="T69" s="11"/>
      <c r="U69" s="11"/>
      <c r="V69" s="11"/>
      <c r="W69" s="11"/>
      <c r="X69" s="11"/>
      <c r="Y69" s="11"/>
      <c r="Z69" s="11"/>
    </row>
    <row r="70" spans="1:26" ht="12.75" customHeight="1">
      <c r="A70" s="22">
        <v>5370046</v>
      </c>
      <c r="B70" s="23">
        <v>3353</v>
      </c>
      <c r="C70" s="23">
        <v>3165</v>
      </c>
      <c r="D70" s="23">
        <v>1610</v>
      </c>
      <c r="E70" s="23">
        <v>1389</v>
      </c>
      <c r="F70" s="24">
        <v>2740.7</v>
      </c>
      <c r="G70" s="25">
        <v>1.22</v>
      </c>
      <c r="H70" s="23">
        <v>1385</v>
      </c>
      <c r="I70" s="23">
        <v>775</v>
      </c>
      <c r="J70" s="23">
        <v>105</v>
      </c>
      <c r="K70" s="23">
        <v>220</v>
      </c>
      <c r="L70" s="23">
        <v>165</v>
      </c>
      <c r="M70" s="23">
        <v>120</v>
      </c>
      <c r="N70" s="23">
        <v>0</v>
      </c>
      <c r="O70" s="11"/>
      <c r="P70" s="11"/>
      <c r="Q70" s="11"/>
      <c r="R70" s="11"/>
      <c r="S70" s="11"/>
      <c r="T70" s="11"/>
      <c r="U70" s="11"/>
      <c r="V70" s="11"/>
      <c r="W70" s="11"/>
      <c r="X70" s="11"/>
      <c r="Y70" s="11"/>
      <c r="Z70" s="11"/>
    </row>
    <row r="71" spans="1:26" ht="12.75" customHeight="1">
      <c r="A71" s="22">
        <v>5370047</v>
      </c>
      <c r="B71" s="23">
        <v>3140</v>
      </c>
      <c r="C71" s="23">
        <v>2867</v>
      </c>
      <c r="D71" s="23">
        <v>1797</v>
      </c>
      <c r="E71" s="23">
        <v>1685</v>
      </c>
      <c r="F71" s="24">
        <v>2546.1999999999998</v>
      </c>
      <c r="G71" s="25">
        <v>1.23</v>
      </c>
      <c r="H71" s="23">
        <v>1275</v>
      </c>
      <c r="I71" s="23">
        <v>795</v>
      </c>
      <c r="J71" s="23">
        <v>70</v>
      </c>
      <c r="K71" s="23">
        <v>160</v>
      </c>
      <c r="L71" s="23">
        <v>210</v>
      </c>
      <c r="M71" s="23">
        <v>30</v>
      </c>
      <c r="N71" s="23">
        <v>15</v>
      </c>
      <c r="O71" s="11"/>
      <c r="P71" s="11"/>
      <c r="Q71" s="11"/>
      <c r="R71" s="11"/>
      <c r="S71" s="11"/>
      <c r="T71" s="11"/>
      <c r="U71" s="11"/>
      <c r="V71" s="11"/>
      <c r="W71" s="11"/>
      <c r="X71" s="11"/>
      <c r="Y71" s="11"/>
      <c r="Z71" s="11"/>
    </row>
    <row r="72" spans="1:26" ht="12.75" customHeight="1">
      <c r="A72" s="22">
        <v>5370048</v>
      </c>
      <c r="B72" s="23">
        <v>1898</v>
      </c>
      <c r="C72" s="23">
        <v>1858</v>
      </c>
      <c r="D72" s="23">
        <v>1062</v>
      </c>
      <c r="E72" s="23">
        <v>950</v>
      </c>
      <c r="F72" s="24">
        <v>5122.8</v>
      </c>
      <c r="G72" s="25">
        <v>0.37</v>
      </c>
      <c r="H72" s="23">
        <v>705</v>
      </c>
      <c r="I72" s="23">
        <v>280</v>
      </c>
      <c r="J72" s="23">
        <v>70</v>
      </c>
      <c r="K72" s="23">
        <v>230</v>
      </c>
      <c r="L72" s="23">
        <v>105</v>
      </c>
      <c r="M72" s="23">
        <v>15</v>
      </c>
      <c r="N72" s="23">
        <v>10</v>
      </c>
      <c r="O72" s="11"/>
      <c r="P72" s="11"/>
      <c r="Q72" s="11"/>
      <c r="R72" s="11"/>
      <c r="S72" s="11"/>
      <c r="T72" s="11"/>
      <c r="U72" s="11"/>
      <c r="V72" s="11"/>
      <c r="W72" s="11"/>
      <c r="X72" s="11"/>
      <c r="Y72" s="11"/>
      <c r="Z72" s="11"/>
    </row>
    <row r="73" spans="1:26" ht="12.75" customHeight="1">
      <c r="A73" s="22">
        <v>5370049</v>
      </c>
      <c r="B73" s="23">
        <v>2422</v>
      </c>
      <c r="C73" s="23">
        <v>2473</v>
      </c>
      <c r="D73" s="23">
        <v>1538</v>
      </c>
      <c r="E73" s="23">
        <v>1193</v>
      </c>
      <c r="F73" s="24">
        <v>5432.9</v>
      </c>
      <c r="G73" s="25">
        <v>0.45</v>
      </c>
      <c r="H73" s="23">
        <v>815</v>
      </c>
      <c r="I73" s="23">
        <v>350</v>
      </c>
      <c r="J73" s="23">
        <v>50</v>
      </c>
      <c r="K73" s="23">
        <v>210</v>
      </c>
      <c r="L73" s="23">
        <v>180</v>
      </c>
      <c r="M73" s="23">
        <v>20</v>
      </c>
      <c r="N73" s="23">
        <v>0</v>
      </c>
      <c r="O73" s="11"/>
      <c r="P73" s="11"/>
      <c r="Q73" s="11"/>
      <c r="R73" s="11"/>
      <c r="S73" s="11"/>
      <c r="T73" s="11"/>
      <c r="U73" s="11"/>
      <c r="V73" s="11"/>
      <c r="W73" s="11"/>
      <c r="X73" s="11"/>
      <c r="Y73" s="11"/>
      <c r="Z73" s="11"/>
    </row>
    <row r="74" spans="1:26" ht="12.75" customHeight="1">
      <c r="A74" s="22">
        <v>5370050</v>
      </c>
      <c r="B74" s="23">
        <v>3697</v>
      </c>
      <c r="C74" s="23">
        <v>4341</v>
      </c>
      <c r="D74" s="23">
        <v>2097</v>
      </c>
      <c r="E74" s="23">
        <v>1761</v>
      </c>
      <c r="F74" s="24">
        <v>6701.1</v>
      </c>
      <c r="G74" s="25">
        <v>0.55000000000000004</v>
      </c>
      <c r="H74" s="23">
        <v>1275</v>
      </c>
      <c r="I74" s="23">
        <v>550</v>
      </c>
      <c r="J74" s="23">
        <v>200</v>
      </c>
      <c r="K74" s="23">
        <v>320</v>
      </c>
      <c r="L74" s="23">
        <v>165</v>
      </c>
      <c r="M74" s="23">
        <v>35</v>
      </c>
      <c r="N74" s="23">
        <v>0</v>
      </c>
      <c r="O74" s="11"/>
      <c r="P74" s="11"/>
      <c r="Q74" s="11"/>
      <c r="R74" s="11"/>
      <c r="S74" s="11"/>
      <c r="T74" s="11"/>
      <c r="U74" s="11"/>
      <c r="V74" s="11"/>
      <c r="W74" s="11"/>
      <c r="X74" s="11"/>
      <c r="Y74" s="11"/>
      <c r="Z74" s="11"/>
    </row>
    <row r="75" spans="1:26" ht="12.75" customHeight="1">
      <c r="A75" s="22">
        <v>5370051</v>
      </c>
      <c r="B75" s="23">
        <v>4334</v>
      </c>
      <c r="C75" s="23">
        <v>4236</v>
      </c>
      <c r="D75" s="23">
        <v>2220</v>
      </c>
      <c r="E75" s="23">
        <v>1917</v>
      </c>
      <c r="F75" s="24">
        <v>7917.4</v>
      </c>
      <c r="G75" s="25">
        <v>0.55000000000000004</v>
      </c>
      <c r="H75" s="23">
        <v>1505</v>
      </c>
      <c r="I75" s="23">
        <v>720</v>
      </c>
      <c r="J75" s="23">
        <v>175</v>
      </c>
      <c r="K75" s="23">
        <v>410</v>
      </c>
      <c r="L75" s="23">
        <v>145</v>
      </c>
      <c r="M75" s="23">
        <v>30</v>
      </c>
      <c r="N75" s="23">
        <v>25</v>
      </c>
      <c r="O75" s="11"/>
      <c r="P75" s="11"/>
      <c r="Q75" s="11"/>
      <c r="R75" s="11"/>
      <c r="S75" s="11"/>
      <c r="T75" s="11"/>
      <c r="U75" s="11"/>
      <c r="V75" s="11"/>
      <c r="W75" s="11"/>
      <c r="X75" s="11"/>
      <c r="Y75" s="11"/>
      <c r="Z75" s="11"/>
    </row>
    <row r="76" spans="1:26" ht="12.75" customHeight="1">
      <c r="A76" s="22">
        <v>5370052</v>
      </c>
      <c r="B76" s="23">
        <v>3549</v>
      </c>
      <c r="C76" s="23">
        <v>3772</v>
      </c>
      <c r="D76" s="23">
        <v>1935</v>
      </c>
      <c r="E76" s="23">
        <v>1622</v>
      </c>
      <c r="F76" s="24">
        <v>6757.4</v>
      </c>
      <c r="G76" s="25">
        <v>0.53</v>
      </c>
      <c r="H76" s="23">
        <v>1585</v>
      </c>
      <c r="I76" s="23">
        <v>925</v>
      </c>
      <c r="J76" s="23">
        <v>175</v>
      </c>
      <c r="K76" s="23">
        <v>335</v>
      </c>
      <c r="L76" s="23">
        <v>85</v>
      </c>
      <c r="M76" s="23">
        <v>60</v>
      </c>
      <c r="N76" s="23">
        <v>10</v>
      </c>
      <c r="O76" s="11"/>
      <c r="P76" s="11"/>
      <c r="Q76" s="11"/>
      <c r="R76" s="11"/>
      <c r="S76" s="11"/>
      <c r="T76" s="11"/>
      <c r="U76" s="11"/>
      <c r="V76" s="11"/>
      <c r="W76" s="11"/>
      <c r="X76" s="11"/>
      <c r="Y76" s="11"/>
      <c r="Z76" s="11"/>
    </row>
    <row r="77" spans="1:26" ht="12.75" customHeight="1">
      <c r="A77" s="22">
        <v>5370053</v>
      </c>
      <c r="B77" s="23">
        <v>3120</v>
      </c>
      <c r="C77" s="23">
        <v>3096</v>
      </c>
      <c r="D77" s="23">
        <v>1423</v>
      </c>
      <c r="E77" s="23">
        <v>1301</v>
      </c>
      <c r="F77" s="24">
        <v>6277.7</v>
      </c>
      <c r="G77" s="25">
        <v>0.5</v>
      </c>
      <c r="H77" s="23">
        <v>1425</v>
      </c>
      <c r="I77" s="23">
        <v>895</v>
      </c>
      <c r="J77" s="23">
        <v>160</v>
      </c>
      <c r="K77" s="23">
        <v>240</v>
      </c>
      <c r="L77" s="23">
        <v>80</v>
      </c>
      <c r="M77" s="23">
        <v>25</v>
      </c>
      <c r="N77" s="23">
        <v>25</v>
      </c>
      <c r="O77" s="11"/>
      <c r="P77" s="11"/>
      <c r="Q77" s="11"/>
      <c r="R77" s="11"/>
      <c r="S77" s="11"/>
      <c r="T77" s="11"/>
      <c r="U77" s="11"/>
      <c r="V77" s="11"/>
      <c r="W77" s="11"/>
      <c r="X77" s="11"/>
      <c r="Y77" s="11"/>
      <c r="Z77" s="11"/>
    </row>
    <row r="78" spans="1:26" ht="12.75" customHeight="1">
      <c r="A78" s="22">
        <v>5370054</v>
      </c>
      <c r="B78" s="23">
        <v>2560</v>
      </c>
      <c r="C78" s="23">
        <v>2732</v>
      </c>
      <c r="D78" s="23">
        <v>1233</v>
      </c>
      <c r="E78" s="23">
        <v>1153</v>
      </c>
      <c r="F78" s="24">
        <v>5279.4</v>
      </c>
      <c r="G78" s="25">
        <v>0.48</v>
      </c>
      <c r="H78" s="23">
        <v>1270</v>
      </c>
      <c r="I78" s="23">
        <v>855</v>
      </c>
      <c r="J78" s="23">
        <v>135</v>
      </c>
      <c r="K78" s="23">
        <v>185</v>
      </c>
      <c r="L78" s="23">
        <v>60</v>
      </c>
      <c r="M78" s="23">
        <v>15</v>
      </c>
      <c r="N78" s="23">
        <v>25</v>
      </c>
      <c r="O78" s="11"/>
      <c r="P78" s="11"/>
      <c r="Q78" s="11"/>
      <c r="R78" s="11"/>
      <c r="S78" s="11"/>
      <c r="T78" s="11"/>
      <c r="U78" s="11"/>
      <c r="V78" s="11"/>
      <c r="W78" s="11"/>
      <c r="X78" s="11"/>
      <c r="Y78" s="11"/>
      <c r="Z78" s="11"/>
    </row>
    <row r="79" spans="1:26" ht="12.75" customHeight="1">
      <c r="A79" s="22">
        <v>5370055</v>
      </c>
      <c r="B79" s="23">
        <v>2920</v>
      </c>
      <c r="C79" s="23">
        <v>2943</v>
      </c>
      <c r="D79" s="23">
        <v>1301</v>
      </c>
      <c r="E79" s="23">
        <v>1258</v>
      </c>
      <c r="F79" s="24">
        <v>5410.4</v>
      </c>
      <c r="G79" s="25">
        <v>0.54</v>
      </c>
      <c r="H79" s="23">
        <v>1505</v>
      </c>
      <c r="I79" s="23">
        <v>1095</v>
      </c>
      <c r="J79" s="23">
        <v>105</v>
      </c>
      <c r="K79" s="23">
        <v>220</v>
      </c>
      <c r="L79" s="23">
        <v>55</v>
      </c>
      <c r="M79" s="23">
        <v>15</v>
      </c>
      <c r="N79" s="23">
        <v>10</v>
      </c>
      <c r="O79" s="11"/>
      <c r="P79" s="11"/>
      <c r="Q79" s="11"/>
      <c r="R79" s="11"/>
      <c r="S79" s="11"/>
      <c r="T79" s="11"/>
      <c r="U79" s="11"/>
      <c r="V79" s="11"/>
      <c r="W79" s="11"/>
      <c r="X79" s="11"/>
      <c r="Y79" s="11"/>
      <c r="Z79" s="11"/>
    </row>
    <row r="80" spans="1:26" ht="12.75" customHeight="1">
      <c r="A80" s="22">
        <v>5370056</v>
      </c>
      <c r="B80" s="23">
        <v>3231</v>
      </c>
      <c r="C80" s="23">
        <v>3266</v>
      </c>
      <c r="D80" s="23">
        <v>1427</v>
      </c>
      <c r="E80" s="23">
        <v>1401</v>
      </c>
      <c r="F80" s="24">
        <v>2816.4</v>
      </c>
      <c r="G80" s="25">
        <v>1.1499999999999999</v>
      </c>
      <c r="H80" s="23">
        <v>1660</v>
      </c>
      <c r="I80" s="23">
        <v>1195</v>
      </c>
      <c r="J80" s="23">
        <v>165</v>
      </c>
      <c r="K80" s="23">
        <v>180</v>
      </c>
      <c r="L80" s="23">
        <v>65</v>
      </c>
      <c r="M80" s="23">
        <v>20</v>
      </c>
      <c r="N80" s="23">
        <v>40</v>
      </c>
      <c r="O80" s="11"/>
      <c r="P80" s="11"/>
      <c r="Q80" s="11"/>
      <c r="R80" s="11"/>
      <c r="S80" s="11"/>
      <c r="T80" s="11"/>
      <c r="U80" s="11"/>
      <c r="V80" s="11"/>
      <c r="W80" s="11"/>
      <c r="X80" s="11"/>
      <c r="Y80" s="11"/>
      <c r="Z80" s="11"/>
    </row>
    <row r="81" spans="1:26" ht="12.75" customHeight="1">
      <c r="A81" s="22">
        <v>5370057</v>
      </c>
      <c r="B81" s="23">
        <v>2997</v>
      </c>
      <c r="C81" s="23">
        <v>3070</v>
      </c>
      <c r="D81" s="23">
        <v>1418</v>
      </c>
      <c r="E81" s="23">
        <v>1334</v>
      </c>
      <c r="F81" s="24">
        <v>4916.3</v>
      </c>
      <c r="G81" s="25">
        <v>0.61</v>
      </c>
      <c r="H81" s="23">
        <v>1210</v>
      </c>
      <c r="I81" s="23">
        <v>795</v>
      </c>
      <c r="J81" s="23">
        <v>120</v>
      </c>
      <c r="K81" s="23">
        <v>190</v>
      </c>
      <c r="L81" s="23">
        <v>85</v>
      </c>
      <c r="M81" s="23">
        <v>10</v>
      </c>
      <c r="N81" s="23">
        <v>20</v>
      </c>
      <c r="O81" s="11"/>
      <c r="P81" s="11"/>
      <c r="Q81" s="11"/>
      <c r="R81" s="11"/>
      <c r="S81" s="11"/>
      <c r="T81" s="11"/>
      <c r="U81" s="11"/>
      <c r="V81" s="11"/>
      <c r="W81" s="11"/>
      <c r="X81" s="11"/>
      <c r="Y81" s="11"/>
      <c r="Z81" s="11"/>
    </row>
    <row r="82" spans="1:26" ht="12.75" customHeight="1">
      <c r="A82" s="22">
        <v>5370058</v>
      </c>
      <c r="B82" s="23">
        <v>2382</v>
      </c>
      <c r="C82" s="23">
        <v>2361</v>
      </c>
      <c r="D82" s="23">
        <v>1181</v>
      </c>
      <c r="E82" s="23">
        <v>1060</v>
      </c>
      <c r="F82" s="24">
        <v>3386.4</v>
      </c>
      <c r="G82" s="25">
        <v>0.7</v>
      </c>
      <c r="H82" s="23">
        <v>985</v>
      </c>
      <c r="I82" s="23">
        <v>535</v>
      </c>
      <c r="J82" s="23">
        <v>140</v>
      </c>
      <c r="K82" s="23">
        <v>185</v>
      </c>
      <c r="L82" s="23">
        <v>100</v>
      </c>
      <c r="M82" s="23">
        <v>15</v>
      </c>
      <c r="N82" s="23">
        <v>0</v>
      </c>
      <c r="O82" s="11"/>
      <c r="P82" s="11"/>
      <c r="Q82" s="11"/>
      <c r="R82" s="11"/>
      <c r="S82" s="11"/>
      <c r="T82" s="11"/>
      <c r="U82" s="11"/>
      <c r="V82" s="11"/>
      <c r="W82" s="11"/>
      <c r="X82" s="11"/>
      <c r="Y82" s="11"/>
      <c r="Z82" s="11"/>
    </row>
    <row r="83" spans="1:26" ht="12.75" customHeight="1">
      <c r="A83" s="22">
        <v>5370059</v>
      </c>
      <c r="B83" s="23">
        <v>3026</v>
      </c>
      <c r="C83" s="23">
        <v>3173</v>
      </c>
      <c r="D83" s="23">
        <v>1349</v>
      </c>
      <c r="E83" s="23">
        <v>1246</v>
      </c>
      <c r="F83" s="24">
        <v>4191.1000000000004</v>
      </c>
      <c r="G83" s="25">
        <v>0.72</v>
      </c>
      <c r="H83" s="23">
        <v>1355</v>
      </c>
      <c r="I83" s="23">
        <v>860</v>
      </c>
      <c r="J83" s="23">
        <v>135</v>
      </c>
      <c r="K83" s="23">
        <v>195</v>
      </c>
      <c r="L83" s="23">
        <v>145</v>
      </c>
      <c r="M83" s="23">
        <v>10</v>
      </c>
      <c r="N83" s="23">
        <v>0</v>
      </c>
      <c r="O83" s="11"/>
      <c r="P83" s="11"/>
      <c r="Q83" s="11"/>
      <c r="R83" s="11"/>
      <c r="S83" s="11"/>
      <c r="T83" s="11"/>
      <c r="U83" s="11"/>
      <c r="V83" s="11"/>
      <c r="W83" s="11"/>
      <c r="X83" s="11"/>
      <c r="Y83" s="11"/>
      <c r="Z83" s="11"/>
    </row>
    <row r="84" spans="1:26" ht="12.75" customHeight="1">
      <c r="A84" s="22">
        <v>5370060</v>
      </c>
      <c r="B84" s="23">
        <v>2629</v>
      </c>
      <c r="C84" s="23">
        <v>2770</v>
      </c>
      <c r="D84" s="23">
        <v>1119</v>
      </c>
      <c r="E84" s="23">
        <v>1020</v>
      </c>
      <c r="F84" s="24">
        <v>3913.4</v>
      </c>
      <c r="G84" s="25">
        <v>0.67</v>
      </c>
      <c r="H84" s="23">
        <v>1130</v>
      </c>
      <c r="I84" s="23">
        <v>680</v>
      </c>
      <c r="J84" s="23">
        <v>95</v>
      </c>
      <c r="K84" s="23">
        <v>245</v>
      </c>
      <c r="L84" s="23">
        <v>80</v>
      </c>
      <c r="M84" s="23">
        <v>10</v>
      </c>
      <c r="N84" s="23">
        <v>10</v>
      </c>
      <c r="O84" s="11"/>
      <c r="P84" s="11"/>
      <c r="Q84" s="11"/>
      <c r="R84" s="11"/>
      <c r="S84" s="11"/>
      <c r="T84" s="11"/>
      <c r="U84" s="11"/>
      <c r="V84" s="11"/>
      <c r="W84" s="11"/>
      <c r="X84" s="11"/>
      <c r="Y84" s="11"/>
      <c r="Z84" s="11"/>
    </row>
    <row r="85" spans="1:26" ht="12.75" customHeight="1">
      <c r="A85" s="22">
        <v>5370061</v>
      </c>
      <c r="B85" s="23">
        <v>3012</v>
      </c>
      <c r="C85" s="23">
        <v>3151</v>
      </c>
      <c r="D85" s="23">
        <v>1468</v>
      </c>
      <c r="E85" s="23">
        <v>1169</v>
      </c>
      <c r="F85" s="24">
        <v>5025.8999999999996</v>
      </c>
      <c r="G85" s="25">
        <v>0.6</v>
      </c>
      <c r="H85" s="23">
        <v>955</v>
      </c>
      <c r="I85" s="23">
        <v>520</v>
      </c>
      <c r="J85" s="23">
        <v>70</v>
      </c>
      <c r="K85" s="23">
        <v>265</v>
      </c>
      <c r="L85" s="23">
        <v>65</v>
      </c>
      <c r="M85" s="23">
        <v>30</v>
      </c>
      <c r="N85" s="23">
        <v>10</v>
      </c>
      <c r="O85" s="11"/>
      <c r="P85" s="11"/>
      <c r="Q85" s="11"/>
      <c r="R85" s="11"/>
      <c r="S85" s="11"/>
      <c r="T85" s="11"/>
      <c r="U85" s="11"/>
      <c r="V85" s="11"/>
      <c r="W85" s="11"/>
      <c r="X85" s="11"/>
      <c r="Y85" s="11"/>
      <c r="Z85" s="11"/>
    </row>
    <row r="86" spans="1:26" ht="12.75" customHeight="1">
      <c r="A86" s="22">
        <v>5370062</v>
      </c>
      <c r="B86" s="23">
        <v>3312</v>
      </c>
      <c r="C86" s="23">
        <v>3395</v>
      </c>
      <c r="D86" s="23">
        <v>1613</v>
      </c>
      <c r="E86" s="23">
        <v>1345</v>
      </c>
      <c r="F86" s="24">
        <v>5611.7</v>
      </c>
      <c r="G86" s="25">
        <v>0.59</v>
      </c>
      <c r="H86" s="23">
        <v>1295</v>
      </c>
      <c r="I86" s="23">
        <v>705</v>
      </c>
      <c r="J86" s="23">
        <v>130</v>
      </c>
      <c r="K86" s="23">
        <v>295</v>
      </c>
      <c r="L86" s="23">
        <v>90</v>
      </c>
      <c r="M86" s="23">
        <v>45</v>
      </c>
      <c r="N86" s="23">
        <v>30</v>
      </c>
      <c r="O86" s="11"/>
      <c r="P86" s="11"/>
      <c r="Q86" s="11"/>
      <c r="R86" s="11"/>
      <c r="S86" s="11"/>
      <c r="T86" s="11"/>
      <c r="U86" s="11"/>
      <c r="V86" s="11"/>
      <c r="W86" s="11"/>
      <c r="X86" s="11"/>
      <c r="Y86" s="11"/>
      <c r="Z86" s="11"/>
    </row>
    <row r="87" spans="1:26" ht="12.75" customHeight="1">
      <c r="A87" s="22">
        <v>5370063</v>
      </c>
      <c r="B87" s="23">
        <v>2705</v>
      </c>
      <c r="C87" s="23">
        <v>3381</v>
      </c>
      <c r="D87" s="23">
        <v>1483</v>
      </c>
      <c r="E87" s="23">
        <v>1142</v>
      </c>
      <c r="F87" s="24">
        <v>4722.3999999999996</v>
      </c>
      <c r="G87" s="25">
        <v>0.56999999999999995</v>
      </c>
      <c r="H87" s="23">
        <v>925</v>
      </c>
      <c r="I87" s="23">
        <v>410</v>
      </c>
      <c r="J87" s="23">
        <v>95</v>
      </c>
      <c r="K87" s="23">
        <v>225</v>
      </c>
      <c r="L87" s="23">
        <v>165</v>
      </c>
      <c r="M87" s="23">
        <v>20</v>
      </c>
      <c r="N87" s="23">
        <v>0</v>
      </c>
      <c r="O87" s="11"/>
      <c r="P87" s="11"/>
      <c r="Q87" s="11"/>
      <c r="R87" s="11"/>
      <c r="S87" s="11"/>
      <c r="T87" s="11"/>
      <c r="U87" s="11"/>
      <c r="V87" s="11"/>
      <c r="W87" s="11"/>
      <c r="X87" s="11"/>
      <c r="Y87" s="11"/>
      <c r="Z87" s="11"/>
    </row>
    <row r="88" spans="1:26" ht="12.75" customHeight="1">
      <c r="A88" s="22">
        <v>5370064</v>
      </c>
      <c r="B88" s="23">
        <v>1689</v>
      </c>
      <c r="C88" s="23">
        <v>1658</v>
      </c>
      <c r="D88" s="23">
        <v>797</v>
      </c>
      <c r="E88" s="23">
        <v>702</v>
      </c>
      <c r="F88" s="24">
        <v>2954.9</v>
      </c>
      <c r="G88" s="25">
        <v>0.56999999999999995</v>
      </c>
      <c r="H88" s="23">
        <v>805</v>
      </c>
      <c r="I88" s="23">
        <v>445</v>
      </c>
      <c r="J88" s="23">
        <v>40</v>
      </c>
      <c r="K88" s="23">
        <v>140</v>
      </c>
      <c r="L88" s="23">
        <v>140</v>
      </c>
      <c r="M88" s="23">
        <v>40</v>
      </c>
      <c r="N88" s="23">
        <v>0</v>
      </c>
      <c r="O88" s="11"/>
      <c r="P88" s="11"/>
      <c r="Q88" s="11"/>
      <c r="R88" s="11"/>
      <c r="S88" s="11"/>
      <c r="T88" s="11"/>
      <c r="U88" s="11"/>
      <c r="V88" s="11"/>
      <c r="W88" s="11"/>
      <c r="X88" s="11"/>
      <c r="Y88" s="11"/>
      <c r="Z88" s="11"/>
    </row>
    <row r="89" spans="1:26" ht="12.75" customHeight="1">
      <c r="A89" s="22">
        <v>5370065</v>
      </c>
      <c r="B89" s="23">
        <v>2410</v>
      </c>
      <c r="C89" s="23">
        <v>2413</v>
      </c>
      <c r="D89" s="23">
        <v>994</v>
      </c>
      <c r="E89" s="23">
        <v>935</v>
      </c>
      <c r="F89" s="24">
        <v>1381</v>
      </c>
      <c r="G89" s="25">
        <v>1.75</v>
      </c>
      <c r="H89" s="23">
        <v>990</v>
      </c>
      <c r="I89" s="23">
        <v>525</v>
      </c>
      <c r="J89" s="23">
        <v>85</v>
      </c>
      <c r="K89" s="23">
        <v>230</v>
      </c>
      <c r="L89" s="23">
        <v>85</v>
      </c>
      <c r="M89" s="23">
        <v>50</v>
      </c>
      <c r="N89" s="23">
        <v>10</v>
      </c>
      <c r="O89" s="11"/>
      <c r="P89" s="11"/>
      <c r="Q89" s="11"/>
      <c r="R89" s="11"/>
      <c r="S89" s="11"/>
      <c r="T89" s="11"/>
      <c r="U89" s="11"/>
      <c r="V89" s="11"/>
      <c r="W89" s="11"/>
      <c r="X89" s="11"/>
      <c r="Y89" s="11"/>
      <c r="Z89" s="11"/>
    </row>
    <row r="90" spans="1:26" ht="12.75" customHeight="1">
      <c r="A90" s="22">
        <v>5370066</v>
      </c>
      <c r="B90" s="23">
        <v>4965</v>
      </c>
      <c r="C90" s="23">
        <v>5189</v>
      </c>
      <c r="D90" s="23">
        <v>2306</v>
      </c>
      <c r="E90" s="23">
        <v>2055</v>
      </c>
      <c r="F90" s="24">
        <v>3401.2</v>
      </c>
      <c r="G90" s="25">
        <v>1.46</v>
      </c>
      <c r="H90" s="23">
        <v>2150</v>
      </c>
      <c r="I90" s="23">
        <v>1370</v>
      </c>
      <c r="J90" s="23">
        <v>155</v>
      </c>
      <c r="K90" s="23">
        <v>340</v>
      </c>
      <c r="L90" s="23">
        <v>205</v>
      </c>
      <c r="M90" s="23">
        <v>40</v>
      </c>
      <c r="N90" s="23">
        <v>40</v>
      </c>
      <c r="O90" s="11"/>
      <c r="P90" s="11"/>
      <c r="Q90" s="11"/>
      <c r="R90" s="11"/>
      <c r="S90" s="11"/>
      <c r="T90" s="11"/>
      <c r="U90" s="11"/>
      <c r="V90" s="11"/>
      <c r="W90" s="11"/>
      <c r="X90" s="11"/>
      <c r="Y90" s="11"/>
      <c r="Z90" s="11"/>
    </row>
    <row r="91" spans="1:26" ht="12.75" customHeight="1">
      <c r="A91" s="22">
        <v>5370067</v>
      </c>
      <c r="B91" s="23">
        <v>1855</v>
      </c>
      <c r="C91" s="23">
        <v>1687</v>
      </c>
      <c r="D91" s="23">
        <v>762</v>
      </c>
      <c r="E91" s="23">
        <v>686</v>
      </c>
      <c r="F91" s="24">
        <v>782.2</v>
      </c>
      <c r="G91" s="25">
        <v>2.37</v>
      </c>
      <c r="H91" s="23">
        <v>610</v>
      </c>
      <c r="I91" s="23">
        <v>360</v>
      </c>
      <c r="J91" s="23">
        <v>60</v>
      </c>
      <c r="K91" s="23">
        <v>130</v>
      </c>
      <c r="L91" s="23">
        <v>40</v>
      </c>
      <c r="M91" s="23">
        <v>10</v>
      </c>
      <c r="N91" s="23">
        <v>10</v>
      </c>
      <c r="O91" s="11"/>
      <c r="P91" s="11"/>
      <c r="Q91" s="11"/>
      <c r="R91" s="11"/>
      <c r="S91" s="11"/>
      <c r="T91" s="11"/>
      <c r="U91" s="11"/>
      <c r="V91" s="11"/>
      <c r="W91" s="11"/>
      <c r="X91" s="11"/>
      <c r="Y91" s="11"/>
      <c r="Z91" s="11"/>
    </row>
    <row r="92" spans="1:26" ht="12.75" customHeight="1">
      <c r="A92" s="22">
        <v>5370068</v>
      </c>
      <c r="B92" s="23">
        <v>857</v>
      </c>
      <c r="C92" s="23">
        <v>881</v>
      </c>
      <c r="D92" s="23">
        <v>418</v>
      </c>
      <c r="E92" s="23">
        <v>381</v>
      </c>
      <c r="F92" s="24">
        <v>173.2</v>
      </c>
      <c r="G92" s="25">
        <v>4.95</v>
      </c>
      <c r="H92" s="23">
        <v>265</v>
      </c>
      <c r="I92" s="23">
        <v>150</v>
      </c>
      <c r="J92" s="23">
        <v>30</v>
      </c>
      <c r="K92" s="23">
        <v>50</v>
      </c>
      <c r="L92" s="23">
        <v>30</v>
      </c>
      <c r="M92" s="23">
        <v>0</v>
      </c>
      <c r="N92" s="23">
        <v>0</v>
      </c>
      <c r="O92" s="11"/>
      <c r="P92" s="11"/>
      <c r="Q92" s="11"/>
      <c r="R92" s="11"/>
      <c r="S92" s="11"/>
      <c r="T92" s="11"/>
      <c r="U92" s="11"/>
      <c r="V92" s="11"/>
      <c r="W92" s="11"/>
      <c r="X92" s="11"/>
      <c r="Y92" s="11"/>
      <c r="Z92" s="11"/>
    </row>
    <row r="93" spans="1:26" ht="12.75" customHeight="1">
      <c r="A93" s="22">
        <v>5370069</v>
      </c>
      <c r="B93" s="23">
        <v>851</v>
      </c>
      <c r="C93" s="23">
        <v>883</v>
      </c>
      <c r="D93" s="23">
        <v>390</v>
      </c>
      <c r="E93" s="23">
        <v>368</v>
      </c>
      <c r="F93" s="24">
        <v>153.80000000000001</v>
      </c>
      <c r="G93" s="25">
        <v>5.53</v>
      </c>
      <c r="H93" s="23">
        <v>435</v>
      </c>
      <c r="I93" s="23">
        <v>305</v>
      </c>
      <c r="J93" s="23">
        <v>20</v>
      </c>
      <c r="K93" s="23">
        <v>55</v>
      </c>
      <c r="L93" s="23">
        <v>35</v>
      </c>
      <c r="M93" s="23">
        <v>0</v>
      </c>
      <c r="N93" s="23">
        <v>10</v>
      </c>
      <c r="O93" s="11"/>
      <c r="P93" s="11"/>
      <c r="Q93" s="11"/>
      <c r="R93" s="11"/>
      <c r="S93" s="11"/>
      <c r="T93" s="11"/>
      <c r="U93" s="11"/>
      <c r="V93" s="11"/>
      <c r="W93" s="11"/>
      <c r="X93" s="11"/>
      <c r="Y93" s="11"/>
      <c r="Z93" s="11"/>
    </row>
    <row r="94" spans="1:26" ht="12.75" customHeight="1">
      <c r="A94" s="22">
        <v>5370070</v>
      </c>
      <c r="B94" s="23">
        <v>2101</v>
      </c>
      <c r="C94" s="23">
        <v>2207</v>
      </c>
      <c r="D94" s="23">
        <v>910</v>
      </c>
      <c r="E94" s="23">
        <v>870</v>
      </c>
      <c r="F94" s="24">
        <v>886.9</v>
      </c>
      <c r="G94" s="25">
        <v>2.37</v>
      </c>
      <c r="H94" s="23">
        <v>1030</v>
      </c>
      <c r="I94" s="23">
        <v>785</v>
      </c>
      <c r="J94" s="23">
        <v>55</v>
      </c>
      <c r="K94" s="23">
        <v>125</v>
      </c>
      <c r="L94" s="23">
        <v>50</v>
      </c>
      <c r="M94" s="23">
        <v>0</v>
      </c>
      <c r="N94" s="23">
        <v>10</v>
      </c>
      <c r="O94" s="11"/>
      <c r="P94" s="11"/>
      <c r="Q94" s="11"/>
      <c r="R94" s="11"/>
      <c r="S94" s="11"/>
      <c r="T94" s="11"/>
      <c r="U94" s="11"/>
      <c r="V94" s="11"/>
      <c r="W94" s="11"/>
      <c r="X94" s="11"/>
      <c r="Y94" s="11"/>
      <c r="Z94" s="11"/>
    </row>
    <row r="95" spans="1:26" ht="12.75" customHeight="1">
      <c r="A95" s="22">
        <v>5370071</v>
      </c>
      <c r="B95" s="23">
        <v>6532</v>
      </c>
      <c r="C95" s="23">
        <v>6612</v>
      </c>
      <c r="D95" s="23">
        <v>2860</v>
      </c>
      <c r="E95" s="23">
        <v>2718</v>
      </c>
      <c r="F95" s="24">
        <v>3449.9</v>
      </c>
      <c r="G95" s="25">
        <v>1.89</v>
      </c>
      <c r="H95" s="23">
        <v>2355</v>
      </c>
      <c r="I95" s="23">
        <v>1470</v>
      </c>
      <c r="J95" s="23">
        <v>175</v>
      </c>
      <c r="K95" s="23">
        <v>570</v>
      </c>
      <c r="L95" s="23">
        <v>90</v>
      </c>
      <c r="M95" s="23">
        <v>20</v>
      </c>
      <c r="N95" s="23">
        <v>30</v>
      </c>
      <c r="O95" s="11"/>
      <c r="P95" s="11"/>
      <c r="Q95" s="11"/>
      <c r="R95" s="11"/>
      <c r="S95" s="11"/>
      <c r="T95" s="11"/>
      <c r="U95" s="11"/>
      <c r="V95" s="11"/>
      <c r="W95" s="11"/>
      <c r="X95" s="11"/>
      <c r="Y95" s="11"/>
      <c r="Z95" s="11"/>
    </row>
    <row r="96" spans="1:26" ht="12.75" customHeight="1">
      <c r="A96" s="22">
        <v>5370072.0099999998</v>
      </c>
      <c r="B96" s="23">
        <v>115</v>
      </c>
      <c r="C96" s="23">
        <v>120</v>
      </c>
      <c r="D96" s="23">
        <v>50</v>
      </c>
      <c r="E96" s="23">
        <v>47</v>
      </c>
      <c r="F96" s="24">
        <v>25</v>
      </c>
      <c r="G96" s="25">
        <v>4.59</v>
      </c>
      <c r="H96" s="23">
        <v>55</v>
      </c>
      <c r="I96" s="23">
        <v>45</v>
      </c>
      <c r="J96" s="23">
        <v>0</v>
      </c>
      <c r="K96" s="23">
        <v>10</v>
      </c>
      <c r="L96" s="23">
        <v>0</v>
      </c>
      <c r="M96" s="23">
        <v>0</v>
      </c>
      <c r="N96" s="23">
        <v>0</v>
      </c>
      <c r="O96" s="11"/>
      <c r="P96" s="11"/>
      <c r="Q96" s="11"/>
      <c r="R96" s="11"/>
      <c r="S96" s="11"/>
      <c r="T96" s="11"/>
      <c r="U96" s="11"/>
      <c r="V96" s="11"/>
      <c r="W96" s="11"/>
      <c r="X96" s="11"/>
      <c r="Y96" s="11"/>
      <c r="Z96" s="11"/>
    </row>
    <row r="97" spans="1:26" ht="12.75" customHeight="1">
      <c r="A97" s="22">
        <v>5370072.0199999996</v>
      </c>
      <c r="B97" s="23">
        <v>3993</v>
      </c>
      <c r="C97" s="23">
        <v>3931</v>
      </c>
      <c r="D97" s="23">
        <v>1824</v>
      </c>
      <c r="E97" s="23">
        <v>1771</v>
      </c>
      <c r="F97" s="24">
        <v>2857.7</v>
      </c>
      <c r="G97" s="25">
        <v>1.4</v>
      </c>
      <c r="H97" s="23">
        <v>1320</v>
      </c>
      <c r="I97" s="23">
        <v>850</v>
      </c>
      <c r="J97" s="23">
        <v>140</v>
      </c>
      <c r="K97" s="23">
        <v>185</v>
      </c>
      <c r="L97" s="23">
        <v>125</v>
      </c>
      <c r="M97" s="23">
        <v>10</v>
      </c>
      <c r="N97" s="23">
        <v>10</v>
      </c>
      <c r="O97" s="11"/>
      <c r="P97" s="11"/>
      <c r="Q97" s="11"/>
      <c r="R97" s="11"/>
      <c r="S97" s="11"/>
      <c r="T97" s="11"/>
      <c r="U97" s="11"/>
      <c r="V97" s="11"/>
      <c r="W97" s="11"/>
      <c r="X97" s="11"/>
      <c r="Y97" s="11"/>
      <c r="Z97" s="11"/>
    </row>
    <row r="98" spans="1:26" ht="12.75" customHeight="1">
      <c r="A98" s="22">
        <v>5370072.0300000003</v>
      </c>
      <c r="B98" s="23">
        <v>6550</v>
      </c>
      <c r="C98" s="23">
        <v>7055</v>
      </c>
      <c r="D98" s="23">
        <v>2920</v>
      </c>
      <c r="E98" s="23">
        <v>2733</v>
      </c>
      <c r="F98" s="24">
        <v>9300</v>
      </c>
      <c r="G98" s="25">
        <v>0.7</v>
      </c>
      <c r="H98" s="23">
        <v>2500</v>
      </c>
      <c r="I98" s="23">
        <v>1680</v>
      </c>
      <c r="J98" s="23">
        <v>195</v>
      </c>
      <c r="K98" s="23">
        <v>325</v>
      </c>
      <c r="L98" s="23">
        <v>240</v>
      </c>
      <c r="M98" s="23">
        <v>30</v>
      </c>
      <c r="N98" s="23">
        <v>30</v>
      </c>
      <c r="O98" s="11"/>
      <c r="P98" s="11"/>
      <c r="Q98" s="11"/>
      <c r="R98" s="11"/>
      <c r="S98" s="11"/>
      <c r="T98" s="11"/>
      <c r="U98" s="11"/>
      <c r="V98" s="11"/>
      <c r="W98" s="11"/>
      <c r="X98" s="11"/>
      <c r="Y98" s="11"/>
      <c r="Z98" s="11"/>
    </row>
    <row r="99" spans="1:26" ht="12.75" customHeight="1">
      <c r="A99" s="22">
        <v>5370072.04</v>
      </c>
      <c r="B99" s="23">
        <v>3391</v>
      </c>
      <c r="C99" s="23">
        <v>3461</v>
      </c>
      <c r="D99" s="23">
        <v>1264</v>
      </c>
      <c r="E99" s="23">
        <v>1245</v>
      </c>
      <c r="F99" s="24">
        <v>3753.6</v>
      </c>
      <c r="G99" s="25">
        <v>0.9</v>
      </c>
      <c r="H99" s="23">
        <v>1595</v>
      </c>
      <c r="I99" s="23">
        <v>1215</v>
      </c>
      <c r="J99" s="23">
        <v>135</v>
      </c>
      <c r="K99" s="23">
        <v>135</v>
      </c>
      <c r="L99" s="23">
        <v>75</v>
      </c>
      <c r="M99" s="23">
        <v>10</v>
      </c>
      <c r="N99" s="23">
        <v>20</v>
      </c>
      <c r="O99" s="11"/>
      <c r="P99" s="11"/>
      <c r="Q99" s="11"/>
      <c r="R99" s="11"/>
      <c r="S99" s="11"/>
      <c r="T99" s="11"/>
      <c r="U99" s="11"/>
      <c r="V99" s="11"/>
      <c r="W99" s="11"/>
      <c r="X99" s="11"/>
      <c r="Y99" s="11"/>
      <c r="Z99" s="11"/>
    </row>
    <row r="100" spans="1:26" ht="12.75" customHeight="1">
      <c r="A100" s="22">
        <v>5370073</v>
      </c>
      <c r="B100" s="23">
        <v>1176</v>
      </c>
      <c r="C100" s="23">
        <v>1162</v>
      </c>
      <c r="D100" s="23">
        <v>631</v>
      </c>
      <c r="E100" s="23">
        <v>546</v>
      </c>
      <c r="F100" s="24">
        <v>645.5</v>
      </c>
      <c r="G100" s="25">
        <v>1.82</v>
      </c>
      <c r="H100" s="23">
        <v>660</v>
      </c>
      <c r="I100" s="23">
        <v>570</v>
      </c>
      <c r="J100" s="23">
        <v>35</v>
      </c>
      <c r="K100" s="23">
        <v>35</v>
      </c>
      <c r="L100" s="23">
        <v>10</v>
      </c>
      <c r="M100" s="23">
        <v>10</v>
      </c>
      <c r="N100" s="23">
        <v>10</v>
      </c>
      <c r="O100" s="11"/>
      <c r="P100" s="11"/>
      <c r="Q100" s="11"/>
      <c r="R100" s="11"/>
      <c r="S100" s="11"/>
      <c r="T100" s="11"/>
      <c r="U100" s="11"/>
      <c r="V100" s="11"/>
      <c r="W100" s="11"/>
      <c r="X100" s="11"/>
      <c r="Y100" s="11"/>
      <c r="Z100" s="11"/>
    </row>
    <row r="101" spans="1:26" ht="12.75" customHeight="1">
      <c r="A101" s="22">
        <v>5370080.0099999998</v>
      </c>
      <c r="B101" s="23">
        <v>2197</v>
      </c>
      <c r="C101" s="23">
        <v>2447</v>
      </c>
      <c r="D101" s="23">
        <v>804</v>
      </c>
      <c r="E101" s="23">
        <v>776</v>
      </c>
      <c r="F101" s="24">
        <v>40</v>
      </c>
      <c r="G101" s="25">
        <v>54.92</v>
      </c>
      <c r="H101" s="23">
        <v>1020</v>
      </c>
      <c r="I101" s="23">
        <v>905</v>
      </c>
      <c r="J101" s="23">
        <v>60</v>
      </c>
      <c r="K101" s="23">
        <v>25</v>
      </c>
      <c r="L101" s="23">
        <v>0</v>
      </c>
      <c r="M101" s="23">
        <v>0</v>
      </c>
      <c r="N101" s="23">
        <v>20</v>
      </c>
      <c r="O101" s="11"/>
      <c r="P101" s="11"/>
      <c r="Q101" s="11"/>
      <c r="R101" s="11"/>
      <c r="S101" s="11"/>
      <c r="T101" s="11"/>
      <c r="U101" s="11"/>
      <c r="V101" s="11"/>
      <c r="W101" s="11"/>
      <c r="X101" s="11"/>
      <c r="Y101" s="11"/>
      <c r="Z101" s="11"/>
    </row>
    <row r="102" spans="1:26" ht="12.75" customHeight="1">
      <c r="A102" s="22">
        <v>5370080.0300000003</v>
      </c>
      <c r="B102" s="23">
        <v>6339</v>
      </c>
      <c r="C102" s="23">
        <v>4551</v>
      </c>
      <c r="D102" s="23">
        <v>2188</v>
      </c>
      <c r="E102" s="23">
        <v>2168</v>
      </c>
      <c r="F102" s="24">
        <v>1326.8</v>
      </c>
      <c r="G102" s="25">
        <v>4.78</v>
      </c>
      <c r="H102" s="23">
        <v>2875</v>
      </c>
      <c r="I102" s="23">
        <v>2475</v>
      </c>
      <c r="J102" s="23">
        <v>200</v>
      </c>
      <c r="K102" s="23">
        <v>165</v>
      </c>
      <c r="L102" s="23">
        <v>20</v>
      </c>
      <c r="M102" s="23">
        <v>0</v>
      </c>
      <c r="N102" s="23">
        <v>20</v>
      </c>
      <c r="O102" s="11"/>
      <c r="P102" s="11"/>
      <c r="Q102" s="11"/>
      <c r="R102" s="11"/>
      <c r="S102" s="11"/>
      <c r="T102" s="11"/>
      <c r="U102" s="11"/>
      <c r="V102" s="11"/>
      <c r="W102" s="11"/>
      <c r="X102" s="11"/>
      <c r="Y102" s="11"/>
      <c r="Z102" s="11"/>
    </row>
    <row r="103" spans="1:26" ht="12.75" customHeight="1">
      <c r="A103" s="22">
        <v>5370080.0499999998</v>
      </c>
      <c r="B103" s="23">
        <v>7111</v>
      </c>
      <c r="C103" s="23">
        <v>6546</v>
      </c>
      <c r="D103" s="23">
        <v>2138</v>
      </c>
      <c r="E103" s="23">
        <v>2118</v>
      </c>
      <c r="F103" s="24">
        <v>2066.6999999999998</v>
      </c>
      <c r="G103" s="25">
        <v>3.44</v>
      </c>
      <c r="H103" s="23">
        <v>3635</v>
      </c>
      <c r="I103" s="23">
        <v>3150</v>
      </c>
      <c r="J103" s="23">
        <v>250</v>
      </c>
      <c r="K103" s="23">
        <v>175</v>
      </c>
      <c r="L103" s="23">
        <v>55</v>
      </c>
      <c r="M103" s="23">
        <v>0</v>
      </c>
      <c r="N103" s="23">
        <v>0</v>
      </c>
      <c r="O103" s="11"/>
      <c r="P103" s="11"/>
      <c r="Q103" s="11"/>
      <c r="R103" s="11"/>
      <c r="S103" s="11"/>
      <c r="T103" s="11"/>
      <c r="U103" s="11"/>
      <c r="V103" s="11"/>
      <c r="W103" s="11"/>
      <c r="X103" s="11"/>
      <c r="Y103" s="11"/>
      <c r="Z103" s="11"/>
    </row>
    <row r="104" spans="1:26" ht="12.75" customHeight="1">
      <c r="A104" s="22">
        <v>5370080.0599999996</v>
      </c>
      <c r="B104" s="23">
        <v>5276</v>
      </c>
      <c r="C104" s="23">
        <v>5454</v>
      </c>
      <c r="D104" s="23">
        <v>1654</v>
      </c>
      <c r="E104" s="23">
        <v>1650</v>
      </c>
      <c r="F104" s="24">
        <v>2445.1</v>
      </c>
      <c r="G104" s="25">
        <v>2.16</v>
      </c>
      <c r="H104" s="23">
        <v>2680</v>
      </c>
      <c r="I104" s="23">
        <v>2315</v>
      </c>
      <c r="J104" s="23">
        <v>165</v>
      </c>
      <c r="K104" s="23">
        <v>150</v>
      </c>
      <c r="L104" s="23">
        <v>40</v>
      </c>
      <c r="M104" s="23">
        <v>0</v>
      </c>
      <c r="N104" s="23">
        <v>0</v>
      </c>
      <c r="O104" s="11"/>
      <c r="P104" s="11"/>
      <c r="Q104" s="11"/>
      <c r="R104" s="11"/>
      <c r="S104" s="11"/>
      <c r="T104" s="11"/>
      <c r="U104" s="11"/>
      <c r="V104" s="11"/>
      <c r="W104" s="11"/>
      <c r="X104" s="11"/>
      <c r="Y104" s="11"/>
      <c r="Z104" s="11"/>
    </row>
    <row r="105" spans="1:26" ht="12.75" customHeight="1">
      <c r="A105" s="22">
        <v>5370080.0700000003</v>
      </c>
      <c r="B105" s="23">
        <v>3046</v>
      </c>
      <c r="C105" s="23">
        <v>2130</v>
      </c>
      <c r="D105" s="23">
        <v>978</v>
      </c>
      <c r="E105" s="23">
        <v>969</v>
      </c>
      <c r="F105" s="24">
        <v>2139.3000000000002</v>
      </c>
      <c r="G105" s="25">
        <v>1.42</v>
      </c>
      <c r="H105" s="23">
        <v>1635</v>
      </c>
      <c r="I105" s="23">
        <v>1470</v>
      </c>
      <c r="J105" s="23">
        <v>105</v>
      </c>
      <c r="K105" s="23">
        <v>40</v>
      </c>
      <c r="L105" s="23">
        <v>15</v>
      </c>
      <c r="M105" s="23">
        <v>0</v>
      </c>
      <c r="N105" s="23">
        <v>15</v>
      </c>
      <c r="O105" s="11"/>
      <c r="P105" s="11"/>
      <c r="Q105" s="11"/>
      <c r="R105" s="11"/>
      <c r="S105" s="11"/>
      <c r="T105" s="11"/>
      <c r="U105" s="11"/>
      <c r="V105" s="11"/>
      <c r="W105" s="11"/>
      <c r="X105" s="11"/>
      <c r="Y105" s="11"/>
      <c r="Z105" s="11"/>
    </row>
    <row r="106" spans="1:26" ht="12.75" customHeight="1">
      <c r="A106" s="22">
        <v>5370081</v>
      </c>
      <c r="B106" s="23">
        <v>2340</v>
      </c>
      <c r="C106" s="23">
        <v>2291</v>
      </c>
      <c r="D106" s="23">
        <v>1123</v>
      </c>
      <c r="E106" s="23">
        <v>1099</v>
      </c>
      <c r="F106" s="24">
        <v>2389.5</v>
      </c>
      <c r="G106" s="25">
        <v>0.98</v>
      </c>
      <c r="H106" s="23">
        <v>1075</v>
      </c>
      <c r="I106" s="23">
        <v>905</v>
      </c>
      <c r="J106" s="23">
        <v>65</v>
      </c>
      <c r="K106" s="23">
        <v>65</v>
      </c>
      <c r="L106" s="23">
        <v>40</v>
      </c>
      <c r="M106" s="23">
        <v>10</v>
      </c>
      <c r="N106" s="23">
        <v>10</v>
      </c>
      <c r="O106" s="11"/>
      <c r="P106" s="11"/>
      <c r="Q106" s="11"/>
      <c r="R106" s="11"/>
      <c r="S106" s="11"/>
      <c r="T106" s="11"/>
      <c r="U106" s="11"/>
      <c r="V106" s="11"/>
      <c r="W106" s="11"/>
      <c r="X106" s="11"/>
      <c r="Y106" s="11"/>
      <c r="Z106" s="11"/>
    </row>
    <row r="107" spans="1:26" ht="12.75" customHeight="1">
      <c r="A107" s="22">
        <v>5370082</v>
      </c>
      <c r="B107" s="23">
        <v>3526</v>
      </c>
      <c r="C107" s="23">
        <v>3624</v>
      </c>
      <c r="D107" s="23">
        <v>1749</v>
      </c>
      <c r="E107" s="23">
        <v>1702</v>
      </c>
      <c r="F107" s="24">
        <v>3064.5</v>
      </c>
      <c r="G107" s="25">
        <v>1.1499999999999999</v>
      </c>
      <c r="H107" s="23">
        <v>1235</v>
      </c>
      <c r="I107" s="23">
        <v>950</v>
      </c>
      <c r="J107" s="23">
        <v>95</v>
      </c>
      <c r="K107" s="23">
        <v>120</v>
      </c>
      <c r="L107" s="23">
        <v>65</v>
      </c>
      <c r="M107" s="23">
        <v>0</v>
      </c>
      <c r="N107" s="23">
        <v>0</v>
      </c>
      <c r="O107" s="11"/>
      <c r="P107" s="11"/>
      <c r="Q107" s="11"/>
      <c r="R107" s="11"/>
      <c r="S107" s="11"/>
      <c r="T107" s="11"/>
      <c r="U107" s="11"/>
      <c r="V107" s="11"/>
      <c r="W107" s="11"/>
      <c r="X107" s="11"/>
      <c r="Y107" s="11"/>
      <c r="Z107" s="11"/>
    </row>
    <row r="108" spans="1:26" ht="12.75" customHeight="1">
      <c r="A108" s="22">
        <v>5370083</v>
      </c>
      <c r="B108" s="23">
        <v>2378</v>
      </c>
      <c r="C108" s="23">
        <v>2383</v>
      </c>
      <c r="D108" s="23">
        <v>1184</v>
      </c>
      <c r="E108" s="23">
        <v>1151</v>
      </c>
      <c r="F108" s="24">
        <v>2769.6</v>
      </c>
      <c r="G108" s="25">
        <v>0.86</v>
      </c>
      <c r="H108" s="23">
        <v>1055</v>
      </c>
      <c r="I108" s="23">
        <v>790</v>
      </c>
      <c r="J108" s="23">
        <v>75</v>
      </c>
      <c r="K108" s="23">
        <v>85</v>
      </c>
      <c r="L108" s="23">
        <v>70</v>
      </c>
      <c r="M108" s="23">
        <v>20</v>
      </c>
      <c r="N108" s="23">
        <v>10</v>
      </c>
      <c r="O108" s="11"/>
      <c r="P108" s="11"/>
      <c r="Q108" s="11"/>
      <c r="R108" s="11"/>
      <c r="S108" s="11"/>
      <c r="T108" s="11"/>
      <c r="U108" s="11"/>
      <c r="V108" s="11"/>
      <c r="W108" s="11"/>
      <c r="X108" s="11"/>
      <c r="Y108" s="11"/>
      <c r="Z108" s="11"/>
    </row>
    <row r="109" spans="1:26" ht="12.75" customHeight="1">
      <c r="A109" s="22">
        <v>5370084.0099999998</v>
      </c>
      <c r="B109" s="23">
        <v>2688</v>
      </c>
      <c r="C109" s="23">
        <v>2690</v>
      </c>
      <c r="D109" s="23">
        <v>1000</v>
      </c>
      <c r="E109" s="23">
        <v>983</v>
      </c>
      <c r="F109" s="24">
        <v>2680.5</v>
      </c>
      <c r="G109" s="25">
        <v>1</v>
      </c>
      <c r="H109" s="23">
        <v>1160</v>
      </c>
      <c r="I109" s="23">
        <v>955</v>
      </c>
      <c r="J109" s="23">
        <v>75</v>
      </c>
      <c r="K109" s="23">
        <v>70</v>
      </c>
      <c r="L109" s="23">
        <v>35</v>
      </c>
      <c r="M109" s="23">
        <v>10</v>
      </c>
      <c r="N109" s="23">
        <v>20</v>
      </c>
      <c r="O109" s="11"/>
      <c r="P109" s="11"/>
      <c r="Q109" s="11"/>
      <c r="R109" s="11"/>
      <c r="S109" s="11"/>
      <c r="T109" s="11"/>
      <c r="U109" s="11"/>
      <c r="V109" s="11"/>
      <c r="W109" s="11"/>
      <c r="X109" s="11"/>
      <c r="Y109" s="11"/>
      <c r="Z109" s="11"/>
    </row>
    <row r="110" spans="1:26" ht="12.75" customHeight="1">
      <c r="A110" s="22">
        <v>5370084.0199999996</v>
      </c>
      <c r="B110" s="23">
        <v>3099</v>
      </c>
      <c r="C110" s="23">
        <v>3029</v>
      </c>
      <c r="D110" s="23">
        <v>1274</v>
      </c>
      <c r="E110" s="23">
        <v>1263</v>
      </c>
      <c r="F110" s="24">
        <v>3105.5</v>
      </c>
      <c r="G110" s="25">
        <v>1</v>
      </c>
      <c r="H110" s="23">
        <v>1345</v>
      </c>
      <c r="I110" s="23">
        <v>1080</v>
      </c>
      <c r="J110" s="23">
        <v>100</v>
      </c>
      <c r="K110" s="23">
        <v>110</v>
      </c>
      <c r="L110" s="23">
        <v>35</v>
      </c>
      <c r="M110" s="23">
        <v>0</v>
      </c>
      <c r="N110" s="23">
        <v>15</v>
      </c>
      <c r="O110" s="11"/>
      <c r="P110" s="11"/>
      <c r="Q110" s="11"/>
      <c r="R110" s="11"/>
      <c r="S110" s="11"/>
      <c r="T110" s="11"/>
      <c r="U110" s="11"/>
      <c r="V110" s="11"/>
      <c r="W110" s="11"/>
      <c r="X110" s="11"/>
      <c r="Y110" s="11"/>
      <c r="Z110" s="11"/>
    </row>
    <row r="111" spans="1:26" ht="12.75" customHeight="1">
      <c r="A111" s="22">
        <v>5370084.0300000003</v>
      </c>
      <c r="B111" s="23">
        <v>2022</v>
      </c>
      <c r="C111" s="23">
        <v>2045</v>
      </c>
      <c r="D111" s="23">
        <v>763</v>
      </c>
      <c r="E111" s="23">
        <v>752</v>
      </c>
      <c r="F111" s="24">
        <v>2110.4</v>
      </c>
      <c r="G111" s="25">
        <v>0.96</v>
      </c>
      <c r="H111" s="23">
        <v>860</v>
      </c>
      <c r="I111" s="23">
        <v>765</v>
      </c>
      <c r="J111" s="23">
        <v>55</v>
      </c>
      <c r="K111" s="23">
        <v>15</v>
      </c>
      <c r="L111" s="23">
        <v>20</v>
      </c>
      <c r="M111" s="23">
        <v>0</v>
      </c>
      <c r="N111" s="23">
        <v>10</v>
      </c>
      <c r="O111" s="11"/>
      <c r="P111" s="11"/>
      <c r="Q111" s="11"/>
      <c r="R111" s="11"/>
      <c r="S111" s="11"/>
      <c r="T111" s="11"/>
      <c r="U111" s="11"/>
      <c r="V111" s="11"/>
      <c r="W111" s="11"/>
      <c r="X111" s="11"/>
      <c r="Y111" s="11"/>
      <c r="Z111" s="11"/>
    </row>
    <row r="112" spans="1:26" ht="12.75" customHeight="1">
      <c r="A112" s="22">
        <v>5370084.04</v>
      </c>
      <c r="B112" s="23">
        <v>1887</v>
      </c>
      <c r="C112" s="23">
        <v>1878</v>
      </c>
      <c r="D112" s="23">
        <v>959</v>
      </c>
      <c r="E112" s="23">
        <v>950</v>
      </c>
      <c r="F112" s="24">
        <v>765.4</v>
      </c>
      <c r="G112" s="25">
        <v>2.4700000000000002</v>
      </c>
      <c r="H112" s="23">
        <v>800</v>
      </c>
      <c r="I112" s="23">
        <v>705</v>
      </c>
      <c r="J112" s="23">
        <v>55</v>
      </c>
      <c r="K112" s="23">
        <v>25</v>
      </c>
      <c r="L112" s="23">
        <v>10</v>
      </c>
      <c r="M112" s="23">
        <v>0</v>
      </c>
      <c r="N112" s="23">
        <v>0</v>
      </c>
      <c r="O112" s="11"/>
      <c r="P112" s="11"/>
      <c r="Q112" s="11"/>
      <c r="R112" s="11"/>
      <c r="S112" s="11"/>
      <c r="T112" s="11"/>
      <c r="U112" s="11"/>
      <c r="V112" s="11"/>
      <c r="W112" s="11"/>
      <c r="X112" s="11"/>
      <c r="Y112" s="11"/>
      <c r="Z112" s="11"/>
    </row>
    <row r="113" spans="1:26" ht="12.75" customHeight="1">
      <c r="A113" s="22">
        <v>5370084.0499999998</v>
      </c>
      <c r="B113" s="23">
        <v>3002</v>
      </c>
      <c r="C113" s="23">
        <v>2962</v>
      </c>
      <c r="D113" s="23">
        <v>1053</v>
      </c>
      <c r="E113" s="23">
        <v>1033</v>
      </c>
      <c r="F113" s="24">
        <v>3269.1</v>
      </c>
      <c r="G113" s="25">
        <v>0.92</v>
      </c>
      <c r="H113" s="23">
        <v>1325</v>
      </c>
      <c r="I113" s="23">
        <v>1150</v>
      </c>
      <c r="J113" s="23">
        <v>85</v>
      </c>
      <c r="K113" s="23">
        <v>60</v>
      </c>
      <c r="L113" s="23">
        <v>15</v>
      </c>
      <c r="M113" s="23">
        <v>0</v>
      </c>
      <c r="N113" s="23">
        <v>15</v>
      </c>
      <c r="O113" s="11"/>
      <c r="P113" s="11"/>
      <c r="Q113" s="11"/>
      <c r="R113" s="11"/>
      <c r="S113" s="11"/>
      <c r="T113" s="11"/>
      <c r="U113" s="11"/>
      <c r="V113" s="11"/>
      <c r="W113" s="11"/>
      <c r="X113" s="11"/>
      <c r="Y113" s="11"/>
      <c r="Z113" s="11"/>
    </row>
    <row r="114" spans="1:26" ht="12.75" customHeight="1">
      <c r="A114" s="22">
        <v>5370085.0099999998</v>
      </c>
      <c r="B114" s="23">
        <v>4192</v>
      </c>
      <c r="C114" s="23">
        <v>4283</v>
      </c>
      <c r="D114" s="23">
        <v>1439</v>
      </c>
      <c r="E114" s="23">
        <v>1428</v>
      </c>
      <c r="F114" s="24">
        <v>1636.1</v>
      </c>
      <c r="G114" s="25">
        <v>2.56</v>
      </c>
      <c r="H114" s="23">
        <v>2055</v>
      </c>
      <c r="I114" s="23">
        <v>1780</v>
      </c>
      <c r="J114" s="23">
        <v>140</v>
      </c>
      <c r="K114" s="23">
        <v>100</v>
      </c>
      <c r="L114" s="23">
        <v>25</v>
      </c>
      <c r="M114" s="23">
        <v>10</v>
      </c>
      <c r="N114" s="23">
        <v>0</v>
      </c>
      <c r="O114" s="11"/>
      <c r="P114" s="11"/>
      <c r="Q114" s="11"/>
      <c r="R114" s="11"/>
      <c r="S114" s="11"/>
      <c r="T114" s="11"/>
      <c r="U114" s="11"/>
      <c r="V114" s="11"/>
      <c r="W114" s="11"/>
      <c r="X114" s="11"/>
      <c r="Y114" s="11"/>
      <c r="Z114" s="11"/>
    </row>
    <row r="115" spans="1:26" ht="12.75" customHeight="1">
      <c r="A115" s="22">
        <v>5370085.0199999996</v>
      </c>
      <c r="B115" s="23">
        <v>6528</v>
      </c>
      <c r="C115" s="23">
        <v>6637</v>
      </c>
      <c r="D115" s="23">
        <v>2249</v>
      </c>
      <c r="E115" s="23">
        <v>2233</v>
      </c>
      <c r="F115" s="24">
        <v>3762.8</v>
      </c>
      <c r="G115" s="25">
        <v>1.73</v>
      </c>
      <c r="H115" s="23">
        <v>3275</v>
      </c>
      <c r="I115" s="23">
        <v>2815</v>
      </c>
      <c r="J115" s="23">
        <v>180</v>
      </c>
      <c r="K115" s="23">
        <v>175</v>
      </c>
      <c r="L115" s="23">
        <v>70</v>
      </c>
      <c r="M115" s="23">
        <v>30</v>
      </c>
      <c r="N115" s="23">
        <v>10</v>
      </c>
      <c r="O115" s="11"/>
      <c r="P115" s="11"/>
      <c r="Q115" s="11"/>
      <c r="R115" s="11"/>
      <c r="S115" s="11"/>
      <c r="T115" s="11"/>
      <c r="U115" s="11"/>
      <c r="V115" s="11"/>
      <c r="W115" s="11"/>
      <c r="X115" s="11"/>
      <c r="Y115" s="11"/>
      <c r="Z115" s="11"/>
    </row>
    <row r="116" spans="1:26" ht="12.75" customHeight="1">
      <c r="A116" s="22">
        <v>5370085.0300000003</v>
      </c>
      <c r="B116" s="23">
        <v>4120</v>
      </c>
      <c r="C116" s="23">
        <v>3606</v>
      </c>
      <c r="D116" s="23">
        <v>1628</v>
      </c>
      <c r="E116" s="23">
        <v>1572</v>
      </c>
      <c r="F116" s="24">
        <v>513.9</v>
      </c>
      <c r="G116" s="25">
        <v>8.02</v>
      </c>
      <c r="H116" s="23">
        <v>1900</v>
      </c>
      <c r="I116" s="23">
        <v>1690</v>
      </c>
      <c r="J116" s="23">
        <v>135</v>
      </c>
      <c r="K116" s="23">
        <v>55</v>
      </c>
      <c r="L116" s="23">
        <v>15</v>
      </c>
      <c r="M116" s="23">
        <v>0</v>
      </c>
      <c r="N116" s="23">
        <v>0</v>
      </c>
      <c r="O116" s="11"/>
      <c r="P116" s="11"/>
      <c r="Q116" s="11"/>
      <c r="R116" s="11"/>
      <c r="S116" s="11"/>
      <c r="T116" s="11"/>
      <c r="U116" s="11"/>
      <c r="V116" s="11"/>
      <c r="W116" s="11"/>
      <c r="X116" s="11"/>
      <c r="Y116" s="11"/>
      <c r="Z116" s="11"/>
    </row>
    <row r="117" spans="1:26" ht="12.75" customHeight="1">
      <c r="A117" s="22">
        <v>5370086</v>
      </c>
      <c r="B117" s="23">
        <v>9719</v>
      </c>
      <c r="C117" s="23">
        <v>8564</v>
      </c>
      <c r="D117" s="23">
        <v>3218</v>
      </c>
      <c r="E117" s="23">
        <v>3181</v>
      </c>
      <c r="F117" s="24">
        <v>817.9</v>
      </c>
      <c r="G117" s="25">
        <v>11.88</v>
      </c>
      <c r="H117" s="23">
        <v>4770</v>
      </c>
      <c r="I117" s="23">
        <v>4230</v>
      </c>
      <c r="J117" s="23">
        <v>245</v>
      </c>
      <c r="K117" s="23">
        <v>175</v>
      </c>
      <c r="L117" s="23">
        <v>50</v>
      </c>
      <c r="M117" s="23">
        <v>10</v>
      </c>
      <c r="N117" s="23">
        <v>55</v>
      </c>
      <c r="O117" s="11"/>
      <c r="P117" s="11"/>
      <c r="Q117" s="11"/>
      <c r="R117" s="11"/>
      <c r="S117" s="11"/>
      <c r="T117" s="11"/>
      <c r="U117" s="11"/>
      <c r="V117" s="11"/>
      <c r="W117" s="11"/>
      <c r="X117" s="11"/>
      <c r="Y117" s="11"/>
      <c r="Z117" s="11"/>
    </row>
    <row r="118" spans="1:26" ht="12.75" customHeight="1">
      <c r="A118" s="22">
        <v>5370100.0099999998</v>
      </c>
      <c r="B118" s="23">
        <v>9635</v>
      </c>
      <c r="C118" s="23">
        <v>5446</v>
      </c>
      <c r="D118" s="23">
        <v>3194</v>
      </c>
      <c r="E118" s="23">
        <v>3150</v>
      </c>
      <c r="F118" s="24">
        <v>289.89999999999998</v>
      </c>
      <c r="G118" s="25">
        <v>33.229999999999997</v>
      </c>
      <c r="H118" s="23">
        <v>4905</v>
      </c>
      <c r="I118" s="23">
        <v>4400</v>
      </c>
      <c r="J118" s="23">
        <v>285</v>
      </c>
      <c r="K118" s="23">
        <v>155</v>
      </c>
      <c r="L118" s="23">
        <v>25</v>
      </c>
      <c r="M118" s="23">
        <v>0</v>
      </c>
      <c r="N118" s="23">
        <v>30</v>
      </c>
      <c r="O118" s="11"/>
      <c r="P118" s="11"/>
      <c r="Q118" s="11"/>
      <c r="R118" s="11"/>
      <c r="S118" s="11"/>
      <c r="T118" s="11"/>
      <c r="U118" s="11"/>
      <c r="V118" s="11"/>
      <c r="W118" s="11"/>
      <c r="X118" s="11"/>
      <c r="Y118" s="11"/>
      <c r="Z118" s="11"/>
    </row>
    <row r="119" spans="1:26" ht="12.75" customHeight="1">
      <c r="A119" s="22">
        <v>5370100.0199999996</v>
      </c>
      <c r="B119" s="23">
        <v>7891</v>
      </c>
      <c r="C119" s="23">
        <v>6229</v>
      </c>
      <c r="D119" s="23">
        <v>2732</v>
      </c>
      <c r="E119" s="23">
        <v>2671</v>
      </c>
      <c r="F119" s="24">
        <v>101.8</v>
      </c>
      <c r="G119" s="25">
        <v>77.55</v>
      </c>
      <c r="H119" s="23">
        <v>3875</v>
      </c>
      <c r="I119" s="23">
        <v>3585</v>
      </c>
      <c r="J119" s="23">
        <v>180</v>
      </c>
      <c r="K119" s="23">
        <v>35</v>
      </c>
      <c r="L119" s="23">
        <v>55</v>
      </c>
      <c r="M119" s="23">
        <v>0</v>
      </c>
      <c r="N119" s="23">
        <v>15</v>
      </c>
      <c r="O119" s="11"/>
      <c r="P119" s="11"/>
      <c r="Q119" s="11"/>
      <c r="R119" s="11"/>
      <c r="S119" s="11"/>
      <c r="T119" s="11"/>
      <c r="U119" s="11"/>
      <c r="V119" s="11"/>
      <c r="W119" s="11"/>
      <c r="X119" s="11"/>
      <c r="Y119" s="11"/>
      <c r="Z119" s="11"/>
    </row>
    <row r="120" spans="1:26" ht="12.75" customHeight="1">
      <c r="A120" s="22">
        <v>5370101.0099999998</v>
      </c>
      <c r="B120" s="23">
        <v>7821</v>
      </c>
      <c r="C120" s="23">
        <v>6862</v>
      </c>
      <c r="D120" s="23">
        <v>3256</v>
      </c>
      <c r="E120" s="23">
        <v>3230</v>
      </c>
      <c r="F120" s="24">
        <v>282.39999999999998</v>
      </c>
      <c r="G120" s="25">
        <v>27.69</v>
      </c>
      <c r="H120" s="23">
        <v>2910</v>
      </c>
      <c r="I120" s="23">
        <v>2630</v>
      </c>
      <c r="J120" s="23">
        <v>165</v>
      </c>
      <c r="K120" s="23">
        <v>80</v>
      </c>
      <c r="L120" s="23">
        <v>20</v>
      </c>
      <c r="M120" s="23">
        <v>0</v>
      </c>
      <c r="N120" s="23">
        <v>15</v>
      </c>
      <c r="O120" s="11"/>
      <c r="P120" s="11"/>
      <c r="Q120" s="11"/>
      <c r="R120" s="11"/>
      <c r="S120" s="11"/>
      <c r="T120" s="11"/>
      <c r="U120" s="11"/>
      <c r="V120" s="11"/>
      <c r="W120" s="11"/>
      <c r="X120" s="11"/>
      <c r="Y120" s="11"/>
      <c r="Z120" s="11"/>
    </row>
    <row r="121" spans="1:26" ht="12.75" customHeight="1">
      <c r="A121" s="22">
        <v>5370101.0199999996</v>
      </c>
      <c r="B121" s="23">
        <v>4514</v>
      </c>
      <c r="C121" s="23">
        <v>3901</v>
      </c>
      <c r="D121" s="23">
        <v>1554</v>
      </c>
      <c r="E121" s="23">
        <v>1510</v>
      </c>
      <c r="F121" s="24">
        <v>69.400000000000006</v>
      </c>
      <c r="G121" s="25">
        <v>65.06</v>
      </c>
      <c r="H121" s="23">
        <v>2340</v>
      </c>
      <c r="I121" s="23">
        <v>2005</v>
      </c>
      <c r="J121" s="23">
        <v>155</v>
      </c>
      <c r="K121" s="23">
        <v>75</v>
      </c>
      <c r="L121" s="23">
        <v>70</v>
      </c>
      <c r="M121" s="23">
        <v>0</v>
      </c>
      <c r="N121" s="23">
        <v>35</v>
      </c>
      <c r="O121" s="11"/>
      <c r="P121" s="11"/>
      <c r="Q121" s="11"/>
      <c r="R121" s="11"/>
      <c r="S121" s="11"/>
      <c r="T121" s="11"/>
      <c r="U121" s="11"/>
      <c r="V121" s="11"/>
      <c r="W121" s="11"/>
      <c r="X121" s="11"/>
      <c r="Y121" s="11"/>
      <c r="Z121" s="11"/>
    </row>
    <row r="122" spans="1:26" ht="12.75" customHeight="1">
      <c r="A122" s="22">
        <v>5370120.0199999996</v>
      </c>
      <c r="B122" s="23">
        <v>2163</v>
      </c>
      <c r="C122" s="23">
        <v>2203</v>
      </c>
      <c r="D122" s="23">
        <v>712</v>
      </c>
      <c r="E122" s="23">
        <v>692</v>
      </c>
      <c r="F122" s="24">
        <v>28.1</v>
      </c>
      <c r="G122" s="25">
        <v>76.94</v>
      </c>
      <c r="H122" s="23">
        <v>975</v>
      </c>
      <c r="I122" s="23">
        <v>830</v>
      </c>
      <c r="J122" s="23">
        <v>50</v>
      </c>
      <c r="K122" s="23">
        <v>10</v>
      </c>
      <c r="L122" s="23">
        <v>30</v>
      </c>
      <c r="M122" s="23">
        <v>0</v>
      </c>
      <c r="N122" s="23">
        <v>50</v>
      </c>
      <c r="O122" s="11"/>
      <c r="P122" s="11"/>
      <c r="Q122" s="11"/>
      <c r="R122" s="11"/>
      <c r="S122" s="11"/>
      <c r="T122" s="11"/>
      <c r="U122" s="11"/>
      <c r="V122" s="11"/>
      <c r="W122" s="11"/>
      <c r="X122" s="11"/>
      <c r="Y122" s="11"/>
      <c r="Z122" s="11"/>
    </row>
    <row r="123" spans="1:26" ht="12.75" customHeight="1">
      <c r="A123" s="22">
        <v>5370120.0300000003</v>
      </c>
      <c r="B123" s="23">
        <v>6871</v>
      </c>
      <c r="C123" s="23">
        <v>5475</v>
      </c>
      <c r="D123" s="23">
        <v>2206</v>
      </c>
      <c r="E123" s="23">
        <v>2185</v>
      </c>
      <c r="F123" s="24">
        <v>2973.9</v>
      </c>
      <c r="G123" s="25">
        <v>2.31</v>
      </c>
      <c r="H123" s="23">
        <v>3155</v>
      </c>
      <c r="I123" s="23">
        <v>2735</v>
      </c>
      <c r="J123" s="23">
        <v>210</v>
      </c>
      <c r="K123" s="23">
        <v>130</v>
      </c>
      <c r="L123" s="23">
        <v>45</v>
      </c>
      <c r="M123" s="23">
        <v>0</v>
      </c>
      <c r="N123" s="23">
        <v>30</v>
      </c>
      <c r="O123" s="11"/>
      <c r="P123" s="11"/>
      <c r="Q123" s="11"/>
      <c r="R123" s="11"/>
      <c r="S123" s="11"/>
      <c r="T123" s="11"/>
      <c r="U123" s="11"/>
      <c r="V123" s="11"/>
      <c r="W123" s="11"/>
      <c r="X123" s="11"/>
      <c r="Y123" s="11"/>
      <c r="Z123" s="11"/>
    </row>
    <row r="124" spans="1:26" ht="12.75" customHeight="1">
      <c r="A124" s="22">
        <v>5370120.04</v>
      </c>
      <c r="B124" s="23">
        <v>6049</v>
      </c>
      <c r="C124" s="23">
        <v>4056</v>
      </c>
      <c r="D124" s="23">
        <v>1878</v>
      </c>
      <c r="E124" s="23">
        <v>1844</v>
      </c>
      <c r="F124" s="24">
        <v>1847</v>
      </c>
      <c r="G124" s="25">
        <v>3.28</v>
      </c>
      <c r="H124" s="23">
        <v>2705</v>
      </c>
      <c r="I124" s="23">
        <v>2275</v>
      </c>
      <c r="J124" s="23">
        <v>220</v>
      </c>
      <c r="K124" s="23">
        <v>155</v>
      </c>
      <c r="L124" s="23">
        <v>35</v>
      </c>
      <c r="M124" s="23">
        <v>0</v>
      </c>
      <c r="N124" s="23">
        <v>15</v>
      </c>
      <c r="O124" s="11"/>
      <c r="P124" s="11"/>
      <c r="Q124" s="11"/>
      <c r="R124" s="11"/>
      <c r="S124" s="11"/>
      <c r="T124" s="11"/>
      <c r="U124" s="11"/>
      <c r="V124" s="11"/>
      <c r="W124" s="11"/>
      <c r="X124" s="11"/>
      <c r="Y124" s="11"/>
      <c r="Z124" s="11"/>
    </row>
    <row r="125" spans="1:26" ht="12.75" customHeight="1">
      <c r="A125" s="22">
        <v>5370121</v>
      </c>
      <c r="B125" s="23">
        <v>1812</v>
      </c>
      <c r="C125" s="23">
        <v>1791</v>
      </c>
      <c r="D125" s="23">
        <v>665</v>
      </c>
      <c r="E125" s="23">
        <v>632</v>
      </c>
      <c r="F125" s="24">
        <v>28.7</v>
      </c>
      <c r="G125" s="25">
        <v>63.23</v>
      </c>
      <c r="H125" s="23">
        <v>800</v>
      </c>
      <c r="I125" s="23">
        <v>705</v>
      </c>
      <c r="J125" s="23">
        <v>45</v>
      </c>
      <c r="K125" s="23">
        <v>10</v>
      </c>
      <c r="L125" s="23">
        <v>20</v>
      </c>
      <c r="M125" s="23">
        <v>0</v>
      </c>
      <c r="N125" s="23">
        <v>15</v>
      </c>
      <c r="O125" s="11"/>
      <c r="P125" s="11"/>
      <c r="Q125" s="11"/>
      <c r="R125" s="11"/>
      <c r="S125" s="11"/>
      <c r="T125" s="11"/>
      <c r="U125" s="11"/>
      <c r="V125" s="11"/>
      <c r="W125" s="11"/>
      <c r="X125" s="11"/>
      <c r="Y125" s="11"/>
      <c r="Z125" s="11"/>
    </row>
    <row r="126" spans="1:26" ht="12.75" customHeight="1">
      <c r="A126" s="22">
        <v>5370122.0099999998</v>
      </c>
      <c r="B126" s="23">
        <v>5386</v>
      </c>
      <c r="C126" s="23">
        <v>5574</v>
      </c>
      <c r="D126" s="23">
        <v>1991</v>
      </c>
      <c r="E126" s="23">
        <v>1977</v>
      </c>
      <c r="F126" s="24">
        <v>1902</v>
      </c>
      <c r="G126" s="25">
        <v>2.83</v>
      </c>
      <c r="H126" s="23">
        <v>2730</v>
      </c>
      <c r="I126" s="23">
        <v>2385</v>
      </c>
      <c r="J126" s="23">
        <v>185</v>
      </c>
      <c r="K126" s="23">
        <v>95</v>
      </c>
      <c r="L126" s="23">
        <v>45</v>
      </c>
      <c r="M126" s="23">
        <v>10</v>
      </c>
      <c r="N126" s="23">
        <v>15</v>
      </c>
      <c r="O126" s="11"/>
      <c r="P126" s="11"/>
      <c r="Q126" s="11"/>
      <c r="R126" s="11"/>
      <c r="S126" s="11"/>
      <c r="T126" s="11"/>
      <c r="U126" s="11"/>
      <c r="V126" s="11"/>
      <c r="W126" s="11"/>
      <c r="X126" s="11"/>
      <c r="Y126" s="11"/>
      <c r="Z126" s="11"/>
    </row>
    <row r="127" spans="1:26" ht="12.75" customHeight="1">
      <c r="A127" s="22">
        <v>5370122.0199999996</v>
      </c>
      <c r="B127" s="23">
        <v>6724</v>
      </c>
      <c r="C127" s="23">
        <v>6741</v>
      </c>
      <c r="D127" s="23">
        <v>2311</v>
      </c>
      <c r="E127" s="23">
        <v>2295</v>
      </c>
      <c r="F127" s="24">
        <v>1120.3</v>
      </c>
      <c r="G127" s="25">
        <v>6</v>
      </c>
      <c r="H127" s="23">
        <v>3020</v>
      </c>
      <c r="I127" s="23">
        <v>2645</v>
      </c>
      <c r="J127" s="23">
        <v>200</v>
      </c>
      <c r="K127" s="23">
        <v>95</v>
      </c>
      <c r="L127" s="23">
        <v>50</v>
      </c>
      <c r="M127" s="23">
        <v>10</v>
      </c>
      <c r="N127" s="23">
        <v>30</v>
      </c>
      <c r="O127" s="11"/>
      <c r="P127" s="11"/>
      <c r="Q127" s="11"/>
      <c r="R127" s="11"/>
      <c r="S127" s="11"/>
      <c r="T127" s="11"/>
      <c r="U127" s="11"/>
      <c r="V127" s="11"/>
      <c r="W127" s="11"/>
      <c r="X127" s="11"/>
      <c r="Y127" s="11"/>
      <c r="Z127" s="11"/>
    </row>
    <row r="128" spans="1:26" ht="12.75" customHeight="1">
      <c r="A128" s="22">
        <v>5370123</v>
      </c>
      <c r="B128" s="23">
        <v>7725</v>
      </c>
      <c r="C128" s="23">
        <v>7353</v>
      </c>
      <c r="D128" s="23">
        <v>2742</v>
      </c>
      <c r="E128" s="23">
        <v>2683</v>
      </c>
      <c r="F128" s="24">
        <v>1038.8</v>
      </c>
      <c r="G128" s="25">
        <v>7.44</v>
      </c>
      <c r="H128" s="23">
        <v>3335</v>
      </c>
      <c r="I128" s="23">
        <v>2910</v>
      </c>
      <c r="J128" s="23">
        <v>180</v>
      </c>
      <c r="K128" s="23">
        <v>125</v>
      </c>
      <c r="L128" s="23">
        <v>65</v>
      </c>
      <c r="M128" s="23">
        <v>10</v>
      </c>
      <c r="N128" s="23">
        <v>50</v>
      </c>
      <c r="O128" s="11"/>
      <c r="P128" s="11"/>
      <c r="Q128" s="11"/>
      <c r="R128" s="11"/>
      <c r="S128" s="11"/>
      <c r="T128" s="11"/>
      <c r="U128" s="11"/>
      <c r="V128" s="11"/>
      <c r="W128" s="11"/>
      <c r="X128" s="11"/>
      <c r="Y128" s="11"/>
      <c r="Z128" s="11"/>
    </row>
    <row r="129" spans="1:26" ht="12.75" customHeight="1">
      <c r="A129" s="22">
        <v>5370124</v>
      </c>
      <c r="B129" s="23">
        <v>3827</v>
      </c>
      <c r="C129" s="23">
        <v>3718</v>
      </c>
      <c r="D129" s="23">
        <v>1321</v>
      </c>
      <c r="E129" s="23">
        <v>1300</v>
      </c>
      <c r="F129" s="24">
        <v>262.10000000000002</v>
      </c>
      <c r="G129" s="25">
        <v>14.6</v>
      </c>
      <c r="H129" s="23">
        <v>1465</v>
      </c>
      <c r="I129" s="23">
        <v>1255</v>
      </c>
      <c r="J129" s="23">
        <v>75</v>
      </c>
      <c r="K129" s="23">
        <v>65</v>
      </c>
      <c r="L129" s="23">
        <v>55</v>
      </c>
      <c r="M129" s="23">
        <v>15</v>
      </c>
      <c r="N129" s="23">
        <v>0</v>
      </c>
      <c r="O129" s="11"/>
      <c r="P129" s="11"/>
      <c r="Q129" s="11"/>
      <c r="R129" s="11"/>
      <c r="S129" s="11"/>
      <c r="T129" s="11"/>
      <c r="U129" s="11"/>
      <c r="V129" s="11"/>
      <c r="W129" s="11"/>
      <c r="X129" s="11"/>
      <c r="Y129" s="11"/>
      <c r="Z129" s="11"/>
    </row>
    <row r="130" spans="1:26" ht="12.75" customHeight="1">
      <c r="A130" s="22">
        <v>5370130.0199999996</v>
      </c>
      <c r="B130" s="23">
        <v>3808</v>
      </c>
      <c r="C130" s="23">
        <v>3955</v>
      </c>
      <c r="D130" s="23">
        <v>1522</v>
      </c>
      <c r="E130" s="23">
        <v>1508</v>
      </c>
      <c r="F130" s="24">
        <v>1452.2</v>
      </c>
      <c r="G130" s="25">
        <v>2.62</v>
      </c>
      <c r="H130" s="23">
        <v>1715</v>
      </c>
      <c r="I130" s="23">
        <v>1365</v>
      </c>
      <c r="J130" s="23">
        <v>115</v>
      </c>
      <c r="K130" s="23">
        <v>125</v>
      </c>
      <c r="L130" s="23">
        <v>50</v>
      </c>
      <c r="M130" s="23">
        <v>45</v>
      </c>
      <c r="N130" s="23">
        <v>20</v>
      </c>
      <c r="O130" s="11"/>
      <c r="P130" s="11"/>
      <c r="Q130" s="11"/>
      <c r="R130" s="11"/>
      <c r="S130" s="11"/>
      <c r="T130" s="11"/>
      <c r="U130" s="11"/>
      <c r="V130" s="11"/>
      <c r="W130" s="11"/>
      <c r="X130" s="11"/>
      <c r="Y130" s="11"/>
      <c r="Z130" s="11"/>
    </row>
    <row r="131" spans="1:26" ht="12.75" customHeight="1">
      <c r="A131" s="22">
        <v>5370130.0300000003</v>
      </c>
      <c r="B131" s="23">
        <v>3543</v>
      </c>
      <c r="C131" s="23">
        <v>3589</v>
      </c>
      <c r="D131" s="23">
        <v>1336</v>
      </c>
      <c r="E131" s="23">
        <v>1317</v>
      </c>
      <c r="F131" s="24">
        <v>1704.5</v>
      </c>
      <c r="G131" s="25">
        <v>2.08</v>
      </c>
      <c r="H131" s="23">
        <v>1325</v>
      </c>
      <c r="I131" s="23">
        <v>1070</v>
      </c>
      <c r="J131" s="23">
        <v>90</v>
      </c>
      <c r="K131" s="23">
        <v>60</v>
      </c>
      <c r="L131" s="23">
        <v>50</v>
      </c>
      <c r="M131" s="23">
        <v>35</v>
      </c>
      <c r="N131" s="23">
        <v>20</v>
      </c>
      <c r="O131" s="11"/>
      <c r="P131" s="11"/>
      <c r="Q131" s="11"/>
      <c r="R131" s="11"/>
      <c r="S131" s="11"/>
      <c r="T131" s="11"/>
      <c r="U131" s="11"/>
      <c r="V131" s="11"/>
      <c r="W131" s="11"/>
      <c r="X131" s="11"/>
      <c r="Y131" s="11"/>
      <c r="Z131" s="11"/>
    </row>
    <row r="132" spans="1:26" ht="12.75" customHeight="1">
      <c r="A132" s="22">
        <v>5370131</v>
      </c>
      <c r="B132" s="23">
        <v>4601</v>
      </c>
      <c r="C132" s="23">
        <v>4668</v>
      </c>
      <c r="D132" s="23">
        <v>1905</v>
      </c>
      <c r="E132" s="23">
        <v>1855</v>
      </c>
      <c r="F132" s="24">
        <v>415.5</v>
      </c>
      <c r="G132" s="25">
        <v>11.07</v>
      </c>
      <c r="H132" s="23">
        <v>2205</v>
      </c>
      <c r="I132" s="23">
        <v>1800</v>
      </c>
      <c r="J132" s="23">
        <v>125</v>
      </c>
      <c r="K132" s="23">
        <v>170</v>
      </c>
      <c r="L132" s="23">
        <v>75</v>
      </c>
      <c r="M132" s="23">
        <v>30</v>
      </c>
      <c r="N132" s="23">
        <v>0</v>
      </c>
      <c r="O132" s="11"/>
      <c r="P132" s="11"/>
      <c r="Q132" s="11"/>
      <c r="R132" s="11"/>
      <c r="S132" s="11"/>
      <c r="T132" s="11"/>
      <c r="U132" s="11"/>
      <c r="V132" s="11"/>
      <c r="W132" s="11"/>
      <c r="X132" s="11"/>
      <c r="Y132" s="11"/>
      <c r="Z132" s="11"/>
    </row>
    <row r="133" spans="1:26" ht="12.75" customHeight="1">
      <c r="A133" s="22">
        <v>5370132</v>
      </c>
      <c r="B133" s="23">
        <v>3010</v>
      </c>
      <c r="C133" s="23">
        <v>3005</v>
      </c>
      <c r="D133" s="23">
        <v>1581</v>
      </c>
      <c r="E133" s="23">
        <v>1532</v>
      </c>
      <c r="F133" s="24">
        <v>2732.6</v>
      </c>
      <c r="G133" s="25">
        <v>1.1000000000000001</v>
      </c>
      <c r="H133" s="23">
        <v>1305</v>
      </c>
      <c r="I133" s="23">
        <v>945</v>
      </c>
      <c r="J133" s="23">
        <v>80</v>
      </c>
      <c r="K133" s="23">
        <v>85</v>
      </c>
      <c r="L133" s="23">
        <v>140</v>
      </c>
      <c r="M133" s="23">
        <v>40</v>
      </c>
      <c r="N133" s="23">
        <v>0</v>
      </c>
      <c r="O133" s="11"/>
      <c r="P133" s="11"/>
      <c r="Q133" s="11"/>
      <c r="R133" s="11"/>
      <c r="S133" s="11"/>
      <c r="T133" s="11"/>
      <c r="U133" s="11"/>
      <c r="V133" s="11"/>
      <c r="W133" s="11"/>
      <c r="X133" s="11"/>
      <c r="Y133" s="11"/>
      <c r="Z133" s="11"/>
    </row>
    <row r="134" spans="1:26" ht="12.75" customHeight="1">
      <c r="A134" s="22">
        <v>5370133.0099999998</v>
      </c>
      <c r="B134" s="23">
        <v>3444</v>
      </c>
      <c r="C134" s="23">
        <v>3601</v>
      </c>
      <c r="D134" s="23">
        <v>1194</v>
      </c>
      <c r="E134" s="23">
        <v>1183</v>
      </c>
      <c r="F134" s="24">
        <v>846.5</v>
      </c>
      <c r="G134" s="25">
        <v>4.07</v>
      </c>
      <c r="H134" s="23">
        <v>1710</v>
      </c>
      <c r="I134" s="23">
        <v>1420</v>
      </c>
      <c r="J134" s="23">
        <v>130</v>
      </c>
      <c r="K134" s="23">
        <v>110</v>
      </c>
      <c r="L134" s="23">
        <v>25</v>
      </c>
      <c r="M134" s="23">
        <v>15</v>
      </c>
      <c r="N134" s="23">
        <v>10</v>
      </c>
      <c r="O134" s="11"/>
      <c r="P134" s="11"/>
      <c r="Q134" s="11"/>
      <c r="R134" s="11"/>
      <c r="S134" s="11"/>
      <c r="T134" s="11"/>
      <c r="U134" s="11"/>
      <c r="V134" s="11"/>
      <c r="W134" s="11"/>
      <c r="X134" s="11"/>
      <c r="Y134" s="11"/>
      <c r="Z134" s="11"/>
    </row>
    <row r="135" spans="1:26" ht="12.75" customHeight="1">
      <c r="A135" s="22">
        <v>5370133.0199999996</v>
      </c>
      <c r="B135" s="23">
        <v>5879</v>
      </c>
      <c r="C135" s="23">
        <v>6089</v>
      </c>
      <c r="D135" s="23">
        <v>2587</v>
      </c>
      <c r="E135" s="23">
        <v>2522</v>
      </c>
      <c r="F135" s="24">
        <v>2482.6</v>
      </c>
      <c r="G135" s="25">
        <v>2.37</v>
      </c>
      <c r="H135" s="23">
        <v>2450</v>
      </c>
      <c r="I135" s="23">
        <v>1920</v>
      </c>
      <c r="J135" s="23">
        <v>100</v>
      </c>
      <c r="K135" s="23">
        <v>145</v>
      </c>
      <c r="L135" s="23">
        <v>170</v>
      </c>
      <c r="M135" s="23">
        <v>75</v>
      </c>
      <c r="N135" s="23">
        <v>35</v>
      </c>
      <c r="O135" s="11"/>
      <c r="P135" s="11"/>
      <c r="Q135" s="11"/>
      <c r="R135" s="11"/>
      <c r="S135" s="11"/>
      <c r="T135" s="11"/>
      <c r="U135" s="11"/>
      <c r="V135" s="11"/>
      <c r="W135" s="11"/>
      <c r="X135" s="11"/>
      <c r="Y135" s="11"/>
      <c r="Z135" s="11"/>
    </row>
    <row r="136" spans="1:26" ht="12.75" customHeight="1">
      <c r="A136" s="22">
        <v>5370140.0199999996</v>
      </c>
      <c r="B136" s="23">
        <v>8605</v>
      </c>
      <c r="C136" s="23">
        <v>7430</v>
      </c>
      <c r="D136" s="23">
        <v>3075</v>
      </c>
      <c r="E136" s="23">
        <v>3045</v>
      </c>
      <c r="F136" s="24">
        <v>842</v>
      </c>
      <c r="G136" s="25">
        <v>10.220000000000001</v>
      </c>
      <c r="H136" s="23">
        <v>4365</v>
      </c>
      <c r="I136" s="23">
        <v>3800</v>
      </c>
      <c r="J136" s="23">
        <v>155</v>
      </c>
      <c r="K136" s="23">
        <v>220</v>
      </c>
      <c r="L136" s="23">
        <v>145</v>
      </c>
      <c r="M136" s="23">
        <v>40</v>
      </c>
      <c r="N136" s="23">
        <v>15</v>
      </c>
      <c r="O136" s="11"/>
      <c r="P136" s="11"/>
      <c r="Q136" s="11"/>
      <c r="R136" s="11"/>
      <c r="S136" s="11"/>
      <c r="T136" s="11"/>
      <c r="U136" s="11"/>
      <c r="V136" s="11"/>
      <c r="W136" s="11"/>
      <c r="X136" s="11"/>
      <c r="Y136" s="11"/>
      <c r="Z136" s="11"/>
    </row>
    <row r="137" spans="1:26" ht="12.75" customHeight="1">
      <c r="A137" s="22">
        <v>5370140.0300000003</v>
      </c>
      <c r="B137" s="23">
        <v>7579</v>
      </c>
      <c r="C137" s="23">
        <v>6140</v>
      </c>
      <c r="D137" s="23">
        <v>2532</v>
      </c>
      <c r="E137" s="23">
        <v>2524</v>
      </c>
      <c r="F137" s="24">
        <v>1105.4000000000001</v>
      </c>
      <c r="G137" s="25">
        <v>6.86</v>
      </c>
      <c r="H137" s="23">
        <v>4035</v>
      </c>
      <c r="I137" s="23">
        <v>3420</v>
      </c>
      <c r="J137" s="23">
        <v>235</v>
      </c>
      <c r="K137" s="23">
        <v>170</v>
      </c>
      <c r="L137" s="23">
        <v>155</v>
      </c>
      <c r="M137" s="23">
        <v>10</v>
      </c>
      <c r="N137" s="23">
        <v>45</v>
      </c>
      <c r="O137" s="11"/>
      <c r="P137" s="11"/>
      <c r="Q137" s="11"/>
      <c r="R137" s="11"/>
      <c r="S137" s="11"/>
      <c r="T137" s="11"/>
      <c r="U137" s="11"/>
      <c r="V137" s="11"/>
      <c r="W137" s="11"/>
      <c r="X137" s="11"/>
      <c r="Y137" s="11"/>
      <c r="Z137" s="11"/>
    </row>
    <row r="138" spans="1:26" ht="12.75" customHeight="1">
      <c r="A138" s="22">
        <v>5370140.04</v>
      </c>
      <c r="B138" s="23">
        <v>3634</v>
      </c>
      <c r="C138" s="23">
        <v>3478</v>
      </c>
      <c r="D138" s="23">
        <v>1313</v>
      </c>
      <c r="E138" s="23">
        <v>1300</v>
      </c>
      <c r="F138" s="24">
        <v>1198.5</v>
      </c>
      <c r="G138" s="25">
        <v>3.03</v>
      </c>
      <c r="H138" s="23">
        <v>2000</v>
      </c>
      <c r="I138" s="23">
        <v>1765</v>
      </c>
      <c r="J138" s="23">
        <v>90</v>
      </c>
      <c r="K138" s="23">
        <v>75</v>
      </c>
      <c r="L138" s="23">
        <v>70</v>
      </c>
      <c r="M138" s="23">
        <v>0</v>
      </c>
      <c r="N138" s="23">
        <v>0</v>
      </c>
      <c r="O138" s="11"/>
      <c r="P138" s="11"/>
      <c r="Q138" s="11"/>
      <c r="R138" s="11"/>
      <c r="S138" s="11"/>
      <c r="T138" s="11"/>
      <c r="U138" s="11"/>
      <c r="V138" s="11"/>
      <c r="W138" s="11"/>
      <c r="X138" s="11"/>
      <c r="Y138" s="11"/>
      <c r="Z138" s="11"/>
    </row>
    <row r="139" spans="1:26" ht="12.75" customHeight="1">
      <c r="A139" s="22">
        <v>5370141</v>
      </c>
      <c r="B139" s="23">
        <v>3993</v>
      </c>
      <c r="C139" s="23">
        <v>4130</v>
      </c>
      <c r="D139" s="23">
        <v>1486</v>
      </c>
      <c r="E139" s="23">
        <v>1450</v>
      </c>
      <c r="F139" s="24">
        <v>105.2</v>
      </c>
      <c r="G139" s="25">
        <v>37.94</v>
      </c>
      <c r="H139" s="23">
        <v>1850</v>
      </c>
      <c r="I139" s="23">
        <v>1605</v>
      </c>
      <c r="J139" s="23">
        <v>105</v>
      </c>
      <c r="K139" s="23">
        <v>75</v>
      </c>
      <c r="L139" s="23">
        <v>35</v>
      </c>
      <c r="M139" s="23">
        <v>0</v>
      </c>
      <c r="N139" s="23">
        <v>25</v>
      </c>
      <c r="O139" s="11"/>
      <c r="P139" s="11"/>
      <c r="Q139" s="11"/>
      <c r="R139" s="11"/>
      <c r="S139" s="11"/>
      <c r="T139" s="11"/>
      <c r="U139" s="11"/>
      <c r="V139" s="11"/>
      <c r="W139" s="11"/>
      <c r="X139" s="11"/>
      <c r="Y139" s="11"/>
      <c r="Z139" s="11"/>
    </row>
    <row r="140" spans="1:26" ht="12.75" customHeight="1">
      <c r="A140" s="22">
        <v>5370142.0099999998</v>
      </c>
      <c r="B140" s="23">
        <v>3898</v>
      </c>
      <c r="C140" s="23">
        <v>3932</v>
      </c>
      <c r="D140" s="23">
        <v>1360</v>
      </c>
      <c r="E140" s="23">
        <v>1328</v>
      </c>
      <c r="F140" s="24">
        <v>31.9</v>
      </c>
      <c r="G140" s="25">
        <v>122.17</v>
      </c>
      <c r="H140" s="23">
        <v>1850</v>
      </c>
      <c r="I140" s="23">
        <v>1710</v>
      </c>
      <c r="J140" s="23">
        <v>65</v>
      </c>
      <c r="K140" s="23">
        <v>10</v>
      </c>
      <c r="L140" s="23">
        <v>50</v>
      </c>
      <c r="M140" s="23">
        <v>0</v>
      </c>
      <c r="N140" s="23">
        <v>20</v>
      </c>
      <c r="O140" s="11"/>
      <c r="P140" s="11"/>
      <c r="Q140" s="11"/>
      <c r="R140" s="11"/>
      <c r="S140" s="11"/>
      <c r="T140" s="11"/>
      <c r="U140" s="11"/>
      <c r="V140" s="11"/>
      <c r="W140" s="11"/>
      <c r="X140" s="11"/>
      <c r="Y140" s="11"/>
      <c r="Z140" s="11"/>
    </row>
    <row r="141" spans="1:26" ht="12.75" customHeight="1">
      <c r="A141" s="22">
        <v>5370142.0199999996</v>
      </c>
      <c r="B141" s="23">
        <v>4004</v>
      </c>
      <c r="C141" s="23">
        <v>4000</v>
      </c>
      <c r="D141" s="23">
        <v>1663</v>
      </c>
      <c r="E141" s="23">
        <v>1631</v>
      </c>
      <c r="F141" s="24">
        <v>29.1</v>
      </c>
      <c r="G141" s="25">
        <v>137.49</v>
      </c>
      <c r="H141" s="23">
        <v>1655</v>
      </c>
      <c r="I141" s="23">
        <v>1520</v>
      </c>
      <c r="J141" s="23">
        <v>60</v>
      </c>
      <c r="K141" s="23">
        <v>20</v>
      </c>
      <c r="L141" s="23">
        <v>35</v>
      </c>
      <c r="M141" s="23">
        <v>0</v>
      </c>
      <c r="N141" s="23">
        <v>15</v>
      </c>
      <c r="O141" s="11"/>
      <c r="P141" s="11"/>
      <c r="Q141" s="11"/>
      <c r="R141" s="11"/>
      <c r="S141" s="11"/>
      <c r="T141" s="11"/>
      <c r="U141" s="11"/>
      <c r="V141" s="11"/>
      <c r="W141" s="11"/>
      <c r="X141" s="11"/>
      <c r="Y141" s="11"/>
      <c r="Z141" s="11"/>
    </row>
    <row r="142" spans="1:26" ht="12.75" customHeight="1">
      <c r="A142" s="22">
        <v>5370143</v>
      </c>
      <c r="B142" s="23">
        <v>3835</v>
      </c>
      <c r="C142" s="23">
        <v>3781</v>
      </c>
      <c r="D142" s="23">
        <v>1398</v>
      </c>
      <c r="E142" s="23">
        <v>1355</v>
      </c>
      <c r="F142" s="24">
        <v>49</v>
      </c>
      <c r="G142" s="25">
        <v>78.31</v>
      </c>
      <c r="H142" s="23">
        <v>1925</v>
      </c>
      <c r="I142" s="23">
        <v>1730</v>
      </c>
      <c r="J142" s="23">
        <v>70</v>
      </c>
      <c r="K142" s="23">
        <v>25</v>
      </c>
      <c r="L142" s="23">
        <v>80</v>
      </c>
      <c r="M142" s="23">
        <v>10</v>
      </c>
      <c r="N142" s="23">
        <v>10</v>
      </c>
      <c r="O142" s="11"/>
      <c r="P142" s="11"/>
      <c r="Q142" s="11"/>
      <c r="R142" s="11"/>
      <c r="S142" s="11"/>
      <c r="T142" s="11"/>
      <c r="U142" s="11"/>
      <c r="V142" s="11"/>
      <c r="W142" s="11"/>
      <c r="X142" s="11"/>
      <c r="Y142" s="11"/>
      <c r="Z142" s="11"/>
    </row>
    <row r="143" spans="1:26" ht="12.75" customHeight="1">
      <c r="A143" s="22">
        <v>5370144.0099999998</v>
      </c>
      <c r="B143" s="23">
        <v>5161</v>
      </c>
      <c r="C143" s="23">
        <v>5331</v>
      </c>
      <c r="D143" s="23">
        <v>1741</v>
      </c>
      <c r="E143" s="23">
        <v>1704</v>
      </c>
      <c r="F143" s="24">
        <v>84.8</v>
      </c>
      <c r="G143" s="25">
        <v>60.89</v>
      </c>
      <c r="H143" s="23">
        <v>2535</v>
      </c>
      <c r="I143" s="23">
        <v>2215</v>
      </c>
      <c r="J143" s="23">
        <v>180</v>
      </c>
      <c r="K143" s="23">
        <v>45</v>
      </c>
      <c r="L143" s="23">
        <v>50</v>
      </c>
      <c r="M143" s="23">
        <v>10</v>
      </c>
      <c r="N143" s="23">
        <v>35</v>
      </c>
      <c r="O143" s="11"/>
      <c r="P143" s="11"/>
      <c r="Q143" s="11"/>
      <c r="R143" s="11"/>
      <c r="S143" s="11"/>
      <c r="T143" s="11"/>
      <c r="U143" s="11"/>
      <c r="V143" s="11"/>
      <c r="W143" s="11"/>
      <c r="X143" s="11"/>
      <c r="Y143" s="11"/>
      <c r="Z143" s="11"/>
    </row>
    <row r="144" spans="1:26" ht="12.75" customHeight="1">
      <c r="A144" s="22">
        <v>5370144.0199999996</v>
      </c>
      <c r="B144" s="23">
        <v>1947</v>
      </c>
      <c r="C144" s="23">
        <v>1870</v>
      </c>
      <c r="D144" s="23">
        <v>667</v>
      </c>
      <c r="E144" s="23">
        <v>658</v>
      </c>
      <c r="F144" s="24">
        <v>57.2</v>
      </c>
      <c r="G144" s="25">
        <v>34.03</v>
      </c>
      <c r="H144" s="23">
        <v>915</v>
      </c>
      <c r="I144" s="23">
        <v>785</v>
      </c>
      <c r="J144" s="23">
        <v>80</v>
      </c>
      <c r="K144" s="23">
        <v>15</v>
      </c>
      <c r="L144" s="23">
        <v>30</v>
      </c>
      <c r="M144" s="23">
        <v>0</v>
      </c>
      <c r="N144" s="23">
        <v>0</v>
      </c>
      <c r="O144" s="11"/>
      <c r="P144" s="11"/>
      <c r="Q144" s="11"/>
      <c r="R144" s="11"/>
      <c r="S144" s="11"/>
      <c r="T144" s="11"/>
      <c r="U144" s="11"/>
      <c r="V144" s="11"/>
      <c r="W144" s="11"/>
      <c r="X144" s="11"/>
      <c r="Y144" s="11"/>
      <c r="Z144" s="11"/>
    </row>
    <row r="145" spans="1:26" ht="12.75" customHeight="1">
      <c r="A145" s="22">
        <v>5370200</v>
      </c>
      <c r="B145" s="23">
        <v>2745</v>
      </c>
      <c r="C145" s="23">
        <v>2657</v>
      </c>
      <c r="D145" s="23">
        <v>985</v>
      </c>
      <c r="E145" s="23">
        <v>969</v>
      </c>
      <c r="F145" s="24">
        <v>169.9</v>
      </c>
      <c r="G145" s="25">
        <v>16.16</v>
      </c>
      <c r="H145" s="23">
        <v>1165</v>
      </c>
      <c r="I145" s="23">
        <v>970</v>
      </c>
      <c r="J145" s="23">
        <v>65</v>
      </c>
      <c r="K145" s="23">
        <v>75</v>
      </c>
      <c r="L145" s="23">
        <v>10</v>
      </c>
      <c r="M145" s="23">
        <v>20</v>
      </c>
      <c r="N145" s="23">
        <v>25</v>
      </c>
      <c r="O145" s="11"/>
      <c r="P145" s="11"/>
      <c r="Q145" s="11"/>
      <c r="R145" s="11"/>
      <c r="S145" s="11"/>
      <c r="T145" s="11"/>
      <c r="U145" s="11"/>
      <c r="V145" s="11"/>
      <c r="W145" s="11"/>
      <c r="X145" s="11"/>
      <c r="Y145" s="11"/>
      <c r="Z145" s="11"/>
    </row>
    <row r="146" spans="1:26" ht="12.75" customHeight="1">
      <c r="A146" s="22">
        <v>5370201</v>
      </c>
      <c r="B146" s="23">
        <v>3605</v>
      </c>
      <c r="C146" s="23">
        <v>3504</v>
      </c>
      <c r="D146" s="23">
        <v>1394</v>
      </c>
      <c r="E146" s="23">
        <v>1366</v>
      </c>
      <c r="F146" s="24">
        <v>584.20000000000005</v>
      </c>
      <c r="G146" s="25">
        <v>6.17</v>
      </c>
      <c r="H146" s="23">
        <v>1655</v>
      </c>
      <c r="I146" s="23">
        <v>1360</v>
      </c>
      <c r="J146" s="23">
        <v>125</v>
      </c>
      <c r="K146" s="23">
        <v>130</v>
      </c>
      <c r="L146" s="23">
        <v>25</v>
      </c>
      <c r="M146" s="23">
        <v>0</v>
      </c>
      <c r="N146" s="23">
        <v>10</v>
      </c>
      <c r="O146" s="11"/>
      <c r="P146" s="11"/>
      <c r="Q146" s="11"/>
      <c r="R146" s="11"/>
      <c r="S146" s="11"/>
      <c r="T146" s="11"/>
      <c r="U146" s="11"/>
      <c r="V146" s="11"/>
      <c r="W146" s="11"/>
      <c r="X146" s="11"/>
      <c r="Y146" s="11"/>
      <c r="Z146" s="11"/>
    </row>
    <row r="147" spans="1:26" ht="12.75" customHeight="1">
      <c r="A147" s="22">
        <v>5370202</v>
      </c>
      <c r="B147" s="23">
        <v>6237</v>
      </c>
      <c r="C147" s="23">
        <v>5293</v>
      </c>
      <c r="D147" s="23">
        <v>2955</v>
      </c>
      <c r="E147" s="23">
        <v>2897</v>
      </c>
      <c r="F147" s="24">
        <v>2078.4</v>
      </c>
      <c r="G147" s="25">
        <v>3</v>
      </c>
      <c r="H147" s="23">
        <v>2490</v>
      </c>
      <c r="I147" s="23">
        <v>2045</v>
      </c>
      <c r="J147" s="23">
        <v>120</v>
      </c>
      <c r="K147" s="23">
        <v>225</v>
      </c>
      <c r="L147" s="23">
        <v>45</v>
      </c>
      <c r="M147" s="23">
        <v>20</v>
      </c>
      <c r="N147" s="23">
        <v>40</v>
      </c>
      <c r="O147" s="11"/>
      <c r="P147" s="11"/>
      <c r="Q147" s="11"/>
      <c r="R147" s="11"/>
      <c r="S147" s="11"/>
      <c r="T147" s="11"/>
      <c r="U147" s="11"/>
      <c r="V147" s="11"/>
      <c r="W147" s="11"/>
      <c r="X147" s="11"/>
      <c r="Y147" s="11"/>
      <c r="Z147" s="11"/>
    </row>
    <row r="148" spans="1:26" ht="12.75" customHeight="1">
      <c r="A148" s="22">
        <v>5370203</v>
      </c>
      <c r="B148" s="23">
        <v>2603</v>
      </c>
      <c r="C148" s="23">
        <v>2447</v>
      </c>
      <c r="D148" s="23">
        <v>1145</v>
      </c>
      <c r="E148" s="23">
        <v>1138</v>
      </c>
      <c r="F148" s="24">
        <v>1325.4</v>
      </c>
      <c r="G148" s="25">
        <v>1.96</v>
      </c>
      <c r="H148" s="23">
        <v>1180</v>
      </c>
      <c r="I148" s="23">
        <v>1000</v>
      </c>
      <c r="J148" s="23">
        <v>50</v>
      </c>
      <c r="K148" s="23">
        <v>75</v>
      </c>
      <c r="L148" s="23">
        <v>30</v>
      </c>
      <c r="M148" s="23">
        <v>15</v>
      </c>
      <c r="N148" s="23">
        <v>10</v>
      </c>
      <c r="O148" s="11"/>
      <c r="P148" s="11"/>
      <c r="Q148" s="11"/>
      <c r="R148" s="11"/>
      <c r="S148" s="11"/>
      <c r="T148" s="11"/>
      <c r="U148" s="11"/>
      <c r="V148" s="11"/>
      <c r="W148" s="11"/>
      <c r="X148" s="11"/>
      <c r="Y148" s="11"/>
      <c r="Z148" s="11"/>
    </row>
    <row r="149" spans="1:26" ht="12.75" customHeight="1">
      <c r="A149" s="22">
        <v>5370204</v>
      </c>
      <c r="B149" s="23">
        <v>5128</v>
      </c>
      <c r="C149" s="23">
        <v>4840</v>
      </c>
      <c r="D149" s="23">
        <v>2107</v>
      </c>
      <c r="E149" s="23">
        <v>2067</v>
      </c>
      <c r="F149" s="24">
        <v>2818.7</v>
      </c>
      <c r="G149" s="25">
        <v>1.82</v>
      </c>
      <c r="H149" s="23">
        <v>2505</v>
      </c>
      <c r="I149" s="23">
        <v>1935</v>
      </c>
      <c r="J149" s="23">
        <v>140</v>
      </c>
      <c r="K149" s="23">
        <v>250</v>
      </c>
      <c r="L149" s="23">
        <v>135</v>
      </c>
      <c r="M149" s="23">
        <v>40</v>
      </c>
      <c r="N149" s="23">
        <v>10</v>
      </c>
      <c r="O149" s="11"/>
      <c r="P149" s="11"/>
      <c r="Q149" s="11"/>
      <c r="R149" s="11"/>
      <c r="S149" s="11"/>
      <c r="T149" s="11"/>
      <c r="U149" s="11"/>
      <c r="V149" s="11"/>
      <c r="W149" s="11"/>
      <c r="X149" s="11"/>
      <c r="Y149" s="11"/>
      <c r="Z149" s="11"/>
    </row>
    <row r="150" spans="1:26" ht="12.75" customHeight="1">
      <c r="A150" s="22">
        <v>5370205.0099999998</v>
      </c>
      <c r="B150" s="23">
        <v>3207</v>
      </c>
      <c r="C150" s="23">
        <v>3327</v>
      </c>
      <c r="D150" s="23">
        <v>1360</v>
      </c>
      <c r="E150" s="23">
        <v>1335</v>
      </c>
      <c r="F150" s="24">
        <v>2005.4</v>
      </c>
      <c r="G150" s="25">
        <v>1.6</v>
      </c>
      <c r="H150" s="23">
        <v>1680</v>
      </c>
      <c r="I150" s="23">
        <v>1360</v>
      </c>
      <c r="J150" s="23">
        <v>80</v>
      </c>
      <c r="K150" s="23">
        <v>145</v>
      </c>
      <c r="L150" s="23">
        <v>65</v>
      </c>
      <c r="M150" s="23">
        <v>20</v>
      </c>
      <c r="N150" s="23">
        <v>15</v>
      </c>
      <c r="O150" s="11"/>
      <c r="P150" s="11"/>
      <c r="Q150" s="11"/>
      <c r="R150" s="11"/>
      <c r="S150" s="11"/>
      <c r="T150" s="11"/>
      <c r="U150" s="11"/>
      <c r="V150" s="11"/>
      <c r="W150" s="11"/>
      <c r="X150" s="11"/>
      <c r="Y150" s="11"/>
      <c r="Z150" s="11"/>
    </row>
    <row r="151" spans="1:26" ht="12.75" customHeight="1">
      <c r="A151" s="22">
        <v>5370205.0199999996</v>
      </c>
      <c r="B151" s="23">
        <v>5406</v>
      </c>
      <c r="C151" s="23">
        <v>4989</v>
      </c>
      <c r="D151" s="23">
        <v>3044</v>
      </c>
      <c r="E151" s="23">
        <v>2938</v>
      </c>
      <c r="F151" s="24">
        <v>4486.3</v>
      </c>
      <c r="G151" s="25">
        <v>1.21</v>
      </c>
      <c r="H151" s="23">
        <v>2250</v>
      </c>
      <c r="I151" s="23">
        <v>1710</v>
      </c>
      <c r="J151" s="23">
        <v>105</v>
      </c>
      <c r="K151" s="23">
        <v>245</v>
      </c>
      <c r="L151" s="23">
        <v>130</v>
      </c>
      <c r="M151" s="23">
        <v>35</v>
      </c>
      <c r="N151" s="23">
        <v>20</v>
      </c>
      <c r="O151" s="11"/>
      <c r="P151" s="11"/>
      <c r="Q151" s="11"/>
      <c r="R151" s="11"/>
      <c r="S151" s="11"/>
      <c r="T151" s="11"/>
      <c r="U151" s="11"/>
      <c r="V151" s="11"/>
      <c r="W151" s="11"/>
      <c r="X151" s="11"/>
      <c r="Y151" s="11"/>
      <c r="Z151" s="11"/>
    </row>
    <row r="152" spans="1:26" ht="12.75" customHeight="1">
      <c r="A152" s="22">
        <v>5370206</v>
      </c>
      <c r="B152" s="23">
        <v>3699</v>
      </c>
      <c r="C152" s="23">
        <v>3727</v>
      </c>
      <c r="D152" s="23">
        <v>2014</v>
      </c>
      <c r="E152" s="23">
        <v>1923</v>
      </c>
      <c r="F152" s="24">
        <v>3281.6</v>
      </c>
      <c r="G152" s="25">
        <v>1.1299999999999999</v>
      </c>
      <c r="H152" s="23">
        <v>1680</v>
      </c>
      <c r="I152" s="23">
        <v>1280</v>
      </c>
      <c r="J152" s="23">
        <v>70</v>
      </c>
      <c r="K152" s="23">
        <v>175</v>
      </c>
      <c r="L152" s="23">
        <v>115</v>
      </c>
      <c r="M152" s="23">
        <v>20</v>
      </c>
      <c r="N152" s="23">
        <v>25</v>
      </c>
      <c r="O152" s="11"/>
      <c r="P152" s="11"/>
      <c r="Q152" s="11"/>
      <c r="R152" s="11"/>
      <c r="S152" s="11"/>
      <c r="T152" s="11"/>
      <c r="U152" s="11"/>
      <c r="V152" s="11"/>
      <c r="W152" s="11"/>
      <c r="X152" s="11"/>
      <c r="Y152" s="11"/>
      <c r="Z152" s="11"/>
    </row>
    <row r="153" spans="1:26" ht="12.75" customHeight="1">
      <c r="A153" s="22">
        <v>5370207.0099999998</v>
      </c>
      <c r="B153" s="23">
        <v>6520</v>
      </c>
      <c r="C153" s="23">
        <v>6247</v>
      </c>
      <c r="D153" s="23">
        <v>2443</v>
      </c>
      <c r="E153" s="23">
        <v>2428</v>
      </c>
      <c r="F153" s="24">
        <v>1253.7</v>
      </c>
      <c r="G153" s="25">
        <v>5.2</v>
      </c>
      <c r="H153" s="23">
        <v>3200</v>
      </c>
      <c r="I153" s="23">
        <v>2645</v>
      </c>
      <c r="J153" s="23">
        <v>160</v>
      </c>
      <c r="K153" s="23">
        <v>260</v>
      </c>
      <c r="L153" s="23">
        <v>115</v>
      </c>
      <c r="M153" s="23">
        <v>10</v>
      </c>
      <c r="N153" s="23">
        <v>20</v>
      </c>
      <c r="O153" s="11"/>
      <c r="P153" s="11"/>
      <c r="Q153" s="11"/>
      <c r="R153" s="11"/>
      <c r="S153" s="11"/>
      <c r="T153" s="11"/>
      <c r="U153" s="11"/>
      <c r="V153" s="11"/>
      <c r="W153" s="11"/>
      <c r="X153" s="11"/>
      <c r="Y153" s="11"/>
      <c r="Z153" s="11"/>
    </row>
    <row r="154" spans="1:26" ht="12.75" customHeight="1">
      <c r="A154" s="22">
        <v>5370207.0199999996</v>
      </c>
      <c r="B154" s="23">
        <v>5975</v>
      </c>
      <c r="C154" s="23">
        <v>6075</v>
      </c>
      <c r="D154" s="23">
        <v>1986</v>
      </c>
      <c r="E154" s="23">
        <v>1983</v>
      </c>
      <c r="F154" s="24">
        <v>3639.7</v>
      </c>
      <c r="G154" s="25">
        <v>1.64</v>
      </c>
      <c r="H154" s="23">
        <v>3320</v>
      </c>
      <c r="I154" s="23">
        <v>2775</v>
      </c>
      <c r="J154" s="23">
        <v>205</v>
      </c>
      <c r="K154" s="23">
        <v>225</v>
      </c>
      <c r="L154" s="23">
        <v>75</v>
      </c>
      <c r="M154" s="23">
        <v>10</v>
      </c>
      <c r="N154" s="23">
        <v>20</v>
      </c>
      <c r="O154" s="11"/>
      <c r="P154" s="11"/>
      <c r="Q154" s="11"/>
      <c r="R154" s="11"/>
      <c r="S154" s="11"/>
      <c r="T154" s="11"/>
      <c r="U154" s="11"/>
      <c r="V154" s="11"/>
      <c r="W154" s="11"/>
      <c r="X154" s="11"/>
      <c r="Y154" s="11"/>
      <c r="Z154" s="11"/>
    </row>
    <row r="155" spans="1:26" ht="12.75" customHeight="1">
      <c r="A155" s="22">
        <v>5370207.0300000003</v>
      </c>
      <c r="B155" s="23">
        <v>3862</v>
      </c>
      <c r="C155" s="23">
        <v>3937</v>
      </c>
      <c r="D155" s="23">
        <v>1427</v>
      </c>
      <c r="E155" s="23">
        <v>1422</v>
      </c>
      <c r="F155" s="24">
        <v>2462.5</v>
      </c>
      <c r="G155" s="25">
        <v>1.57</v>
      </c>
      <c r="H155" s="23">
        <v>1850</v>
      </c>
      <c r="I155" s="23">
        <v>1455</v>
      </c>
      <c r="J155" s="23">
        <v>140</v>
      </c>
      <c r="K155" s="23">
        <v>155</v>
      </c>
      <c r="L155" s="23">
        <v>55</v>
      </c>
      <c r="M155" s="23">
        <v>15</v>
      </c>
      <c r="N155" s="23">
        <v>30</v>
      </c>
      <c r="O155" s="11"/>
      <c r="P155" s="11"/>
      <c r="Q155" s="11"/>
      <c r="R155" s="11"/>
      <c r="S155" s="11"/>
      <c r="T155" s="11"/>
      <c r="U155" s="11"/>
      <c r="V155" s="11"/>
      <c r="W155" s="11"/>
      <c r="X155" s="11"/>
      <c r="Y155" s="11"/>
      <c r="Z155" s="11"/>
    </row>
    <row r="156" spans="1:26" ht="12.75" customHeight="1">
      <c r="A156" s="22">
        <v>5370207.04</v>
      </c>
      <c r="B156" s="23">
        <v>2505</v>
      </c>
      <c r="C156" s="23">
        <v>2487</v>
      </c>
      <c r="D156" s="23">
        <v>1149</v>
      </c>
      <c r="E156" s="23">
        <v>1144</v>
      </c>
      <c r="F156" s="24">
        <v>3383.8</v>
      </c>
      <c r="G156" s="25">
        <v>0.74</v>
      </c>
      <c r="H156" s="23">
        <v>1175</v>
      </c>
      <c r="I156" s="23">
        <v>925</v>
      </c>
      <c r="J156" s="23">
        <v>75</v>
      </c>
      <c r="K156" s="23">
        <v>135</v>
      </c>
      <c r="L156" s="23">
        <v>35</v>
      </c>
      <c r="M156" s="23">
        <v>0</v>
      </c>
      <c r="N156" s="23">
        <v>10</v>
      </c>
      <c r="O156" s="11"/>
      <c r="P156" s="11"/>
      <c r="Q156" s="11"/>
      <c r="R156" s="11"/>
      <c r="S156" s="11"/>
      <c r="T156" s="11"/>
      <c r="U156" s="11"/>
      <c r="V156" s="11"/>
      <c r="W156" s="11"/>
      <c r="X156" s="11"/>
      <c r="Y156" s="11"/>
      <c r="Z156" s="11"/>
    </row>
    <row r="157" spans="1:26" ht="12.75" customHeight="1">
      <c r="A157" s="22">
        <v>5370208</v>
      </c>
      <c r="B157" s="23">
        <v>3131</v>
      </c>
      <c r="C157" s="23">
        <v>3086</v>
      </c>
      <c r="D157" s="23">
        <v>1275</v>
      </c>
      <c r="E157" s="23">
        <v>1253</v>
      </c>
      <c r="F157" s="24">
        <v>1817.5</v>
      </c>
      <c r="G157" s="25">
        <v>1.72</v>
      </c>
      <c r="H157" s="23">
        <v>1670</v>
      </c>
      <c r="I157" s="23">
        <v>1330</v>
      </c>
      <c r="J157" s="23">
        <v>120</v>
      </c>
      <c r="K157" s="23">
        <v>130</v>
      </c>
      <c r="L157" s="23">
        <v>45</v>
      </c>
      <c r="M157" s="23">
        <v>15</v>
      </c>
      <c r="N157" s="23">
        <v>20</v>
      </c>
      <c r="O157" s="11"/>
      <c r="P157" s="11"/>
      <c r="Q157" s="11"/>
      <c r="R157" s="11"/>
      <c r="S157" s="11"/>
      <c r="T157" s="11"/>
      <c r="U157" s="11"/>
      <c r="V157" s="11"/>
      <c r="W157" s="11"/>
      <c r="X157" s="11"/>
      <c r="Y157" s="11"/>
      <c r="Z157" s="11"/>
    </row>
    <row r="158" spans="1:26" ht="12.75" customHeight="1">
      <c r="A158" s="22">
        <v>5370209</v>
      </c>
      <c r="B158" s="23">
        <v>1585</v>
      </c>
      <c r="C158" s="23">
        <v>1686</v>
      </c>
      <c r="D158" s="23">
        <v>626</v>
      </c>
      <c r="E158" s="23">
        <v>622</v>
      </c>
      <c r="F158" s="24">
        <v>2027.6</v>
      </c>
      <c r="G158" s="25">
        <v>0.78</v>
      </c>
      <c r="H158" s="23">
        <v>745</v>
      </c>
      <c r="I158" s="23">
        <v>640</v>
      </c>
      <c r="J158" s="23">
        <v>45</v>
      </c>
      <c r="K158" s="23">
        <v>35</v>
      </c>
      <c r="L158" s="23">
        <v>10</v>
      </c>
      <c r="M158" s="23">
        <v>10</v>
      </c>
      <c r="N158" s="23">
        <v>10</v>
      </c>
      <c r="O158" s="11"/>
      <c r="P158" s="11"/>
      <c r="Q158" s="11"/>
      <c r="R158" s="11"/>
      <c r="S158" s="11"/>
      <c r="T158" s="11"/>
      <c r="U158" s="11"/>
      <c r="V158" s="11"/>
      <c r="W158" s="11"/>
      <c r="X158" s="11"/>
      <c r="Y158" s="11"/>
      <c r="Z158" s="11"/>
    </row>
    <row r="159" spans="1:26" ht="12.75" customHeight="1">
      <c r="A159" s="22">
        <v>5370210</v>
      </c>
      <c r="B159" s="23">
        <v>2444</v>
      </c>
      <c r="C159" s="23">
        <v>2351</v>
      </c>
      <c r="D159" s="23">
        <v>942</v>
      </c>
      <c r="E159" s="23">
        <v>920</v>
      </c>
      <c r="F159" s="24">
        <v>2050.5</v>
      </c>
      <c r="G159" s="25">
        <v>1.19</v>
      </c>
      <c r="H159" s="23">
        <v>1210</v>
      </c>
      <c r="I159" s="23">
        <v>960</v>
      </c>
      <c r="J159" s="23">
        <v>85</v>
      </c>
      <c r="K159" s="23">
        <v>90</v>
      </c>
      <c r="L159" s="23">
        <v>65</v>
      </c>
      <c r="M159" s="23">
        <v>0</v>
      </c>
      <c r="N159" s="23">
        <v>10</v>
      </c>
      <c r="O159" s="11"/>
      <c r="P159" s="11"/>
      <c r="Q159" s="11"/>
      <c r="R159" s="11"/>
      <c r="S159" s="11"/>
      <c r="T159" s="11"/>
      <c r="U159" s="11"/>
      <c r="V159" s="11"/>
      <c r="W159" s="11"/>
      <c r="X159" s="11"/>
      <c r="Y159" s="11"/>
      <c r="Z159" s="11"/>
    </row>
    <row r="160" spans="1:26" ht="12.75" customHeight="1">
      <c r="A160" s="22">
        <v>5370211</v>
      </c>
      <c r="B160" s="23">
        <v>3012</v>
      </c>
      <c r="C160" s="23">
        <v>2814</v>
      </c>
      <c r="D160" s="23">
        <v>1262</v>
      </c>
      <c r="E160" s="23">
        <v>1227</v>
      </c>
      <c r="F160" s="24">
        <v>1725.3</v>
      </c>
      <c r="G160" s="25">
        <v>1.75</v>
      </c>
      <c r="H160" s="23">
        <v>1755</v>
      </c>
      <c r="I160" s="23">
        <v>1260</v>
      </c>
      <c r="J160" s="23">
        <v>145</v>
      </c>
      <c r="K160" s="23">
        <v>205</v>
      </c>
      <c r="L160" s="23">
        <v>85</v>
      </c>
      <c r="M160" s="23">
        <v>35</v>
      </c>
      <c r="N160" s="23">
        <v>15</v>
      </c>
      <c r="O160" s="11"/>
      <c r="P160" s="11"/>
      <c r="Q160" s="11"/>
      <c r="R160" s="11"/>
      <c r="S160" s="11"/>
      <c r="T160" s="11"/>
      <c r="U160" s="11"/>
      <c r="V160" s="11"/>
      <c r="W160" s="11"/>
      <c r="X160" s="11"/>
      <c r="Y160" s="11"/>
      <c r="Z160" s="11"/>
    </row>
    <row r="161" spans="1:26" ht="12.75" customHeight="1">
      <c r="A161" s="22">
        <v>5370212</v>
      </c>
      <c r="B161" s="23">
        <v>1594</v>
      </c>
      <c r="C161" s="23">
        <v>1518</v>
      </c>
      <c r="D161" s="23">
        <v>750</v>
      </c>
      <c r="E161" s="23">
        <v>743</v>
      </c>
      <c r="F161" s="24">
        <v>3157.7</v>
      </c>
      <c r="G161" s="25">
        <v>0.5</v>
      </c>
      <c r="H161" s="23">
        <v>840</v>
      </c>
      <c r="I161" s="23">
        <v>655</v>
      </c>
      <c r="J161" s="23">
        <v>55</v>
      </c>
      <c r="K161" s="23">
        <v>65</v>
      </c>
      <c r="L161" s="23">
        <v>45</v>
      </c>
      <c r="M161" s="23">
        <v>10</v>
      </c>
      <c r="N161" s="23">
        <v>15</v>
      </c>
      <c r="O161" s="11"/>
      <c r="P161" s="11"/>
      <c r="Q161" s="11"/>
      <c r="R161" s="11"/>
      <c r="S161" s="11"/>
      <c r="T161" s="11"/>
      <c r="U161" s="11"/>
      <c r="V161" s="11"/>
      <c r="W161" s="11"/>
      <c r="X161" s="11"/>
      <c r="Y161" s="11"/>
      <c r="Z161" s="11"/>
    </row>
    <row r="162" spans="1:26" ht="12.75" customHeight="1">
      <c r="A162" s="22">
        <v>5370213</v>
      </c>
      <c r="B162" s="23">
        <v>3814</v>
      </c>
      <c r="C162" s="23">
        <v>3707</v>
      </c>
      <c r="D162" s="23">
        <v>2250</v>
      </c>
      <c r="E162" s="23">
        <v>2130</v>
      </c>
      <c r="F162" s="24">
        <v>4763.8999999999996</v>
      </c>
      <c r="G162" s="25">
        <v>0.8</v>
      </c>
      <c r="H162" s="23">
        <v>1765</v>
      </c>
      <c r="I162" s="23">
        <v>1330</v>
      </c>
      <c r="J162" s="23">
        <v>95</v>
      </c>
      <c r="K162" s="23">
        <v>175</v>
      </c>
      <c r="L162" s="23">
        <v>130</v>
      </c>
      <c r="M162" s="23">
        <v>25</v>
      </c>
      <c r="N162" s="23">
        <v>10</v>
      </c>
      <c r="O162" s="11"/>
      <c r="P162" s="11"/>
      <c r="Q162" s="11"/>
      <c r="R162" s="11"/>
      <c r="S162" s="11"/>
      <c r="T162" s="11"/>
      <c r="U162" s="11"/>
      <c r="V162" s="11"/>
      <c r="W162" s="11"/>
      <c r="X162" s="11"/>
      <c r="Y162" s="11"/>
      <c r="Z162" s="11"/>
    </row>
    <row r="163" spans="1:26" ht="12.75" customHeight="1">
      <c r="A163" s="22">
        <v>5370214</v>
      </c>
      <c r="B163" s="23">
        <v>2621</v>
      </c>
      <c r="C163" s="23">
        <v>2561</v>
      </c>
      <c r="D163" s="23">
        <v>1201</v>
      </c>
      <c r="E163" s="23">
        <v>1191</v>
      </c>
      <c r="F163" s="24">
        <v>2438.1</v>
      </c>
      <c r="G163" s="25">
        <v>1.08</v>
      </c>
      <c r="H163" s="23">
        <v>1295</v>
      </c>
      <c r="I163" s="23">
        <v>945</v>
      </c>
      <c r="J163" s="23">
        <v>80</v>
      </c>
      <c r="K163" s="23">
        <v>145</v>
      </c>
      <c r="L163" s="23">
        <v>100</v>
      </c>
      <c r="M163" s="23">
        <v>10</v>
      </c>
      <c r="N163" s="23">
        <v>15</v>
      </c>
      <c r="O163" s="11"/>
      <c r="P163" s="11"/>
      <c r="Q163" s="11"/>
      <c r="R163" s="11"/>
      <c r="S163" s="11"/>
      <c r="T163" s="11"/>
      <c r="U163" s="11"/>
      <c r="V163" s="11"/>
      <c r="W163" s="11"/>
      <c r="X163" s="11"/>
      <c r="Y163" s="11"/>
      <c r="Z163" s="11"/>
    </row>
    <row r="164" spans="1:26" ht="12.75" customHeight="1">
      <c r="A164" s="22">
        <v>5370215</v>
      </c>
      <c r="B164" s="23">
        <v>2727</v>
      </c>
      <c r="C164" s="23">
        <v>2748</v>
      </c>
      <c r="D164" s="23">
        <v>1333</v>
      </c>
      <c r="E164" s="23">
        <v>1287</v>
      </c>
      <c r="F164" s="24">
        <v>3751.5</v>
      </c>
      <c r="G164" s="25">
        <v>0.73</v>
      </c>
      <c r="H164" s="23">
        <v>1240</v>
      </c>
      <c r="I164" s="23">
        <v>945</v>
      </c>
      <c r="J164" s="23">
        <v>55</v>
      </c>
      <c r="K164" s="23">
        <v>125</v>
      </c>
      <c r="L164" s="23">
        <v>75</v>
      </c>
      <c r="M164" s="23">
        <v>30</v>
      </c>
      <c r="N164" s="23">
        <v>10</v>
      </c>
      <c r="O164" s="11"/>
      <c r="P164" s="11"/>
      <c r="Q164" s="11"/>
      <c r="R164" s="11"/>
      <c r="S164" s="11"/>
      <c r="T164" s="11"/>
      <c r="U164" s="11"/>
      <c r="V164" s="11"/>
      <c r="W164" s="11"/>
      <c r="X164" s="11"/>
      <c r="Y164" s="11"/>
      <c r="Z164" s="11"/>
    </row>
    <row r="165" spans="1:26" ht="12.75" customHeight="1">
      <c r="A165" s="22">
        <v>5370216</v>
      </c>
      <c r="B165" s="23">
        <v>4097</v>
      </c>
      <c r="C165" s="23">
        <v>4065</v>
      </c>
      <c r="D165" s="23">
        <v>1504</v>
      </c>
      <c r="E165" s="23">
        <v>1463</v>
      </c>
      <c r="F165" s="24">
        <v>1882.6</v>
      </c>
      <c r="G165" s="25">
        <v>2.1800000000000002</v>
      </c>
      <c r="H165" s="23">
        <v>1690</v>
      </c>
      <c r="I165" s="23">
        <v>1360</v>
      </c>
      <c r="J165" s="23">
        <v>80</v>
      </c>
      <c r="K165" s="23">
        <v>160</v>
      </c>
      <c r="L165" s="23">
        <v>45</v>
      </c>
      <c r="M165" s="23">
        <v>25</v>
      </c>
      <c r="N165" s="23">
        <v>25</v>
      </c>
      <c r="O165" s="11"/>
      <c r="P165" s="11"/>
      <c r="Q165" s="11"/>
      <c r="R165" s="11"/>
      <c r="S165" s="11"/>
      <c r="T165" s="11"/>
      <c r="U165" s="11"/>
      <c r="V165" s="11"/>
      <c r="W165" s="11"/>
      <c r="X165" s="11"/>
      <c r="Y165" s="11"/>
      <c r="Z165" s="11"/>
    </row>
    <row r="166" spans="1:26" ht="12.75" customHeight="1">
      <c r="A166" s="22">
        <v>5370217.0099999998</v>
      </c>
      <c r="B166" s="23">
        <v>5159</v>
      </c>
      <c r="C166" s="23">
        <v>5199</v>
      </c>
      <c r="D166" s="23">
        <v>2452</v>
      </c>
      <c r="E166" s="23">
        <v>2428</v>
      </c>
      <c r="F166" s="24">
        <v>2352.4</v>
      </c>
      <c r="G166" s="25">
        <v>2.19</v>
      </c>
      <c r="H166" s="23">
        <v>2350</v>
      </c>
      <c r="I166" s="23">
        <v>1730</v>
      </c>
      <c r="J166" s="23">
        <v>180</v>
      </c>
      <c r="K166" s="23">
        <v>205</v>
      </c>
      <c r="L166" s="23">
        <v>150</v>
      </c>
      <c r="M166" s="23">
        <v>50</v>
      </c>
      <c r="N166" s="23">
        <v>40</v>
      </c>
      <c r="O166" s="11"/>
      <c r="P166" s="11"/>
      <c r="Q166" s="11"/>
      <c r="R166" s="11"/>
      <c r="S166" s="11"/>
      <c r="T166" s="11"/>
      <c r="U166" s="11"/>
      <c r="V166" s="11"/>
      <c r="W166" s="11"/>
      <c r="X166" s="11"/>
      <c r="Y166" s="11"/>
      <c r="Z166" s="11"/>
    </row>
    <row r="167" spans="1:26" ht="12.75" customHeight="1">
      <c r="A167" s="22">
        <v>5370217.0199999996</v>
      </c>
      <c r="B167" s="23">
        <v>3615</v>
      </c>
      <c r="C167" s="23">
        <v>3568</v>
      </c>
      <c r="D167" s="23">
        <v>1394</v>
      </c>
      <c r="E167" s="23">
        <v>1384</v>
      </c>
      <c r="F167" s="24">
        <v>1655</v>
      </c>
      <c r="G167" s="25">
        <v>2.1800000000000002</v>
      </c>
      <c r="H167" s="23">
        <v>1595</v>
      </c>
      <c r="I167" s="23">
        <v>1240</v>
      </c>
      <c r="J167" s="23">
        <v>95</v>
      </c>
      <c r="K167" s="23">
        <v>175</v>
      </c>
      <c r="L167" s="23">
        <v>65</v>
      </c>
      <c r="M167" s="23">
        <v>10</v>
      </c>
      <c r="N167" s="23">
        <v>10</v>
      </c>
      <c r="O167" s="11"/>
      <c r="P167" s="11"/>
      <c r="Q167" s="11"/>
      <c r="R167" s="11"/>
      <c r="S167" s="11"/>
      <c r="T167" s="11"/>
      <c r="U167" s="11"/>
      <c r="V167" s="11"/>
      <c r="W167" s="11"/>
      <c r="X167" s="11"/>
      <c r="Y167" s="11"/>
      <c r="Z167" s="11"/>
    </row>
    <row r="168" spans="1:26" ht="12.75" customHeight="1">
      <c r="A168" s="22">
        <v>5370218</v>
      </c>
      <c r="B168" s="23">
        <v>6991</v>
      </c>
      <c r="C168" s="23">
        <v>6863</v>
      </c>
      <c r="D168" s="23">
        <v>2704</v>
      </c>
      <c r="E168" s="23">
        <v>2689</v>
      </c>
      <c r="F168" s="24">
        <v>1598.4</v>
      </c>
      <c r="G168" s="25">
        <v>4.37</v>
      </c>
      <c r="H168" s="23">
        <v>3410</v>
      </c>
      <c r="I168" s="23">
        <v>2645</v>
      </c>
      <c r="J168" s="23">
        <v>210</v>
      </c>
      <c r="K168" s="23">
        <v>345</v>
      </c>
      <c r="L168" s="23">
        <v>140</v>
      </c>
      <c r="M168" s="23">
        <v>30</v>
      </c>
      <c r="N168" s="23">
        <v>40</v>
      </c>
      <c r="O168" s="11"/>
      <c r="P168" s="11"/>
      <c r="Q168" s="11"/>
      <c r="R168" s="11"/>
      <c r="S168" s="11"/>
      <c r="T168" s="11"/>
      <c r="U168" s="11"/>
      <c r="V168" s="11"/>
      <c r="W168" s="11"/>
      <c r="X168" s="11"/>
      <c r="Y168" s="11"/>
      <c r="Z168" s="11"/>
    </row>
    <row r="169" spans="1:26" ht="12.75" customHeight="1">
      <c r="A169" s="22">
        <v>5370219</v>
      </c>
      <c r="B169" s="23">
        <v>4615</v>
      </c>
      <c r="C169" s="23">
        <v>4549</v>
      </c>
      <c r="D169" s="23">
        <v>1624</v>
      </c>
      <c r="E169" s="23">
        <v>1594</v>
      </c>
      <c r="F169" s="24">
        <v>1946</v>
      </c>
      <c r="G169" s="25">
        <v>2.37</v>
      </c>
      <c r="H169" s="23">
        <v>1980</v>
      </c>
      <c r="I169" s="23">
        <v>1645</v>
      </c>
      <c r="J169" s="23">
        <v>90</v>
      </c>
      <c r="K169" s="23">
        <v>160</v>
      </c>
      <c r="L169" s="23">
        <v>55</v>
      </c>
      <c r="M169" s="23">
        <v>20</v>
      </c>
      <c r="N169" s="23">
        <v>10</v>
      </c>
      <c r="O169" s="11"/>
      <c r="P169" s="11"/>
      <c r="Q169" s="11"/>
      <c r="R169" s="11"/>
      <c r="S169" s="11"/>
      <c r="T169" s="11"/>
      <c r="U169" s="11"/>
      <c r="V169" s="11"/>
      <c r="W169" s="11"/>
      <c r="X169" s="11"/>
      <c r="Y169" s="11"/>
      <c r="Z169" s="11"/>
    </row>
    <row r="170" spans="1:26" ht="12.75" customHeight="1">
      <c r="A170" s="22">
        <v>5370220</v>
      </c>
      <c r="B170" s="23">
        <v>6176</v>
      </c>
      <c r="C170" s="23">
        <v>6113</v>
      </c>
      <c r="D170" s="23">
        <v>2637</v>
      </c>
      <c r="E170" s="23">
        <v>2559</v>
      </c>
      <c r="F170" s="24">
        <v>3422.6</v>
      </c>
      <c r="G170" s="25">
        <v>1.8</v>
      </c>
      <c r="H170" s="23">
        <v>2455</v>
      </c>
      <c r="I170" s="23">
        <v>1965</v>
      </c>
      <c r="J170" s="23">
        <v>125</v>
      </c>
      <c r="K170" s="23">
        <v>240</v>
      </c>
      <c r="L170" s="23">
        <v>75</v>
      </c>
      <c r="M170" s="23">
        <v>20</v>
      </c>
      <c r="N170" s="23">
        <v>30</v>
      </c>
      <c r="O170" s="11"/>
      <c r="P170" s="11"/>
      <c r="Q170" s="11"/>
      <c r="R170" s="11"/>
      <c r="S170" s="11"/>
      <c r="T170" s="11"/>
      <c r="U170" s="11"/>
      <c r="V170" s="11"/>
      <c r="W170" s="11"/>
      <c r="X170" s="11"/>
      <c r="Y170" s="11"/>
      <c r="Z170" s="11"/>
    </row>
    <row r="171" spans="1:26" ht="12.75" customHeight="1">
      <c r="A171" s="22">
        <v>5370221</v>
      </c>
      <c r="B171" s="23">
        <v>3107</v>
      </c>
      <c r="C171" s="23">
        <v>3066</v>
      </c>
      <c r="D171" s="23">
        <v>1175</v>
      </c>
      <c r="E171" s="23">
        <v>1169</v>
      </c>
      <c r="F171" s="24">
        <v>2720.4</v>
      </c>
      <c r="G171" s="25">
        <v>1.1399999999999999</v>
      </c>
      <c r="H171" s="23">
        <v>1615</v>
      </c>
      <c r="I171" s="23">
        <v>1250</v>
      </c>
      <c r="J171" s="23">
        <v>120</v>
      </c>
      <c r="K171" s="23">
        <v>145</v>
      </c>
      <c r="L171" s="23">
        <v>80</v>
      </c>
      <c r="M171" s="23">
        <v>15</v>
      </c>
      <c r="N171" s="23">
        <v>10</v>
      </c>
      <c r="O171" s="11"/>
      <c r="P171" s="11"/>
      <c r="Q171" s="11"/>
      <c r="R171" s="11"/>
      <c r="S171" s="11"/>
      <c r="T171" s="11"/>
      <c r="U171" s="11"/>
      <c r="V171" s="11"/>
      <c r="W171" s="11"/>
      <c r="X171" s="11"/>
      <c r="Y171" s="11"/>
      <c r="Z171" s="11"/>
    </row>
    <row r="172" spans="1:26" ht="12.75" customHeight="1">
      <c r="A172" s="22">
        <v>5370222.0099999998</v>
      </c>
      <c r="B172" s="23">
        <v>0</v>
      </c>
      <c r="C172" s="23">
        <v>5</v>
      </c>
      <c r="D172" s="23">
        <v>0</v>
      </c>
      <c r="E172" s="23">
        <v>0</v>
      </c>
      <c r="F172" s="24">
        <v>0</v>
      </c>
      <c r="G172" s="25">
        <v>1.93</v>
      </c>
      <c r="H172" s="23"/>
      <c r="I172" s="23"/>
      <c r="J172" s="23"/>
      <c r="K172" s="23"/>
      <c r="L172" s="23"/>
      <c r="M172" s="23"/>
      <c r="N172" s="23"/>
      <c r="O172" s="11"/>
      <c r="P172" s="11"/>
      <c r="Q172" s="11"/>
      <c r="R172" s="11"/>
      <c r="S172" s="11"/>
      <c r="T172" s="11"/>
      <c r="U172" s="11"/>
      <c r="V172" s="11"/>
      <c r="W172" s="11"/>
      <c r="X172" s="11"/>
      <c r="Y172" s="11"/>
      <c r="Z172" s="11"/>
    </row>
    <row r="173" spans="1:26" ht="12.75" customHeight="1">
      <c r="A173" s="22">
        <v>5370222.0199999996</v>
      </c>
      <c r="B173" s="23">
        <v>4246</v>
      </c>
      <c r="C173" s="23">
        <v>4195</v>
      </c>
      <c r="D173" s="23">
        <v>1785</v>
      </c>
      <c r="E173" s="23">
        <v>1766</v>
      </c>
      <c r="F173" s="24">
        <v>3005.4</v>
      </c>
      <c r="G173" s="25">
        <v>1.41</v>
      </c>
      <c r="H173" s="23">
        <v>1990</v>
      </c>
      <c r="I173" s="23">
        <v>1435</v>
      </c>
      <c r="J173" s="23">
        <v>110</v>
      </c>
      <c r="K173" s="23">
        <v>305</v>
      </c>
      <c r="L173" s="23">
        <v>95</v>
      </c>
      <c r="M173" s="23">
        <v>20</v>
      </c>
      <c r="N173" s="23">
        <v>20</v>
      </c>
      <c r="O173" s="11"/>
      <c r="P173" s="11"/>
      <c r="Q173" s="11"/>
      <c r="R173" s="11"/>
      <c r="S173" s="11"/>
      <c r="T173" s="11"/>
      <c r="U173" s="11"/>
      <c r="V173" s="11"/>
      <c r="W173" s="11"/>
      <c r="X173" s="11"/>
      <c r="Y173" s="11"/>
      <c r="Z173" s="11"/>
    </row>
    <row r="174" spans="1:26" ht="12.75" customHeight="1">
      <c r="A174" s="22">
        <v>5370222.0300000003</v>
      </c>
      <c r="B174" s="23">
        <v>4577</v>
      </c>
      <c r="C174" s="23">
        <v>4601</v>
      </c>
      <c r="D174" s="23">
        <v>1574</v>
      </c>
      <c r="E174" s="23">
        <v>1568</v>
      </c>
      <c r="F174" s="24">
        <v>4539.3</v>
      </c>
      <c r="G174" s="25">
        <v>1.01</v>
      </c>
      <c r="H174" s="23">
        <v>2200</v>
      </c>
      <c r="I174" s="23">
        <v>1720</v>
      </c>
      <c r="J174" s="23">
        <v>170</v>
      </c>
      <c r="K174" s="23">
        <v>250</v>
      </c>
      <c r="L174" s="23">
        <v>45</v>
      </c>
      <c r="M174" s="23">
        <v>20</v>
      </c>
      <c r="N174" s="23">
        <v>0</v>
      </c>
      <c r="O174" s="11"/>
      <c r="P174" s="11"/>
      <c r="Q174" s="11"/>
      <c r="R174" s="11"/>
      <c r="S174" s="11"/>
      <c r="T174" s="11"/>
      <c r="U174" s="11"/>
      <c r="V174" s="11"/>
      <c r="W174" s="11"/>
      <c r="X174" s="11"/>
      <c r="Y174" s="11"/>
      <c r="Z174" s="11"/>
    </row>
    <row r="175" spans="1:26" ht="12.75" customHeight="1">
      <c r="A175" s="22">
        <v>5370223.0099999998</v>
      </c>
      <c r="B175" s="23">
        <v>2645</v>
      </c>
      <c r="C175" s="23">
        <v>2699</v>
      </c>
      <c r="D175" s="23">
        <v>1001</v>
      </c>
      <c r="E175" s="23">
        <v>996</v>
      </c>
      <c r="F175" s="24">
        <v>1636.9</v>
      </c>
      <c r="G175" s="25">
        <v>1.62</v>
      </c>
      <c r="H175" s="23">
        <v>1295</v>
      </c>
      <c r="I175" s="23">
        <v>1090</v>
      </c>
      <c r="J175" s="23">
        <v>65</v>
      </c>
      <c r="K175" s="23">
        <v>60</v>
      </c>
      <c r="L175" s="23">
        <v>40</v>
      </c>
      <c r="M175" s="23">
        <v>25</v>
      </c>
      <c r="N175" s="23">
        <v>15</v>
      </c>
      <c r="O175" s="11"/>
      <c r="P175" s="11"/>
      <c r="Q175" s="11"/>
      <c r="R175" s="11"/>
      <c r="S175" s="11"/>
      <c r="T175" s="11"/>
      <c r="U175" s="11"/>
      <c r="V175" s="11"/>
      <c r="W175" s="11"/>
      <c r="X175" s="11"/>
      <c r="Y175" s="11"/>
      <c r="Z175" s="11"/>
    </row>
    <row r="176" spans="1:26" ht="12.75" customHeight="1">
      <c r="A176" s="22">
        <v>5370223.0199999996</v>
      </c>
      <c r="B176" s="23">
        <v>4577</v>
      </c>
      <c r="C176" s="23">
        <v>4691</v>
      </c>
      <c r="D176" s="23">
        <v>1721</v>
      </c>
      <c r="E176" s="23">
        <v>1712</v>
      </c>
      <c r="F176" s="24">
        <v>1841.3</v>
      </c>
      <c r="G176" s="25">
        <v>2.4900000000000002</v>
      </c>
      <c r="H176" s="23">
        <v>2640</v>
      </c>
      <c r="I176" s="23">
        <v>2160</v>
      </c>
      <c r="J176" s="23">
        <v>200</v>
      </c>
      <c r="K176" s="23">
        <v>205</v>
      </c>
      <c r="L176" s="23">
        <v>45</v>
      </c>
      <c r="M176" s="23">
        <v>10</v>
      </c>
      <c r="N176" s="23">
        <v>25</v>
      </c>
      <c r="O176" s="11"/>
      <c r="P176" s="11"/>
      <c r="Q176" s="11"/>
      <c r="R176" s="11"/>
      <c r="S176" s="11"/>
      <c r="T176" s="11"/>
      <c r="U176" s="11"/>
      <c r="V176" s="11"/>
      <c r="W176" s="11"/>
      <c r="X176" s="11"/>
      <c r="Y176" s="11"/>
      <c r="Z176" s="11"/>
    </row>
    <row r="177" spans="1:26" ht="12.75" customHeight="1">
      <c r="A177" s="22">
        <v>5370223.0499999998</v>
      </c>
      <c r="B177" s="23">
        <v>3157</v>
      </c>
      <c r="C177" s="23">
        <v>3218</v>
      </c>
      <c r="D177" s="23">
        <v>997</v>
      </c>
      <c r="E177" s="23">
        <v>989</v>
      </c>
      <c r="F177" s="24">
        <v>3210.3</v>
      </c>
      <c r="G177" s="25">
        <v>0.98</v>
      </c>
      <c r="H177" s="23">
        <v>1755</v>
      </c>
      <c r="I177" s="23">
        <v>1380</v>
      </c>
      <c r="J177" s="23">
        <v>165</v>
      </c>
      <c r="K177" s="23">
        <v>150</v>
      </c>
      <c r="L177" s="23">
        <v>40</v>
      </c>
      <c r="M177" s="23">
        <v>10</v>
      </c>
      <c r="N177" s="23">
        <v>15</v>
      </c>
      <c r="O177" s="11"/>
      <c r="P177" s="11"/>
      <c r="Q177" s="11"/>
      <c r="R177" s="11"/>
      <c r="S177" s="11"/>
      <c r="T177" s="11"/>
      <c r="U177" s="11"/>
      <c r="V177" s="11"/>
      <c r="W177" s="11"/>
      <c r="X177" s="11"/>
      <c r="Y177" s="11"/>
      <c r="Z177" s="11"/>
    </row>
    <row r="178" spans="1:26" ht="12.75" customHeight="1">
      <c r="A178" s="22">
        <v>5370223.0599999996</v>
      </c>
      <c r="B178" s="23">
        <v>3954</v>
      </c>
      <c r="C178" s="23">
        <v>4128</v>
      </c>
      <c r="D178" s="23">
        <v>1310</v>
      </c>
      <c r="E178" s="23">
        <v>1298</v>
      </c>
      <c r="F178" s="24">
        <v>2743.2</v>
      </c>
      <c r="G178" s="25">
        <v>1.44</v>
      </c>
      <c r="H178" s="23">
        <v>2030</v>
      </c>
      <c r="I178" s="23">
        <v>1720</v>
      </c>
      <c r="J178" s="23">
        <v>130</v>
      </c>
      <c r="K178" s="23">
        <v>145</v>
      </c>
      <c r="L178" s="23">
        <v>20</v>
      </c>
      <c r="M178" s="23">
        <v>10</v>
      </c>
      <c r="N178" s="23">
        <v>15</v>
      </c>
      <c r="O178" s="11"/>
      <c r="P178" s="11"/>
      <c r="Q178" s="11"/>
      <c r="R178" s="11"/>
      <c r="S178" s="11"/>
      <c r="T178" s="11"/>
      <c r="U178" s="11"/>
      <c r="V178" s="11"/>
      <c r="W178" s="11"/>
      <c r="X178" s="11"/>
      <c r="Y178" s="11"/>
      <c r="Z178" s="11"/>
    </row>
    <row r="179" spans="1:26" ht="12.75" customHeight="1">
      <c r="A179" s="22">
        <v>5370223.0700000003</v>
      </c>
      <c r="B179" s="23">
        <v>4428</v>
      </c>
      <c r="C179" s="23">
        <v>4517</v>
      </c>
      <c r="D179" s="23">
        <v>1722</v>
      </c>
      <c r="E179" s="23">
        <v>1715</v>
      </c>
      <c r="F179" s="24">
        <v>3673.5</v>
      </c>
      <c r="G179" s="25">
        <v>1.21</v>
      </c>
      <c r="H179" s="23">
        <v>2340</v>
      </c>
      <c r="I179" s="23">
        <v>1975</v>
      </c>
      <c r="J179" s="23">
        <v>130</v>
      </c>
      <c r="K179" s="23">
        <v>150</v>
      </c>
      <c r="L179" s="23">
        <v>75</v>
      </c>
      <c r="M179" s="23">
        <v>0</v>
      </c>
      <c r="N179" s="23">
        <v>10</v>
      </c>
      <c r="O179" s="11"/>
      <c r="P179" s="11"/>
      <c r="Q179" s="11"/>
      <c r="R179" s="11"/>
      <c r="S179" s="11"/>
      <c r="T179" s="11"/>
      <c r="U179" s="11"/>
      <c r="V179" s="11"/>
      <c r="W179" s="11"/>
      <c r="X179" s="11"/>
      <c r="Y179" s="11"/>
      <c r="Z179" s="11"/>
    </row>
    <row r="180" spans="1:26" ht="12.75" customHeight="1">
      <c r="A180" s="22">
        <v>5370223.0899999999</v>
      </c>
      <c r="B180" s="23">
        <v>8665</v>
      </c>
      <c r="C180" s="23">
        <v>8239</v>
      </c>
      <c r="D180" s="23">
        <v>2676</v>
      </c>
      <c r="E180" s="23">
        <v>2671</v>
      </c>
      <c r="F180" s="24">
        <v>3044.5</v>
      </c>
      <c r="G180" s="25">
        <v>2.85</v>
      </c>
      <c r="H180" s="23">
        <v>4305</v>
      </c>
      <c r="I180" s="23">
        <v>3435</v>
      </c>
      <c r="J180" s="23">
        <v>235</v>
      </c>
      <c r="K180" s="23">
        <v>495</v>
      </c>
      <c r="L180" s="23">
        <v>85</v>
      </c>
      <c r="M180" s="23">
        <v>15</v>
      </c>
      <c r="N180" s="23">
        <v>35</v>
      </c>
      <c r="O180" s="11"/>
      <c r="P180" s="11"/>
      <c r="Q180" s="11"/>
      <c r="R180" s="11"/>
      <c r="S180" s="11"/>
      <c r="T180" s="11"/>
      <c r="U180" s="11"/>
      <c r="V180" s="11"/>
      <c r="W180" s="11"/>
      <c r="X180" s="11"/>
      <c r="Y180" s="11"/>
      <c r="Z180" s="11"/>
    </row>
    <row r="181" spans="1:26" ht="12.75" customHeight="1">
      <c r="A181" s="22">
        <v>5370223.0999999996</v>
      </c>
      <c r="B181" s="23">
        <v>4579</v>
      </c>
      <c r="C181" s="23">
        <v>4468</v>
      </c>
      <c r="D181" s="23">
        <v>1603</v>
      </c>
      <c r="E181" s="23">
        <v>1597</v>
      </c>
      <c r="F181" s="24">
        <v>3660.6</v>
      </c>
      <c r="G181" s="25">
        <v>1.25</v>
      </c>
      <c r="H181" s="23">
        <v>2325</v>
      </c>
      <c r="I181" s="23">
        <v>1910</v>
      </c>
      <c r="J181" s="23">
        <v>105</v>
      </c>
      <c r="K181" s="23">
        <v>230</v>
      </c>
      <c r="L181" s="23">
        <v>55</v>
      </c>
      <c r="M181" s="23">
        <v>0</v>
      </c>
      <c r="N181" s="23">
        <v>15</v>
      </c>
      <c r="O181" s="11"/>
      <c r="P181" s="11"/>
      <c r="Q181" s="11"/>
      <c r="R181" s="11"/>
      <c r="S181" s="11"/>
      <c r="T181" s="11"/>
      <c r="U181" s="11"/>
      <c r="V181" s="11"/>
      <c r="W181" s="11"/>
      <c r="X181" s="11"/>
      <c r="Y181" s="11"/>
      <c r="Z181" s="11"/>
    </row>
    <row r="182" spans="1:26" ht="12.75" customHeight="1">
      <c r="A182" s="22">
        <v>5370223.1200000001</v>
      </c>
      <c r="B182" s="23">
        <v>8457</v>
      </c>
      <c r="C182" s="23">
        <v>7143</v>
      </c>
      <c r="D182" s="23">
        <v>3677</v>
      </c>
      <c r="E182" s="23">
        <v>3588</v>
      </c>
      <c r="F182" s="24">
        <v>1012.7</v>
      </c>
      <c r="G182" s="25">
        <v>8.35</v>
      </c>
      <c r="H182" s="23">
        <v>4020</v>
      </c>
      <c r="I182" s="23">
        <v>3345</v>
      </c>
      <c r="J182" s="23">
        <v>190</v>
      </c>
      <c r="K182" s="23">
        <v>335</v>
      </c>
      <c r="L182" s="23">
        <v>95</v>
      </c>
      <c r="M182" s="23">
        <v>30</v>
      </c>
      <c r="N182" s="23">
        <v>20</v>
      </c>
      <c r="O182" s="11"/>
      <c r="P182" s="11"/>
      <c r="Q182" s="11"/>
      <c r="R182" s="11"/>
      <c r="S182" s="11"/>
      <c r="T182" s="11"/>
      <c r="U182" s="11"/>
      <c r="V182" s="11"/>
      <c r="W182" s="11"/>
      <c r="X182" s="11"/>
      <c r="Y182" s="11"/>
      <c r="Z182" s="11"/>
    </row>
    <row r="183" spans="1:26" ht="12.75" customHeight="1">
      <c r="A183" s="22">
        <v>5370223.1299999999</v>
      </c>
      <c r="B183" s="23">
        <v>4480</v>
      </c>
      <c r="C183" s="23">
        <v>4439</v>
      </c>
      <c r="D183" s="23">
        <v>1607</v>
      </c>
      <c r="E183" s="23">
        <v>1603</v>
      </c>
      <c r="F183" s="24">
        <v>2480.3000000000002</v>
      </c>
      <c r="G183" s="25">
        <v>1.81</v>
      </c>
      <c r="H183" s="23">
        <v>2105</v>
      </c>
      <c r="I183" s="23">
        <v>1700</v>
      </c>
      <c r="J183" s="23">
        <v>115</v>
      </c>
      <c r="K183" s="23">
        <v>180</v>
      </c>
      <c r="L183" s="23">
        <v>70</v>
      </c>
      <c r="M183" s="23">
        <v>15</v>
      </c>
      <c r="N183" s="23">
        <v>25</v>
      </c>
      <c r="O183" s="11"/>
      <c r="P183" s="11"/>
      <c r="Q183" s="11"/>
      <c r="R183" s="11"/>
      <c r="S183" s="11"/>
      <c r="T183" s="11"/>
      <c r="U183" s="11"/>
      <c r="V183" s="11"/>
      <c r="W183" s="11"/>
      <c r="X183" s="11"/>
      <c r="Y183" s="11"/>
      <c r="Z183" s="11"/>
    </row>
    <row r="184" spans="1:26" ht="12.75" customHeight="1">
      <c r="A184" s="22">
        <v>5370223.1399999997</v>
      </c>
      <c r="B184" s="23">
        <v>4300</v>
      </c>
      <c r="C184" s="23">
        <v>4402</v>
      </c>
      <c r="D184" s="23">
        <v>1460</v>
      </c>
      <c r="E184" s="23">
        <v>1459</v>
      </c>
      <c r="F184" s="24">
        <v>2724.5</v>
      </c>
      <c r="G184" s="25">
        <v>1.58</v>
      </c>
      <c r="H184" s="23">
        <v>1745</v>
      </c>
      <c r="I184" s="23">
        <v>1445</v>
      </c>
      <c r="J184" s="23">
        <v>60</v>
      </c>
      <c r="K184" s="23">
        <v>145</v>
      </c>
      <c r="L184" s="23">
        <v>50</v>
      </c>
      <c r="M184" s="23">
        <v>0</v>
      </c>
      <c r="N184" s="23">
        <v>35</v>
      </c>
      <c r="O184" s="11"/>
      <c r="P184" s="11"/>
      <c r="Q184" s="11"/>
      <c r="R184" s="11"/>
      <c r="S184" s="11"/>
      <c r="T184" s="11"/>
      <c r="U184" s="11"/>
      <c r="V184" s="11"/>
      <c r="W184" s="11"/>
      <c r="X184" s="11"/>
      <c r="Y184" s="11"/>
      <c r="Z184" s="11"/>
    </row>
    <row r="185" spans="1:26" ht="12.75" customHeight="1">
      <c r="A185" s="22">
        <v>5370223.1500000004</v>
      </c>
      <c r="B185" s="23">
        <v>2365</v>
      </c>
      <c r="C185" s="23">
        <v>2375</v>
      </c>
      <c r="D185" s="23">
        <v>876</v>
      </c>
      <c r="E185" s="23">
        <v>875</v>
      </c>
      <c r="F185" s="24">
        <v>3222.9</v>
      </c>
      <c r="G185" s="25">
        <v>0.73</v>
      </c>
      <c r="H185" s="23">
        <v>1190</v>
      </c>
      <c r="I185" s="23">
        <v>945</v>
      </c>
      <c r="J185" s="23">
        <v>70</v>
      </c>
      <c r="K185" s="23">
        <v>115</v>
      </c>
      <c r="L185" s="23">
        <v>40</v>
      </c>
      <c r="M185" s="23">
        <v>15</v>
      </c>
      <c r="N185" s="23">
        <v>0</v>
      </c>
      <c r="O185" s="11"/>
      <c r="P185" s="11"/>
      <c r="Q185" s="11"/>
      <c r="R185" s="11"/>
      <c r="S185" s="11"/>
      <c r="T185" s="11"/>
      <c r="U185" s="11"/>
      <c r="V185" s="11"/>
      <c r="W185" s="11"/>
      <c r="X185" s="11"/>
      <c r="Y185" s="11"/>
      <c r="Z185" s="11"/>
    </row>
    <row r="186" spans="1:26" ht="12.75" customHeight="1">
      <c r="A186" s="22">
        <v>5370223.1600000001</v>
      </c>
      <c r="B186" s="23">
        <v>2102</v>
      </c>
      <c r="C186" s="23">
        <v>2066</v>
      </c>
      <c r="D186" s="23">
        <v>797</v>
      </c>
      <c r="E186" s="23">
        <v>793</v>
      </c>
      <c r="F186" s="24">
        <v>3624.1</v>
      </c>
      <c r="G186" s="25">
        <v>0.57999999999999996</v>
      </c>
      <c r="H186" s="23">
        <v>1195</v>
      </c>
      <c r="I186" s="23">
        <v>965</v>
      </c>
      <c r="J186" s="23">
        <v>90</v>
      </c>
      <c r="K186" s="23">
        <v>90</v>
      </c>
      <c r="L186" s="23">
        <v>30</v>
      </c>
      <c r="M186" s="23">
        <v>0</v>
      </c>
      <c r="N186" s="23">
        <v>15</v>
      </c>
      <c r="O186" s="11"/>
      <c r="P186" s="11"/>
      <c r="Q186" s="11"/>
      <c r="R186" s="11"/>
      <c r="S186" s="11"/>
      <c r="T186" s="11"/>
      <c r="U186" s="11"/>
      <c r="V186" s="11"/>
      <c r="W186" s="11"/>
      <c r="X186" s="11"/>
      <c r="Y186" s="11"/>
      <c r="Z186" s="11"/>
    </row>
    <row r="187" spans="1:26" ht="12.75" customHeight="1">
      <c r="A187" s="22">
        <v>5370224.0099999998</v>
      </c>
      <c r="B187" s="23">
        <v>10637</v>
      </c>
      <c r="C187" s="23">
        <v>7466</v>
      </c>
      <c r="D187" s="23">
        <v>3140</v>
      </c>
      <c r="E187" s="23">
        <v>3124</v>
      </c>
      <c r="F187" s="24">
        <v>1740.4</v>
      </c>
      <c r="G187" s="25">
        <v>6.11</v>
      </c>
      <c r="H187" s="23">
        <v>4840</v>
      </c>
      <c r="I187" s="23">
        <v>4015</v>
      </c>
      <c r="J187" s="23">
        <v>220</v>
      </c>
      <c r="K187" s="23">
        <v>500</v>
      </c>
      <c r="L187" s="23">
        <v>45</v>
      </c>
      <c r="M187" s="23">
        <v>0</v>
      </c>
      <c r="N187" s="23">
        <v>60</v>
      </c>
      <c r="O187" s="11"/>
      <c r="P187" s="11"/>
      <c r="Q187" s="11"/>
      <c r="R187" s="11"/>
      <c r="S187" s="11"/>
      <c r="T187" s="11"/>
      <c r="U187" s="11"/>
      <c r="V187" s="11"/>
      <c r="W187" s="11"/>
      <c r="X187" s="11"/>
      <c r="Y187" s="11"/>
      <c r="Z187" s="11"/>
    </row>
    <row r="188" spans="1:26" ht="12.75" customHeight="1">
      <c r="A188" s="22">
        <v>5370224.0199999996</v>
      </c>
      <c r="B188" s="23">
        <v>3965</v>
      </c>
      <c r="C188" s="23">
        <v>3703</v>
      </c>
      <c r="D188" s="23">
        <v>1451</v>
      </c>
      <c r="E188" s="23">
        <v>1350</v>
      </c>
      <c r="F188" s="24">
        <v>47.6</v>
      </c>
      <c r="G188" s="25">
        <v>83.33</v>
      </c>
      <c r="H188" s="23">
        <v>1570</v>
      </c>
      <c r="I188" s="23">
        <v>1345</v>
      </c>
      <c r="J188" s="23">
        <v>70</v>
      </c>
      <c r="K188" s="23">
        <v>70</v>
      </c>
      <c r="L188" s="23">
        <v>60</v>
      </c>
      <c r="M188" s="23">
        <v>0</v>
      </c>
      <c r="N188" s="23">
        <v>30</v>
      </c>
      <c r="O188" s="11"/>
      <c r="P188" s="11"/>
      <c r="Q188" s="11"/>
      <c r="R188" s="11"/>
      <c r="S188" s="11"/>
      <c r="T188" s="11"/>
      <c r="U188" s="11"/>
      <c r="V188" s="11"/>
      <c r="W188" s="11"/>
      <c r="X188" s="11"/>
      <c r="Y188" s="11"/>
      <c r="Z188" s="11"/>
    </row>
    <row r="189" spans="1:26" ht="12.75" customHeight="1">
      <c r="A189" s="22">
        <v>5370300</v>
      </c>
      <c r="B189" s="23">
        <v>1993</v>
      </c>
      <c r="C189" s="23">
        <v>1905</v>
      </c>
      <c r="D189" s="23">
        <v>715</v>
      </c>
      <c r="E189" s="23">
        <v>691</v>
      </c>
      <c r="F189" s="24">
        <v>43.3</v>
      </c>
      <c r="G189" s="25">
        <v>46</v>
      </c>
      <c r="H189" s="23">
        <v>1035</v>
      </c>
      <c r="I189" s="23">
        <v>925</v>
      </c>
      <c r="J189" s="23">
        <v>55</v>
      </c>
      <c r="K189" s="23">
        <v>10</v>
      </c>
      <c r="L189" s="23">
        <v>35</v>
      </c>
      <c r="M189" s="23">
        <v>10</v>
      </c>
      <c r="N189" s="23">
        <v>10</v>
      </c>
      <c r="O189" s="11"/>
      <c r="P189" s="11"/>
      <c r="Q189" s="11"/>
      <c r="R189" s="11"/>
      <c r="S189" s="11"/>
      <c r="T189" s="11"/>
      <c r="U189" s="11"/>
      <c r="V189" s="11"/>
      <c r="W189" s="11"/>
      <c r="X189" s="11"/>
      <c r="Y189" s="11"/>
      <c r="Z189" s="11"/>
    </row>
    <row r="190" spans="1:26" ht="12.75" customHeight="1">
      <c r="A190" s="22">
        <v>5370301</v>
      </c>
      <c r="B190" s="23">
        <v>7707</v>
      </c>
      <c r="C190" s="23">
        <v>6373</v>
      </c>
      <c r="D190" s="23">
        <v>2942</v>
      </c>
      <c r="E190" s="23">
        <v>2890</v>
      </c>
      <c r="F190" s="24">
        <v>693.5</v>
      </c>
      <c r="G190" s="25">
        <v>11.11</v>
      </c>
      <c r="H190" s="23">
        <v>3850</v>
      </c>
      <c r="I190" s="23">
        <v>3385</v>
      </c>
      <c r="J190" s="23">
        <v>200</v>
      </c>
      <c r="K190" s="23">
        <v>115</v>
      </c>
      <c r="L190" s="23">
        <v>105</v>
      </c>
      <c r="M190" s="23">
        <v>20</v>
      </c>
      <c r="N190" s="23">
        <v>25</v>
      </c>
      <c r="O190" s="11"/>
      <c r="P190" s="11"/>
      <c r="Q190" s="11"/>
      <c r="R190" s="11"/>
      <c r="S190" s="11"/>
      <c r="T190" s="11"/>
      <c r="U190" s="11"/>
      <c r="V190" s="11"/>
      <c r="W190" s="11"/>
      <c r="X190" s="11"/>
      <c r="Y190" s="11"/>
      <c r="Z190" s="11"/>
    </row>
    <row r="191" spans="1:26" ht="12.75" customHeight="1">
      <c r="A191" s="22">
        <v>5370302</v>
      </c>
      <c r="B191" s="23">
        <v>5323</v>
      </c>
      <c r="C191" s="23">
        <v>5379</v>
      </c>
      <c r="D191" s="23">
        <v>2506</v>
      </c>
      <c r="E191" s="23">
        <v>2427</v>
      </c>
      <c r="F191" s="24">
        <v>1437.3</v>
      </c>
      <c r="G191" s="25">
        <v>3.7</v>
      </c>
      <c r="H191" s="23">
        <v>2460</v>
      </c>
      <c r="I191" s="23">
        <v>2040</v>
      </c>
      <c r="J191" s="23">
        <v>175</v>
      </c>
      <c r="K191" s="23">
        <v>20</v>
      </c>
      <c r="L191" s="23">
        <v>175</v>
      </c>
      <c r="M191" s="23">
        <v>15</v>
      </c>
      <c r="N191" s="23">
        <v>40</v>
      </c>
      <c r="O191" s="11"/>
      <c r="P191" s="11"/>
      <c r="Q191" s="11"/>
      <c r="R191" s="11"/>
      <c r="S191" s="11"/>
      <c r="T191" s="11"/>
      <c r="U191" s="11"/>
      <c r="V191" s="11"/>
      <c r="W191" s="11"/>
      <c r="X191" s="11"/>
      <c r="Y191" s="11"/>
      <c r="Z191" s="11"/>
    </row>
    <row r="192" spans="1:26" ht="12.75" customHeight="1">
      <c r="A192" s="22">
        <v>5370303.0099999998</v>
      </c>
      <c r="B192" s="23">
        <v>3848</v>
      </c>
      <c r="C192" s="23">
        <v>3706</v>
      </c>
      <c r="D192" s="23">
        <v>1463</v>
      </c>
      <c r="E192" s="23">
        <v>1443</v>
      </c>
      <c r="F192" s="24">
        <v>2092.1999999999998</v>
      </c>
      <c r="G192" s="25">
        <v>1.84</v>
      </c>
      <c r="H192" s="23">
        <v>1810</v>
      </c>
      <c r="I192" s="23">
        <v>1655</v>
      </c>
      <c r="J192" s="23">
        <v>90</v>
      </c>
      <c r="K192" s="23">
        <v>20</v>
      </c>
      <c r="L192" s="23">
        <v>25</v>
      </c>
      <c r="M192" s="23">
        <v>10</v>
      </c>
      <c r="N192" s="23">
        <v>10</v>
      </c>
      <c r="O192" s="11"/>
      <c r="P192" s="11"/>
      <c r="Q192" s="11"/>
      <c r="R192" s="11"/>
      <c r="S192" s="11"/>
      <c r="T192" s="11"/>
      <c r="U192" s="11"/>
      <c r="V192" s="11"/>
      <c r="W192" s="11"/>
      <c r="X192" s="11"/>
      <c r="Y192" s="11"/>
      <c r="Z192" s="11"/>
    </row>
    <row r="193" spans="1:26" ht="12.75" customHeight="1">
      <c r="A193" s="22">
        <v>5370303.0199999996</v>
      </c>
      <c r="B193" s="23">
        <v>8443</v>
      </c>
      <c r="C193" s="23">
        <v>7962</v>
      </c>
      <c r="D193" s="23">
        <v>2955</v>
      </c>
      <c r="E193" s="23">
        <v>2925</v>
      </c>
      <c r="F193" s="24">
        <v>1344.7</v>
      </c>
      <c r="G193" s="25">
        <v>6.28</v>
      </c>
      <c r="H193" s="23">
        <v>3755</v>
      </c>
      <c r="I193" s="23">
        <v>3300</v>
      </c>
      <c r="J193" s="23">
        <v>215</v>
      </c>
      <c r="K193" s="23">
        <v>65</v>
      </c>
      <c r="L193" s="23">
        <v>145</v>
      </c>
      <c r="M193" s="23">
        <v>30</v>
      </c>
      <c r="N193" s="23">
        <v>0</v>
      </c>
      <c r="O193" s="11"/>
      <c r="P193" s="11"/>
      <c r="Q193" s="11"/>
      <c r="R193" s="11"/>
      <c r="S193" s="11"/>
      <c r="T193" s="11"/>
      <c r="U193" s="11"/>
      <c r="V193" s="11"/>
      <c r="W193" s="11"/>
      <c r="X193" s="11"/>
      <c r="Y193" s="11"/>
      <c r="Z193" s="11"/>
    </row>
    <row r="194" spans="1:26" ht="12.75" customHeight="1">
      <c r="A194" s="22"/>
      <c r="B194" s="23"/>
      <c r="C194" s="23"/>
      <c r="D194" s="23"/>
      <c r="E194" s="23"/>
      <c r="F194" s="24"/>
      <c r="G194" s="25"/>
      <c r="H194" s="23"/>
      <c r="I194" s="23"/>
      <c r="J194" s="23"/>
      <c r="K194" s="23"/>
      <c r="L194" s="23"/>
      <c r="M194" s="23"/>
      <c r="N194" s="23"/>
      <c r="O194" s="11"/>
      <c r="P194" s="11"/>
      <c r="Q194" s="11"/>
      <c r="R194" s="11"/>
      <c r="S194" s="11"/>
      <c r="T194" s="11"/>
      <c r="U194" s="11"/>
      <c r="V194" s="11"/>
      <c r="W194" s="11"/>
      <c r="X194" s="11"/>
      <c r="Y194" s="11"/>
      <c r="Z194" s="11"/>
    </row>
    <row r="195" spans="1:26" ht="12.75" customHeight="1">
      <c r="A195" s="22"/>
      <c r="B195" s="23"/>
      <c r="C195" s="23"/>
      <c r="D195" s="23"/>
      <c r="E195" s="23"/>
      <c r="F195" s="24"/>
      <c r="G195" s="25"/>
      <c r="H195" s="23"/>
      <c r="I195" s="23"/>
      <c r="J195" s="23"/>
      <c r="K195" s="23"/>
      <c r="L195" s="23"/>
      <c r="M195" s="23"/>
      <c r="N195" s="23"/>
      <c r="O195" s="11"/>
      <c r="P195" s="11"/>
      <c r="Q195" s="11"/>
      <c r="R195" s="11"/>
      <c r="S195" s="11"/>
      <c r="T195" s="11"/>
      <c r="U195" s="11"/>
      <c r="V195" s="11"/>
      <c r="W195" s="11"/>
      <c r="X195" s="11"/>
      <c r="Y195" s="11"/>
      <c r="Z195" s="11"/>
    </row>
    <row r="196" spans="1:26" ht="12.75" customHeight="1">
      <c r="A196" s="22"/>
      <c r="B196" s="23"/>
      <c r="C196" s="23"/>
      <c r="D196" s="23"/>
      <c r="E196" s="23"/>
      <c r="F196" s="24"/>
      <c r="G196" s="25"/>
      <c r="H196" s="23"/>
      <c r="I196" s="23"/>
      <c r="J196" s="23"/>
      <c r="K196" s="23"/>
      <c r="L196" s="23"/>
      <c r="M196" s="23"/>
      <c r="N196" s="23"/>
      <c r="O196" s="11"/>
      <c r="P196" s="11"/>
      <c r="Q196" s="11"/>
      <c r="R196" s="11"/>
      <c r="S196" s="11"/>
      <c r="T196" s="11"/>
      <c r="U196" s="11"/>
      <c r="V196" s="11"/>
      <c r="W196" s="11"/>
      <c r="X196" s="11"/>
      <c r="Y196" s="11"/>
      <c r="Z196" s="11"/>
    </row>
    <row r="197" spans="1:26" ht="12.75" customHeight="1">
      <c r="A197" s="22"/>
      <c r="B197" s="23"/>
      <c r="C197" s="23"/>
      <c r="D197" s="23"/>
      <c r="E197" s="23"/>
      <c r="F197" s="24"/>
      <c r="G197" s="25"/>
      <c r="H197" s="23"/>
      <c r="I197" s="23"/>
      <c r="J197" s="23"/>
      <c r="K197" s="23"/>
      <c r="L197" s="23"/>
      <c r="M197" s="23"/>
      <c r="N197" s="23"/>
      <c r="O197" s="11"/>
      <c r="P197" s="11"/>
      <c r="Q197" s="11"/>
      <c r="R197" s="11"/>
      <c r="S197" s="11"/>
      <c r="T197" s="11"/>
      <c r="U197" s="11"/>
      <c r="V197" s="11"/>
      <c r="W197" s="11"/>
      <c r="X197" s="11"/>
      <c r="Y197" s="11"/>
      <c r="Z197" s="11"/>
    </row>
    <row r="198" spans="1:26" ht="12.75" customHeight="1">
      <c r="A198" s="22"/>
      <c r="B198" s="23"/>
      <c r="C198" s="23"/>
      <c r="D198" s="23"/>
      <c r="E198" s="23"/>
      <c r="F198" s="24"/>
      <c r="G198" s="25"/>
      <c r="H198" s="23"/>
      <c r="I198" s="23"/>
      <c r="J198" s="23"/>
      <c r="K198" s="23"/>
      <c r="L198" s="23"/>
      <c r="M198" s="23"/>
      <c r="N198" s="23"/>
      <c r="O198" s="11"/>
      <c r="P198" s="11"/>
      <c r="Q198" s="11"/>
      <c r="R198" s="11"/>
      <c r="S198" s="11"/>
      <c r="T198" s="11"/>
      <c r="U198" s="11"/>
      <c r="V198" s="11"/>
      <c r="W198" s="11"/>
      <c r="X198" s="11"/>
      <c r="Y198" s="11"/>
      <c r="Z198" s="11"/>
    </row>
    <row r="199" spans="1:26" ht="12.75" customHeight="1">
      <c r="A199" s="22"/>
      <c r="B199" s="23"/>
      <c r="C199" s="23"/>
      <c r="D199" s="23"/>
      <c r="E199" s="23"/>
      <c r="F199" s="24"/>
      <c r="G199" s="25"/>
      <c r="H199" s="23"/>
      <c r="I199" s="23"/>
      <c r="J199" s="23"/>
      <c r="K199" s="23"/>
      <c r="L199" s="23"/>
      <c r="M199" s="23"/>
      <c r="N199" s="23"/>
      <c r="O199" s="11"/>
      <c r="P199" s="11"/>
      <c r="Q199" s="11"/>
      <c r="R199" s="11"/>
      <c r="S199" s="11"/>
      <c r="T199" s="11"/>
      <c r="U199" s="11"/>
      <c r="V199" s="11"/>
      <c r="W199" s="11"/>
      <c r="X199" s="11"/>
      <c r="Y199" s="11"/>
      <c r="Z199" s="11"/>
    </row>
    <row r="200" spans="1:26" ht="12.75" customHeight="1">
      <c r="A200" s="22"/>
      <c r="B200" s="23"/>
      <c r="C200" s="23"/>
      <c r="D200" s="23"/>
      <c r="E200" s="23"/>
      <c r="F200" s="24"/>
      <c r="G200" s="25"/>
      <c r="H200" s="23"/>
      <c r="I200" s="23"/>
      <c r="J200" s="23"/>
      <c r="K200" s="23"/>
      <c r="L200" s="23"/>
      <c r="M200" s="23"/>
      <c r="N200" s="23"/>
      <c r="O200" s="11"/>
      <c r="P200" s="11"/>
      <c r="Q200" s="11"/>
      <c r="R200" s="11"/>
      <c r="S200" s="11"/>
      <c r="T200" s="11"/>
      <c r="U200" s="11"/>
      <c r="V200" s="11"/>
      <c r="W200" s="11"/>
      <c r="X200" s="11"/>
      <c r="Y200" s="11"/>
      <c r="Z200" s="11"/>
    </row>
    <row r="201" spans="1:26" ht="12.75" customHeight="1">
      <c r="A201" s="22"/>
      <c r="B201" s="23"/>
      <c r="C201" s="23"/>
      <c r="D201" s="23"/>
      <c r="E201" s="23"/>
      <c r="F201" s="24"/>
      <c r="G201" s="25"/>
      <c r="H201" s="23"/>
      <c r="I201" s="23"/>
      <c r="J201" s="23"/>
      <c r="K201" s="23"/>
      <c r="L201" s="23"/>
      <c r="M201" s="23"/>
      <c r="N201" s="23"/>
      <c r="O201" s="11"/>
      <c r="P201" s="11"/>
      <c r="Q201" s="11"/>
      <c r="R201" s="11"/>
      <c r="S201" s="11"/>
      <c r="T201" s="11"/>
      <c r="U201" s="11"/>
      <c r="V201" s="11"/>
      <c r="W201" s="11"/>
      <c r="X201" s="11"/>
      <c r="Y201" s="11"/>
      <c r="Z201" s="11"/>
    </row>
    <row r="202" spans="1:26" ht="12.75" customHeight="1">
      <c r="A202" s="22"/>
      <c r="B202" s="23"/>
      <c r="C202" s="23"/>
      <c r="D202" s="23"/>
      <c r="E202" s="23"/>
      <c r="F202" s="24"/>
      <c r="G202" s="25"/>
      <c r="H202" s="23"/>
      <c r="I202" s="23"/>
      <c r="J202" s="23"/>
      <c r="K202" s="23"/>
      <c r="L202" s="23"/>
      <c r="M202" s="23"/>
      <c r="N202" s="23"/>
      <c r="O202" s="11"/>
      <c r="P202" s="11"/>
      <c r="Q202" s="11"/>
      <c r="R202" s="11"/>
      <c r="S202" s="11"/>
      <c r="T202" s="11"/>
      <c r="U202" s="11"/>
      <c r="V202" s="11"/>
      <c r="W202" s="11"/>
      <c r="X202" s="11"/>
      <c r="Y202" s="11"/>
      <c r="Z202" s="11"/>
    </row>
    <row r="203" spans="1:26" ht="12.75" customHeight="1">
      <c r="A203" s="22"/>
      <c r="B203" s="23"/>
      <c r="C203" s="23"/>
      <c r="D203" s="23"/>
      <c r="E203" s="23"/>
      <c r="F203" s="24"/>
      <c r="G203" s="25"/>
      <c r="H203" s="23"/>
      <c r="I203" s="23"/>
      <c r="J203" s="23"/>
      <c r="K203" s="23"/>
      <c r="L203" s="23"/>
      <c r="M203" s="23"/>
      <c r="N203" s="23"/>
      <c r="O203" s="11"/>
      <c r="P203" s="11"/>
      <c r="Q203" s="11"/>
      <c r="R203" s="11"/>
      <c r="S203" s="11"/>
      <c r="T203" s="11"/>
      <c r="U203" s="11"/>
      <c r="V203" s="11"/>
      <c r="W203" s="11"/>
      <c r="X203" s="11"/>
      <c r="Y203" s="11"/>
      <c r="Z203" s="11"/>
    </row>
    <row r="204" spans="1:26" ht="12.75" customHeight="1">
      <c r="A204" s="22"/>
      <c r="B204" s="23"/>
      <c r="C204" s="23"/>
      <c r="D204" s="23"/>
      <c r="E204" s="23"/>
      <c r="F204" s="24"/>
      <c r="G204" s="25"/>
      <c r="H204" s="23"/>
      <c r="I204" s="23"/>
      <c r="J204" s="23"/>
      <c r="K204" s="23"/>
      <c r="L204" s="23"/>
      <c r="M204" s="23"/>
      <c r="N204" s="23"/>
      <c r="O204" s="11"/>
      <c r="P204" s="11"/>
      <c r="Q204" s="11"/>
      <c r="R204" s="11"/>
      <c r="S204" s="11"/>
      <c r="T204" s="11"/>
      <c r="U204" s="11"/>
      <c r="V204" s="11"/>
      <c r="W204" s="11"/>
      <c r="X204" s="11"/>
      <c r="Y204" s="11"/>
      <c r="Z204" s="11"/>
    </row>
    <row r="205" spans="1:26" ht="12.75" customHeight="1">
      <c r="A205" s="22"/>
      <c r="B205" s="23"/>
      <c r="C205" s="23"/>
      <c r="D205" s="23"/>
      <c r="E205" s="23"/>
      <c r="F205" s="24"/>
      <c r="G205" s="25"/>
      <c r="H205" s="23"/>
      <c r="I205" s="23"/>
      <c r="J205" s="23"/>
      <c r="K205" s="23"/>
      <c r="L205" s="23"/>
      <c r="M205" s="23"/>
      <c r="N205" s="23"/>
      <c r="O205" s="11"/>
      <c r="P205" s="11"/>
      <c r="Q205" s="11"/>
      <c r="R205" s="11"/>
      <c r="S205" s="11"/>
      <c r="T205" s="11"/>
      <c r="U205" s="11"/>
      <c r="V205" s="11"/>
      <c r="W205" s="11"/>
      <c r="X205" s="11"/>
      <c r="Y205" s="11"/>
      <c r="Z205" s="11"/>
    </row>
    <row r="206" spans="1:26" ht="12.75" customHeight="1">
      <c r="A206" s="22"/>
      <c r="B206" s="23"/>
      <c r="C206" s="23"/>
      <c r="D206" s="23"/>
      <c r="E206" s="23"/>
      <c r="F206" s="24"/>
      <c r="G206" s="25"/>
      <c r="H206" s="23"/>
      <c r="I206" s="23"/>
      <c r="J206" s="23"/>
      <c r="K206" s="23"/>
      <c r="L206" s="23"/>
      <c r="M206" s="23"/>
      <c r="N206" s="23"/>
      <c r="O206" s="11"/>
      <c r="P206" s="11"/>
      <c r="Q206" s="11"/>
      <c r="R206" s="11"/>
      <c r="S206" s="11"/>
      <c r="T206" s="11"/>
      <c r="U206" s="11"/>
      <c r="V206" s="11"/>
      <c r="W206" s="11"/>
      <c r="X206" s="11"/>
      <c r="Y206" s="11"/>
      <c r="Z206" s="11"/>
    </row>
    <row r="207" spans="1:26" ht="12.75" customHeight="1">
      <c r="A207" s="22"/>
      <c r="B207" s="23"/>
      <c r="C207" s="23"/>
      <c r="D207" s="23"/>
      <c r="E207" s="23"/>
      <c r="F207" s="24"/>
      <c r="G207" s="25"/>
      <c r="H207" s="23"/>
      <c r="I207" s="23"/>
      <c r="J207" s="23"/>
      <c r="K207" s="23"/>
      <c r="L207" s="23"/>
      <c r="M207" s="23"/>
      <c r="N207" s="23"/>
      <c r="O207" s="11"/>
      <c r="P207" s="11"/>
      <c r="Q207" s="11"/>
      <c r="R207" s="11"/>
      <c r="S207" s="11"/>
      <c r="T207" s="11"/>
      <c r="U207" s="11"/>
      <c r="V207" s="11"/>
      <c r="W207" s="11"/>
      <c r="X207" s="11"/>
      <c r="Y207" s="11"/>
      <c r="Z207" s="11"/>
    </row>
    <row r="208" spans="1:26" ht="12.75" customHeight="1">
      <c r="A208" s="22"/>
      <c r="B208" s="23"/>
      <c r="C208" s="23"/>
      <c r="D208" s="23"/>
      <c r="E208" s="23"/>
      <c r="F208" s="24"/>
      <c r="G208" s="25"/>
      <c r="H208" s="23"/>
      <c r="I208" s="23"/>
      <c r="J208" s="23"/>
      <c r="K208" s="23"/>
      <c r="L208" s="23"/>
      <c r="M208" s="23"/>
      <c r="N208" s="23"/>
      <c r="O208" s="11"/>
      <c r="P208" s="11"/>
      <c r="Q208" s="11"/>
      <c r="R208" s="11"/>
      <c r="S208" s="11"/>
      <c r="T208" s="11"/>
      <c r="U208" s="11"/>
      <c r="V208" s="11"/>
      <c r="W208" s="11"/>
      <c r="X208" s="11"/>
      <c r="Y208" s="11"/>
      <c r="Z208" s="11"/>
    </row>
    <row r="209" spans="1:26" ht="12.75" customHeight="1">
      <c r="A209" s="22"/>
      <c r="B209" s="23"/>
      <c r="C209" s="23"/>
      <c r="D209" s="23"/>
      <c r="E209" s="23"/>
      <c r="F209" s="24"/>
      <c r="G209" s="25"/>
      <c r="H209" s="23"/>
      <c r="I209" s="23"/>
      <c r="J209" s="23"/>
      <c r="K209" s="23"/>
      <c r="L209" s="23"/>
      <c r="M209" s="23"/>
      <c r="N209" s="23"/>
      <c r="O209" s="11"/>
      <c r="P209" s="11"/>
      <c r="Q209" s="11"/>
      <c r="R209" s="11"/>
      <c r="S209" s="11"/>
      <c r="T209" s="11"/>
      <c r="U209" s="11"/>
      <c r="V209" s="11"/>
      <c r="W209" s="11"/>
      <c r="X209" s="11"/>
      <c r="Y209" s="11"/>
      <c r="Z209" s="11"/>
    </row>
    <row r="210" spans="1:26" ht="12.75" customHeight="1">
      <c r="A210" s="22"/>
      <c r="B210" s="23"/>
      <c r="C210" s="23"/>
      <c r="D210" s="23"/>
      <c r="E210" s="23"/>
      <c r="F210" s="24"/>
      <c r="G210" s="25"/>
      <c r="H210" s="23"/>
      <c r="I210" s="23"/>
      <c r="J210" s="23"/>
      <c r="K210" s="23"/>
      <c r="L210" s="23"/>
      <c r="M210" s="23"/>
      <c r="N210" s="23"/>
      <c r="O210" s="11"/>
      <c r="P210" s="11"/>
      <c r="Q210" s="11"/>
      <c r="R210" s="11"/>
      <c r="S210" s="11"/>
      <c r="T210" s="11"/>
      <c r="U210" s="11"/>
      <c r="V210" s="11"/>
      <c r="W210" s="11"/>
      <c r="X210" s="11"/>
      <c r="Y210" s="11"/>
      <c r="Z210" s="11"/>
    </row>
    <row r="211" spans="1:26" ht="12.75" customHeight="1">
      <c r="A211" s="22"/>
      <c r="B211" s="23"/>
      <c r="C211" s="23"/>
      <c r="D211" s="23"/>
      <c r="E211" s="23"/>
      <c r="F211" s="24"/>
      <c r="G211" s="25"/>
      <c r="H211" s="23"/>
      <c r="I211" s="23"/>
      <c r="J211" s="23"/>
      <c r="K211" s="23"/>
      <c r="L211" s="23"/>
      <c r="M211" s="23"/>
      <c r="N211" s="23"/>
      <c r="O211" s="11"/>
      <c r="P211" s="11"/>
      <c r="Q211" s="11"/>
      <c r="R211" s="11"/>
      <c r="S211" s="11"/>
      <c r="T211" s="11"/>
      <c r="U211" s="11"/>
      <c r="V211" s="11"/>
      <c r="W211" s="11"/>
      <c r="X211" s="11"/>
      <c r="Y211" s="11"/>
      <c r="Z211" s="11"/>
    </row>
    <row r="212" spans="1:26" ht="12.75" customHeight="1">
      <c r="A212" s="22"/>
      <c r="B212" s="23"/>
      <c r="C212" s="23"/>
      <c r="D212" s="23"/>
      <c r="E212" s="23"/>
      <c r="F212" s="24"/>
      <c r="G212" s="25"/>
      <c r="H212" s="23"/>
      <c r="I212" s="23"/>
      <c r="J212" s="23"/>
      <c r="K212" s="23"/>
      <c r="L212" s="23"/>
      <c r="M212" s="23"/>
      <c r="N212" s="23"/>
      <c r="O212" s="11"/>
      <c r="P212" s="11"/>
      <c r="Q212" s="11"/>
      <c r="R212" s="11"/>
      <c r="S212" s="11"/>
      <c r="T212" s="11"/>
      <c r="U212" s="11"/>
      <c r="V212" s="11"/>
      <c r="W212" s="11"/>
      <c r="X212" s="11"/>
      <c r="Y212" s="11"/>
      <c r="Z212" s="11"/>
    </row>
    <row r="213" spans="1:26" ht="12.75" customHeight="1">
      <c r="A213" s="22"/>
      <c r="B213" s="23"/>
      <c r="C213" s="23"/>
      <c r="D213" s="23"/>
      <c r="E213" s="23"/>
      <c r="F213" s="24"/>
      <c r="G213" s="25"/>
      <c r="H213" s="23"/>
      <c r="I213" s="23"/>
      <c r="J213" s="23"/>
      <c r="K213" s="23"/>
      <c r="L213" s="23"/>
      <c r="M213" s="23"/>
      <c r="N213" s="23"/>
      <c r="O213" s="11"/>
      <c r="P213" s="11"/>
      <c r="Q213" s="11"/>
      <c r="R213" s="11"/>
      <c r="S213" s="11"/>
      <c r="T213" s="11"/>
      <c r="U213" s="11"/>
      <c r="V213" s="11"/>
      <c r="W213" s="11"/>
      <c r="X213" s="11"/>
      <c r="Y213" s="11"/>
      <c r="Z213" s="11"/>
    </row>
    <row r="214" spans="1:26" ht="12.75" customHeight="1">
      <c r="A214" s="22"/>
      <c r="B214" s="23"/>
      <c r="C214" s="23"/>
      <c r="D214" s="23"/>
      <c r="E214" s="23"/>
      <c r="F214" s="24"/>
      <c r="G214" s="25"/>
      <c r="H214" s="23"/>
      <c r="I214" s="23"/>
      <c r="J214" s="23"/>
      <c r="K214" s="23"/>
      <c r="L214" s="23"/>
      <c r="M214" s="23"/>
      <c r="N214" s="23"/>
      <c r="O214" s="11"/>
      <c r="P214" s="11"/>
      <c r="Q214" s="11"/>
      <c r="R214" s="11"/>
      <c r="S214" s="11"/>
      <c r="T214" s="11"/>
      <c r="U214" s="11"/>
      <c r="V214" s="11"/>
      <c r="W214" s="11"/>
      <c r="X214" s="11"/>
      <c r="Y214" s="11"/>
      <c r="Z214" s="11"/>
    </row>
    <row r="215" spans="1:26" ht="12.75" customHeight="1">
      <c r="A215" s="22"/>
      <c r="B215" s="23"/>
      <c r="C215" s="23"/>
      <c r="D215" s="23"/>
      <c r="E215" s="23"/>
      <c r="F215" s="24"/>
      <c r="G215" s="25"/>
      <c r="H215" s="23"/>
      <c r="I215" s="23"/>
      <c r="J215" s="23"/>
      <c r="K215" s="23"/>
      <c r="L215" s="23"/>
      <c r="M215" s="23"/>
      <c r="N215" s="23"/>
      <c r="O215" s="11"/>
      <c r="P215" s="11"/>
      <c r="Q215" s="11"/>
      <c r="R215" s="11"/>
      <c r="S215" s="11"/>
      <c r="T215" s="11"/>
      <c r="U215" s="11"/>
      <c r="V215" s="11"/>
      <c r="W215" s="11"/>
      <c r="X215" s="11"/>
      <c r="Y215" s="11"/>
      <c r="Z215" s="11"/>
    </row>
    <row r="216" spans="1:26" ht="12.75" customHeight="1">
      <c r="A216" s="22"/>
      <c r="B216" s="23"/>
      <c r="C216" s="23"/>
      <c r="D216" s="23"/>
      <c r="E216" s="23"/>
      <c r="F216" s="24"/>
      <c r="G216" s="25"/>
      <c r="H216" s="23"/>
      <c r="I216" s="23"/>
      <c r="J216" s="23"/>
      <c r="K216" s="23"/>
      <c r="L216" s="23"/>
      <c r="M216" s="23"/>
      <c r="N216" s="23"/>
      <c r="O216" s="11"/>
      <c r="P216" s="11"/>
      <c r="Q216" s="11"/>
      <c r="R216" s="11"/>
      <c r="S216" s="11"/>
      <c r="T216" s="11"/>
      <c r="U216" s="11"/>
      <c r="V216" s="11"/>
      <c r="W216" s="11"/>
      <c r="X216" s="11"/>
      <c r="Y216" s="11"/>
      <c r="Z216" s="11"/>
    </row>
    <row r="217" spans="1:26" ht="12.75" customHeight="1">
      <c r="A217" s="22"/>
      <c r="B217" s="23"/>
      <c r="C217" s="23"/>
      <c r="D217" s="23"/>
      <c r="E217" s="23"/>
      <c r="F217" s="24"/>
      <c r="G217" s="25"/>
      <c r="H217" s="23"/>
      <c r="I217" s="23"/>
      <c r="J217" s="23"/>
      <c r="K217" s="23"/>
      <c r="L217" s="23"/>
      <c r="M217" s="23"/>
      <c r="N217" s="23"/>
      <c r="O217" s="11"/>
      <c r="P217" s="11"/>
      <c r="Q217" s="11"/>
      <c r="R217" s="11"/>
      <c r="S217" s="11"/>
      <c r="T217" s="11"/>
      <c r="U217" s="11"/>
      <c r="V217" s="11"/>
      <c r="W217" s="11"/>
      <c r="X217" s="11"/>
      <c r="Y217" s="11"/>
      <c r="Z217" s="11"/>
    </row>
    <row r="218" spans="1:26" ht="12.75" customHeight="1">
      <c r="A218" s="22"/>
      <c r="B218" s="23"/>
      <c r="C218" s="23"/>
      <c r="D218" s="23"/>
      <c r="E218" s="23"/>
      <c r="F218" s="24"/>
      <c r="G218" s="25"/>
      <c r="H218" s="23"/>
      <c r="I218" s="23"/>
      <c r="J218" s="23"/>
      <c r="K218" s="23"/>
      <c r="L218" s="23"/>
      <c r="M218" s="23"/>
      <c r="N218" s="23"/>
      <c r="O218" s="11"/>
      <c r="P218" s="11"/>
      <c r="Q218" s="11"/>
      <c r="R218" s="11"/>
      <c r="S218" s="11"/>
      <c r="T218" s="11"/>
      <c r="U218" s="11"/>
      <c r="V218" s="11"/>
      <c r="W218" s="11"/>
      <c r="X218" s="11"/>
      <c r="Y218" s="11"/>
      <c r="Z218" s="11"/>
    </row>
    <row r="219" spans="1:26" ht="12.75" customHeight="1">
      <c r="A219" s="22"/>
      <c r="B219" s="23"/>
      <c r="C219" s="23"/>
      <c r="D219" s="23"/>
      <c r="E219" s="23"/>
      <c r="F219" s="24"/>
      <c r="G219" s="25"/>
      <c r="H219" s="23"/>
      <c r="I219" s="23"/>
      <c r="J219" s="23"/>
      <c r="K219" s="23"/>
      <c r="L219" s="23"/>
      <c r="M219" s="23"/>
      <c r="N219" s="23"/>
      <c r="O219" s="11"/>
      <c r="P219" s="11"/>
      <c r="Q219" s="11"/>
      <c r="R219" s="11"/>
      <c r="S219" s="11"/>
      <c r="T219" s="11"/>
      <c r="U219" s="11"/>
      <c r="V219" s="11"/>
      <c r="W219" s="11"/>
      <c r="X219" s="11"/>
      <c r="Y219" s="11"/>
      <c r="Z219" s="11"/>
    </row>
    <row r="220" spans="1:26" ht="12.75" customHeight="1">
      <c r="A220" s="22"/>
      <c r="B220" s="23"/>
      <c r="C220" s="23"/>
      <c r="D220" s="23"/>
      <c r="E220" s="23"/>
      <c r="F220" s="24"/>
      <c r="G220" s="25"/>
      <c r="H220" s="23"/>
      <c r="I220" s="23"/>
      <c r="J220" s="23"/>
      <c r="K220" s="23"/>
      <c r="L220" s="23"/>
      <c r="M220" s="23"/>
      <c r="N220" s="23"/>
      <c r="O220" s="11"/>
      <c r="P220" s="11"/>
      <c r="Q220" s="11"/>
      <c r="R220" s="11"/>
      <c r="S220" s="11"/>
      <c r="T220" s="11"/>
      <c r="U220" s="11"/>
      <c r="V220" s="11"/>
      <c r="W220" s="11"/>
      <c r="X220" s="11"/>
      <c r="Y220" s="11"/>
      <c r="Z220" s="11"/>
    </row>
    <row r="221" spans="1:26" ht="12.75" customHeight="1">
      <c r="A221" s="22"/>
      <c r="B221" s="23"/>
      <c r="C221" s="23"/>
      <c r="D221" s="23"/>
      <c r="E221" s="23"/>
      <c r="F221" s="24"/>
      <c r="G221" s="25"/>
      <c r="H221" s="23"/>
      <c r="I221" s="23"/>
      <c r="J221" s="23"/>
      <c r="K221" s="23"/>
      <c r="L221" s="23"/>
      <c r="M221" s="23"/>
      <c r="N221" s="23"/>
      <c r="O221" s="11"/>
      <c r="P221" s="11"/>
      <c r="Q221" s="11"/>
      <c r="R221" s="11"/>
      <c r="S221" s="11"/>
      <c r="T221" s="11"/>
      <c r="U221" s="11"/>
      <c r="V221" s="11"/>
      <c r="W221" s="11"/>
      <c r="X221" s="11"/>
      <c r="Y221" s="11"/>
      <c r="Z221" s="11"/>
    </row>
    <row r="222" spans="1:26" ht="12.75" customHeight="1">
      <c r="A222" s="22"/>
      <c r="B222" s="23"/>
      <c r="C222" s="23"/>
      <c r="D222" s="23"/>
      <c r="E222" s="23"/>
      <c r="F222" s="24"/>
      <c r="G222" s="25"/>
      <c r="H222" s="23"/>
      <c r="I222" s="23"/>
      <c r="J222" s="23"/>
      <c r="K222" s="23"/>
      <c r="L222" s="23"/>
      <c r="M222" s="23"/>
      <c r="N222" s="23"/>
      <c r="O222" s="11"/>
      <c r="P222" s="11"/>
      <c r="Q222" s="11"/>
      <c r="R222" s="11"/>
      <c r="S222" s="11"/>
      <c r="T222" s="11"/>
      <c r="U222" s="11"/>
      <c r="V222" s="11"/>
      <c r="W222" s="11"/>
      <c r="X222" s="11"/>
      <c r="Y222" s="11"/>
      <c r="Z222" s="11"/>
    </row>
    <row r="223" spans="1:26" ht="12.75" customHeight="1">
      <c r="A223" s="22"/>
      <c r="B223" s="23"/>
      <c r="C223" s="23"/>
      <c r="D223" s="23"/>
      <c r="E223" s="23"/>
      <c r="F223" s="24"/>
      <c r="G223" s="25"/>
      <c r="H223" s="23"/>
      <c r="I223" s="23"/>
      <c r="J223" s="23"/>
      <c r="K223" s="23"/>
      <c r="L223" s="23"/>
      <c r="M223" s="23"/>
      <c r="N223" s="23"/>
      <c r="O223" s="11"/>
      <c r="P223" s="11"/>
      <c r="Q223" s="11"/>
      <c r="R223" s="11"/>
      <c r="S223" s="11"/>
      <c r="T223" s="11"/>
      <c r="U223" s="11"/>
      <c r="V223" s="11"/>
      <c r="W223" s="11"/>
      <c r="X223" s="11"/>
      <c r="Y223" s="11"/>
      <c r="Z223" s="11"/>
    </row>
    <row r="224" spans="1:26" ht="12.75" customHeight="1">
      <c r="A224" s="22"/>
      <c r="B224" s="23"/>
      <c r="C224" s="23"/>
      <c r="D224" s="23"/>
      <c r="E224" s="23"/>
      <c r="F224" s="24"/>
      <c r="G224" s="25"/>
      <c r="H224" s="23"/>
      <c r="I224" s="23"/>
      <c r="J224" s="23"/>
      <c r="K224" s="23"/>
      <c r="L224" s="23"/>
      <c r="M224" s="23"/>
      <c r="N224" s="23"/>
      <c r="O224" s="11"/>
      <c r="P224" s="11"/>
      <c r="Q224" s="11"/>
      <c r="R224" s="11"/>
      <c r="S224" s="11"/>
      <c r="T224" s="11"/>
      <c r="U224" s="11"/>
      <c r="V224" s="11"/>
      <c r="W224" s="11"/>
      <c r="X224" s="11"/>
      <c r="Y224" s="11"/>
      <c r="Z224" s="11"/>
    </row>
    <row r="225" spans="1:26" ht="12.75" customHeight="1">
      <c r="A225" s="22"/>
      <c r="B225" s="23"/>
      <c r="C225" s="23"/>
      <c r="D225" s="23"/>
      <c r="E225" s="23"/>
      <c r="F225" s="24"/>
      <c r="G225" s="25"/>
      <c r="H225" s="23"/>
      <c r="I225" s="23"/>
      <c r="J225" s="23"/>
      <c r="K225" s="23"/>
      <c r="L225" s="23"/>
      <c r="M225" s="23"/>
      <c r="N225" s="23"/>
      <c r="O225" s="11"/>
      <c r="P225" s="11"/>
      <c r="Q225" s="11"/>
      <c r="R225" s="11"/>
      <c r="S225" s="11"/>
      <c r="T225" s="11"/>
      <c r="U225" s="11"/>
      <c r="V225" s="11"/>
      <c r="W225" s="11"/>
      <c r="X225" s="11"/>
      <c r="Y225" s="11"/>
      <c r="Z225" s="11"/>
    </row>
    <row r="226" spans="1:26" ht="12.75" customHeight="1">
      <c r="A226" s="22"/>
      <c r="B226" s="23"/>
      <c r="C226" s="23"/>
      <c r="D226" s="23"/>
      <c r="E226" s="23"/>
      <c r="F226" s="24"/>
      <c r="G226" s="25"/>
      <c r="H226" s="23"/>
      <c r="I226" s="23"/>
      <c r="J226" s="23"/>
      <c r="K226" s="23"/>
      <c r="L226" s="23"/>
      <c r="M226" s="23"/>
      <c r="N226" s="23"/>
      <c r="O226" s="11"/>
      <c r="P226" s="11"/>
      <c r="Q226" s="11"/>
      <c r="R226" s="11"/>
      <c r="S226" s="11"/>
      <c r="T226" s="11"/>
      <c r="U226" s="11"/>
      <c r="V226" s="11"/>
      <c r="W226" s="11"/>
      <c r="X226" s="11"/>
      <c r="Y226" s="11"/>
      <c r="Z226" s="11"/>
    </row>
    <row r="227" spans="1:26" ht="12.75" customHeight="1">
      <c r="A227" s="22"/>
      <c r="B227" s="23"/>
      <c r="C227" s="23"/>
      <c r="D227" s="23"/>
      <c r="E227" s="23"/>
      <c r="F227" s="24"/>
      <c r="G227" s="25"/>
      <c r="H227" s="23"/>
      <c r="I227" s="23"/>
      <c r="J227" s="23"/>
      <c r="K227" s="23"/>
      <c r="L227" s="23"/>
      <c r="M227" s="23"/>
      <c r="N227" s="23"/>
      <c r="O227" s="11"/>
      <c r="P227" s="11"/>
      <c r="Q227" s="11"/>
      <c r="R227" s="11"/>
      <c r="S227" s="11"/>
      <c r="T227" s="11"/>
      <c r="U227" s="11"/>
      <c r="V227" s="11"/>
      <c r="W227" s="11"/>
      <c r="X227" s="11"/>
      <c r="Y227" s="11"/>
      <c r="Z227" s="11"/>
    </row>
    <row r="228" spans="1:26" ht="12.75" customHeight="1">
      <c r="A228" s="22"/>
      <c r="B228" s="23"/>
      <c r="C228" s="23"/>
      <c r="D228" s="23"/>
      <c r="E228" s="23"/>
      <c r="F228" s="24"/>
      <c r="G228" s="25"/>
      <c r="H228" s="23"/>
      <c r="I228" s="23"/>
      <c r="J228" s="23"/>
      <c r="K228" s="23"/>
      <c r="L228" s="23"/>
      <c r="M228" s="23"/>
      <c r="N228" s="23"/>
      <c r="O228" s="11"/>
      <c r="P228" s="11"/>
      <c r="Q228" s="11"/>
      <c r="R228" s="11"/>
      <c r="S228" s="11"/>
      <c r="T228" s="11"/>
      <c r="U228" s="11"/>
      <c r="V228" s="11"/>
      <c r="W228" s="11"/>
      <c r="X228" s="11"/>
      <c r="Y228" s="11"/>
      <c r="Z228" s="11"/>
    </row>
    <row r="229" spans="1:26" ht="12.75" customHeight="1">
      <c r="A229" s="22"/>
      <c r="B229" s="23"/>
      <c r="C229" s="23"/>
      <c r="D229" s="23"/>
      <c r="E229" s="23"/>
      <c r="F229" s="24"/>
      <c r="G229" s="25"/>
      <c r="H229" s="23"/>
      <c r="I229" s="23"/>
      <c r="J229" s="23"/>
      <c r="K229" s="23"/>
      <c r="L229" s="23"/>
      <c r="M229" s="23"/>
      <c r="N229" s="23"/>
      <c r="O229" s="11"/>
      <c r="P229" s="11"/>
      <c r="Q229" s="11"/>
      <c r="R229" s="11"/>
      <c r="S229" s="11"/>
      <c r="T229" s="11"/>
      <c r="U229" s="11"/>
      <c r="V229" s="11"/>
      <c r="W229" s="11"/>
      <c r="X229" s="11"/>
      <c r="Y229" s="11"/>
      <c r="Z229" s="11"/>
    </row>
    <row r="230" spans="1:26" ht="12.75" customHeight="1">
      <c r="A230" s="22"/>
      <c r="B230" s="23"/>
      <c r="C230" s="23"/>
      <c r="D230" s="23"/>
      <c r="E230" s="23"/>
      <c r="F230" s="24"/>
      <c r="G230" s="25"/>
      <c r="H230" s="23"/>
      <c r="I230" s="23"/>
      <c r="J230" s="23"/>
      <c r="K230" s="23"/>
      <c r="L230" s="23"/>
      <c r="M230" s="23"/>
      <c r="N230" s="23"/>
      <c r="O230" s="11"/>
      <c r="P230" s="11"/>
      <c r="Q230" s="11"/>
      <c r="R230" s="11"/>
      <c r="S230" s="11"/>
      <c r="T230" s="11"/>
      <c r="U230" s="11"/>
      <c r="V230" s="11"/>
      <c r="W230" s="11"/>
      <c r="X230" s="11"/>
      <c r="Y230" s="11"/>
      <c r="Z230" s="11"/>
    </row>
    <row r="231" spans="1:26" ht="12.75" customHeight="1">
      <c r="A231" s="22"/>
      <c r="B231" s="23"/>
      <c r="C231" s="23"/>
      <c r="D231" s="23"/>
      <c r="E231" s="23"/>
      <c r="F231" s="24"/>
      <c r="G231" s="25"/>
      <c r="H231" s="23"/>
      <c r="I231" s="23"/>
      <c r="J231" s="23"/>
      <c r="K231" s="23"/>
      <c r="L231" s="23"/>
      <c r="M231" s="23"/>
      <c r="N231" s="23"/>
      <c r="O231" s="11"/>
      <c r="P231" s="11"/>
      <c r="Q231" s="11"/>
      <c r="R231" s="11"/>
      <c r="S231" s="11"/>
      <c r="T231" s="11"/>
      <c r="U231" s="11"/>
      <c r="V231" s="11"/>
      <c r="W231" s="11"/>
      <c r="X231" s="11"/>
      <c r="Y231" s="11"/>
      <c r="Z231" s="11"/>
    </row>
    <row r="232" spans="1:26" ht="12.75" customHeight="1">
      <c r="A232" s="22"/>
      <c r="B232" s="23"/>
      <c r="C232" s="23"/>
      <c r="D232" s="23"/>
      <c r="E232" s="23"/>
      <c r="F232" s="24"/>
      <c r="G232" s="25"/>
      <c r="H232" s="23"/>
      <c r="I232" s="23"/>
      <c r="J232" s="23"/>
      <c r="K232" s="23"/>
      <c r="L232" s="23"/>
      <c r="M232" s="23"/>
      <c r="N232" s="23"/>
      <c r="O232" s="11"/>
      <c r="P232" s="11"/>
      <c r="Q232" s="11"/>
      <c r="R232" s="11"/>
      <c r="S232" s="11"/>
      <c r="T232" s="11"/>
      <c r="U232" s="11"/>
      <c r="V232" s="11"/>
      <c r="W232" s="11"/>
      <c r="X232" s="11"/>
      <c r="Y232" s="11"/>
      <c r="Z232" s="11"/>
    </row>
    <row r="233" spans="1:26" ht="12.75" customHeight="1">
      <c r="A233" s="22"/>
      <c r="B233" s="23"/>
      <c r="C233" s="23"/>
      <c r="D233" s="23"/>
      <c r="E233" s="23"/>
      <c r="F233" s="24"/>
      <c r="G233" s="25"/>
      <c r="H233" s="23"/>
      <c r="I233" s="23"/>
      <c r="J233" s="23"/>
      <c r="K233" s="23"/>
      <c r="L233" s="23"/>
      <c r="M233" s="23"/>
      <c r="N233" s="23"/>
      <c r="O233" s="11"/>
      <c r="P233" s="11"/>
      <c r="Q233" s="11"/>
      <c r="R233" s="11"/>
      <c r="S233" s="11"/>
      <c r="T233" s="11"/>
      <c r="U233" s="11"/>
      <c r="V233" s="11"/>
      <c r="W233" s="11"/>
      <c r="X233" s="11"/>
      <c r="Y233" s="11"/>
      <c r="Z233" s="11"/>
    </row>
    <row r="234" spans="1:26" ht="12.75" customHeight="1">
      <c r="A234" s="22"/>
      <c r="B234" s="23"/>
      <c r="C234" s="23"/>
      <c r="D234" s="23"/>
      <c r="E234" s="23"/>
      <c r="F234" s="24"/>
      <c r="G234" s="25"/>
      <c r="H234" s="23"/>
      <c r="I234" s="23"/>
      <c r="J234" s="23"/>
      <c r="K234" s="23"/>
      <c r="L234" s="23"/>
      <c r="M234" s="23"/>
      <c r="N234" s="23"/>
      <c r="O234" s="11"/>
      <c r="P234" s="11"/>
      <c r="Q234" s="11"/>
      <c r="R234" s="11"/>
      <c r="S234" s="11"/>
      <c r="T234" s="11"/>
      <c r="U234" s="11"/>
      <c r="V234" s="11"/>
      <c r="W234" s="11"/>
      <c r="X234" s="11"/>
      <c r="Y234" s="11"/>
      <c r="Z234" s="11"/>
    </row>
    <row r="235" spans="1:26" ht="12.75" customHeight="1">
      <c r="A235" s="22"/>
      <c r="B235" s="23"/>
      <c r="C235" s="23"/>
      <c r="D235" s="23"/>
      <c r="E235" s="23"/>
      <c r="F235" s="24"/>
      <c r="G235" s="25"/>
      <c r="H235" s="23"/>
      <c r="I235" s="23"/>
      <c r="J235" s="23"/>
      <c r="K235" s="23"/>
      <c r="L235" s="23"/>
      <c r="M235" s="23"/>
      <c r="N235" s="23"/>
      <c r="O235" s="11"/>
      <c r="P235" s="11"/>
      <c r="Q235" s="11"/>
      <c r="R235" s="11"/>
      <c r="S235" s="11"/>
      <c r="T235" s="11"/>
      <c r="U235" s="11"/>
      <c r="V235" s="11"/>
      <c r="W235" s="11"/>
      <c r="X235" s="11"/>
      <c r="Y235" s="11"/>
      <c r="Z235" s="11"/>
    </row>
    <row r="236" spans="1:26" ht="12.75" customHeight="1">
      <c r="A236" s="22"/>
      <c r="B236" s="23"/>
      <c r="C236" s="23"/>
      <c r="D236" s="23"/>
      <c r="E236" s="23"/>
      <c r="F236" s="24"/>
      <c r="G236" s="25"/>
      <c r="H236" s="23"/>
      <c r="I236" s="23"/>
      <c r="J236" s="23"/>
      <c r="K236" s="23"/>
      <c r="L236" s="23"/>
      <c r="M236" s="23"/>
      <c r="N236" s="23"/>
      <c r="O236" s="11"/>
      <c r="P236" s="11"/>
      <c r="Q236" s="11"/>
      <c r="R236" s="11"/>
      <c r="S236" s="11"/>
      <c r="T236" s="11"/>
      <c r="U236" s="11"/>
      <c r="V236" s="11"/>
      <c r="W236" s="11"/>
      <c r="X236" s="11"/>
      <c r="Y236" s="11"/>
      <c r="Z236" s="11"/>
    </row>
    <row r="237" spans="1:26" ht="12.75" customHeight="1">
      <c r="A237" s="22"/>
      <c r="B237" s="23"/>
      <c r="C237" s="23"/>
      <c r="D237" s="23"/>
      <c r="E237" s="23"/>
      <c r="F237" s="24"/>
      <c r="G237" s="25"/>
      <c r="H237" s="23"/>
      <c r="I237" s="23"/>
      <c r="J237" s="23"/>
      <c r="K237" s="23"/>
      <c r="L237" s="23"/>
      <c r="M237" s="23"/>
      <c r="N237" s="23"/>
      <c r="O237" s="11"/>
      <c r="P237" s="11"/>
      <c r="Q237" s="11"/>
      <c r="R237" s="11"/>
      <c r="S237" s="11"/>
      <c r="T237" s="11"/>
      <c r="U237" s="11"/>
      <c r="V237" s="11"/>
      <c r="W237" s="11"/>
      <c r="X237" s="11"/>
      <c r="Y237" s="11"/>
      <c r="Z237" s="11"/>
    </row>
    <row r="238" spans="1:26" ht="12.75" customHeight="1">
      <c r="A238" s="22"/>
      <c r="B238" s="23"/>
      <c r="C238" s="23"/>
      <c r="D238" s="23"/>
      <c r="E238" s="23"/>
      <c r="F238" s="24"/>
      <c r="G238" s="25"/>
      <c r="H238" s="23"/>
      <c r="I238" s="23"/>
      <c r="J238" s="23"/>
      <c r="K238" s="23"/>
      <c r="L238" s="23"/>
      <c r="M238" s="23"/>
      <c r="N238" s="23"/>
      <c r="O238" s="11"/>
      <c r="P238" s="11"/>
      <c r="Q238" s="11"/>
      <c r="R238" s="11"/>
      <c r="S238" s="11"/>
      <c r="T238" s="11"/>
      <c r="U238" s="11"/>
      <c r="V238" s="11"/>
      <c r="W238" s="11"/>
      <c r="X238" s="11"/>
      <c r="Y238" s="11"/>
      <c r="Z238" s="11"/>
    </row>
    <row r="239" spans="1:26" ht="12.75" customHeight="1">
      <c r="A239" s="22"/>
      <c r="B239" s="23"/>
      <c r="C239" s="23"/>
      <c r="D239" s="23"/>
      <c r="E239" s="23"/>
      <c r="F239" s="24"/>
      <c r="G239" s="25"/>
      <c r="H239" s="23"/>
      <c r="I239" s="23"/>
      <c r="J239" s="23"/>
      <c r="K239" s="23"/>
      <c r="L239" s="23"/>
      <c r="M239" s="23"/>
      <c r="N239" s="23"/>
      <c r="O239" s="11"/>
      <c r="P239" s="11"/>
      <c r="Q239" s="11"/>
      <c r="R239" s="11"/>
      <c r="S239" s="11"/>
      <c r="T239" s="11"/>
      <c r="U239" s="11"/>
      <c r="V239" s="11"/>
      <c r="W239" s="11"/>
      <c r="X239" s="11"/>
      <c r="Y239" s="11"/>
      <c r="Z239" s="11"/>
    </row>
    <row r="240" spans="1:26" ht="12.75" customHeight="1">
      <c r="A240" s="22"/>
      <c r="B240" s="23"/>
      <c r="C240" s="23"/>
      <c r="D240" s="23"/>
      <c r="E240" s="23"/>
      <c r="F240" s="24"/>
      <c r="G240" s="25"/>
      <c r="H240" s="23"/>
      <c r="I240" s="23"/>
      <c r="J240" s="23"/>
      <c r="K240" s="23"/>
      <c r="L240" s="23"/>
      <c r="M240" s="23"/>
      <c r="N240" s="23"/>
      <c r="O240" s="11"/>
      <c r="P240" s="11"/>
      <c r="Q240" s="11"/>
      <c r="R240" s="11"/>
      <c r="S240" s="11"/>
      <c r="T240" s="11"/>
      <c r="U240" s="11"/>
      <c r="V240" s="11"/>
      <c r="W240" s="11"/>
      <c r="X240" s="11"/>
      <c r="Y240" s="11"/>
      <c r="Z240" s="11"/>
    </row>
    <row r="241" spans="1:26" ht="12.75" customHeight="1">
      <c r="A241" s="22"/>
      <c r="B241" s="23"/>
      <c r="C241" s="23"/>
      <c r="D241" s="23"/>
      <c r="E241" s="23"/>
      <c r="F241" s="24"/>
      <c r="G241" s="25"/>
      <c r="H241" s="23"/>
      <c r="I241" s="23"/>
      <c r="J241" s="23"/>
      <c r="K241" s="23"/>
      <c r="L241" s="23"/>
      <c r="M241" s="23"/>
      <c r="N241" s="23"/>
      <c r="O241" s="11"/>
      <c r="P241" s="11"/>
      <c r="Q241" s="11"/>
      <c r="R241" s="11"/>
      <c r="S241" s="11"/>
      <c r="T241" s="11"/>
      <c r="U241" s="11"/>
      <c r="V241" s="11"/>
      <c r="W241" s="11"/>
      <c r="X241" s="11"/>
      <c r="Y241" s="11"/>
      <c r="Z241" s="11"/>
    </row>
    <row r="242" spans="1:26" ht="12.75" customHeight="1">
      <c r="A242" s="22"/>
      <c r="B242" s="23"/>
      <c r="C242" s="23"/>
      <c r="D242" s="23"/>
      <c r="E242" s="23"/>
      <c r="F242" s="24"/>
      <c r="G242" s="25"/>
      <c r="H242" s="23"/>
      <c r="I242" s="23"/>
      <c r="J242" s="23"/>
      <c r="K242" s="23"/>
      <c r="L242" s="23"/>
      <c r="M242" s="23"/>
      <c r="N242" s="23"/>
      <c r="O242" s="11"/>
      <c r="P242" s="11"/>
      <c r="Q242" s="11"/>
      <c r="R242" s="11"/>
      <c r="S242" s="11"/>
      <c r="T242" s="11"/>
      <c r="U242" s="11"/>
      <c r="V242" s="11"/>
      <c r="W242" s="11"/>
      <c r="X242" s="11"/>
      <c r="Y242" s="11"/>
      <c r="Z242" s="11"/>
    </row>
    <row r="243" spans="1:26" ht="12.75" customHeight="1">
      <c r="A243" s="22"/>
      <c r="B243" s="23"/>
      <c r="C243" s="23"/>
      <c r="D243" s="23"/>
      <c r="E243" s="23"/>
      <c r="F243" s="24"/>
      <c r="G243" s="25"/>
      <c r="H243" s="23"/>
      <c r="I243" s="23"/>
      <c r="J243" s="23"/>
      <c r="K243" s="23"/>
      <c r="L243" s="23"/>
      <c r="M243" s="23"/>
      <c r="N243" s="23"/>
      <c r="O243" s="11"/>
      <c r="P243" s="11"/>
      <c r="Q243" s="11"/>
      <c r="R243" s="11"/>
      <c r="S243" s="11"/>
      <c r="T243" s="11"/>
      <c r="U243" s="11"/>
      <c r="V243" s="11"/>
      <c r="W243" s="11"/>
      <c r="X243" s="11"/>
      <c r="Y243" s="11"/>
      <c r="Z243" s="11"/>
    </row>
    <row r="244" spans="1:26" ht="12.75" customHeight="1">
      <c r="A244" s="22"/>
      <c r="B244" s="23"/>
      <c r="C244" s="23"/>
      <c r="D244" s="23"/>
      <c r="E244" s="23"/>
      <c r="F244" s="24"/>
      <c r="G244" s="25"/>
      <c r="H244" s="23"/>
      <c r="I244" s="23"/>
      <c r="J244" s="23"/>
      <c r="K244" s="23"/>
      <c r="L244" s="23"/>
      <c r="M244" s="23"/>
      <c r="N244" s="23"/>
      <c r="O244" s="11"/>
      <c r="P244" s="11"/>
      <c r="Q244" s="11"/>
      <c r="R244" s="11"/>
      <c r="S244" s="11"/>
      <c r="T244" s="11"/>
      <c r="U244" s="11"/>
      <c r="V244" s="11"/>
      <c r="W244" s="11"/>
      <c r="X244" s="11"/>
      <c r="Y244" s="11"/>
      <c r="Z244" s="11"/>
    </row>
    <row r="245" spans="1:26" ht="12.75" customHeight="1">
      <c r="A245" s="22"/>
      <c r="B245" s="23"/>
      <c r="C245" s="23"/>
      <c r="D245" s="23"/>
      <c r="E245" s="23"/>
      <c r="F245" s="24"/>
      <c r="G245" s="25"/>
      <c r="H245" s="23"/>
      <c r="I245" s="23"/>
      <c r="J245" s="23"/>
      <c r="K245" s="23"/>
      <c r="L245" s="23"/>
      <c r="M245" s="23"/>
      <c r="N245" s="23"/>
      <c r="O245" s="11"/>
      <c r="P245" s="11"/>
      <c r="Q245" s="11"/>
      <c r="R245" s="11"/>
      <c r="S245" s="11"/>
      <c r="T245" s="11"/>
      <c r="U245" s="11"/>
      <c r="V245" s="11"/>
      <c r="W245" s="11"/>
      <c r="X245" s="11"/>
      <c r="Y245" s="11"/>
      <c r="Z245" s="11"/>
    </row>
    <row r="246" spans="1:26" ht="12.75" customHeight="1">
      <c r="A246" s="22"/>
      <c r="B246" s="23"/>
      <c r="C246" s="23"/>
      <c r="D246" s="23"/>
      <c r="E246" s="23"/>
      <c r="F246" s="24"/>
      <c r="G246" s="25"/>
      <c r="H246" s="23"/>
      <c r="I246" s="23"/>
      <c r="J246" s="23"/>
      <c r="K246" s="23"/>
      <c r="L246" s="23"/>
      <c r="M246" s="23"/>
      <c r="N246" s="23"/>
      <c r="O246" s="11"/>
      <c r="P246" s="11"/>
      <c r="Q246" s="11"/>
      <c r="R246" s="11"/>
      <c r="S246" s="11"/>
      <c r="T246" s="11"/>
      <c r="U246" s="11"/>
      <c r="V246" s="11"/>
      <c r="W246" s="11"/>
      <c r="X246" s="11"/>
      <c r="Y246" s="11"/>
      <c r="Z246" s="11"/>
    </row>
    <row r="247" spans="1:26" ht="12.75" customHeight="1">
      <c r="A247" s="22"/>
      <c r="B247" s="23"/>
      <c r="C247" s="23"/>
      <c r="D247" s="23"/>
      <c r="E247" s="23"/>
      <c r="F247" s="24"/>
      <c r="G247" s="25"/>
      <c r="H247" s="23"/>
      <c r="I247" s="23"/>
      <c r="J247" s="23"/>
      <c r="K247" s="23"/>
      <c r="L247" s="23"/>
      <c r="M247" s="23"/>
      <c r="N247" s="23"/>
      <c r="O247" s="11"/>
      <c r="P247" s="11"/>
      <c r="Q247" s="11"/>
      <c r="R247" s="11"/>
      <c r="S247" s="11"/>
      <c r="T247" s="11"/>
      <c r="U247" s="11"/>
      <c r="V247" s="11"/>
      <c r="W247" s="11"/>
      <c r="X247" s="11"/>
      <c r="Y247" s="11"/>
      <c r="Z247" s="11"/>
    </row>
    <row r="248" spans="1:26" ht="12.75" customHeight="1">
      <c r="A248" s="22"/>
      <c r="B248" s="23"/>
      <c r="C248" s="23"/>
      <c r="D248" s="23"/>
      <c r="E248" s="23"/>
      <c r="F248" s="24"/>
      <c r="G248" s="25"/>
      <c r="H248" s="23"/>
      <c r="I248" s="23"/>
      <c r="J248" s="23"/>
      <c r="K248" s="23"/>
      <c r="L248" s="23"/>
      <c r="M248" s="23"/>
      <c r="N248" s="23"/>
      <c r="O248" s="11"/>
      <c r="P248" s="11"/>
      <c r="Q248" s="11"/>
      <c r="R248" s="11"/>
      <c r="S248" s="11"/>
      <c r="T248" s="11"/>
      <c r="U248" s="11"/>
      <c r="V248" s="11"/>
      <c r="W248" s="11"/>
      <c r="X248" s="11"/>
      <c r="Y248" s="11"/>
      <c r="Z248" s="11"/>
    </row>
    <row r="249" spans="1:26" ht="12.75" customHeight="1">
      <c r="A249" s="22"/>
      <c r="B249" s="23"/>
      <c r="C249" s="23"/>
      <c r="D249" s="23"/>
      <c r="E249" s="23"/>
      <c r="F249" s="24"/>
      <c r="G249" s="25"/>
      <c r="H249" s="23"/>
      <c r="I249" s="23"/>
      <c r="J249" s="23"/>
      <c r="K249" s="23"/>
      <c r="L249" s="23"/>
      <c r="M249" s="23"/>
      <c r="N249" s="23"/>
      <c r="O249" s="11"/>
      <c r="P249" s="11"/>
      <c r="Q249" s="11"/>
      <c r="R249" s="11"/>
      <c r="S249" s="11"/>
      <c r="T249" s="11"/>
      <c r="U249" s="11"/>
      <c r="V249" s="11"/>
      <c r="W249" s="11"/>
      <c r="X249" s="11"/>
      <c r="Y249" s="11"/>
      <c r="Z249" s="11"/>
    </row>
    <row r="250" spans="1:26" ht="12.75" customHeight="1">
      <c r="A250" s="22"/>
      <c r="B250" s="23"/>
      <c r="C250" s="23"/>
      <c r="D250" s="23"/>
      <c r="E250" s="23"/>
      <c r="F250" s="24"/>
      <c r="G250" s="25"/>
      <c r="H250" s="23"/>
      <c r="I250" s="23"/>
      <c r="J250" s="23"/>
      <c r="K250" s="23"/>
      <c r="L250" s="23"/>
      <c r="M250" s="23"/>
      <c r="N250" s="23"/>
      <c r="O250" s="11"/>
      <c r="P250" s="11"/>
      <c r="Q250" s="11"/>
      <c r="R250" s="11"/>
      <c r="S250" s="11"/>
      <c r="T250" s="11"/>
      <c r="U250" s="11"/>
      <c r="V250" s="11"/>
      <c r="W250" s="11"/>
      <c r="X250" s="11"/>
      <c r="Y250" s="11"/>
      <c r="Z250" s="11"/>
    </row>
    <row r="251" spans="1:26" ht="12.75" customHeight="1">
      <c r="A251" s="22"/>
      <c r="B251" s="23"/>
      <c r="C251" s="23"/>
      <c r="D251" s="23"/>
      <c r="E251" s="23"/>
      <c r="F251" s="24"/>
      <c r="G251" s="25"/>
      <c r="H251" s="23"/>
      <c r="I251" s="23"/>
      <c r="J251" s="23"/>
      <c r="K251" s="23"/>
      <c r="L251" s="23"/>
      <c r="M251" s="23"/>
      <c r="N251" s="23"/>
      <c r="O251" s="11"/>
      <c r="P251" s="11"/>
      <c r="Q251" s="11"/>
      <c r="R251" s="11"/>
      <c r="S251" s="11"/>
      <c r="T251" s="11"/>
      <c r="U251" s="11"/>
      <c r="V251" s="11"/>
      <c r="W251" s="11"/>
      <c r="X251" s="11"/>
      <c r="Y251" s="11"/>
      <c r="Z251" s="11"/>
    </row>
    <row r="252" spans="1:26" ht="12.75" customHeight="1">
      <c r="A252" s="22"/>
      <c r="B252" s="23"/>
      <c r="C252" s="23"/>
      <c r="D252" s="23"/>
      <c r="E252" s="23"/>
      <c r="F252" s="24"/>
      <c r="G252" s="25"/>
      <c r="H252" s="23"/>
      <c r="I252" s="23"/>
      <c r="J252" s="23"/>
      <c r="K252" s="23"/>
      <c r="L252" s="23"/>
      <c r="M252" s="23"/>
      <c r="N252" s="23"/>
      <c r="O252" s="11"/>
      <c r="P252" s="11"/>
      <c r="Q252" s="11"/>
      <c r="R252" s="11"/>
      <c r="S252" s="11"/>
      <c r="T252" s="11"/>
      <c r="U252" s="11"/>
      <c r="V252" s="11"/>
      <c r="W252" s="11"/>
      <c r="X252" s="11"/>
      <c r="Y252" s="11"/>
      <c r="Z252" s="11"/>
    </row>
    <row r="253" spans="1:26" ht="12.75" customHeight="1">
      <c r="A253" s="22"/>
      <c r="B253" s="23"/>
      <c r="C253" s="23"/>
      <c r="D253" s="23"/>
      <c r="E253" s="23"/>
      <c r="F253" s="24"/>
      <c r="G253" s="25"/>
      <c r="H253" s="23"/>
      <c r="I253" s="23"/>
      <c r="J253" s="23"/>
      <c r="K253" s="23"/>
      <c r="L253" s="23"/>
      <c r="M253" s="23"/>
      <c r="N253" s="23"/>
      <c r="O253" s="11"/>
      <c r="P253" s="11"/>
      <c r="Q253" s="11"/>
      <c r="R253" s="11"/>
      <c r="S253" s="11"/>
      <c r="T253" s="11"/>
      <c r="U253" s="11"/>
      <c r="V253" s="11"/>
      <c r="W253" s="11"/>
      <c r="X253" s="11"/>
      <c r="Y253" s="11"/>
      <c r="Z253" s="11"/>
    </row>
    <row r="254" spans="1:26" ht="12.75" customHeight="1">
      <c r="A254" s="22"/>
      <c r="B254" s="23"/>
      <c r="C254" s="23"/>
      <c r="D254" s="23"/>
      <c r="E254" s="23"/>
      <c r="F254" s="24"/>
      <c r="G254" s="25"/>
      <c r="H254" s="23"/>
      <c r="I254" s="23"/>
      <c r="J254" s="23"/>
      <c r="K254" s="23"/>
      <c r="L254" s="23"/>
      <c r="M254" s="23"/>
      <c r="N254" s="23"/>
      <c r="O254" s="11"/>
      <c r="P254" s="11"/>
      <c r="Q254" s="11"/>
      <c r="R254" s="11"/>
      <c r="S254" s="11"/>
      <c r="T254" s="11"/>
      <c r="U254" s="11"/>
      <c r="V254" s="11"/>
      <c r="W254" s="11"/>
      <c r="X254" s="11"/>
      <c r="Y254" s="11"/>
      <c r="Z254" s="11"/>
    </row>
    <row r="255" spans="1:26" ht="12.75" customHeight="1">
      <c r="A255" s="22"/>
      <c r="B255" s="23"/>
      <c r="C255" s="23"/>
      <c r="D255" s="23"/>
      <c r="E255" s="23"/>
      <c r="F255" s="24"/>
      <c r="G255" s="25"/>
      <c r="H255" s="23"/>
      <c r="I255" s="23"/>
      <c r="J255" s="23"/>
      <c r="K255" s="23"/>
      <c r="L255" s="23"/>
      <c r="M255" s="23"/>
      <c r="N255" s="23"/>
      <c r="O255" s="11"/>
      <c r="P255" s="11"/>
      <c r="Q255" s="11"/>
      <c r="R255" s="11"/>
      <c r="S255" s="11"/>
      <c r="T255" s="11"/>
      <c r="U255" s="11"/>
      <c r="V255" s="11"/>
      <c r="W255" s="11"/>
      <c r="X255" s="11"/>
      <c r="Y255" s="11"/>
      <c r="Z255" s="11"/>
    </row>
    <row r="256" spans="1:26" ht="12.75" customHeight="1">
      <c r="A256" s="22"/>
      <c r="B256" s="23"/>
      <c r="C256" s="23"/>
      <c r="D256" s="23"/>
      <c r="E256" s="23"/>
      <c r="F256" s="24"/>
      <c r="G256" s="25"/>
      <c r="H256" s="23"/>
      <c r="I256" s="23"/>
      <c r="J256" s="23"/>
      <c r="K256" s="23"/>
      <c r="L256" s="23"/>
      <c r="M256" s="23"/>
      <c r="N256" s="23"/>
      <c r="O256" s="11"/>
      <c r="P256" s="11"/>
      <c r="Q256" s="11"/>
      <c r="R256" s="11"/>
      <c r="S256" s="11"/>
      <c r="T256" s="11"/>
      <c r="U256" s="11"/>
      <c r="V256" s="11"/>
      <c r="W256" s="11"/>
      <c r="X256" s="11"/>
      <c r="Y256" s="11"/>
      <c r="Z256" s="11"/>
    </row>
    <row r="257" spans="1:26" ht="12.75" customHeight="1">
      <c r="A257" s="22"/>
      <c r="B257" s="23"/>
      <c r="C257" s="23"/>
      <c r="D257" s="23"/>
      <c r="E257" s="23"/>
      <c r="F257" s="24"/>
      <c r="G257" s="25"/>
      <c r="H257" s="23"/>
      <c r="I257" s="23"/>
      <c r="J257" s="23"/>
      <c r="K257" s="23"/>
      <c r="L257" s="23"/>
      <c r="M257" s="23"/>
      <c r="N257" s="23"/>
      <c r="O257" s="11"/>
      <c r="P257" s="11"/>
      <c r="Q257" s="11"/>
      <c r="R257" s="11"/>
      <c r="S257" s="11"/>
      <c r="T257" s="11"/>
      <c r="U257" s="11"/>
      <c r="V257" s="11"/>
      <c r="W257" s="11"/>
      <c r="X257" s="11"/>
      <c r="Y257" s="11"/>
      <c r="Z257" s="11"/>
    </row>
    <row r="258" spans="1:26" ht="12.75" customHeight="1">
      <c r="A258" s="22"/>
      <c r="B258" s="23"/>
      <c r="C258" s="23"/>
      <c r="D258" s="23"/>
      <c r="E258" s="23"/>
      <c r="F258" s="24"/>
      <c r="G258" s="25"/>
      <c r="H258" s="23"/>
      <c r="I258" s="23"/>
      <c r="J258" s="23"/>
      <c r="K258" s="23"/>
      <c r="L258" s="23"/>
      <c r="M258" s="23"/>
      <c r="N258" s="23"/>
      <c r="O258" s="11"/>
      <c r="P258" s="11"/>
      <c r="Q258" s="11"/>
      <c r="R258" s="11"/>
      <c r="S258" s="11"/>
      <c r="T258" s="11"/>
      <c r="U258" s="11"/>
      <c r="V258" s="11"/>
      <c r="W258" s="11"/>
      <c r="X258" s="11"/>
      <c r="Y258" s="11"/>
      <c r="Z258" s="11"/>
    </row>
    <row r="259" spans="1:26" ht="12.75" customHeight="1">
      <c r="A259" s="22"/>
      <c r="B259" s="23"/>
      <c r="C259" s="23"/>
      <c r="D259" s="23"/>
      <c r="E259" s="23"/>
      <c r="F259" s="24"/>
      <c r="G259" s="25"/>
      <c r="H259" s="23"/>
      <c r="I259" s="23"/>
      <c r="J259" s="23"/>
      <c r="K259" s="23"/>
      <c r="L259" s="23"/>
      <c r="M259" s="23"/>
      <c r="N259" s="23"/>
      <c r="O259" s="11"/>
      <c r="P259" s="11"/>
      <c r="Q259" s="11"/>
      <c r="R259" s="11"/>
      <c r="S259" s="11"/>
      <c r="T259" s="11"/>
      <c r="U259" s="11"/>
      <c r="V259" s="11"/>
      <c r="W259" s="11"/>
      <c r="X259" s="11"/>
      <c r="Y259" s="11"/>
      <c r="Z259" s="11"/>
    </row>
    <row r="260" spans="1:26" ht="12.75" customHeight="1">
      <c r="A260" s="22"/>
      <c r="B260" s="23"/>
      <c r="C260" s="23"/>
      <c r="D260" s="23"/>
      <c r="E260" s="23"/>
      <c r="F260" s="24"/>
      <c r="G260" s="25"/>
      <c r="H260" s="23"/>
      <c r="I260" s="23"/>
      <c r="J260" s="23"/>
      <c r="K260" s="23"/>
      <c r="L260" s="23"/>
      <c r="M260" s="23"/>
      <c r="N260" s="23"/>
      <c r="O260" s="11"/>
      <c r="P260" s="11"/>
      <c r="Q260" s="11"/>
      <c r="R260" s="11"/>
      <c r="S260" s="11"/>
      <c r="T260" s="11"/>
      <c r="U260" s="11"/>
      <c r="V260" s="11"/>
      <c r="W260" s="11"/>
      <c r="X260" s="11"/>
      <c r="Y260" s="11"/>
      <c r="Z260" s="11"/>
    </row>
    <row r="261" spans="1:26" ht="12.75" customHeight="1">
      <c r="A261" s="22"/>
      <c r="B261" s="23"/>
      <c r="C261" s="23"/>
      <c r="D261" s="23"/>
      <c r="E261" s="23"/>
      <c r="F261" s="24"/>
      <c r="G261" s="25"/>
      <c r="H261" s="23"/>
      <c r="I261" s="23"/>
      <c r="J261" s="23"/>
      <c r="K261" s="23"/>
      <c r="L261" s="23"/>
      <c r="M261" s="23"/>
      <c r="N261" s="23"/>
      <c r="O261" s="11"/>
      <c r="P261" s="11"/>
      <c r="Q261" s="11"/>
      <c r="R261" s="11"/>
      <c r="S261" s="11"/>
      <c r="T261" s="11"/>
      <c r="U261" s="11"/>
      <c r="V261" s="11"/>
      <c r="W261" s="11"/>
      <c r="X261" s="11"/>
      <c r="Y261" s="11"/>
      <c r="Z261" s="11"/>
    </row>
    <row r="262" spans="1:26" ht="12.75" customHeight="1">
      <c r="A262" s="22"/>
      <c r="B262" s="23"/>
      <c r="C262" s="23"/>
      <c r="D262" s="23"/>
      <c r="E262" s="23"/>
      <c r="F262" s="24"/>
      <c r="G262" s="25"/>
      <c r="H262" s="23"/>
      <c r="I262" s="23"/>
      <c r="J262" s="23"/>
      <c r="K262" s="23"/>
      <c r="L262" s="23"/>
      <c r="M262" s="23"/>
      <c r="N262" s="23"/>
      <c r="O262" s="11"/>
      <c r="P262" s="11"/>
      <c r="Q262" s="11"/>
      <c r="R262" s="11"/>
      <c r="S262" s="11"/>
      <c r="T262" s="11"/>
      <c r="U262" s="11"/>
      <c r="V262" s="11"/>
      <c r="W262" s="11"/>
      <c r="X262" s="11"/>
      <c r="Y262" s="11"/>
      <c r="Z262" s="11"/>
    </row>
    <row r="263" spans="1:26" ht="12.75" customHeight="1">
      <c r="A263" s="22"/>
      <c r="B263" s="23"/>
      <c r="C263" s="23"/>
      <c r="D263" s="23"/>
      <c r="E263" s="23"/>
      <c r="F263" s="24"/>
      <c r="G263" s="25"/>
      <c r="H263" s="23"/>
      <c r="I263" s="23"/>
      <c r="J263" s="23"/>
      <c r="K263" s="23"/>
      <c r="L263" s="23"/>
      <c r="M263" s="23"/>
      <c r="N263" s="23"/>
      <c r="O263" s="11"/>
      <c r="P263" s="11"/>
      <c r="Q263" s="11"/>
      <c r="R263" s="11"/>
      <c r="S263" s="11"/>
      <c r="T263" s="11"/>
      <c r="U263" s="11"/>
      <c r="V263" s="11"/>
      <c r="W263" s="11"/>
      <c r="X263" s="11"/>
      <c r="Y263" s="11"/>
      <c r="Z263" s="11"/>
    </row>
    <row r="264" spans="1:26" ht="12.75" customHeight="1">
      <c r="A264" s="22"/>
      <c r="B264" s="23"/>
      <c r="C264" s="23"/>
      <c r="D264" s="23"/>
      <c r="E264" s="23"/>
      <c r="F264" s="24"/>
      <c r="G264" s="25"/>
      <c r="H264" s="23"/>
      <c r="I264" s="23"/>
      <c r="J264" s="23"/>
      <c r="K264" s="23"/>
      <c r="L264" s="23"/>
      <c r="M264" s="23"/>
      <c r="N264" s="23"/>
      <c r="O264" s="11"/>
      <c r="P264" s="11"/>
      <c r="Q264" s="11"/>
      <c r="R264" s="11"/>
      <c r="S264" s="11"/>
      <c r="T264" s="11"/>
      <c r="U264" s="11"/>
      <c r="V264" s="11"/>
      <c r="W264" s="11"/>
      <c r="X264" s="11"/>
      <c r="Y264" s="11"/>
      <c r="Z264" s="11"/>
    </row>
    <row r="265" spans="1:26" ht="12.75" customHeight="1">
      <c r="A265" s="22"/>
      <c r="B265" s="23"/>
      <c r="C265" s="23"/>
      <c r="D265" s="23"/>
      <c r="E265" s="23"/>
      <c r="F265" s="24"/>
      <c r="G265" s="25"/>
      <c r="H265" s="23"/>
      <c r="I265" s="23"/>
      <c r="J265" s="23"/>
      <c r="K265" s="23"/>
      <c r="L265" s="23"/>
      <c r="M265" s="23"/>
      <c r="N265" s="23"/>
      <c r="O265" s="11"/>
      <c r="P265" s="11"/>
      <c r="Q265" s="11"/>
      <c r="R265" s="11"/>
      <c r="S265" s="11"/>
      <c r="T265" s="11"/>
      <c r="U265" s="11"/>
      <c r="V265" s="11"/>
      <c r="W265" s="11"/>
      <c r="X265" s="11"/>
      <c r="Y265" s="11"/>
      <c r="Z265" s="11"/>
    </row>
    <row r="266" spans="1:26" ht="12.75" customHeight="1">
      <c r="A266" s="22"/>
      <c r="B266" s="23"/>
      <c r="C266" s="23"/>
      <c r="D266" s="23"/>
      <c r="E266" s="23"/>
      <c r="F266" s="24"/>
      <c r="G266" s="25"/>
      <c r="H266" s="23"/>
      <c r="I266" s="23"/>
      <c r="J266" s="23"/>
      <c r="K266" s="23"/>
      <c r="L266" s="23"/>
      <c r="M266" s="23"/>
      <c r="N266" s="23"/>
      <c r="O266" s="11"/>
      <c r="P266" s="11"/>
      <c r="Q266" s="11"/>
      <c r="R266" s="11"/>
      <c r="S266" s="11"/>
      <c r="T266" s="11"/>
      <c r="U266" s="11"/>
      <c r="V266" s="11"/>
      <c r="W266" s="11"/>
      <c r="X266" s="11"/>
      <c r="Y266" s="11"/>
      <c r="Z266" s="11"/>
    </row>
    <row r="267" spans="1:26" ht="12.75" customHeight="1">
      <c r="A267" s="22"/>
      <c r="B267" s="23"/>
      <c r="C267" s="23"/>
      <c r="D267" s="23"/>
      <c r="E267" s="23"/>
      <c r="F267" s="24"/>
      <c r="G267" s="25"/>
      <c r="H267" s="23"/>
      <c r="I267" s="23"/>
      <c r="J267" s="23"/>
      <c r="K267" s="23"/>
      <c r="L267" s="23"/>
      <c r="M267" s="23"/>
      <c r="N267" s="23"/>
      <c r="O267" s="11"/>
      <c r="P267" s="11"/>
      <c r="Q267" s="11"/>
      <c r="R267" s="11"/>
      <c r="S267" s="11"/>
      <c r="T267" s="11"/>
      <c r="U267" s="11"/>
      <c r="V267" s="11"/>
      <c r="W267" s="11"/>
      <c r="X267" s="11"/>
      <c r="Y267" s="11"/>
      <c r="Z267" s="11"/>
    </row>
    <row r="268" spans="1:26" ht="12.75" customHeight="1">
      <c r="A268" s="22"/>
      <c r="B268" s="23"/>
      <c r="C268" s="23"/>
      <c r="D268" s="23"/>
      <c r="E268" s="23"/>
      <c r="F268" s="24"/>
      <c r="G268" s="25"/>
      <c r="H268" s="23"/>
      <c r="I268" s="23"/>
      <c r="J268" s="23"/>
      <c r="K268" s="23"/>
      <c r="L268" s="23"/>
      <c r="M268" s="23"/>
      <c r="N268" s="23"/>
      <c r="O268" s="11"/>
      <c r="P268" s="11"/>
      <c r="Q268" s="11"/>
      <c r="R268" s="11"/>
      <c r="S268" s="11"/>
      <c r="T268" s="11"/>
      <c r="U268" s="11"/>
      <c r="V268" s="11"/>
      <c r="W268" s="11"/>
      <c r="X268" s="11"/>
      <c r="Y268" s="11"/>
      <c r="Z268" s="11"/>
    </row>
    <row r="269" spans="1:26" ht="12.75" customHeight="1">
      <c r="A269" s="22"/>
      <c r="B269" s="23"/>
      <c r="C269" s="23"/>
      <c r="D269" s="23"/>
      <c r="E269" s="23"/>
      <c r="F269" s="24"/>
      <c r="G269" s="25"/>
      <c r="H269" s="23"/>
      <c r="I269" s="23"/>
      <c r="J269" s="23"/>
      <c r="K269" s="23"/>
      <c r="L269" s="23"/>
      <c r="M269" s="23"/>
      <c r="N269" s="23"/>
      <c r="O269" s="11"/>
      <c r="P269" s="11"/>
      <c r="Q269" s="11"/>
      <c r="R269" s="11"/>
      <c r="S269" s="11"/>
      <c r="T269" s="11"/>
      <c r="U269" s="11"/>
      <c r="V269" s="11"/>
      <c r="W269" s="11"/>
      <c r="X269" s="11"/>
      <c r="Y269" s="11"/>
      <c r="Z269" s="11"/>
    </row>
    <row r="270" spans="1:26" ht="12.75" customHeight="1">
      <c r="A270" s="22"/>
      <c r="B270" s="23"/>
      <c r="C270" s="23"/>
      <c r="D270" s="23"/>
      <c r="E270" s="23"/>
      <c r="F270" s="24"/>
      <c r="G270" s="25"/>
      <c r="H270" s="23"/>
      <c r="I270" s="23"/>
      <c r="J270" s="23"/>
      <c r="K270" s="23"/>
      <c r="L270" s="23"/>
      <c r="M270" s="23"/>
      <c r="N270" s="23"/>
      <c r="O270" s="11"/>
      <c r="P270" s="11"/>
      <c r="Q270" s="11"/>
      <c r="R270" s="11"/>
      <c r="S270" s="11"/>
      <c r="T270" s="11"/>
      <c r="U270" s="11"/>
      <c r="V270" s="11"/>
      <c r="W270" s="11"/>
      <c r="X270" s="11"/>
      <c r="Y270" s="11"/>
      <c r="Z270" s="11"/>
    </row>
    <row r="271" spans="1:26" ht="12.75" customHeight="1">
      <c r="A271" s="22"/>
      <c r="B271" s="23"/>
      <c r="C271" s="23"/>
      <c r="D271" s="23"/>
      <c r="E271" s="23"/>
      <c r="F271" s="24"/>
      <c r="G271" s="25"/>
      <c r="H271" s="23"/>
      <c r="I271" s="23"/>
      <c r="J271" s="23"/>
      <c r="K271" s="23"/>
      <c r="L271" s="23"/>
      <c r="M271" s="23"/>
      <c r="N271" s="23"/>
      <c r="O271" s="11"/>
      <c r="P271" s="11"/>
      <c r="Q271" s="11"/>
      <c r="R271" s="11"/>
      <c r="S271" s="11"/>
      <c r="T271" s="11"/>
      <c r="U271" s="11"/>
      <c r="V271" s="11"/>
      <c r="W271" s="11"/>
      <c r="X271" s="11"/>
      <c r="Y271" s="11"/>
      <c r="Z271" s="11"/>
    </row>
    <row r="272" spans="1:26" ht="12.75" customHeight="1">
      <c r="A272" s="22"/>
      <c r="B272" s="23"/>
      <c r="C272" s="23"/>
      <c r="D272" s="23"/>
      <c r="E272" s="23"/>
      <c r="F272" s="24"/>
      <c r="G272" s="25"/>
      <c r="H272" s="23"/>
      <c r="I272" s="23"/>
      <c r="J272" s="23"/>
      <c r="K272" s="23"/>
      <c r="L272" s="23"/>
      <c r="M272" s="23"/>
      <c r="N272" s="23"/>
      <c r="O272" s="11"/>
      <c r="P272" s="11"/>
      <c r="Q272" s="11"/>
      <c r="R272" s="11"/>
      <c r="S272" s="11"/>
      <c r="T272" s="11"/>
      <c r="U272" s="11"/>
      <c r="V272" s="11"/>
      <c r="W272" s="11"/>
      <c r="X272" s="11"/>
      <c r="Y272" s="11"/>
      <c r="Z272" s="11"/>
    </row>
    <row r="273" spans="1:26" ht="12.75" customHeight="1">
      <c r="A273" s="22"/>
      <c r="B273" s="23"/>
      <c r="C273" s="23"/>
      <c r="D273" s="23"/>
      <c r="E273" s="23"/>
      <c r="F273" s="24"/>
      <c r="G273" s="25"/>
      <c r="H273" s="23"/>
      <c r="I273" s="23"/>
      <c r="J273" s="23"/>
      <c r="K273" s="23"/>
      <c r="L273" s="23"/>
      <c r="M273" s="23"/>
      <c r="N273" s="23"/>
      <c r="O273" s="11"/>
      <c r="P273" s="11"/>
      <c r="Q273" s="11"/>
      <c r="R273" s="11"/>
      <c r="S273" s="11"/>
      <c r="T273" s="11"/>
      <c r="U273" s="11"/>
      <c r="V273" s="11"/>
      <c r="W273" s="11"/>
      <c r="X273" s="11"/>
      <c r="Y273" s="11"/>
      <c r="Z273" s="11"/>
    </row>
    <row r="274" spans="1:26" ht="12.75" customHeight="1">
      <c r="A274" s="22"/>
      <c r="B274" s="23"/>
      <c r="C274" s="23"/>
      <c r="D274" s="23"/>
      <c r="E274" s="23"/>
      <c r="F274" s="24"/>
      <c r="G274" s="25"/>
      <c r="H274" s="23"/>
      <c r="I274" s="23"/>
      <c r="J274" s="23"/>
      <c r="K274" s="23"/>
      <c r="L274" s="23"/>
      <c r="M274" s="23"/>
      <c r="N274" s="23"/>
      <c r="O274" s="11"/>
      <c r="P274" s="11"/>
      <c r="Q274" s="11"/>
      <c r="R274" s="11"/>
      <c r="S274" s="11"/>
      <c r="T274" s="11"/>
      <c r="U274" s="11"/>
      <c r="V274" s="11"/>
      <c r="W274" s="11"/>
      <c r="X274" s="11"/>
      <c r="Y274" s="11"/>
      <c r="Z274" s="11"/>
    </row>
    <row r="275" spans="1:26" ht="12.75" customHeight="1">
      <c r="A275" s="22"/>
      <c r="B275" s="23"/>
      <c r="C275" s="23"/>
      <c r="D275" s="23"/>
      <c r="E275" s="23"/>
      <c r="F275" s="24"/>
      <c r="G275" s="25"/>
      <c r="H275" s="23"/>
      <c r="I275" s="23"/>
      <c r="J275" s="23"/>
      <c r="K275" s="23"/>
      <c r="L275" s="23"/>
      <c r="M275" s="23"/>
      <c r="N275" s="23"/>
      <c r="O275" s="11"/>
      <c r="P275" s="11"/>
      <c r="Q275" s="11"/>
      <c r="R275" s="11"/>
      <c r="S275" s="11"/>
      <c r="T275" s="11"/>
      <c r="U275" s="11"/>
      <c r="V275" s="11"/>
      <c r="W275" s="11"/>
      <c r="X275" s="11"/>
      <c r="Y275" s="11"/>
      <c r="Z275" s="11"/>
    </row>
    <row r="276" spans="1:26" ht="12.75" customHeight="1">
      <c r="A276" s="22"/>
      <c r="B276" s="23"/>
      <c r="C276" s="23"/>
      <c r="D276" s="23"/>
      <c r="E276" s="23"/>
      <c r="F276" s="24"/>
      <c r="G276" s="25"/>
      <c r="H276" s="23"/>
      <c r="I276" s="23"/>
      <c r="J276" s="23"/>
      <c r="K276" s="23"/>
      <c r="L276" s="23"/>
      <c r="M276" s="23"/>
      <c r="N276" s="23"/>
      <c r="O276" s="11"/>
      <c r="P276" s="11"/>
      <c r="Q276" s="11"/>
      <c r="R276" s="11"/>
      <c r="S276" s="11"/>
      <c r="T276" s="11"/>
      <c r="U276" s="11"/>
      <c r="V276" s="11"/>
      <c r="W276" s="11"/>
      <c r="X276" s="11"/>
      <c r="Y276" s="11"/>
      <c r="Z276" s="11"/>
    </row>
    <row r="277" spans="1:26" ht="12.75" customHeight="1">
      <c r="A277" s="22"/>
      <c r="B277" s="23"/>
      <c r="C277" s="23"/>
      <c r="D277" s="23"/>
      <c r="E277" s="23"/>
      <c r="F277" s="24"/>
      <c r="G277" s="25"/>
      <c r="H277" s="23"/>
      <c r="I277" s="23"/>
      <c r="J277" s="23"/>
      <c r="K277" s="23"/>
      <c r="L277" s="23"/>
      <c r="M277" s="23"/>
      <c r="N277" s="23"/>
      <c r="O277" s="11"/>
      <c r="P277" s="11"/>
      <c r="Q277" s="11"/>
      <c r="R277" s="11"/>
      <c r="S277" s="11"/>
      <c r="T277" s="11"/>
      <c r="U277" s="11"/>
      <c r="V277" s="11"/>
      <c r="W277" s="11"/>
      <c r="X277" s="11"/>
      <c r="Y277" s="11"/>
      <c r="Z277" s="11"/>
    </row>
    <row r="278" spans="1:26" ht="12.75" customHeight="1">
      <c r="A278" s="22"/>
      <c r="B278" s="23"/>
      <c r="C278" s="23"/>
      <c r="D278" s="23"/>
      <c r="E278" s="23"/>
      <c r="F278" s="24"/>
      <c r="G278" s="25"/>
      <c r="H278" s="23"/>
      <c r="I278" s="23"/>
      <c r="J278" s="23"/>
      <c r="K278" s="23"/>
      <c r="L278" s="23"/>
      <c r="M278" s="23"/>
      <c r="N278" s="23"/>
      <c r="O278" s="11"/>
      <c r="P278" s="11"/>
      <c r="Q278" s="11"/>
      <c r="R278" s="11"/>
      <c r="S278" s="11"/>
      <c r="T278" s="11"/>
      <c r="U278" s="11"/>
      <c r="V278" s="11"/>
      <c r="W278" s="11"/>
      <c r="X278" s="11"/>
      <c r="Y278" s="11"/>
      <c r="Z278" s="11"/>
    </row>
    <row r="279" spans="1:26" ht="12.75" customHeight="1">
      <c r="A279" s="22"/>
      <c r="B279" s="23"/>
      <c r="C279" s="23"/>
      <c r="D279" s="23"/>
      <c r="E279" s="23"/>
      <c r="F279" s="24"/>
      <c r="G279" s="25"/>
      <c r="H279" s="23"/>
      <c r="I279" s="23"/>
      <c r="J279" s="23"/>
      <c r="K279" s="23"/>
      <c r="L279" s="23"/>
      <c r="M279" s="23"/>
      <c r="N279" s="23"/>
      <c r="O279" s="11"/>
      <c r="P279" s="11"/>
      <c r="Q279" s="11"/>
      <c r="R279" s="11"/>
      <c r="S279" s="11"/>
      <c r="T279" s="11"/>
      <c r="U279" s="11"/>
      <c r="V279" s="11"/>
      <c r="W279" s="11"/>
      <c r="X279" s="11"/>
      <c r="Y279" s="11"/>
      <c r="Z279" s="11"/>
    </row>
    <row r="280" spans="1:26" ht="12.75" customHeight="1">
      <c r="A280" s="22"/>
      <c r="B280" s="23"/>
      <c r="C280" s="23"/>
      <c r="D280" s="23"/>
      <c r="E280" s="23"/>
      <c r="F280" s="24"/>
      <c r="G280" s="25"/>
      <c r="H280" s="23"/>
      <c r="I280" s="23"/>
      <c r="J280" s="23"/>
      <c r="K280" s="23"/>
      <c r="L280" s="23"/>
      <c r="M280" s="23"/>
      <c r="N280" s="23"/>
      <c r="O280" s="11"/>
      <c r="P280" s="11"/>
      <c r="Q280" s="11"/>
      <c r="R280" s="11"/>
      <c r="S280" s="11"/>
      <c r="T280" s="11"/>
      <c r="U280" s="11"/>
      <c r="V280" s="11"/>
      <c r="W280" s="11"/>
      <c r="X280" s="11"/>
      <c r="Y280" s="11"/>
      <c r="Z280" s="11"/>
    </row>
    <row r="281" spans="1:26" ht="12.75" customHeight="1">
      <c r="A281" s="22"/>
      <c r="B281" s="23"/>
      <c r="C281" s="23"/>
      <c r="D281" s="23"/>
      <c r="E281" s="23"/>
      <c r="F281" s="24"/>
      <c r="G281" s="25"/>
      <c r="H281" s="23"/>
      <c r="I281" s="23"/>
      <c r="J281" s="23"/>
      <c r="K281" s="23"/>
      <c r="L281" s="23"/>
      <c r="M281" s="23"/>
      <c r="N281" s="23"/>
      <c r="O281" s="11"/>
      <c r="P281" s="11"/>
      <c r="Q281" s="11"/>
      <c r="R281" s="11"/>
      <c r="S281" s="11"/>
      <c r="T281" s="11"/>
      <c r="U281" s="11"/>
      <c r="V281" s="11"/>
      <c r="W281" s="11"/>
      <c r="X281" s="11"/>
      <c r="Y281" s="11"/>
      <c r="Z281" s="11"/>
    </row>
    <row r="282" spans="1:26" ht="12.75" customHeight="1">
      <c r="A282" s="22"/>
      <c r="B282" s="23"/>
      <c r="C282" s="23"/>
      <c r="D282" s="23"/>
      <c r="E282" s="23"/>
      <c r="F282" s="24"/>
      <c r="G282" s="25"/>
      <c r="H282" s="23"/>
      <c r="I282" s="23"/>
      <c r="J282" s="23"/>
      <c r="K282" s="23"/>
      <c r="L282" s="23"/>
      <c r="M282" s="23"/>
      <c r="N282" s="23"/>
      <c r="O282" s="11"/>
      <c r="P282" s="11"/>
      <c r="Q282" s="11"/>
      <c r="R282" s="11"/>
      <c r="S282" s="11"/>
      <c r="T282" s="11"/>
      <c r="U282" s="11"/>
      <c r="V282" s="11"/>
      <c r="W282" s="11"/>
      <c r="X282" s="11"/>
      <c r="Y282" s="11"/>
      <c r="Z282" s="11"/>
    </row>
    <row r="283" spans="1:26" ht="12.75" customHeight="1">
      <c r="A283" s="22"/>
      <c r="B283" s="23"/>
      <c r="C283" s="23"/>
      <c r="D283" s="23"/>
      <c r="E283" s="23"/>
      <c r="F283" s="24"/>
      <c r="G283" s="25"/>
      <c r="H283" s="23"/>
      <c r="I283" s="23"/>
      <c r="J283" s="23"/>
      <c r="K283" s="23"/>
      <c r="L283" s="23"/>
      <c r="M283" s="23"/>
      <c r="N283" s="23"/>
      <c r="O283" s="11"/>
      <c r="P283" s="11"/>
      <c r="Q283" s="11"/>
      <c r="R283" s="11"/>
      <c r="S283" s="11"/>
      <c r="T283" s="11"/>
      <c r="U283" s="11"/>
      <c r="V283" s="11"/>
      <c r="W283" s="11"/>
      <c r="X283" s="11"/>
      <c r="Y283" s="11"/>
      <c r="Z283" s="11"/>
    </row>
    <row r="284" spans="1:26" ht="12.75" customHeight="1">
      <c r="A284" s="22"/>
      <c r="B284" s="23"/>
      <c r="C284" s="23"/>
      <c r="D284" s="23"/>
      <c r="E284" s="23"/>
      <c r="F284" s="24"/>
      <c r="G284" s="25"/>
      <c r="H284" s="23"/>
      <c r="I284" s="23"/>
      <c r="J284" s="23"/>
      <c r="K284" s="23"/>
      <c r="L284" s="23"/>
      <c r="M284" s="23"/>
      <c r="N284" s="23"/>
      <c r="O284" s="11"/>
      <c r="P284" s="11"/>
      <c r="Q284" s="11"/>
      <c r="R284" s="11"/>
      <c r="S284" s="11"/>
      <c r="T284" s="11"/>
      <c r="U284" s="11"/>
      <c r="V284" s="11"/>
      <c r="W284" s="11"/>
      <c r="X284" s="11"/>
      <c r="Y284" s="11"/>
      <c r="Z284" s="11"/>
    </row>
    <row r="285" spans="1:26" ht="12.75" customHeight="1">
      <c r="A285" s="22"/>
      <c r="B285" s="23"/>
      <c r="C285" s="23"/>
      <c r="D285" s="23"/>
      <c r="E285" s="23"/>
      <c r="F285" s="24"/>
      <c r="G285" s="25"/>
      <c r="H285" s="23"/>
      <c r="I285" s="23"/>
      <c r="J285" s="23"/>
      <c r="K285" s="23"/>
      <c r="L285" s="23"/>
      <c r="M285" s="23"/>
      <c r="N285" s="23"/>
      <c r="O285" s="11"/>
      <c r="P285" s="11"/>
      <c r="Q285" s="11"/>
      <c r="R285" s="11"/>
      <c r="S285" s="11"/>
      <c r="T285" s="11"/>
      <c r="U285" s="11"/>
      <c r="V285" s="11"/>
      <c r="W285" s="11"/>
      <c r="X285" s="11"/>
      <c r="Y285" s="11"/>
      <c r="Z285" s="11"/>
    </row>
    <row r="286" spans="1:26" ht="12.75" customHeight="1">
      <c r="A286" s="22"/>
      <c r="B286" s="23"/>
      <c r="C286" s="23"/>
      <c r="D286" s="23"/>
      <c r="E286" s="23"/>
      <c r="F286" s="24"/>
      <c r="G286" s="25"/>
      <c r="H286" s="23"/>
      <c r="I286" s="23"/>
      <c r="J286" s="23"/>
      <c r="K286" s="23"/>
      <c r="L286" s="23"/>
      <c r="M286" s="23"/>
      <c r="N286" s="23"/>
      <c r="O286" s="11"/>
      <c r="P286" s="11"/>
      <c r="Q286" s="11"/>
      <c r="R286" s="11"/>
      <c r="S286" s="11"/>
      <c r="T286" s="11"/>
      <c r="U286" s="11"/>
      <c r="V286" s="11"/>
      <c r="W286" s="11"/>
      <c r="X286" s="11"/>
      <c r="Y286" s="11"/>
      <c r="Z286" s="11"/>
    </row>
    <row r="287" spans="1:26" ht="12.75" customHeight="1">
      <c r="A287" s="22"/>
      <c r="B287" s="23"/>
      <c r="C287" s="23"/>
      <c r="D287" s="23"/>
      <c r="E287" s="23"/>
      <c r="F287" s="24"/>
      <c r="G287" s="25"/>
      <c r="H287" s="23"/>
      <c r="I287" s="23"/>
      <c r="J287" s="23"/>
      <c r="K287" s="23"/>
      <c r="L287" s="23"/>
      <c r="M287" s="23"/>
      <c r="N287" s="23"/>
      <c r="O287" s="11"/>
      <c r="P287" s="11"/>
      <c r="Q287" s="11"/>
      <c r="R287" s="11"/>
      <c r="S287" s="11"/>
      <c r="T287" s="11"/>
      <c r="U287" s="11"/>
      <c r="V287" s="11"/>
      <c r="W287" s="11"/>
      <c r="X287" s="11"/>
      <c r="Y287" s="11"/>
      <c r="Z287" s="11"/>
    </row>
    <row r="288" spans="1:26" ht="12.75" customHeight="1">
      <c r="A288" s="22"/>
      <c r="B288" s="23"/>
      <c r="C288" s="23"/>
      <c r="D288" s="23"/>
      <c r="E288" s="23"/>
      <c r="F288" s="24"/>
      <c r="G288" s="25"/>
      <c r="H288" s="23"/>
      <c r="I288" s="23"/>
      <c r="J288" s="23"/>
      <c r="K288" s="23"/>
      <c r="L288" s="23"/>
      <c r="M288" s="23"/>
      <c r="N288" s="23"/>
      <c r="O288" s="11"/>
      <c r="P288" s="11"/>
      <c r="Q288" s="11"/>
      <c r="R288" s="11"/>
      <c r="S288" s="11"/>
      <c r="T288" s="11"/>
      <c r="U288" s="11"/>
      <c r="V288" s="11"/>
      <c r="W288" s="11"/>
      <c r="X288" s="11"/>
      <c r="Y288" s="11"/>
      <c r="Z288" s="11"/>
    </row>
    <row r="289" spans="1:26" ht="12.75" customHeight="1">
      <c r="A289" s="22"/>
      <c r="B289" s="23"/>
      <c r="C289" s="23"/>
      <c r="D289" s="23"/>
      <c r="E289" s="23"/>
      <c r="F289" s="24"/>
      <c r="G289" s="25"/>
      <c r="H289" s="23"/>
      <c r="I289" s="23"/>
      <c r="J289" s="23"/>
      <c r="K289" s="23"/>
      <c r="L289" s="23"/>
      <c r="M289" s="23"/>
      <c r="N289" s="23"/>
      <c r="O289" s="11"/>
      <c r="P289" s="11"/>
      <c r="Q289" s="11"/>
      <c r="R289" s="11"/>
      <c r="S289" s="11"/>
      <c r="T289" s="11"/>
      <c r="U289" s="11"/>
      <c r="V289" s="11"/>
      <c r="W289" s="11"/>
      <c r="X289" s="11"/>
      <c r="Y289" s="11"/>
      <c r="Z289" s="11"/>
    </row>
    <row r="290" spans="1:26" ht="12.75" customHeight="1">
      <c r="A290" s="22"/>
      <c r="B290" s="23"/>
      <c r="C290" s="23"/>
      <c r="D290" s="23"/>
      <c r="E290" s="23"/>
      <c r="F290" s="24"/>
      <c r="G290" s="25"/>
      <c r="H290" s="23"/>
      <c r="I290" s="23"/>
      <c r="J290" s="23"/>
      <c r="K290" s="23"/>
      <c r="L290" s="23"/>
      <c r="M290" s="23"/>
      <c r="N290" s="23"/>
      <c r="O290" s="11"/>
      <c r="P290" s="11"/>
      <c r="Q290" s="11"/>
      <c r="R290" s="11"/>
      <c r="S290" s="11"/>
      <c r="T290" s="11"/>
      <c r="U290" s="11"/>
      <c r="V290" s="11"/>
      <c r="W290" s="11"/>
      <c r="X290" s="11"/>
      <c r="Y290" s="11"/>
      <c r="Z290" s="11"/>
    </row>
    <row r="291" spans="1:26" ht="12.75" customHeight="1">
      <c r="A291" s="22"/>
      <c r="B291" s="23"/>
      <c r="C291" s="23"/>
      <c r="D291" s="23"/>
      <c r="E291" s="23"/>
      <c r="F291" s="24"/>
      <c r="G291" s="25"/>
      <c r="H291" s="23"/>
      <c r="I291" s="23"/>
      <c r="J291" s="23"/>
      <c r="K291" s="23"/>
      <c r="L291" s="23"/>
      <c r="M291" s="23"/>
      <c r="N291" s="23"/>
      <c r="O291" s="11"/>
      <c r="P291" s="11"/>
      <c r="Q291" s="11"/>
      <c r="R291" s="11"/>
      <c r="S291" s="11"/>
      <c r="T291" s="11"/>
      <c r="U291" s="11"/>
      <c r="V291" s="11"/>
      <c r="W291" s="11"/>
      <c r="X291" s="11"/>
      <c r="Y291" s="11"/>
      <c r="Z291" s="11"/>
    </row>
    <row r="292" spans="1:26" ht="12.75" customHeight="1">
      <c r="A292" s="22"/>
      <c r="B292" s="23"/>
      <c r="C292" s="23"/>
      <c r="D292" s="23"/>
      <c r="E292" s="23"/>
      <c r="F292" s="24"/>
      <c r="G292" s="25"/>
      <c r="H292" s="23"/>
      <c r="I292" s="23"/>
      <c r="J292" s="23"/>
      <c r="K292" s="23"/>
      <c r="L292" s="23"/>
      <c r="M292" s="23"/>
      <c r="N292" s="23"/>
      <c r="O292" s="11"/>
      <c r="P292" s="11"/>
      <c r="Q292" s="11"/>
      <c r="R292" s="11"/>
      <c r="S292" s="11"/>
      <c r="T292" s="11"/>
      <c r="U292" s="11"/>
      <c r="V292" s="11"/>
      <c r="W292" s="11"/>
      <c r="X292" s="11"/>
      <c r="Y292" s="11"/>
      <c r="Z292" s="11"/>
    </row>
    <row r="293" spans="1:26" ht="12.75" customHeight="1">
      <c r="A293" s="22"/>
      <c r="B293" s="23"/>
      <c r="C293" s="23"/>
      <c r="D293" s="23"/>
      <c r="E293" s="23"/>
      <c r="F293" s="24"/>
      <c r="G293" s="25"/>
      <c r="H293" s="23"/>
      <c r="I293" s="23"/>
      <c r="J293" s="23"/>
      <c r="K293" s="23"/>
      <c r="L293" s="23"/>
      <c r="M293" s="23"/>
      <c r="N293" s="23"/>
      <c r="O293" s="11"/>
      <c r="P293" s="11"/>
      <c r="Q293" s="11"/>
      <c r="R293" s="11"/>
      <c r="S293" s="11"/>
      <c r="T293" s="11"/>
      <c r="U293" s="11"/>
      <c r="V293" s="11"/>
      <c r="W293" s="11"/>
      <c r="X293" s="11"/>
      <c r="Y293" s="11"/>
      <c r="Z293" s="11"/>
    </row>
    <row r="294" spans="1:26" ht="12.75" customHeight="1">
      <c r="A294" s="22"/>
      <c r="B294" s="23"/>
      <c r="C294" s="23"/>
      <c r="D294" s="23"/>
      <c r="E294" s="23"/>
      <c r="F294" s="24"/>
      <c r="G294" s="25"/>
      <c r="H294" s="23"/>
      <c r="I294" s="23"/>
      <c r="J294" s="23"/>
      <c r="K294" s="23"/>
      <c r="L294" s="23"/>
      <c r="M294" s="23"/>
      <c r="N294" s="23"/>
      <c r="O294" s="11"/>
      <c r="P294" s="11"/>
      <c r="Q294" s="11"/>
      <c r="R294" s="11"/>
      <c r="S294" s="11"/>
      <c r="T294" s="11"/>
      <c r="U294" s="11"/>
      <c r="V294" s="11"/>
      <c r="W294" s="11"/>
      <c r="X294" s="11"/>
      <c r="Y294" s="11"/>
      <c r="Z294" s="11"/>
    </row>
    <row r="295" spans="1:26" ht="12.75" customHeight="1">
      <c r="A295" s="22"/>
      <c r="B295" s="23"/>
      <c r="C295" s="23"/>
      <c r="D295" s="23"/>
      <c r="E295" s="23"/>
      <c r="F295" s="24"/>
      <c r="G295" s="25"/>
      <c r="H295" s="23"/>
      <c r="I295" s="23"/>
      <c r="J295" s="23"/>
      <c r="K295" s="23"/>
      <c r="L295" s="23"/>
      <c r="M295" s="23"/>
      <c r="N295" s="23"/>
      <c r="O295" s="11"/>
      <c r="P295" s="11"/>
      <c r="Q295" s="11"/>
      <c r="R295" s="11"/>
      <c r="S295" s="11"/>
      <c r="T295" s="11"/>
      <c r="U295" s="11"/>
      <c r="V295" s="11"/>
      <c r="W295" s="11"/>
      <c r="X295" s="11"/>
      <c r="Y295" s="11"/>
      <c r="Z295" s="11"/>
    </row>
    <row r="296" spans="1:26" ht="12.75" customHeight="1">
      <c r="A296" s="22"/>
      <c r="B296" s="23"/>
      <c r="C296" s="23"/>
      <c r="D296" s="23"/>
      <c r="E296" s="23"/>
      <c r="F296" s="24"/>
      <c r="G296" s="25"/>
      <c r="H296" s="23"/>
      <c r="I296" s="23"/>
      <c r="J296" s="23"/>
      <c r="K296" s="23"/>
      <c r="L296" s="23"/>
      <c r="M296" s="23"/>
      <c r="N296" s="23"/>
      <c r="O296" s="11"/>
      <c r="P296" s="11"/>
      <c r="Q296" s="11"/>
      <c r="R296" s="11"/>
      <c r="S296" s="11"/>
      <c r="T296" s="11"/>
      <c r="U296" s="11"/>
      <c r="V296" s="11"/>
      <c r="W296" s="11"/>
      <c r="X296" s="11"/>
      <c r="Y296" s="11"/>
      <c r="Z296" s="11"/>
    </row>
    <row r="297" spans="1:26" ht="12.75" customHeight="1">
      <c r="A297" s="22"/>
      <c r="B297" s="23"/>
      <c r="C297" s="23"/>
      <c r="D297" s="23"/>
      <c r="E297" s="23"/>
      <c r="F297" s="24"/>
      <c r="G297" s="25"/>
      <c r="H297" s="23"/>
      <c r="I297" s="23"/>
      <c r="J297" s="23"/>
      <c r="K297" s="23"/>
      <c r="L297" s="23"/>
      <c r="M297" s="23"/>
      <c r="N297" s="23"/>
      <c r="O297" s="11"/>
      <c r="P297" s="11"/>
      <c r="Q297" s="11"/>
      <c r="R297" s="11"/>
      <c r="S297" s="11"/>
      <c r="T297" s="11"/>
      <c r="U297" s="11"/>
      <c r="V297" s="11"/>
      <c r="W297" s="11"/>
      <c r="X297" s="11"/>
      <c r="Y297" s="11"/>
      <c r="Z297" s="11"/>
    </row>
    <row r="298" spans="1:26" ht="12.75" customHeight="1">
      <c r="A298" s="22"/>
      <c r="B298" s="23"/>
      <c r="C298" s="23"/>
      <c r="D298" s="23"/>
      <c r="E298" s="23"/>
      <c r="F298" s="24"/>
      <c r="G298" s="25"/>
      <c r="H298" s="23"/>
      <c r="I298" s="23"/>
      <c r="J298" s="23"/>
      <c r="K298" s="23"/>
      <c r="L298" s="23"/>
      <c r="M298" s="23"/>
      <c r="N298" s="23"/>
      <c r="O298" s="11"/>
      <c r="P298" s="11"/>
      <c r="Q298" s="11"/>
      <c r="R298" s="11"/>
      <c r="S298" s="11"/>
      <c r="T298" s="11"/>
      <c r="U298" s="11"/>
      <c r="V298" s="11"/>
      <c r="W298" s="11"/>
      <c r="X298" s="11"/>
      <c r="Y298" s="11"/>
      <c r="Z298" s="11"/>
    </row>
    <row r="299" spans="1:26" ht="12.75" customHeight="1">
      <c r="A299" s="22"/>
      <c r="B299" s="23"/>
      <c r="C299" s="23"/>
      <c r="D299" s="23"/>
      <c r="E299" s="23"/>
      <c r="F299" s="24"/>
      <c r="G299" s="25"/>
      <c r="H299" s="23"/>
      <c r="I299" s="23"/>
      <c r="J299" s="23"/>
      <c r="K299" s="23"/>
      <c r="L299" s="23"/>
      <c r="M299" s="23"/>
      <c r="N299" s="23"/>
      <c r="O299" s="11"/>
      <c r="P299" s="11"/>
      <c r="Q299" s="11"/>
      <c r="R299" s="11"/>
      <c r="S299" s="11"/>
      <c r="T299" s="11"/>
      <c r="U299" s="11"/>
      <c r="V299" s="11"/>
      <c r="W299" s="11"/>
      <c r="X299" s="11"/>
      <c r="Y299" s="11"/>
      <c r="Z299" s="11"/>
    </row>
    <row r="300" spans="1:26" ht="12.75" customHeight="1">
      <c r="A300" s="22"/>
      <c r="B300" s="23"/>
      <c r="C300" s="23"/>
      <c r="D300" s="23"/>
      <c r="E300" s="23"/>
      <c r="F300" s="24"/>
      <c r="G300" s="25"/>
      <c r="H300" s="23"/>
      <c r="I300" s="23"/>
      <c r="J300" s="23"/>
      <c r="K300" s="23"/>
      <c r="L300" s="23"/>
      <c r="M300" s="23"/>
      <c r="N300" s="23"/>
      <c r="O300" s="11"/>
      <c r="P300" s="11"/>
      <c r="Q300" s="11"/>
      <c r="R300" s="11"/>
      <c r="S300" s="11"/>
      <c r="T300" s="11"/>
      <c r="U300" s="11"/>
      <c r="V300" s="11"/>
      <c r="W300" s="11"/>
      <c r="X300" s="11"/>
      <c r="Y300" s="11"/>
      <c r="Z300" s="11"/>
    </row>
    <row r="301" spans="1:26" ht="12.75" customHeight="1">
      <c r="A301" s="22"/>
      <c r="B301" s="23"/>
      <c r="C301" s="23"/>
      <c r="D301" s="23"/>
      <c r="E301" s="23"/>
      <c r="F301" s="24"/>
      <c r="G301" s="25"/>
      <c r="H301" s="23"/>
      <c r="I301" s="23"/>
      <c r="J301" s="23"/>
      <c r="K301" s="23"/>
      <c r="L301" s="23"/>
      <c r="M301" s="23"/>
      <c r="N301" s="23"/>
      <c r="O301" s="11"/>
      <c r="P301" s="11"/>
      <c r="Q301" s="11"/>
      <c r="R301" s="11"/>
      <c r="S301" s="11"/>
      <c r="T301" s="11"/>
      <c r="U301" s="11"/>
      <c r="V301" s="11"/>
      <c r="W301" s="11"/>
      <c r="X301" s="11"/>
      <c r="Y301" s="11"/>
      <c r="Z301" s="11"/>
    </row>
    <row r="302" spans="1:26" ht="12.75" customHeight="1">
      <c r="A302" s="22"/>
      <c r="B302" s="23"/>
      <c r="C302" s="23"/>
      <c r="D302" s="23"/>
      <c r="E302" s="23"/>
      <c r="F302" s="24"/>
      <c r="G302" s="25"/>
      <c r="H302" s="23"/>
      <c r="I302" s="23"/>
      <c r="J302" s="23"/>
      <c r="K302" s="23"/>
      <c r="L302" s="23"/>
      <c r="M302" s="23"/>
      <c r="N302" s="23"/>
      <c r="O302" s="11"/>
      <c r="P302" s="11"/>
      <c r="Q302" s="11"/>
      <c r="R302" s="11"/>
      <c r="S302" s="11"/>
      <c r="T302" s="11"/>
      <c r="U302" s="11"/>
      <c r="V302" s="11"/>
      <c r="W302" s="11"/>
      <c r="X302" s="11"/>
      <c r="Y302" s="11"/>
      <c r="Z302" s="11"/>
    </row>
    <row r="303" spans="1:26" ht="12.75" customHeight="1">
      <c r="A303" s="22"/>
      <c r="B303" s="23"/>
      <c r="C303" s="23"/>
      <c r="D303" s="23"/>
      <c r="E303" s="23"/>
      <c r="F303" s="24"/>
      <c r="G303" s="25"/>
      <c r="H303" s="23"/>
      <c r="I303" s="23"/>
      <c r="J303" s="23"/>
      <c r="K303" s="23"/>
      <c r="L303" s="23"/>
      <c r="M303" s="23"/>
      <c r="N303" s="23"/>
      <c r="O303" s="11"/>
      <c r="P303" s="11"/>
      <c r="Q303" s="11"/>
      <c r="R303" s="11"/>
      <c r="S303" s="11"/>
      <c r="T303" s="11"/>
      <c r="U303" s="11"/>
      <c r="V303" s="11"/>
      <c r="W303" s="11"/>
      <c r="X303" s="11"/>
      <c r="Y303" s="11"/>
      <c r="Z303" s="11"/>
    </row>
    <row r="304" spans="1:26" ht="12.75" customHeight="1">
      <c r="A304" s="22"/>
      <c r="B304" s="23"/>
      <c r="C304" s="23"/>
      <c r="D304" s="23"/>
      <c r="E304" s="23"/>
      <c r="F304" s="24"/>
      <c r="G304" s="25"/>
      <c r="H304" s="23"/>
      <c r="I304" s="23"/>
      <c r="J304" s="23"/>
      <c r="K304" s="23"/>
      <c r="L304" s="23"/>
      <c r="M304" s="23"/>
      <c r="N304" s="23"/>
      <c r="O304" s="11"/>
      <c r="P304" s="11"/>
      <c r="Q304" s="11"/>
      <c r="R304" s="11"/>
      <c r="S304" s="11"/>
      <c r="T304" s="11"/>
      <c r="U304" s="11"/>
      <c r="V304" s="11"/>
      <c r="W304" s="11"/>
      <c r="X304" s="11"/>
      <c r="Y304" s="11"/>
      <c r="Z304" s="11"/>
    </row>
    <row r="305" spans="1:26" ht="12.75" customHeight="1">
      <c r="A305" s="22"/>
      <c r="B305" s="23"/>
      <c r="C305" s="23"/>
      <c r="D305" s="23"/>
      <c r="E305" s="23"/>
      <c r="F305" s="24"/>
      <c r="G305" s="25"/>
      <c r="H305" s="23"/>
      <c r="I305" s="23"/>
      <c r="J305" s="23"/>
      <c r="K305" s="23"/>
      <c r="L305" s="23"/>
      <c r="M305" s="23"/>
      <c r="N305" s="23"/>
      <c r="O305" s="11"/>
      <c r="P305" s="11"/>
      <c r="Q305" s="11"/>
      <c r="R305" s="11"/>
      <c r="S305" s="11"/>
      <c r="T305" s="11"/>
      <c r="U305" s="11"/>
      <c r="V305" s="11"/>
      <c r="W305" s="11"/>
      <c r="X305" s="11"/>
      <c r="Y305" s="11"/>
      <c r="Z305" s="11"/>
    </row>
    <row r="306" spans="1:26" ht="12.75" customHeight="1">
      <c r="A306" s="22"/>
      <c r="B306" s="23"/>
      <c r="C306" s="23"/>
      <c r="D306" s="23"/>
      <c r="E306" s="23"/>
      <c r="F306" s="24"/>
      <c r="G306" s="25"/>
      <c r="H306" s="23"/>
      <c r="I306" s="23"/>
      <c r="J306" s="23"/>
      <c r="K306" s="23"/>
      <c r="L306" s="23"/>
      <c r="M306" s="23"/>
      <c r="N306" s="23"/>
      <c r="O306" s="11"/>
      <c r="P306" s="11"/>
      <c r="Q306" s="11"/>
      <c r="R306" s="11"/>
      <c r="S306" s="11"/>
      <c r="T306" s="11"/>
      <c r="U306" s="11"/>
      <c r="V306" s="11"/>
      <c r="W306" s="11"/>
      <c r="X306" s="11"/>
      <c r="Y306" s="11"/>
      <c r="Z306" s="11"/>
    </row>
    <row r="307" spans="1:26" ht="12.75" customHeight="1">
      <c r="A307" s="22"/>
      <c r="B307" s="23"/>
      <c r="C307" s="23"/>
      <c r="D307" s="23"/>
      <c r="E307" s="23"/>
      <c r="F307" s="24"/>
      <c r="G307" s="25"/>
      <c r="H307" s="23"/>
      <c r="I307" s="23"/>
      <c r="J307" s="23"/>
      <c r="K307" s="23"/>
      <c r="L307" s="23"/>
      <c r="M307" s="23"/>
      <c r="N307" s="23"/>
      <c r="O307" s="11"/>
      <c r="P307" s="11"/>
      <c r="Q307" s="11"/>
      <c r="R307" s="11"/>
      <c r="S307" s="11"/>
      <c r="T307" s="11"/>
      <c r="U307" s="11"/>
      <c r="V307" s="11"/>
      <c r="W307" s="11"/>
      <c r="X307" s="11"/>
      <c r="Y307" s="11"/>
      <c r="Z307" s="11"/>
    </row>
    <row r="308" spans="1:26" ht="12.75" customHeight="1">
      <c r="A308" s="22"/>
      <c r="B308" s="23"/>
      <c r="C308" s="23"/>
      <c r="D308" s="23"/>
      <c r="E308" s="23"/>
      <c r="F308" s="24"/>
      <c r="G308" s="25"/>
      <c r="H308" s="23"/>
      <c r="I308" s="23"/>
      <c r="J308" s="23"/>
      <c r="K308" s="23"/>
      <c r="L308" s="23"/>
      <c r="M308" s="23"/>
      <c r="N308" s="23"/>
      <c r="O308" s="11"/>
      <c r="P308" s="11"/>
      <c r="Q308" s="11"/>
      <c r="R308" s="11"/>
      <c r="S308" s="11"/>
      <c r="T308" s="11"/>
      <c r="U308" s="11"/>
      <c r="V308" s="11"/>
      <c r="W308" s="11"/>
      <c r="X308" s="11"/>
      <c r="Y308" s="11"/>
      <c r="Z308" s="11"/>
    </row>
    <row r="309" spans="1:26" ht="12.75" customHeight="1">
      <c r="A309" s="22"/>
      <c r="B309" s="23"/>
      <c r="C309" s="23"/>
      <c r="D309" s="23"/>
      <c r="E309" s="23"/>
      <c r="F309" s="24"/>
      <c r="G309" s="25"/>
      <c r="H309" s="23"/>
      <c r="I309" s="23"/>
      <c r="J309" s="23"/>
      <c r="K309" s="23"/>
      <c r="L309" s="23"/>
      <c r="M309" s="23"/>
      <c r="N309" s="23"/>
      <c r="O309" s="11"/>
      <c r="P309" s="11"/>
      <c r="Q309" s="11"/>
      <c r="R309" s="11"/>
      <c r="S309" s="11"/>
      <c r="T309" s="11"/>
      <c r="U309" s="11"/>
      <c r="V309" s="11"/>
      <c r="W309" s="11"/>
      <c r="X309" s="11"/>
      <c r="Y309" s="11"/>
      <c r="Z309" s="11"/>
    </row>
    <row r="310" spans="1:26" ht="12.75" customHeight="1">
      <c r="A310" s="22"/>
      <c r="B310" s="23"/>
      <c r="C310" s="23"/>
      <c r="D310" s="23"/>
      <c r="E310" s="23"/>
      <c r="F310" s="24"/>
      <c r="G310" s="25"/>
      <c r="H310" s="23"/>
      <c r="I310" s="23"/>
      <c r="J310" s="23"/>
      <c r="K310" s="23"/>
      <c r="L310" s="23"/>
      <c r="M310" s="23"/>
      <c r="N310" s="23"/>
      <c r="O310" s="11"/>
      <c r="P310" s="11"/>
      <c r="Q310" s="11"/>
      <c r="R310" s="11"/>
      <c r="S310" s="11"/>
      <c r="T310" s="11"/>
      <c r="U310" s="11"/>
      <c r="V310" s="11"/>
      <c r="W310" s="11"/>
      <c r="X310" s="11"/>
      <c r="Y310" s="11"/>
      <c r="Z310" s="11"/>
    </row>
    <row r="311" spans="1:26" ht="12.75" customHeight="1">
      <c r="A311" s="22"/>
      <c r="B311" s="23"/>
      <c r="C311" s="23"/>
      <c r="D311" s="23"/>
      <c r="E311" s="23"/>
      <c r="F311" s="24"/>
      <c r="G311" s="25"/>
      <c r="H311" s="23"/>
      <c r="I311" s="23"/>
      <c r="J311" s="23"/>
      <c r="K311" s="23"/>
      <c r="L311" s="23"/>
      <c r="M311" s="23"/>
      <c r="N311" s="23"/>
      <c r="O311" s="11"/>
      <c r="P311" s="11"/>
      <c r="Q311" s="11"/>
      <c r="R311" s="11"/>
      <c r="S311" s="11"/>
      <c r="T311" s="11"/>
      <c r="U311" s="11"/>
      <c r="V311" s="11"/>
      <c r="W311" s="11"/>
      <c r="X311" s="11"/>
      <c r="Y311" s="11"/>
      <c r="Z311" s="11"/>
    </row>
    <row r="312" spans="1:26" ht="12.75" customHeight="1">
      <c r="A312" s="22"/>
      <c r="B312" s="23"/>
      <c r="C312" s="23"/>
      <c r="D312" s="23"/>
      <c r="E312" s="23"/>
      <c r="F312" s="24"/>
      <c r="G312" s="25"/>
      <c r="H312" s="23"/>
      <c r="I312" s="23"/>
      <c r="J312" s="23"/>
      <c r="K312" s="23"/>
      <c r="L312" s="23"/>
      <c r="M312" s="23"/>
      <c r="N312" s="23"/>
      <c r="O312" s="11"/>
      <c r="P312" s="11"/>
      <c r="Q312" s="11"/>
      <c r="R312" s="11"/>
      <c r="S312" s="11"/>
      <c r="T312" s="11"/>
      <c r="U312" s="11"/>
      <c r="V312" s="11"/>
      <c r="W312" s="11"/>
      <c r="X312" s="11"/>
      <c r="Y312" s="11"/>
      <c r="Z312" s="11"/>
    </row>
    <row r="313" spans="1:26" ht="12.75" customHeight="1">
      <c r="A313" s="22"/>
      <c r="B313" s="23"/>
      <c r="C313" s="23"/>
      <c r="D313" s="23"/>
      <c r="E313" s="23"/>
      <c r="F313" s="24"/>
      <c r="G313" s="25"/>
      <c r="H313" s="23"/>
      <c r="I313" s="23"/>
      <c r="J313" s="23"/>
      <c r="K313" s="23"/>
      <c r="L313" s="23"/>
      <c r="M313" s="23"/>
      <c r="N313" s="23"/>
      <c r="O313" s="11"/>
      <c r="P313" s="11"/>
      <c r="Q313" s="11"/>
      <c r="R313" s="11"/>
      <c r="S313" s="11"/>
      <c r="T313" s="11"/>
      <c r="U313" s="11"/>
      <c r="V313" s="11"/>
      <c r="W313" s="11"/>
      <c r="X313" s="11"/>
      <c r="Y313" s="11"/>
      <c r="Z313" s="11"/>
    </row>
    <row r="314" spans="1:26" ht="12.75" customHeight="1">
      <c r="A314" s="22"/>
      <c r="B314" s="23"/>
      <c r="C314" s="23"/>
      <c r="D314" s="23"/>
      <c r="E314" s="23"/>
      <c r="F314" s="24"/>
      <c r="G314" s="25"/>
      <c r="H314" s="23"/>
      <c r="I314" s="23"/>
      <c r="J314" s="23"/>
      <c r="K314" s="23"/>
      <c r="L314" s="23"/>
      <c r="M314" s="23"/>
      <c r="N314" s="23"/>
      <c r="O314" s="11"/>
      <c r="P314" s="11"/>
      <c r="Q314" s="11"/>
      <c r="R314" s="11"/>
      <c r="S314" s="11"/>
      <c r="T314" s="11"/>
      <c r="U314" s="11"/>
      <c r="V314" s="11"/>
      <c r="W314" s="11"/>
      <c r="X314" s="11"/>
      <c r="Y314" s="11"/>
      <c r="Z314" s="11"/>
    </row>
    <row r="315" spans="1:26" ht="12.75" customHeight="1">
      <c r="A315" s="22"/>
      <c r="B315" s="23"/>
      <c r="C315" s="23"/>
      <c r="D315" s="23"/>
      <c r="E315" s="23"/>
      <c r="F315" s="24"/>
      <c r="G315" s="25"/>
      <c r="H315" s="23"/>
      <c r="I315" s="23"/>
      <c r="J315" s="23"/>
      <c r="K315" s="23"/>
      <c r="L315" s="23"/>
      <c r="M315" s="23"/>
      <c r="N315" s="23"/>
      <c r="O315" s="11"/>
      <c r="P315" s="11"/>
      <c r="Q315" s="11"/>
      <c r="R315" s="11"/>
      <c r="S315" s="11"/>
      <c r="T315" s="11"/>
      <c r="U315" s="11"/>
      <c r="V315" s="11"/>
      <c r="W315" s="11"/>
      <c r="X315" s="11"/>
      <c r="Y315" s="11"/>
      <c r="Z315" s="11"/>
    </row>
    <row r="316" spans="1:26" ht="12.75" customHeight="1">
      <c r="A316" s="22"/>
      <c r="B316" s="23"/>
      <c r="C316" s="23"/>
      <c r="D316" s="23"/>
      <c r="E316" s="23"/>
      <c r="F316" s="24"/>
      <c r="G316" s="25"/>
      <c r="H316" s="23"/>
      <c r="I316" s="23"/>
      <c r="J316" s="23"/>
      <c r="K316" s="23"/>
      <c r="L316" s="23"/>
      <c r="M316" s="23"/>
      <c r="N316" s="23"/>
      <c r="O316" s="11"/>
      <c r="P316" s="11"/>
      <c r="Q316" s="11"/>
      <c r="R316" s="11"/>
      <c r="S316" s="11"/>
      <c r="T316" s="11"/>
      <c r="U316" s="11"/>
      <c r="V316" s="11"/>
      <c r="W316" s="11"/>
      <c r="X316" s="11"/>
      <c r="Y316" s="11"/>
      <c r="Z316" s="11"/>
    </row>
    <row r="317" spans="1:26" ht="12.75" customHeight="1">
      <c r="A317" s="22"/>
      <c r="B317" s="23"/>
      <c r="C317" s="23"/>
      <c r="D317" s="23"/>
      <c r="E317" s="23"/>
      <c r="F317" s="24"/>
      <c r="G317" s="25"/>
      <c r="H317" s="23"/>
      <c r="I317" s="23"/>
      <c r="J317" s="23"/>
      <c r="K317" s="23"/>
      <c r="L317" s="23"/>
      <c r="M317" s="23"/>
      <c r="N317" s="23"/>
      <c r="O317" s="11"/>
      <c r="P317" s="11"/>
      <c r="Q317" s="11"/>
      <c r="R317" s="11"/>
      <c r="S317" s="11"/>
      <c r="T317" s="11"/>
      <c r="U317" s="11"/>
      <c r="V317" s="11"/>
      <c r="W317" s="11"/>
      <c r="X317" s="11"/>
      <c r="Y317" s="11"/>
      <c r="Z317" s="11"/>
    </row>
    <row r="318" spans="1:26" ht="12.75" customHeight="1">
      <c r="A318" s="22"/>
      <c r="B318" s="23"/>
      <c r="C318" s="23"/>
      <c r="D318" s="23"/>
      <c r="E318" s="23"/>
      <c r="F318" s="24"/>
      <c r="G318" s="25"/>
      <c r="H318" s="23"/>
      <c r="I318" s="23"/>
      <c r="J318" s="23"/>
      <c r="K318" s="23"/>
      <c r="L318" s="23"/>
      <c r="M318" s="23"/>
      <c r="N318" s="23"/>
      <c r="O318" s="11"/>
      <c r="P318" s="11"/>
      <c r="Q318" s="11"/>
      <c r="R318" s="11"/>
      <c r="S318" s="11"/>
      <c r="T318" s="11"/>
      <c r="U318" s="11"/>
      <c r="V318" s="11"/>
      <c r="W318" s="11"/>
      <c r="X318" s="11"/>
      <c r="Y318" s="11"/>
      <c r="Z318" s="11"/>
    </row>
    <row r="319" spans="1:26" ht="12.75" customHeight="1">
      <c r="A319" s="22"/>
      <c r="B319" s="23"/>
      <c r="C319" s="23"/>
      <c r="D319" s="23"/>
      <c r="E319" s="23"/>
      <c r="F319" s="24"/>
      <c r="G319" s="25"/>
      <c r="H319" s="23"/>
      <c r="I319" s="23"/>
      <c r="J319" s="23"/>
      <c r="K319" s="23"/>
      <c r="L319" s="23"/>
      <c r="M319" s="23"/>
      <c r="N319" s="23"/>
      <c r="O319" s="11"/>
      <c r="P319" s="11"/>
      <c r="Q319" s="11"/>
      <c r="R319" s="11"/>
      <c r="S319" s="11"/>
      <c r="T319" s="11"/>
      <c r="U319" s="11"/>
      <c r="V319" s="11"/>
      <c r="W319" s="11"/>
      <c r="X319" s="11"/>
      <c r="Y319" s="11"/>
      <c r="Z319" s="11"/>
    </row>
    <row r="320" spans="1:26" ht="12.75" customHeight="1">
      <c r="A320" s="22"/>
      <c r="B320" s="23"/>
      <c r="C320" s="23"/>
      <c r="D320" s="23"/>
      <c r="E320" s="23"/>
      <c r="F320" s="24"/>
      <c r="G320" s="25"/>
      <c r="H320" s="23"/>
      <c r="I320" s="23"/>
      <c r="J320" s="23"/>
      <c r="K320" s="23"/>
      <c r="L320" s="23"/>
      <c r="M320" s="23"/>
      <c r="N320" s="23"/>
      <c r="O320" s="11"/>
      <c r="P320" s="11"/>
      <c r="Q320" s="11"/>
      <c r="R320" s="11"/>
      <c r="S320" s="11"/>
      <c r="T320" s="11"/>
      <c r="U320" s="11"/>
      <c r="V320" s="11"/>
      <c r="W320" s="11"/>
      <c r="X320" s="11"/>
      <c r="Y320" s="11"/>
      <c r="Z320" s="11"/>
    </row>
    <row r="321" spans="1:26" ht="12.75" customHeight="1">
      <c r="A321" s="22"/>
      <c r="B321" s="23"/>
      <c r="C321" s="23"/>
      <c r="D321" s="23"/>
      <c r="E321" s="23"/>
      <c r="F321" s="24"/>
      <c r="G321" s="25"/>
      <c r="H321" s="23"/>
      <c r="I321" s="23"/>
      <c r="J321" s="23"/>
      <c r="K321" s="23"/>
      <c r="L321" s="23"/>
      <c r="M321" s="23"/>
      <c r="N321" s="23"/>
      <c r="O321" s="11"/>
      <c r="P321" s="11"/>
      <c r="Q321" s="11"/>
      <c r="R321" s="11"/>
      <c r="S321" s="11"/>
      <c r="T321" s="11"/>
      <c r="U321" s="11"/>
      <c r="V321" s="11"/>
      <c r="W321" s="11"/>
      <c r="X321" s="11"/>
      <c r="Y321" s="11"/>
      <c r="Z321" s="11"/>
    </row>
    <row r="322" spans="1:26" ht="12.75" customHeight="1">
      <c r="A322" s="22"/>
      <c r="B322" s="23"/>
      <c r="C322" s="23"/>
      <c r="D322" s="23"/>
      <c r="E322" s="23"/>
      <c r="F322" s="24"/>
      <c r="G322" s="25"/>
      <c r="H322" s="23"/>
      <c r="I322" s="23"/>
      <c r="J322" s="23"/>
      <c r="K322" s="23"/>
      <c r="L322" s="23"/>
      <c r="M322" s="23"/>
      <c r="N322" s="23"/>
      <c r="O322" s="11"/>
      <c r="P322" s="11"/>
      <c r="Q322" s="11"/>
      <c r="R322" s="11"/>
      <c r="S322" s="11"/>
      <c r="T322" s="11"/>
      <c r="U322" s="11"/>
      <c r="V322" s="11"/>
      <c r="W322" s="11"/>
      <c r="X322" s="11"/>
      <c r="Y322" s="11"/>
      <c r="Z322" s="11"/>
    </row>
    <row r="323" spans="1:26" ht="12.75" customHeight="1">
      <c r="A323" s="22"/>
      <c r="B323" s="23"/>
      <c r="C323" s="23"/>
      <c r="D323" s="23"/>
      <c r="E323" s="23"/>
      <c r="F323" s="24"/>
      <c r="G323" s="25"/>
      <c r="H323" s="23"/>
      <c r="I323" s="23"/>
      <c r="J323" s="23"/>
      <c r="K323" s="23"/>
      <c r="L323" s="23"/>
      <c r="M323" s="23"/>
      <c r="N323" s="23"/>
      <c r="O323" s="11"/>
      <c r="P323" s="11"/>
      <c r="Q323" s="11"/>
      <c r="R323" s="11"/>
      <c r="S323" s="11"/>
      <c r="T323" s="11"/>
      <c r="U323" s="11"/>
      <c r="V323" s="11"/>
      <c r="W323" s="11"/>
      <c r="X323" s="11"/>
      <c r="Y323" s="11"/>
      <c r="Z323" s="11"/>
    </row>
    <row r="324" spans="1:26" ht="12.75" customHeight="1">
      <c r="A324" s="22"/>
      <c r="B324" s="23"/>
      <c r="C324" s="23"/>
      <c r="D324" s="23"/>
      <c r="E324" s="23"/>
      <c r="F324" s="24"/>
      <c r="G324" s="25"/>
      <c r="H324" s="23"/>
      <c r="I324" s="23"/>
      <c r="J324" s="23"/>
      <c r="K324" s="23"/>
      <c r="L324" s="23"/>
      <c r="M324" s="23"/>
      <c r="N324" s="23"/>
      <c r="O324" s="11"/>
      <c r="P324" s="11"/>
      <c r="Q324" s="11"/>
      <c r="R324" s="11"/>
      <c r="S324" s="11"/>
      <c r="T324" s="11"/>
      <c r="U324" s="11"/>
      <c r="V324" s="11"/>
      <c r="W324" s="11"/>
      <c r="X324" s="11"/>
      <c r="Y324" s="11"/>
      <c r="Z324" s="11"/>
    </row>
    <row r="325" spans="1:26" ht="12.75" customHeight="1">
      <c r="A325" s="22"/>
      <c r="B325" s="23"/>
      <c r="C325" s="23"/>
      <c r="D325" s="23"/>
      <c r="E325" s="23"/>
      <c r="F325" s="24"/>
      <c r="G325" s="25"/>
      <c r="H325" s="23"/>
      <c r="I325" s="23"/>
      <c r="J325" s="23"/>
      <c r="K325" s="23"/>
      <c r="L325" s="23"/>
      <c r="M325" s="23"/>
      <c r="N325" s="23"/>
      <c r="O325" s="11"/>
      <c r="P325" s="11"/>
      <c r="Q325" s="11"/>
      <c r="R325" s="11"/>
      <c r="S325" s="11"/>
      <c r="T325" s="11"/>
      <c r="U325" s="11"/>
      <c r="V325" s="11"/>
      <c r="W325" s="11"/>
      <c r="X325" s="11"/>
      <c r="Y325" s="11"/>
      <c r="Z325" s="11"/>
    </row>
    <row r="326" spans="1:26" ht="12.75" customHeight="1">
      <c r="A326" s="22"/>
      <c r="B326" s="23"/>
      <c r="C326" s="23"/>
      <c r="D326" s="23"/>
      <c r="E326" s="23"/>
      <c r="F326" s="24"/>
      <c r="G326" s="25"/>
      <c r="H326" s="23"/>
      <c r="I326" s="23"/>
      <c r="J326" s="23"/>
      <c r="K326" s="23"/>
      <c r="L326" s="23"/>
      <c r="M326" s="23"/>
      <c r="N326" s="23"/>
      <c r="O326" s="11"/>
      <c r="P326" s="11"/>
      <c r="Q326" s="11"/>
      <c r="R326" s="11"/>
      <c r="S326" s="11"/>
      <c r="T326" s="11"/>
      <c r="U326" s="11"/>
      <c r="V326" s="11"/>
      <c r="W326" s="11"/>
      <c r="X326" s="11"/>
      <c r="Y326" s="11"/>
      <c r="Z326" s="11"/>
    </row>
    <row r="327" spans="1:26" ht="12.75" customHeight="1">
      <c r="A327" s="22"/>
      <c r="B327" s="23"/>
      <c r="C327" s="23"/>
      <c r="D327" s="23"/>
      <c r="E327" s="23"/>
      <c r="F327" s="24"/>
      <c r="G327" s="25"/>
      <c r="H327" s="23"/>
      <c r="I327" s="23"/>
      <c r="J327" s="23"/>
      <c r="K327" s="23"/>
      <c r="L327" s="23"/>
      <c r="M327" s="23"/>
      <c r="N327" s="23"/>
      <c r="O327" s="11"/>
      <c r="P327" s="11"/>
      <c r="Q327" s="11"/>
      <c r="R327" s="11"/>
      <c r="S327" s="11"/>
      <c r="T327" s="11"/>
      <c r="U327" s="11"/>
      <c r="V327" s="11"/>
      <c r="W327" s="11"/>
      <c r="X327" s="11"/>
      <c r="Y327" s="11"/>
      <c r="Z327" s="11"/>
    </row>
    <row r="328" spans="1:26" ht="12.75" customHeight="1">
      <c r="A328" s="22"/>
      <c r="B328" s="23"/>
      <c r="C328" s="23"/>
      <c r="D328" s="23"/>
      <c r="E328" s="23"/>
      <c r="F328" s="24"/>
      <c r="G328" s="25"/>
      <c r="H328" s="23"/>
      <c r="I328" s="23"/>
      <c r="J328" s="23"/>
      <c r="K328" s="23"/>
      <c r="L328" s="23"/>
      <c r="M328" s="23"/>
      <c r="N328" s="23"/>
      <c r="O328" s="11"/>
      <c r="P328" s="11"/>
      <c r="Q328" s="11"/>
      <c r="R328" s="11"/>
      <c r="S328" s="11"/>
      <c r="T328" s="11"/>
      <c r="U328" s="11"/>
      <c r="V328" s="11"/>
      <c r="W328" s="11"/>
      <c r="X328" s="11"/>
      <c r="Y328" s="11"/>
      <c r="Z328" s="11"/>
    </row>
    <row r="329" spans="1:26" ht="12.75" customHeight="1">
      <c r="A329" s="22"/>
      <c r="B329" s="23"/>
      <c r="C329" s="23"/>
      <c r="D329" s="23"/>
      <c r="E329" s="23"/>
      <c r="F329" s="24"/>
      <c r="G329" s="25"/>
      <c r="H329" s="23"/>
      <c r="I329" s="23"/>
      <c r="J329" s="23"/>
      <c r="K329" s="23"/>
      <c r="L329" s="23"/>
      <c r="M329" s="23"/>
      <c r="N329" s="23"/>
      <c r="O329" s="11"/>
      <c r="P329" s="11"/>
      <c r="Q329" s="11"/>
      <c r="R329" s="11"/>
      <c r="S329" s="11"/>
      <c r="T329" s="11"/>
      <c r="U329" s="11"/>
      <c r="V329" s="11"/>
      <c r="W329" s="11"/>
      <c r="X329" s="11"/>
      <c r="Y329" s="11"/>
      <c r="Z329" s="11"/>
    </row>
    <row r="330" spans="1:26" ht="12.75" customHeight="1">
      <c r="A330" s="22"/>
      <c r="B330" s="23"/>
      <c r="C330" s="23"/>
      <c r="D330" s="23"/>
      <c r="E330" s="23"/>
      <c r="F330" s="24"/>
      <c r="G330" s="25"/>
      <c r="H330" s="23"/>
      <c r="I330" s="23"/>
      <c r="J330" s="23"/>
      <c r="K330" s="23"/>
      <c r="L330" s="23"/>
      <c r="M330" s="23"/>
      <c r="N330" s="23"/>
      <c r="O330" s="11"/>
      <c r="P330" s="11"/>
      <c r="Q330" s="11"/>
      <c r="R330" s="11"/>
      <c r="S330" s="11"/>
      <c r="T330" s="11"/>
      <c r="U330" s="11"/>
      <c r="V330" s="11"/>
      <c r="W330" s="11"/>
      <c r="X330" s="11"/>
      <c r="Y330" s="11"/>
      <c r="Z330" s="11"/>
    </row>
    <row r="331" spans="1:26" ht="12.75" customHeight="1">
      <c r="A331" s="22"/>
      <c r="B331" s="23"/>
      <c r="C331" s="23"/>
      <c r="D331" s="23"/>
      <c r="E331" s="23"/>
      <c r="F331" s="24"/>
      <c r="G331" s="25"/>
      <c r="H331" s="23"/>
      <c r="I331" s="23"/>
      <c r="J331" s="23"/>
      <c r="K331" s="23"/>
      <c r="L331" s="23"/>
      <c r="M331" s="23"/>
      <c r="N331" s="23"/>
      <c r="O331" s="11"/>
      <c r="P331" s="11"/>
      <c r="Q331" s="11"/>
      <c r="R331" s="11"/>
      <c r="S331" s="11"/>
      <c r="T331" s="11"/>
      <c r="U331" s="11"/>
      <c r="V331" s="11"/>
      <c r="W331" s="11"/>
      <c r="X331" s="11"/>
      <c r="Y331" s="11"/>
      <c r="Z331" s="11"/>
    </row>
    <row r="332" spans="1:26" ht="12.75" customHeight="1">
      <c r="A332" s="22"/>
      <c r="B332" s="23"/>
      <c r="C332" s="23"/>
      <c r="D332" s="23"/>
      <c r="E332" s="23"/>
      <c r="F332" s="24"/>
      <c r="G332" s="25"/>
      <c r="H332" s="23"/>
      <c r="I332" s="23"/>
      <c r="J332" s="23"/>
      <c r="K332" s="23"/>
      <c r="L332" s="23"/>
      <c r="M332" s="23"/>
      <c r="N332" s="23"/>
      <c r="O332" s="11"/>
      <c r="P332" s="11"/>
      <c r="Q332" s="11"/>
      <c r="R332" s="11"/>
      <c r="S332" s="11"/>
      <c r="T332" s="11"/>
      <c r="U332" s="11"/>
      <c r="V332" s="11"/>
      <c r="W332" s="11"/>
      <c r="X332" s="11"/>
      <c r="Y332" s="11"/>
      <c r="Z332" s="11"/>
    </row>
    <row r="333" spans="1:26" ht="12.75" customHeight="1">
      <c r="A333" s="22"/>
      <c r="B333" s="23"/>
      <c r="C333" s="23"/>
      <c r="D333" s="23"/>
      <c r="E333" s="23"/>
      <c r="F333" s="24"/>
      <c r="G333" s="25"/>
      <c r="H333" s="23"/>
      <c r="I333" s="23"/>
      <c r="J333" s="23"/>
      <c r="K333" s="23"/>
      <c r="L333" s="23"/>
      <c r="M333" s="23"/>
      <c r="N333" s="23"/>
      <c r="O333" s="11"/>
      <c r="P333" s="11"/>
      <c r="Q333" s="11"/>
      <c r="R333" s="11"/>
      <c r="S333" s="11"/>
      <c r="T333" s="11"/>
      <c r="U333" s="11"/>
      <c r="V333" s="11"/>
      <c r="W333" s="11"/>
      <c r="X333" s="11"/>
      <c r="Y333" s="11"/>
      <c r="Z333" s="11"/>
    </row>
    <row r="334" spans="1:26" ht="12.75" customHeight="1">
      <c r="A334" s="22"/>
      <c r="B334" s="23"/>
      <c r="C334" s="23"/>
      <c r="D334" s="23"/>
      <c r="E334" s="23"/>
      <c r="F334" s="24"/>
      <c r="G334" s="25"/>
      <c r="H334" s="23"/>
      <c r="I334" s="23"/>
      <c r="J334" s="23"/>
      <c r="K334" s="23"/>
      <c r="L334" s="23"/>
      <c r="M334" s="23"/>
      <c r="N334" s="23"/>
      <c r="O334" s="11"/>
      <c r="P334" s="11"/>
      <c r="Q334" s="11"/>
      <c r="R334" s="11"/>
      <c r="S334" s="11"/>
      <c r="T334" s="11"/>
      <c r="U334" s="11"/>
      <c r="V334" s="11"/>
      <c r="W334" s="11"/>
      <c r="X334" s="11"/>
      <c r="Y334" s="11"/>
      <c r="Z334" s="11"/>
    </row>
    <row r="335" spans="1:26" ht="12.75" customHeight="1">
      <c r="A335" s="22"/>
      <c r="B335" s="23"/>
      <c r="C335" s="23"/>
      <c r="D335" s="23"/>
      <c r="E335" s="23"/>
      <c r="F335" s="24"/>
      <c r="G335" s="25"/>
      <c r="H335" s="23"/>
      <c r="I335" s="23"/>
      <c r="J335" s="23"/>
      <c r="K335" s="23"/>
      <c r="L335" s="23"/>
      <c r="M335" s="23"/>
      <c r="N335" s="23"/>
      <c r="O335" s="11"/>
      <c r="P335" s="11"/>
      <c r="Q335" s="11"/>
      <c r="R335" s="11"/>
      <c r="S335" s="11"/>
      <c r="T335" s="11"/>
      <c r="U335" s="11"/>
      <c r="V335" s="11"/>
      <c r="W335" s="11"/>
      <c r="X335" s="11"/>
      <c r="Y335" s="11"/>
      <c r="Z335" s="11"/>
    </row>
    <row r="336" spans="1:26" ht="12.75" customHeight="1">
      <c r="A336" s="22"/>
      <c r="B336" s="23"/>
      <c r="C336" s="23"/>
      <c r="D336" s="23"/>
      <c r="E336" s="23"/>
      <c r="F336" s="24"/>
      <c r="G336" s="25"/>
      <c r="H336" s="23"/>
      <c r="I336" s="23"/>
      <c r="J336" s="23"/>
      <c r="K336" s="23"/>
      <c r="L336" s="23"/>
      <c r="M336" s="23"/>
      <c r="N336" s="23"/>
      <c r="O336" s="11"/>
      <c r="P336" s="11"/>
      <c r="Q336" s="11"/>
      <c r="R336" s="11"/>
      <c r="S336" s="11"/>
      <c r="T336" s="11"/>
      <c r="U336" s="11"/>
      <c r="V336" s="11"/>
      <c r="W336" s="11"/>
      <c r="X336" s="11"/>
      <c r="Y336" s="11"/>
      <c r="Z336" s="11"/>
    </row>
    <row r="337" spans="1:26" ht="12.75" customHeight="1">
      <c r="A337" s="22"/>
      <c r="B337" s="23"/>
      <c r="C337" s="23"/>
      <c r="D337" s="23"/>
      <c r="E337" s="23"/>
      <c r="F337" s="24"/>
      <c r="G337" s="25"/>
      <c r="H337" s="23"/>
      <c r="I337" s="23"/>
      <c r="J337" s="23"/>
      <c r="K337" s="23"/>
      <c r="L337" s="23"/>
      <c r="M337" s="23"/>
      <c r="N337" s="23"/>
      <c r="O337" s="11"/>
      <c r="P337" s="11"/>
      <c r="Q337" s="11"/>
      <c r="R337" s="11"/>
      <c r="S337" s="11"/>
      <c r="T337" s="11"/>
      <c r="U337" s="11"/>
      <c r="V337" s="11"/>
      <c r="W337" s="11"/>
      <c r="X337" s="11"/>
      <c r="Y337" s="11"/>
      <c r="Z337" s="11"/>
    </row>
    <row r="338" spans="1:26" ht="12.75" customHeight="1">
      <c r="A338" s="22"/>
      <c r="B338" s="23"/>
      <c r="C338" s="23"/>
      <c r="D338" s="23"/>
      <c r="E338" s="23"/>
      <c r="F338" s="24"/>
      <c r="G338" s="25"/>
      <c r="H338" s="23"/>
      <c r="I338" s="23"/>
      <c r="J338" s="23"/>
      <c r="K338" s="23"/>
      <c r="L338" s="23"/>
      <c r="M338" s="23"/>
      <c r="N338" s="23"/>
      <c r="O338" s="11"/>
      <c r="P338" s="11"/>
      <c r="Q338" s="11"/>
      <c r="R338" s="11"/>
      <c r="S338" s="11"/>
      <c r="T338" s="11"/>
      <c r="U338" s="11"/>
      <c r="V338" s="11"/>
      <c r="W338" s="11"/>
      <c r="X338" s="11"/>
      <c r="Y338" s="11"/>
      <c r="Z338" s="11"/>
    </row>
    <row r="339" spans="1:26" ht="12.75" customHeight="1">
      <c r="A339" s="22"/>
      <c r="B339" s="23"/>
      <c r="C339" s="23"/>
      <c r="D339" s="23"/>
      <c r="E339" s="23"/>
      <c r="F339" s="24"/>
      <c r="G339" s="25"/>
      <c r="H339" s="23"/>
      <c r="I339" s="23"/>
      <c r="J339" s="23"/>
      <c r="K339" s="23"/>
      <c r="L339" s="23"/>
      <c r="M339" s="23"/>
      <c r="N339" s="23"/>
      <c r="O339" s="11"/>
      <c r="P339" s="11"/>
      <c r="Q339" s="11"/>
      <c r="R339" s="11"/>
      <c r="S339" s="11"/>
      <c r="T339" s="11"/>
      <c r="U339" s="11"/>
      <c r="V339" s="11"/>
      <c r="W339" s="11"/>
      <c r="X339" s="11"/>
      <c r="Y339" s="11"/>
      <c r="Z339" s="11"/>
    </row>
    <row r="340" spans="1:26" ht="12.75" customHeight="1">
      <c r="A340" s="22"/>
      <c r="B340" s="23"/>
      <c r="C340" s="23"/>
      <c r="D340" s="23"/>
      <c r="E340" s="23"/>
      <c r="F340" s="24"/>
      <c r="G340" s="25"/>
      <c r="H340" s="23"/>
      <c r="I340" s="23"/>
      <c r="J340" s="23"/>
      <c r="K340" s="23"/>
      <c r="L340" s="23"/>
      <c r="M340" s="23"/>
      <c r="N340" s="23"/>
      <c r="O340" s="11"/>
      <c r="P340" s="11"/>
      <c r="Q340" s="11"/>
      <c r="R340" s="11"/>
      <c r="S340" s="11"/>
      <c r="T340" s="11"/>
      <c r="U340" s="11"/>
      <c r="V340" s="11"/>
      <c r="W340" s="11"/>
      <c r="X340" s="11"/>
      <c r="Y340" s="11"/>
      <c r="Z340" s="11"/>
    </row>
    <row r="341" spans="1:26" ht="12.75" customHeight="1">
      <c r="A341" s="22"/>
      <c r="B341" s="23"/>
      <c r="C341" s="23"/>
      <c r="D341" s="23"/>
      <c r="E341" s="23"/>
      <c r="F341" s="24"/>
      <c r="G341" s="25"/>
      <c r="H341" s="23"/>
      <c r="I341" s="23"/>
      <c r="J341" s="23"/>
      <c r="K341" s="23"/>
      <c r="L341" s="23"/>
      <c r="M341" s="23"/>
      <c r="N341" s="23"/>
      <c r="O341" s="11"/>
      <c r="P341" s="11"/>
      <c r="Q341" s="11"/>
      <c r="R341" s="11"/>
      <c r="S341" s="11"/>
      <c r="T341" s="11"/>
      <c r="U341" s="11"/>
      <c r="V341" s="11"/>
      <c r="W341" s="11"/>
      <c r="X341" s="11"/>
      <c r="Y341" s="11"/>
      <c r="Z341" s="11"/>
    </row>
    <row r="342" spans="1:26" ht="12.75" customHeight="1">
      <c r="A342" s="22"/>
      <c r="B342" s="23"/>
      <c r="C342" s="23"/>
      <c r="D342" s="23"/>
      <c r="E342" s="23"/>
      <c r="F342" s="24"/>
      <c r="G342" s="25"/>
      <c r="H342" s="23"/>
      <c r="I342" s="23"/>
      <c r="J342" s="23"/>
      <c r="K342" s="23"/>
      <c r="L342" s="23"/>
      <c r="M342" s="23"/>
      <c r="N342" s="23"/>
      <c r="O342" s="11"/>
      <c r="P342" s="11"/>
      <c r="Q342" s="11"/>
      <c r="R342" s="11"/>
      <c r="S342" s="11"/>
      <c r="T342" s="11"/>
      <c r="U342" s="11"/>
      <c r="V342" s="11"/>
      <c r="W342" s="11"/>
      <c r="X342" s="11"/>
      <c r="Y342" s="11"/>
      <c r="Z342" s="11"/>
    </row>
    <row r="343" spans="1:26" ht="12.75" customHeight="1">
      <c r="A343" s="22"/>
      <c r="B343" s="23"/>
      <c r="C343" s="23"/>
      <c r="D343" s="23"/>
      <c r="E343" s="23"/>
      <c r="F343" s="24"/>
      <c r="G343" s="25"/>
      <c r="H343" s="23"/>
      <c r="I343" s="23"/>
      <c r="J343" s="23"/>
      <c r="K343" s="23"/>
      <c r="L343" s="23"/>
      <c r="M343" s="23"/>
      <c r="N343" s="23"/>
      <c r="O343" s="11"/>
      <c r="P343" s="11"/>
      <c r="Q343" s="11"/>
      <c r="R343" s="11"/>
      <c r="S343" s="11"/>
      <c r="T343" s="11"/>
      <c r="U343" s="11"/>
      <c r="V343" s="11"/>
      <c r="W343" s="11"/>
      <c r="X343" s="11"/>
      <c r="Y343" s="11"/>
      <c r="Z343" s="11"/>
    </row>
    <row r="344" spans="1:26" ht="12.75" customHeight="1">
      <c r="A344" s="22"/>
      <c r="B344" s="23"/>
      <c r="C344" s="23"/>
      <c r="D344" s="23"/>
      <c r="E344" s="23"/>
      <c r="F344" s="24"/>
      <c r="G344" s="25"/>
      <c r="H344" s="23"/>
      <c r="I344" s="23"/>
      <c r="J344" s="23"/>
      <c r="K344" s="23"/>
      <c r="L344" s="23"/>
      <c r="M344" s="23"/>
      <c r="N344" s="23"/>
      <c r="O344" s="11"/>
      <c r="P344" s="11"/>
      <c r="Q344" s="11"/>
      <c r="R344" s="11"/>
      <c r="S344" s="11"/>
      <c r="T344" s="11"/>
      <c r="U344" s="11"/>
      <c r="V344" s="11"/>
      <c r="W344" s="11"/>
      <c r="X344" s="11"/>
      <c r="Y344" s="11"/>
      <c r="Z344" s="11"/>
    </row>
    <row r="345" spans="1:26" ht="12.75" customHeight="1">
      <c r="A345" s="22"/>
      <c r="B345" s="23"/>
      <c r="C345" s="23"/>
      <c r="D345" s="23"/>
      <c r="E345" s="23"/>
      <c r="F345" s="24"/>
      <c r="G345" s="25"/>
      <c r="H345" s="23"/>
      <c r="I345" s="23"/>
      <c r="J345" s="23"/>
      <c r="K345" s="23"/>
      <c r="L345" s="23"/>
      <c r="M345" s="23"/>
      <c r="N345" s="23"/>
      <c r="O345" s="11"/>
      <c r="P345" s="11"/>
      <c r="Q345" s="11"/>
      <c r="R345" s="11"/>
      <c r="S345" s="11"/>
      <c r="T345" s="11"/>
      <c r="U345" s="11"/>
      <c r="V345" s="11"/>
      <c r="W345" s="11"/>
      <c r="X345" s="11"/>
      <c r="Y345" s="11"/>
      <c r="Z345" s="11"/>
    </row>
    <row r="346" spans="1:26" ht="12.75" customHeight="1">
      <c r="A346" s="22"/>
      <c r="B346" s="23"/>
      <c r="C346" s="23"/>
      <c r="D346" s="23"/>
      <c r="E346" s="23"/>
      <c r="F346" s="24"/>
      <c r="G346" s="25"/>
      <c r="H346" s="23"/>
      <c r="I346" s="23"/>
      <c r="J346" s="23"/>
      <c r="K346" s="23"/>
      <c r="L346" s="23"/>
      <c r="M346" s="23"/>
      <c r="N346" s="23"/>
      <c r="O346" s="11"/>
      <c r="P346" s="11"/>
      <c r="Q346" s="11"/>
      <c r="R346" s="11"/>
      <c r="S346" s="11"/>
      <c r="T346" s="11"/>
      <c r="U346" s="11"/>
      <c r="V346" s="11"/>
      <c r="W346" s="11"/>
      <c r="X346" s="11"/>
      <c r="Y346" s="11"/>
      <c r="Z346" s="11"/>
    </row>
    <row r="347" spans="1:26" ht="12.75" customHeight="1">
      <c r="A347" s="22"/>
      <c r="B347" s="23"/>
      <c r="C347" s="23"/>
      <c r="D347" s="23"/>
      <c r="E347" s="23"/>
      <c r="F347" s="24"/>
      <c r="G347" s="25"/>
      <c r="H347" s="23"/>
      <c r="I347" s="23"/>
      <c r="J347" s="23"/>
      <c r="K347" s="23"/>
      <c r="L347" s="23"/>
      <c r="M347" s="23"/>
      <c r="N347" s="23"/>
      <c r="O347" s="11"/>
      <c r="P347" s="11"/>
      <c r="Q347" s="11"/>
      <c r="R347" s="11"/>
      <c r="S347" s="11"/>
      <c r="T347" s="11"/>
      <c r="U347" s="11"/>
      <c r="V347" s="11"/>
      <c r="W347" s="11"/>
      <c r="X347" s="11"/>
      <c r="Y347" s="11"/>
      <c r="Z347" s="11"/>
    </row>
    <row r="348" spans="1:26" ht="12.75" customHeight="1">
      <c r="A348" s="22"/>
      <c r="B348" s="23"/>
      <c r="C348" s="23"/>
      <c r="D348" s="23"/>
      <c r="E348" s="23"/>
      <c r="F348" s="24"/>
      <c r="G348" s="25"/>
      <c r="H348" s="23"/>
      <c r="I348" s="23"/>
      <c r="J348" s="23"/>
      <c r="K348" s="23"/>
      <c r="L348" s="23"/>
      <c r="M348" s="23"/>
      <c r="N348" s="23"/>
      <c r="O348" s="11"/>
      <c r="P348" s="11"/>
      <c r="Q348" s="11"/>
      <c r="R348" s="11"/>
      <c r="S348" s="11"/>
      <c r="T348" s="11"/>
      <c r="U348" s="11"/>
      <c r="V348" s="11"/>
      <c r="W348" s="11"/>
      <c r="X348" s="11"/>
      <c r="Y348" s="11"/>
      <c r="Z348" s="11"/>
    </row>
    <row r="349" spans="1:26" ht="12.75" customHeight="1">
      <c r="A349" s="22"/>
      <c r="B349" s="23"/>
      <c r="C349" s="23"/>
      <c r="D349" s="23"/>
      <c r="E349" s="23"/>
      <c r="F349" s="24"/>
      <c r="G349" s="25"/>
      <c r="H349" s="23"/>
      <c r="I349" s="23"/>
      <c r="J349" s="23"/>
      <c r="K349" s="23"/>
      <c r="L349" s="23"/>
      <c r="M349" s="23"/>
      <c r="N349" s="23"/>
      <c r="O349" s="11"/>
      <c r="P349" s="11"/>
      <c r="Q349" s="11"/>
      <c r="R349" s="11"/>
      <c r="S349" s="11"/>
      <c r="T349" s="11"/>
      <c r="U349" s="11"/>
      <c r="V349" s="11"/>
      <c r="W349" s="11"/>
      <c r="X349" s="11"/>
      <c r="Y349" s="11"/>
      <c r="Z349" s="11"/>
    </row>
    <row r="350" spans="1:26" ht="12.75" customHeight="1">
      <c r="A350" s="22"/>
      <c r="B350" s="23"/>
      <c r="C350" s="23"/>
      <c r="D350" s="23"/>
      <c r="E350" s="23"/>
      <c r="F350" s="24"/>
      <c r="G350" s="25"/>
      <c r="H350" s="23"/>
      <c r="I350" s="23"/>
      <c r="J350" s="23"/>
      <c r="K350" s="23"/>
      <c r="L350" s="23"/>
      <c r="M350" s="23"/>
      <c r="N350" s="23"/>
      <c r="O350" s="11"/>
      <c r="P350" s="11"/>
      <c r="Q350" s="11"/>
      <c r="R350" s="11"/>
      <c r="S350" s="11"/>
      <c r="T350" s="11"/>
      <c r="U350" s="11"/>
      <c r="V350" s="11"/>
      <c r="W350" s="11"/>
      <c r="X350" s="11"/>
      <c r="Y350" s="11"/>
      <c r="Z350" s="11"/>
    </row>
    <row r="351" spans="1:26" ht="12.75" customHeight="1">
      <c r="A351" s="22"/>
      <c r="B351" s="23"/>
      <c r="C351" s="23"/>
      <c r="D351" s="23"/>
      <c r="E351" s="23"/>
      <c r="F351" s="24"/>
      <c r="G351" s="25"/>
      <c r="H351" s="23"/>
      <c r="I351" s="23"/>
      <c r="J351" s="23"/>
      <c r="K351" s="23"/>
      <c r="L351" s="23"/>
      <c r="M351" s="23"/>
      <c r="N351" s="23"/>
      <c r="O351" s="11"/>
      <c r="P351" s="11"/>
      <c r="Q351" s="11"/>
      <c r="R351" s="11"/>
      <c r="S351" s="11"/>
      <c r="T351" s="11"/>
      <c r="U351" s="11"/>
      <c r="V351" s="11"/>
      <c r="W351" s="11"/>
      <c r="X351" s="11"/>
      <c r="Y351" s="11"/>
      <c r="Z351" s="11"/>
    </row>
    <row r="352" spans="1:26" ht="12.75" customHeight="1">
      <c r="A352" s="22"/>
      <c r="B352" s="23"/>
      <c r="C352" s="23"/>
      <c r="D352" s="23"/>
      <c r="E352" s="23"/>
      <c r="F352" s="24"/>
      <c r="G352" s="25"/>
      <c r="H352" s="23"/>
      <c r="I352" s="23"/>
      <c r="J352" s="23"/>
      <c r="K352" s="23"/>
      <c r="L352" s="23"/>
      <c r="M352" s="23"/>
      <c r="N352" s="23"/>
      <c r="O352" s="11"/>
      <c r="P352" s="11"/>
      <c r="Q352" s="11"/>
      <c r="R352" s="11"/>
      <c r="S352" s="11"/>
      <c r="T352" s="11"/>
      <c r="U352" s="11"/>
      <c r="V352" s="11"/>
      <c r="W352" s="11"/>
      <c r="X352" s="11"/>
      <c r="Y352" s="11"/>
      <c r="Z352" s="11"/>
    </row>
    <row r="353" spans="1:26" ht="12.75" customHeight="1">
      <c r="A353" s="22"/>
      <c r="B353" s="23"/>
      <c r="C353" s="23"/>
      <c r="D353" s="23"/>
      <c r="E353" s="23"/>
      <c r="F353" s="24"/>
      <c r="G353" s="25"/>
      <c r="H353" s="23"/>
      <c r="I353" s="23"/>
      <c r="J353" s="23"/>
      <c r="K353" s="23"/>
      <c r="L353" s="23"/>
      <c r="M353" s="23"/>
      <c r="N353" s="23"/>
      <c r="O353" s="11"/>
      <c r="P353" s="11"/>
      <c r="Q353" s="11"/>
      <c r="R353" s="11"/>
      <c r="S353" s="11"/>
      <c r="T353" s="11"/>
      <c r="U353" s="11"/>
      <c r="V353" s="11"/>
      <c r="W353" s="11"/>
      <c r="X353" s="11"/>
      <c r="Y353" s="11"/>
      <c r="Z353" s="11"/>
    </row>
    <row r="354" spans="1:26" ht="12.75" customHeight="1">
      <c r="A354" s="22"/>
      <c r="B354" s="23"/>
      <c r="C354" s="23"/>
      <c r="D354" s="23"/>
      <c r="E354" s="23"/>
      <c r="F354" s="24"/>
      <c r="G354" s="25"/>
      <c r="H354" s="23"/>
      <c r="I354" s="23"/>
      <c r="J354" s="23"/>
      <c r="K354" s="23"/>
      <c r="L354" s="23"/>
      <c r="M354" s="23"/>
      <c r="N354" s="23"/>
      <c r="O354" s="11"/>
      <c r="P354" s="11"/>
      <c r="Q354" s="11"/>
      <c r="R354" s="11"/>
      <c r="S354" s="11"/>
      <c r="T354" s="11"/>
      <c r="U354" s="11"/>
      <c r="V354" s="11"/>
      <c r="W354" s="11"/>
      <c r="X354" s="11"/>
      <c r="Y354" s="11"/>
      <c r="Z354" s="11"/>
    </row>
    <row r="355" spans="1:26" ht="12.75" customHeight="1">
      <c r="A355" s="22"/>
      <c r="B355" s="23"/>
      <c r="C355" s="23"/>
      <c r="D355" s="23"/>
      <c r="E355" s="23"/>
      <c r="F355" s="24"/>
      <c r="G355" s="25"/>
      <c r="H355" s="23"/>
      <c r="I355" s="23"/>
      <c r="J355" s="23"/>
      <c r="K355" s="23"/>
      <c r="L355" s="23"/>
      <c r="M355" s="23"/>
      <c r="N355" s="23"/>
      <c r="O355" s="11"/>
      <c r="P355" s="11"/>
      <c r="Q355" s="11"/>
      <c r="R355" s="11"/>
      <c r="S355" s="11"/>
      <c r="T355" s="11"/>
      <c r="U355" s="11"/>
      <c r="V355" s="11"/>
      <c r="W355" s="11"/>
      <c r="X355" s="11"/>
      <c r="Y355" s="11"/>
      <c r="Z355" s="11"/>
    </row>
    <row r="356" spans="1:26" ht="12.75" customHeight="1">
      <c r="A356" s="22"/>
      <c r="B356" s="23"/>
      <c r="C356" s="23"/>
      <c r="D356" s="23"/>
      <c r="E356" s="23"/>
      <c r="F356" s="24"/>
      <c r="G356" s="25"/>
      <c r="H356" s="23"/>
      <c r="I356" s="23"/>
      <c r="J356" s="23"/>
      <c r="K356" s="23"/>
      <c r="L356" s="23"/>
      <c r="M356" s="23"/>
      <c r="N356" s="23"/>
      <c r="O356" s="11"/>
      <c r="P356" s="11"/>
      <c r="Q356" s="11"/>
      <c r="R356" s="11"/>
      <c r="S356" s="11"/>
      <c r="T356" s="11"/>
      <c r="U356" s="11"/>
      <c r="V356" s="11"/>
      <c r="W356" s="11"/>
      <c r="X356" s="11"/>
      <c r="Y356" s="11"/>
      <c r="Z356" s="11"/>
    </row>
    <row r="357" spans="1:26" ht="12.75" customHeight="1">
      <c r="A357" s="22"/>
      <c r="B357" s="23"/>
      <c r="C357" s="23"/>
      <c r="D357" s="23"/>
      <c r="E357" s="23"/>
      <c r="F357" s="24"/>
      <c r="G357" s="25"/>
      <c r="H357" s="23"/>
      <c r="I357" s="23"/>
      <c r="J357" s="23"/>
      <c r="K357" s="23"/>
      <c r="L357" s="23"/>
      <c r="M357" s="23"/>
      <c r="N357" s="23"/>
      <c r="O357" s="11"/>
      <c r="P357" s="11"/>
      <c r="Q357" s="11"/>
      <c r="R357" s="11"/>
      <c r="S357" s="11"/>
      <c r="T357" s="11"/>
      <c r="U357" s="11"/>
      <c r="V357" s="11"/>
      <c r="W357" s="11"/>
      <c r="X357" s="11"/>
      <c r="Y357" s="11"/>
      <c r="Z357" s="11"/>
    </row>
    <row r="358" spans="1:26" ht="12.75" customHeight="1">
      <c r="A358" s="22"/>
      <c r="B358" s="23"/>
      <c r="C358" s="23"/>
      <c r="D358" s="23"/>
      <c r="E358" s="23"/>
      <c r="F358" s="24"/>
      <c r="G358" s="25"/>
      <c r="H358" s="23"/>
      <c r="I358" s="23"/>
      <c r="J358" s="23"/>
      <c r="K358" s="23"/>
      <c r="L358" s="23"/>
      <c r="M358" s="23"/>
      <c r="N358" s="23"/>
      <c r="O358" s="11"/>
      <c r="P358" s="11"/>
      <c r="Q358" s="11"/>
      <c r="R358" s="11"/>
      <c r="S358" s="11"/>
      <c r="T358" s="11"/>
      <c r="U358" s="11"/>
      <c r="V358" s="11"/>
      <c r="W358" s="11"/>
      <c r="X358" s="11"/>
      <c r="Y358" s="11"/>
      <c r="Z358" s="11"/>
    </row>
    <row r="359" spans="1:26" ht="12.75" customHeight="1">
      <c r="A359" s="22"/>
      <c r="B359" s="23"/>
      <c r="C359" s="23"/>
      <c r="D359" s="23"/>
      <c r="E359" s="23"/>
      <c r="F359" s="24"/>
      <c r="G359" s="25"/>
      <c r="H359" s="23"/>
      <c r="I359" s="23"/>
      <c r="J359" s="23"/>
      <c r="K359" s="23"/>
      <c r="L359" s="23"/>
      <c r="M359" s="23"/>
      <c r="N359" s="23"/>
      <c r="O359" s="11"/>
      <c r="P359" s="11"/>
      <c r="Q359" s="11"/>
      <c r="R359" s="11"/>
      <c r="S359" s="11"/>
      <c r="T359" s="11"/>
      <c r="U359" s="11"/>
      <c r="V359" s="11"/>
      <c r="W359" s="11"/>
      <c r="X359" s="11"/>
      <c r="Y359" s="11"/>
      <c r="Z359" s="11"/>
    </row>
    <row r="360" spans="1:26" ht="12.75" customHeight="1">
      <c r="A360" s="22"/>
      <c r="B360" s="23"/>
      <c r="C360" s="23"/>
      <c r="D360" s="23"/>
      <c r="E360" s="23"/>
      <c r="F360" s="24"/>
      <c r="G360" s="25"/>
      <c r="H360" s="23"/>
      <c r="I360" s="23"/>
      <c r="J360" s="23"/>
      <c r="K360" s="23"/>
      <c r="L360" s="23"/>
      <c r="M360" s="23"/>
      <c r="N360" s="23"/>
      <c r="O360" s="11"/>
      <c r="P360" s="11"/>
      <c r="Q360" s="11"/>
      <c r="R360" s="11"/>
      <c r="S360" s="11"/>
      <c r="T360" s="11"/>
      <c r="U360" s="11"/>
      <c r="V360" s="11"/>
      <c r="W360" s="11"/>
      <c r="X360" s="11"/>
      <c r="Y360" s="11"/>
      <c r="Z360" s="11"/>
    </row>
    <row r="361" spans="1:26" ht="12.75" customHeight="1">
      <c r="A361" s="22"/>
      <c r="B361" s="23"/>
      <c r="C361" s="23"/>
      <c r="D361" s="23"/>
      <c r="E361" s="23"/>
      <c r="F361" s="24"/>
      <c r="G361" s="25"/>
      <c r="H361" s="23"/>
      <c r="I361" s="23"/>
      <c r="J361" s="23"/>
      <c r="K361" s="23"/>
      <c r="L361" s="23"/>
      <c r="M361" s="23"/>
      <c r="N361" s="23"/>
      <c r="O361" s="11"/>
      <c r="P361" s="11"/>
      <c r="Q361" s="11"/>
      <c r="R361" s="11"/>
      <c r="S361" s="11"/>
      <c r="T361" s="11"/>
      <c r="U361" s="11"/>
      <c r="V361" s="11"/>
      <c r="W361" s="11"/>
      <c r="X361" s="11"/>
      <c r="Y361" s="11"/>
      <c r="Z361" s="11"/>
    </row>
    <row r="362" spans="1:26" ht="12.75" customHeight="1">
      <c r="A362" s="22"/>
      <c r="B362" s="23"/>
      <c r="C362" s="23"/>
      <c r="D362" s="23"/>
      <c r="E362" s="23"/>
      <c r="F362" s="24"/>
      <c r="G362" s="25"/>
      <c r="H362" s="23"/>
      <c r="I362" s="23"/>
      <c r="J362" s="23"/>
      <c r="K362" s="23"/>
      <c r="L362" s="23"/>
      <c r="M362" s="23"/>
      <c r="N362" s="23"/>
      <c r="O362" s="11"/>
      <c r="P362" s="11"/>
      <c r="Q362" s="11"/>
      <c r="R362" s="11"/>
      <c r="S362" s="11"/>
      <c r="T362" s="11"/>
      <c r="U362" s="11"/>
      <c r="V362" s="11"/>
      <c r="W362" s="11"/>
      <c r="X362" s="11"/>
      <c r="Y362" s="11"/>
      <c r="Z362" s="11"/>
    </row>
    <row r="363" spans="1:26" ht="12.75" customHeight="1">
      <c r="A363" s="22"/>
      <c r="B363" s="23"/>
      <c r="C363" s="23"/>
      <c r="D363" s="23"/>
      <c r="E363" s="23"/>
      <c r="F363" s="24"/>
      <c r="G363" s="25"/>
      <c r="H363" s="23"/>
      <c r="I363" s="23"/>
      <c r="J363" s="23"/>
      <c r="K363" s="23"/>
      <c r="L363" s="23"/>
      <c r="M363" s="23"/>
      <c r="N363" s="23"/>
      <c r="O363" s="11"/>
      <c r="P363" s="11"/>
      <c r="Q363" s="11"/>
      <c r="R363" s="11"/>
      <c r="S363" s="11"/>
      <c r="T363" s="11"/>
      <c r="U363" s="11"/>
      <c r="V363" s="11"/>
      <c r="W363" s="11"/>
      <c r="X363" s="11"/>
      <c r="Y363" s="11"/>
      <c r="Z363" s="11"/>
    </row>
    <row r="364" spans="1:26" ht="12.75" customHeight="1">
      <c r="A364" s="22"/>
      <c r="B364" s="23"/>
      <c r="C364" s="23"/>
      <c r="D364" s="23"/>
      <c r="E364" s="23"/>
      <c r="F364" s="24"/>
      <c r="G364" s="25"/>
      <c r="H364" s="23"/>
      <c r="I364" s="23"/>
      <c r="J364" s="23"/>
      <c r="K364" s="23"/>
      <c r="L364" s="23"/>
      <c r="M364" s="23"/>
      <c r="N364" s="23"/>
      <c r="O364" s="11"/>
      <c r="P364" s="11"/>
      <c r="Q364" s="11"/>
      <c r="R364" s="11"/>
      <c r="S364" s="11"/>
      <c r="T364" s="11"/>
      <c r="U364" s="11"/>
      <c r="V364" s="11"/>
      <c r="W364" s="11"/>
      <c r="X364" s="11"/>
      <c r="Y364" s="11"/>
      <c r="Z364" s="11"/>
    </row>
    <row r="365" spans="1:26" ht="12.75" customHeight="1">
      <c r="A365" s="22"/>
      <c r="B365" s="23"/>
      <c r="C365" s="23"/>
      <c r="D365" s="23"/>
      <c r="E365" s="23"/>
      <c r="F365" s="24"/>
      <c r="G365" s="25"/>
      <c r="H365" s="23"/>
      <c r="I365" s="23"/>
      <c r="J365" s="23"/>
      <c r="K365" s="23"/>
      <c r="L365" s="23"/>
      <c r="M365" s="23"/>
      <c r="N365" s="23"/>
      <c r="O365" s="11"/>
      <c r="P365" s="11"/>
      <c r="Q365" s="11"/>
      <c r="R365" s="11"/>
      <c r="S365" s="11"/>
      <c r="T365" s="11"/>
      <c r="U365" s="11"/>
      <c r="V365" s="11"/>
      <c r="W365" s="11"/>
      <c r="X365" s="11"/>
      <c r="Y365" s="11"/>
      <c r="Z365" s="11"/>
    </row>
    <row r="366" spans="1:26" ht="12.75" customHeight="1">
      <c r="A366" s="22"/>
      <c r="B366" s="23"/>
      <c r="C366" s="23"/>
      <c r="D366" s="23"/>
      <c r="E366" s="23"/>
      <c r="F366" s="24"/>
      <c r="G366" s="25"/>
      <c r="H366" s="23"/>
      <c r="I366" s="23"/>
      <c r="J366" s="23"/>
      <c r="K366" s="23"/>
      <c r="L366" s="23"/>
      <c r="M366" s="23"/>
      <c r="N366" s="23"/>
      <c r="O366" s="11"/>
      <c r="P366" s="11"/>
      <c r="Q366" s="11"/>
      <c r="R366" s="11"/>
      <c r="S366" s="11"/>
      <c r="T366" s="11"/>
      <c r="U366" s="11"/>
      <c r="V366" s="11"/>
      <c r="W366" s="11"/>
      <c r="X366" s="11"/>
      <c r="Y366" s="11"/>
      <c r="Z366" s="11"/>
    </row>
    <row r="367" spans="1:26" ht="12.75" customHeight="1">
      <c r="A367" s="22"/>
      <c r="B367" s="23"/>
      <c r="C367" s="23"/>
      <c r="D367" s="23"/>
      <c r="E367" s="23"/>
      <c r="F367" s="24"/>
      <c r="G367" s="25"/>
      <c r="H367" s="23"/>
      <c r="I367" s="23"/>
      <c r="J367" s="23"/>
      <c r="K367" s="23"/>
      <c r="L367" s="23"/>
      <c r="M367" s="23"/>
      <c r="N367" s="23"/>
      <c r="O367" s="11"/>
      <c r="P367" s="11"/>
      <c r="Q367" s="11"/>
      <c r="R367" s="11"/>
      <c r="S367" s="11"/>
      <c r="T367" s="11"/>
      <c r="U367" s="11"/>
      <c r="V367" s="11"/>
      <c r="W367" s="11"/>
      <c r="X367" s="11"/>
      <c r="Y367" s="11"/>
      <c r="Z367" s="11"/>
    </row>
    <row r="368" spans="1:26" ht="12.75" customHeight="1">
      <c r="A368" s="22"/>
      <c r="B368" s="23"/>
      <c r="C368" s="23"/>
      <c r="D368" s="23"/>
      <c r="E368" s="23"/>
      <c r="F368" s="24"/>
      <c r="G368" s="25"/>
      <c r="H368" s="23"/>
      <c r="I368" s="23"/>
      <c r="J368" s="23"/>
      <c r="K368" s="23"/>
      <c r="L368" s="23"/>
      <c r="M368" s="23"/>
      <c r="N368" s="23"/>
      <c r="O368" s="11"/>
      <c r="P368" s="11"/>
      <c r="Q368" s="11"/>
      <c r="R368" s="11"/>
      <c r="S368" s="11"/>
      <c r="T368" s="11"/>
      <c r="U368" s="11"/>
      <c r="V368" s="11"/>
      <c r="W368" s="11"/>
      <c r="X368" s="11"/>
      <c r="Y368" s="11"/>
      <c r="Z368" s="11"/>
    </row>
    <row r="369" spans="1:26" ht="12.75" customHeight="1">
      <c r="A369" s="22"/>
      <c r="B369" s="23"/>
      <c r="C369" s="23"/>
      <c r="D369" s="23"/>
      <c r="E369" s="23"/>
      <c r="F369" s="24"/>
      <c r="G369" s="25"/>
      <c r="H369" s="23"/>
      <c r="I369" s="23"/>
      <c r="J369" s="23"/>
      <c r="K369" s="23"/>
      <c r="L369" s="23"/>
      <c r="M369" s="23"/>
      <c r="N369" s="23"/>
      <c r="O369" s="11"/>
      <c r="P369" s="11"/>
      <c r="Q369" s="11"/>
      <c r="R369" s="11"/>
      <c r="S369" s="11"/>
      <c r="T369" s="11"/>
      <c r="U369" s="11"/>
      <c r="V369" s="11"/>
      <c r="W369" s="11"/>
      <c r="X369" s="11"/>
      <c r="Y369" s="11"/>
      <c r="Z369" s="11"/>
    </row>
    <row r="370" spans="1:26" ht="12.75" customHeight="1">
      <c r="A370" s="22"/>
      <c r="B370" s="23"/>
      <c r="C370" s="23"/>
      <c r="D370" s="23"/>
      <c r="E370" s="23"/>
      <c r="F370" s="24"/>
      <c r="G370" s="25"/>
      <c r="H370" s="23"/>
      <c r="I370" s="23"/>
      <c r="J370" s="23"/>
      <c r="K370" s="23"/>
      <c r="L370" s="23"/>
      <c r="M370" s="23"/>
      <c r="N370" s="23"/>
      <c r="O370" s="11"/>
      <c r="P370" s="11"/>
      <c r="Q370" s="11"/>
      <c r="R370" s="11"/>
      <c r="S370" s="11"/>
      <c r="T370" s="11"/>
      <c r="U370" s="11"/>
      <c r="V370" s="11"/>
      <c r="W370" s="11"/>
      <c r="X370" s="11"/>
      <c r="Y370" s="11"/>
      <c r="Z370" s="11"/>
    </row>
    <row r="371" spans="1:26" ht="12.75" customHeight="1">
      <c r="A371" s="22"/>
      <c r="B371" s="23"/>
      <c r="C371" s="23"/>
      <c r="D371" s="23"/>
      <c r="E371" s="23"/>
      <c r="F371" s="24"/>
      <c r="G371" s="25"/>
      <c r="H371" s="23"/>
      <c r="I371" s="23"/>
      <c r="J371" s="23"/>
      <c r="K371" s="23"/>
      <c r="L371" s="23"/>
      <c r="M371" s="23"/>
      <c r="N371" s="23"/>
      <c r="O371" s="11"/>
      <c r="P371" s="11"/>
      <c r="Q371" s="11"/>
      <c r="R371" s="11"/>
      <c r="S371" s="11"/>
      <c r="T371" s="11"/>
      <c r="U371" s="11"/>
      <c r="V371" s="11"/>
      <c r="W371" s="11"/>
      <c r="X371" s="11"/>
      <c r="Y371" s="11"/>
      <c r="Z371" s="11"/>
    </row>
    <row r="372" spans="1:26" ht="12.75" customHeight="1">
      <c r="A372" s="22"/>
      <c r="B372" s="23"/>
      <c r="C372" s="23"/>
      <c r="D372" s="23"/>
      <c r="E372" s="23"/>
      <c r="F372" s="24"/>
      <c r="G372" s="25"/>
      <c r="H372" s="23"/>
      <c r="I372" s="23"/>
      <c r="J372" s="23"/>
      <c r="K372" s="23"/>
      <c r="L372" s="23"/>
      <c r="M372" s="23"/>
      <c r="N372" s="23"/>
      <c r="O372" s="11"/>
      <c r="P372" s="11"/>
      <c r="Q372" s="11"/>
      <c r="R372" s="11"/>
      <c r="S372" s="11"/>
      <c r="T372" s="11"/>
      <c r="U372" s="11"/>
      <c r="V372" s="11"/>
      <c r="W372" s="11"/>
      <c r="X372" s="11"/>
      <c r="Y372" s="11"/>
      <c r="Z372" s="11"/>
    </row>
    <row r="373" spans="1:26" ht="12.75" customHeight="1">
      <c r="A373" s="22"/>
      <c r="B373" s="23"/>
      <c r="C373" s="23"/>
      <c r="D373" s="23"/>
      <c r="E373" s="23"/>
      <c r="F373" s="24"/>
      <c r="G373" s="25"/>
      <c r="H373" s="23"/>
      <c r="I373" s="23"/>
      <c r="J373" s="23"/>
      <c r="K373" s="23"/>
      <c r="L373" s="23"/>
      <c r="M373" s="23"/>
      <c r="N373" s="23"/>
      <c r="O373" s="11"/>
      <c r="P373" s="11"/>
      <c r="Q373" s="11"/>
      <c r="R373" s="11"/>
      <c r="S373" s="11"/>
      <c r="T373" s="11"/>
      <c r="U373" s="11"/>
      <c r="V373" s="11"/>
      <c r="W373" s="11"/>
      <c r="X373" s="11"/>
      <c r="Y373" s="11"/>
      <c r="Z373" s="11"/>
    </row>
    <row r="374" spans="1:26" ht="12.75" customHeight="1">
      <c r="A374" s="22"/>
      <c r="B374" s="23"/>
      <c r="C374" s="23"/>
      <c r="D374" s="23"/>
      <c r="E374" s="23"/>
      <c r="F374" s="24"/>
      <c r="G374" s="25"/>
      <c r="H374" s="23"/>
      <c r="I374" s="23"/>
      <c r="J374" s="23"/>
      <c r="K374" s="23"/>
      <c r="L374" s="23"/>
      <c r="M374" s="23"/>
      <c r="N374" s="23"/>
      <c r="O374" s="11"/>
      <c r="P374" s="11"/>
      <c r="Q374" s="11"/>
      <c r="R374" s="11"/>
      <c r="S374" s="11"/>
      <c r="T374" s="11"/>
      <c r="U374" s="11"/>
      <c r="V374" s="11"/>
      <c r="W374" s="11"/>
      <c r="X374" s="11"/>
      <c r="Y374" s="11"/>
      <c r="Z374" s="11"/>
    </row>
    <row r="375" spans="1:26" ht="12.75" customHeight="1">
      <c r="A375" s="22"/>
      <c r="B375" s="23"/>
      <c r="C375" s="23"/>
      <c r="D375" s="23"/>
      <c r="E375" s="23"/>
      <c r="F375" s="24"/>
      <c r="G375" s="25"/>
      <c r="H375" s="23"/>
      <c r="I375" s="23"/>
      <c r="J375" s="23"/>
      <c r="K375" s="23"/>
      <c r="L375" s="23"/>
      <c r="M375" s="23"/>
      <c r="N375" s="23"/>
      <c r="O375" s="11"/>
      <c r="P375" s="11"/>
      <c r="Q375" s="11"/>
      <c r="R375" s="11"/>
      <c r="S375" s="11"/>
      <c r="T375" s="11"/>
      <c r="U375" s="11"/>
      <c r="V375" s="11"/>
      <c r="W375" s="11"/>
      <c r="X375" s="11"/>
      <c r="Y375" s="11"/>
      <c r="Z375" s="11"/>
    </row>
    <row r="376" spans="1:26" ht="12.75" customHeight="1">
      <c r="A376" s="22"/>
      <c r="B376" s="23"/>
      <c r="C376" s="23"/>
      <c r="D376" s="23"/>
      <c r="E376" s="23"/>
      <c r="F376" s="24"/>
      <c r="G376" s="25"/>
      <c r="H376" s="23"/>
      <c r="I376" s="23"/>
      <c r="J376" s="23"/>
      <c r="K376" s="23"/>
      <c r="L376" s="23"/>
      <c r="M376" s="23"/>
      <c r="N376" s="23"/>
      <c r="O376" s="11"/>
      <c r="P376" s="11"/>
      <c r="Q376" s="11"/>
      <c r="R376" s="11"/>
      <c r="S376" s="11"/>
      <c r="T376" s="11"/>
      <c r="U376" s="11"/>
      <c r="V376" s="11"/>
      <c r="W376" s="11"/>
      <c r="X376" s="11"/>
      <c r="Y376" s="11"/>
      <c r="Z376" s="11"/>
    </row>
    <row r="377" spans="1:26" ht="12.75" customHeight="1">
      <c r="A377" s="22"/>
      <c r="B377" s="23"/>
      <c r="C377" s="23"/>
      <c r="D377" s="23"/>
      <c r="E377" s="23"/>
      <c r="F377" s="24"/>
      <c r="G377" s="25"/>
      <c r="H377" s="23"/>
      <c r="I377" s="23"/>
      <c r="J377" s="23"/>
      <c r="K377" s="23"/>
      <c r="L377" s="23"/>
      <c r="M377" s="23"/>
      <c r="N377" s="23"/>
      <c r="O377" s="11"/>
      <c r="P377" s="11"/>
      <c r="Q377" s="11"/>
      <c r="R377" s="11"/>
      <c r="S377" s="11"/>
      <c r="T377" s="11"/>
      <c r="U377" s="11"/>
      <c r="V377" s="11"/>
      <c r="W377" s="11"/>
      <c r="X377" s="11"/>
      <c r="Y377" s="11"/>
      <c r="Z377" s="11"/>
    </row>
    <row r="378" spans="1:26" ht="12.75" customHeight="1">
      <c r="A378" s="22"/>
      <c r="B378" s="23"/>
      <c r="C378" s="23"/>
      <c r="D378" s="23"/>
      <c r="E378" s="23"/>
      <c r="F378" s="24"/>
      <c r="G378" s="25"/>
      <c r="H378" s="23"/>
      <c r="I378" s="23"/>
      <c r="J378" s="23"/>
      <c r="K378" s="23"/>
      <c r="L378" s="23"/>
      <c r="M378" s="23"/>
      <c r="N378" s="23"/>
      <c r="O378" s="11"/>
      <c r="P378" s="11"/>
      <c r="Q378" s="11"/>
      <c r="R378" s="11"/>
      <c r="S378" s="11"/>
      <c r="T378" s="11"/>
      <c r="U378" s="11"/>
      <c r="V378" s="11"/>
      <c r="W378" s="11"/>
      <c r="X378" s="11"/>
      <c r="Y378" s="11"/>
      <c r="Z378" s="11"/>
    </row>
    <row r="379" spans="1:26" ht="12.75" customHeight="1">
      <c r="A379" s="22"/>
      <c r="B379" s="23"/>
      <c r="C379" s="23"/>
      <c r="D379" s="23"/>
      <c r="E379" s="23"/>
      <c r="F379" s="24"/>
      <c r="G379" s="25"/>
      <c r="H379" s="23"/>
      <c r="I379" s="23"/>
      <c r="J379" s="23"/>
      <c r="K379" s="23"/>
      <c r="L379" s="23"/>
      <c r="M379" s="23"/>
      <c r="N379" s="23"/>
      <c r="O379" s="11"/>
      <c r="P379" s="11"/>
      <c r="Q379" s="11"/>
      <c r="R379" s="11"/>
      <c r="S379" s="11"/>
      <c r="T379" s="11"/>
      <c r="U379" s="11"/>
      <c r="V379" s="11"/>
      <c r="W379" s="11"/>
      <c r="X379" s="11"/>
      <c r="Y379" s="11"/>
      <c r="Z379" s="11"/>
    </row>
    <row r="380" spans="1:26" ht="12.75" customHeight="1">
      <c r="A380" s="22"/>
      <c r="B380" s="23"/>
      <c r="C380" s="23"/>
      <c r="D380" s="23"/>
      <c r="E380" s="23"/>
      <c r="F380" s="24"/>
      <c r="G380" s="25"/>
      <c r="H380" s="23"/>
      <c r="I380" s="23"/>
      <c r="J380" s="23"/>
      <c r="K380" s="23"/>
      <c r="L380" s="23"/>
      <c r="M380" s="23"/>
      <c r="N380" s="23"/>
      <c r="O380" s="11"/>
      <c r="P380" s="11"/>
      <c r="Q380" s="11"/>
      <c r="R380" s="11"/>
      <c r="S380" s="11"/>
      <c r="T380" s="11"/>
      <c r="U380" s="11"/>
      <c r="V380" s="11"/>
      <c r="W380" s="11"/>
      <c r="X380" s="11"/>
      <c r="Y380" s="11"/>
      <c r="Z380" s="11"/>
    </row>
    <row r="381" spans="1:26" ht="12.75" customHeight="1">
      <c r="A381" s="22"/>
      <c r="B381" s="23"/>
      <c r="C381" s="23"/>
      <c r="D381" s="23"/>
      <c r="E381" s="23"/>
      <c r="F381" s="24"/>
      <c r="G381" s="25"/>
      <c r="H381" s="23"/>
      <c r="I381" s="23"/>
      <c r="J381" s="23"/>
      <c r="K381" s="23"/>
      <c r="L381" s="23"/>
      <c r="M381" s="23"/>
      <c r="N381" s="23"/>
      <c r="O381" s="11"/>
      <c r="P381" s="11"/>
      <c r="Q381" s="11"/>
      <c r="R381" s="11"/>
      <c r="S381" s="11"/>
      <c r="T381" s="11"/>
      <c r="U381" s="11"/>
      <c r="V381" s="11"/>
      <c r="W381" s="11"/>
      <c r="X381" s="11"/>
      <c r="Y381" s="11"/>
      <c r="Z381" s="11"/>
    </row>
    <row r="382" spans="1:26" ht="12.75" customHeight="1">
      <c r="A382" s="22"/>
      <c r="B382" s="23"/>
      <c r="C382" s="23"/>
      <c r="D382" s="23"/>
      <c r="E382" s="23"/>
      <c r="F382" s="24"/>
      <c r="G382" s="25"/>
      <c r="H382" s="23"/>
      <c r="I382" s="23"/>
      <c r="J382" s="23"/>
      <c r="K382" s="23"/>
      <c r="L382" s="23"/>
      <c r="M382" s="23"/>
      <c r="N382" s="23"/>
      <c r="O382" s="11"/>
      <c r="P382" s="11"/>
      <c r="Q382" s="11"/>
      <c r="R382" s="11"/>
      <c r="S382" s="11"/>
      <c r="T382" s="11"/>
      <c r="U382" s="11"/>
      <c r="V382" s="11"/>
      <c r="W382" s="11"/>
      <c r="X382" s="11"/>
      <c r="Y382" s="11"/>
      <c r="Z382" s="11"/>
    </row>
    <row r="383" spans="1:26" ht="12.75" customHeight="1">
      <c r="A383" s="22"/>
      <c r="B383" s="23"/>
      <c r="C383" s="23"/>
      <c r="D383" s="23"/>
      <c r="E383" s="23"/>
      <c r="F383" s="24"/>
      <c r="G383" s="25"/>
      <c r="H383" s="23"/>
      <c r="I383" s="23"/>
      <c r="J383" s="23"/>
      <c r="K383" s="23"/>
      <c r="L383" s="23"/>
      <c r="M383" s="23"/>
      <c r="N383" s="23"/>
      <c r="O383" s="11"/>
      <c r="P383" s="11"/>
      <c r="Q383" s="11"/>
      <c r="R383" s="11"/>
      <c r="S383" s="11"/>
      <c r="T383" s="11"/>
      <c r="U383" s="11"/>
      <c r="V383" s="11"/>
      <c r="W383" s="11"/>
      <c r="X383" s="11"/>
      <c r="Y383" s="11"/>
      <c r="Z383" s="11"/>
    </row>
    <row r="384" spans="1:26" ht="12.75" customHeight="1">
      <c r="A384" s="22"/>
      <c r="B384" s="23"/>
      <c r="C384" s="23"/>
      <c r="D384" s="23"/>
      <c r="E384" s="23"/>
      <c r="F384" s="24"/>
      <c r="G384" s="25"/>
      <c r="H384" s="23"/>
      <c r="I384" s="23"/>
      <c r="J384" s="23"/>
      <c r="K384" s="23"/>
      <c r="L384" s="23"/>
      <c r="M384" s="23"/>
      <c r="N384" s="23"/>
      <c r="O384" s="11"/>
      <c r="P384" s="11"/>
      <c r="Q384" s="11"/>
      <c r="R384" s="11"/>
      <c r="S384" s="11"/>
      <c r="T384" s="11"/>
      <c r="U384" s="11"/>
      <c r="V384" s="11"/>
      <c r="W384" s="11"/>
      <c r="X384" s="11"/>
      <c r="Y384" s="11"/>
      <c r="Z384" s="11"/>
    </row>
    <row r="385" spans="1:26" ht="12.75" customHeight="1">
      <c r="A385" s="22"/>
      <c r="B385" s="23"/>
      <c r="C385" s="23"/>
      <c r="D385" s="23"/>
      <c r="E385" s="23"/>
      <c r="F385" s="24"/>
      <c r="G385" s="25"/>
      <c r="H385" s="23"/>
      <c r="I385" s="23"/>
      <c r="J385" s="23"/>
      <c r="K385" s="23"/>
      <c r="L385" s="23"/>
      <c r="M385" s="23"/>
      <c r="N385" s="23"/>
      <c r="O385" s="11"/>
      <c r="P385" s="11"/>
      <c r="Q385" s="11"/>
      <c r="R385" s="11"/>
      <c r="S385" s="11"/>
      <c r="T385" s="11"/>
      <c r="U385" s="11"/>
      <c r="V385" s="11"/>
      <c r="W385" s="11"/>
      <c r="X385" s="11"/>
      <c r="Y385" s="11"/>
      <c r="Z385" s="11"/>
    </row>
    <row r="386" spans="1:26" ht="12.75" customHeight="1">
      <c r="A386" s="22"/>
      <c r="B386" s="23"/>
      <c r="C386" s="23"/>
      <c r="D386" s="23"/>
      <c r="E386" s="23"/>
      <c r="F386" s="24"/>
      <c r="G386" s="25"/>
      <c r="H386" s="23"/>
      <c r="I386" s="23"/>
      <c r="J386" s="23"/>
      <c r="K386" s="23"/>
      <c r="L386" s="23"/>
      <c r="M386" s="23"/>
      <c r="N386" s="23"/>
      <c r="O386" s="11"/>
      <c r="P386" s="11"/>
      <c r="Q386" s="11"/>
      <c r="R386" s="11"/>
      <c r="S386" s="11"/>
      <c r="T386" s="11"/>
      <c r="U386" s="11"/>
      <c r="V386" s="11"/>
      <c r="W386" s="11"/>
      <c r="X386" s="11"/>
      <c r="Y386" s="11"/>
      <c r="Z386" s="11"/>
    </row>
    <row r="387" spans="1:26" ht="12.75" customHeight="1">
      <c r="A387" s="22"/>
      <c r="B387" s="23"/>
      <c r="C387" s="23"/>
      <c r="D387" s="23"/>
      <c r="E387" s="23"/>
      <c r="F387" s="24"/>
      <c r="G387" s="25"/>
      <c r="H387" s="23"/>
      <c r="I387" s="23"/>
      <c r="J387" s="23"/>
      <c r="K387" s="23"/>
      <c r="L387" s="23"/>
      <c r="M387" s="23"/>
      <c r="N387" s="23"/>
      <c r="O387" s="11"/>
      <c r="P387" s="11"/>
      <c r="Q387" s="11"/>
      <c r="R387" s="11"/>
      <c r="S387" s="11"/>
      <c r="T387" s="11"/>
      <c r="U387" s="11"/>
      <c r="V387" s="11"/>
      <c r="W387" s="11"/>
      <c r="X387" s="11"/>
      <c r="Y387" s="11"/>
      <c r="Z387" s="11"/>
    </row>
    <row r="388" spans="1:26" ht="12.75" customHeight="1">
      <c r="A388" s="22"/>
      <c r="B388" s="23"/>
      <c r="C388" s="23"/>
      <c r="D388" s="23"/>
      <c r="E388" s="23"/>
      <c r="F388" s="24"/>
      <c r="G388" s="25"/>
      <c r="H388" s="23"/>
      <c r="I388" s="23"/>
      <c r="J388" s="23"/>
      <c r="K388" s="23"/>
      <c r="L388" s="23"/>
      <c r="M388" s="23"/>
      <c r="N388" s="23"/>
      <c r="O388" s="11"/>
      <c r="P388" s="11"/>
      <c r="Q388" s="11"/>
      <c r="R388" s="11"/>
      <c r="S388" s="11"/>
      <c r="T388" s="11"/>
      <c r="U388" s="11"/>
      <c r="V388" s="11"/>
      <c r="W388" s="11"/>
      <c r="X388" s="11"/>
      <c r="Y388" s="11"/>
      <c r="Z388" s="11"/>
    </row>
    <row r="389" spans="1:26" ht="12.75" customHeight="1">
      <c r="A389" s="22"/>
      <c r="B389" s="23"/>
      <c r="C389" s="23"/>
      <c r="D389" s="23"/>
      <c r="E389" s="23"/>
      <c r="F389" s="24"/>
      <c r="G389" s="25"/>
      <c r="H389" s="23"/>
      <c r="I389" s="23"/>
      <c r="J389" s="23"/>
      <c r="K389" s="23"/>
      <c r="L389" s="23"/>
      <c r="M389" s="23"/>
      <c r="N389" s="23"/>
      <c r="O389" s="11"/>
      <c r="P389" s="11"/>
      <c r="Q389" s="11"/>
      <c r="R389" s="11"/>
      <c r="S389" s="11"/>
      <c r="T389" s="11"/>
      <c r="U389" s="11"/>
      <c r="V389" s="11"/>
      <c r="W389" s="11"/>
      <c r="X389" s="11"/>
      <c r="Y389" s="11"/>
      <c r="Z389" s="11"/>
    </row>
    <row r="390" spans="1:26" ht="12.75" customHeight="1">
      <c r="A390" s="22"/>
      <c r="B390" s="23"/>
      <c r="C390" s="23"/>
      <c r="D390" s="23"/>
      <c r="E390" s="23"/>
      <c r="F390" s="24"/>
      <c r="G390" s="25"/>
      <c r="H390" s="23"/>
      <c r="I390" s="23"/>
      <c r="J390" s="23"/>
      <c r="K390" s="23"/>
      <c r="L390" s="23"/>
      <c r="M390" s="23"/>
      <c r="N390" s="23"/>
      <c r="O390" s="11"/>
      <c r="P390" s="11"/>
      <c r="Q390" s="11"/>
      <c r="R390" s="11"/>
      <c r="S390" s="11"/>
      <c r="T390" s="11"/>
      <c r="U390" s="11"/>
      <c r="V390" s="11"/>
      <c r="W390" s="11"/>
      <c r="X390" s="11"/>
      <c r="Y390" s="11"/>
      <c r="Z390" s="11"/>
    </row>
    <row r="391" spans="1:26" ht="12.75" customHeight="1">
      <c r="A391" s="22"/>
      <c r="B391" s="23"/>
      <c r="C391" s="23"/>
      <c r="D391" s="23"/>
      <c r="E391" s="23"/>
      <c r="F391" s="24"/>
      <c r="G391" s="25"/>
      <c r="H391" s="23"/>
      <c r="I391" s="23"/>
      <c r="J391" s="23"/>
      <c r="K391" s="23"/>
      <c r="L391" s="23"/>
      <c r="M391" s="23"/>
      <c r="N391" s="23"/>
      <c r="O391" s="11"/>
      <c r="P391" s="11"/>
      <c r="Q391" s="11"/>
      <c r="R391" s="11"/>
      <c r="S391" s="11"/>
      <c r="T391" s="11"/>
      <c r="U391" s="11"/>
      <c r="V391" s="11"/>
      <c r="W391" s="11"/>
      <c r="X391" s="11"/>
      <c r="Y391" s="11"/>
      <c r="Z391" s="11"/>
    </row>
    <row r="392" spans="1:26" ht="12.75" customHeight="1">
      <c r="A392" s="22"/>
      <c r="B392" s="23"/>
      <c r="C392" s="23"/>
      <c r="D392" s="23"/>
      <c r="E392" s="23"/>
      <c r="F392" s="24"/>
      <c r="G392" s="25"/>
      <c r="H392" s="23"/>
      <c r="I392" s="23"/>
      <c r="J392" s="23"/>
      <c r="K392" s="23"/>
      <c r="L392" s="23"/>
      <c r="M392" s="23"/>
      <c r="N392" s="23"/>
      <c r="O392" s="11"/>
      <c r="P392" s="11"/>
      <c r="Q392" s="11"/>
      <c r="R392" s="11"/>
      <c r="S392" s="11"/>
      <c r="T392" s="11"/>
      <c r="U392" s="11"/>
      <c r="V392" s="11"/>
      <c r="W392" s="11"/>
      <c r="X392" s="11"/>
      <c r="Y392" s="11"/>
      <c r="Z392" s="11"/>
    </row>
    <row r="393" spans="1:26" ht="12.75" customHeight="1">
      <c r="A393" s="22"/>
      <c r="B393" s="23"/>
      <c r="C393" s="23"/>
      <c r="D393" s="23"/>
      <c r="E393" s="23"/>
      <c r="F393" s="24"/>
      <c r="G393" s="25"/>
      <c r="H393" s="23"/>
      <c r="I393" s="23"/>
      <c r="J393" s="23"/>
      <c r="K393" s="23"/>
      <c r="L393" s="23"/>
      <c r="M393" s="23"/>
      <c r="N393" s="23"/>
      <c r="O393" s="11"/>
      <c r="P393" s="11"/>
      <c r="Q393" s="11"/>
      <c r="R393" s="11"/>
      <c r="S393" s="11"/>
      <c r="T393" s="11"/>
      <c r="U393" s="11"/>
      <c r="V393" s="11"/>
      <c r="W393" s="11"/>
      <c r="X393" s="11"/>
      <c r="Y393" s="11"/>
      <c r="Z393" s="11"/>
    </row>
    <row r="394" spans="1:26" ht="15.75" customHeight="1"/>
    <row r="395" spans="1:26" ht="15.75" customHeight="1"/>
    <row r="396" spans="1:26" ht="15.75" customHeight="1"/>
    <row r="397" spans="1:26" ht="15.75" customHeight="1"/>
    <row r="398" spans="1:26" ht="15.75" customHeight="1"/>
    <row r="399" spans="1:26" ht="15.75" customHeight="1"/>
    <row r="400" spans="1:26"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000"/>
  <sheetViews>
    <sheetView workbookViewId="0"/>
  </sheetViews>
  <sheetFormatPr defaultColWidth="14.42578125" defaultRowHeight="15" customHeight="1"/>
  <cols>
    <col min="1" max="2" width="16.5703125" customWidth="1"/>
    <col min="3" max="5" width="16.5703125" hidden="1" customWidth="1"/>
    <col min="6" max="6" width="9.28515625" hidden="1" customWidth="1"/>
    <col min="7" max="25" width="16.5703125" hidden="1" customWidth="1"/>
    <col min="26" max="26" width="16.5703125" customWidth="1"/>
    <col min="27" max="27" width="13.42578125" customWidth="1"/>
    <col min="28" max="28" width="13.85546875" customWidth="1"/>
    <col min="29" max="29" width="12.42578125" customWidth="1"/>
    <col min="30" max="30" width="13.28515625" customWidth="1"/>
    <col min="31" max="31" width="13.140625" customWidth="1"/>
    <col min="32" max="32" width="16.5703125" customWidth="1"/>
    <col min="33" max="33" width="12" customWidth="1"/>
    <col min="34" max="34" width="16.5703125" customWidth="1"/>
    <col min="35" max="35" width="11.42578125" customWidth="1"/>
    <col min="36" max="36" width="12.5703125" customWidth="1"/>
    <col min="37" max="37" width="16.5703125" customWidth="1"/>
    <col min="38" max="38" width="12.7109375" customWidth="1"/>
    <col min="39" max="44" width="16.5703125" customWidth="1"/>
  </cols>
  <sheetData>
    <row r="1" spans="1:44" ht="78" customHeight="1">
      <c r="A1" s="26" t="s">
        <v>234</v>
      </c>
      <c r="B1" s="27" t="s">
        <v>235</v>
      </c>
      <c r="C1" s="28" t="s">
        <v>236</v>
      </c>
      <c r="D1" s="29" t="s">
        <v>237</v>
      </c>
      <c r="E1" s="30" t="s">
        <v>238</v>
      </c>
      <c r="F1" s="30" t="s">
        <v>239</v>
      </c>
      <c r="G1" s="30" t="s">
        <v>240</v>
      </c>
      <c r="H1" s="27" t="s">
        <v>241</v>
      </c>
      <c r="I1" s="31" t="s">
        <v>242</v>
      </c>
      <c r="J1" s="32" t="s">
        <v>243</v>
      </c>
      <c r="K1" s="33" t="s">
        <v>244</v>
      </c>
      <c r="L1" s="33" t="s">
        <v>245</v>
      </c>
      <c r="M1" s="33" t="s">
        <v>246</v>
      </c>
      <c r="N1" s="30" t="s">
        <v>247</v>
      </c>
      <c r="O1" s="33" t="s">
        <v>248</v>
      </c>
      <c r="P1" s="30" t="s">
        <v>249</v>
      </c>
      <c r="Q1" s="34" t="s">
        <v>250</v>
      </c>
      <c r="R1" s="33" t="s">
        <v>251</v>
      </c>
      <c r="S1" s="30" t="s">
        <v>252</v>
      </c>
      <c r="T1" s="33" t="s">
        <v>253</v>
      </c>
      <c r="U1" s="34" t="s">
        <v>254</v>
      </c>
      <c r="V1" s="33" t="s">
        <v>255</v>
      </c>
      <c r="W1" s="30" t="s">
        <v>256</v>
      </c>
      <c r="X1" s="29" t="s">
        <v>257</v>
      </c>
      <c r="Y1" s="35" t="s">
        <v>258</v>
      </c>
      <c r="Z1" s="30" t="s">
        <v>259</v>
      </c>
      <c r="AA1" s="36" t="s">
        <v>260</v>
      </c>
      <c r="AB1" s="30" t="s">
        <v>261</v>
      </c>
      <c r="AC1" s="30" t="s">
        <v>262</v>
      </c>
      <c r="AD1" s="29" t="s">
        <v>263</v>
      </c>
      <c r="AE1" s="37" t="s">
        <v>264</v>
      </c>
      <c r="AF1" s="36" t="s">
        <v>265</v>
      </c>
      <c r="AG1" s="29" t="s">
        <v>266</v>
      </c>
      <c r="AH1" s="37" t="s">
        <v>267</v>
      </c>
      <c r="AI1" s="30" t="s">
        <v>268</v>
      </c>
      <c r="AJ1" s="30" t="s">
        <v>269</v>
      </c>
      <c r="AK1" s="30" t="s">
        <v>270</v>
      </c>
      <c r="AL1" s="29" t="s">
        <v>271</v>
      </c>
      <c r="AM1" s="29" t="s">
        <v>272</v>
      </c>
      <c r="AN1" s="38" t="s">
        <v>273</v>
      </c>
      <c r="AO1" s="39" t="s">
        <v>274</v>
      </c>
      <c r="AP1" s="40" t="s">
        <v>275</v>
      </c>
      <c r="AQ1" s="26" t="s">
        <v>276</v>
      </c>
      <c r="AR1" s="41"/>
    </row>
    <row r="2" spans="1:44" ht="12.75" customHeight="1">
      <c r="A2" s="42"/>
      <c r="B2" s="43">
        <v>5370000</v>
      </c>
      <c r="C2" s="44"/>
      <c r="D2" s="44"/>
      <c r="E2" s="45"/>
      <c r="F2" s="45"/>
      <c r="G2" s="45"/>
      <c r="H2" s="46"/>
      <c r="I2" s="47">
        <v>1371.89</v>
      </c>
      <c r="J2" s="45">
        <f t="shared" ref="J2:J193" si="0">I2*100</f>
        <v>137189</v>
      </c>
      <c r="K2" s="48">
        <v>747545</v>
      </c>
      <c r="L2" s="45">
        <v>721053</v>
      </c>
      <c r="M2" s="49">
        <v>691381</v>
      </c>
      <c r="N2" s="45">
        <f t="shared" ref="N2:N171" si="1">K2-M2</f>
        <v>56164</v>
      </c>
      <c r="O2" s="50">
        <f t="shared" ref="O2:O36" si="2">N2/M2</f>
        <v>8.1234514688717216E-2</v>
      </c>
      <c r="P2" s="51">
        <v>544.9</v>
      </c>
      <c r="Q2" s="45">
        <v>306034</v>
      </c>
      <c r="R2" s="49">
        <v>279194</v>
      </c>
      <c r="S2" s="45">
        <f t="shared" ref="S2:S36" si="3">Q2-R2</f>
        <v>26840</v>
      </c>
      <c r="T2" s="50">
        <f t="shared" ref="T2:T36" si="4">S2/R2</f>
        <v>9.6133871071727897E-2</v>
      </c>
      <c r="U2" s="48">
        <v>293345</v>
      </c>
      <c r="V2" s="49">
        <v>264040.33219970705</v>
      </c>
      <c r="W2" s="45">
        <f t="shared" ref="W2:W36" si="5">U2-V2</f>
        <v>29304.667800292955</v>
      </c>
      <c r="X2" s="50">
        <f t="shared" ref="X2:X36" si="6">W2/V2</f>
        <v>0.11098557389379572</v>
      </c>
      <c r="Y2" s="52">
        <f t="shared" ref="Y2:Y36" si="7">U2/J2</f>
        <v>2.1382545247796836</v>
      </c>
      <c r="Z2" s="53">
        <v>342515</v>
      </c>
      <c r="AA2" s="45">
        <v>265075</v>
      </c>
      <c r="AB2" s="45">
        <v>23115</v>
      </c>
      <c r="AC2" s="45">
        <f t="shared" ref="AC2:AC36" si="8">AA2+AB2</f>
        <v>288190</v>
      </c>
      <c r="AD2" s="50">
        <f t="shared" ref="AD2:AD36" si="9">AC2/Z2</f>
        <v>0.84139380757047133</v>
      </c>
      <c r="AE2" s="44">
        <f t="shared" ref="AE2:AE36" si="10">AD2/0.841</f>
        <v>1.0004682610826057</v>
      </c>
      <c r="AF2" s="54">
        <v>33710</v>
      </c>
      <c r="AG2" s="50">
        <f t="shared" ref="AG2:AG36" si="11">AF2/Z2</f>
        <v>9.8419047340992369E-2</v>
      </c>
      <c r="AH2" s="55">
        <f t="shared" ref="AH2:AH36" si="12">AG2/0.098</f>
        <v>1.0042759932754324</v>
      </c>
      <c r="AI2" s="45">
        <v>14580</v>
      </c>
      <c r="AJ2" s="45">
        <v>3020</v>
      </c>
      <c r="AK2" s="45">
        <f t="shared" ref="AK2:AK36" si="13">AI2+AJ2</f>
        <v>17600</v>
      </c>
      <c r="AL2" s="50">
        <f t="shared" ref="AL2:AL36" si="14">AK2/Z2</f>
        <v>5.138461089295359E-2</v>
      </c>
      <c r="AM2" s="44">
        <f t="shared" ref="AM2:AM36" si="15">AL2/0.05138</f>
        <v>1.0000897410072711</v>
      </c>
      <c r="AN2" s="45">
        <v>3020</v>
      </c>
      <c r="AO2" s="56" t="s">
        <v>277</v>
      </c>
      <c r="AP2" s="57" t="s">
        <v>277</v>
      </c>
      <c r="AQ2" s="58"/>
      <c r="AR2" s="11"/>
    </row>
    <row r="3" spans="1:44" ht="12.75" customHeight="1">
      <c r="A3" s="59"/>
      <c r="B3" s="60">
        <v>5370001.0099999998</v>
      </c>
      <c r="C3" s="61"/>
      <c r="D3" s="9"/>
      <c r="E3" s="62"/>
      <c r="F3" s="62"/>
      <c r="G3" s="62"/>
      <c r="H3" s="63" t="s">
        <v>35</v>
      </c>
      <c r="I3" s="64">
        <v>5.52</v>
      </c>
      <c r="J3" s="62">
        <f t="shared" si="0"/>
        <v>552</v>
      </c>
      <c r="K3" s="65">
        <v>2193</v>
      </c>
      <c r="L3" s="62">
        <v>2118</v>
      </c>
      <c r="M3" s="62">
        <v>2143</v>
      </c>
      <c r="N3" s="62">
        <f t="shared" si="1"/>
        <v>50</v>
      </c>
      <c r="O3" s="66">
        <f t="shared" si="2"/>
        <v>2.3331777881474568E-2</v>
      </c>
      <c r="P3" s="67">
        <v>397.6</v>
      </c>
      <c r="Q3" s="62">
        <v>772</v>
      </c>
      <c r="R3" s="62">
        <v>734</v>
      </c>
      <c r="S3" s="62">
        <f t="shared" si="3"/>
        <v>38</v>
      </c>
      <c r="T3" s="66">
        <f t="shared" si="4"/>
        <v>5.1771117166212535E-2</v>
      </c>
      <c r="U3" s="65">
        <v>766</v>
      </c>
      <c r="V3" s="62">
        <v>726</v>
      </c>
      <c r="W3" s="62">
        <f t="shared" si="5"/>
        <v>40</v>
      </c>
      <c r="X3" s="66">
        <f t="shared" si="6"/>
        <v>5.5096418732782371E-2</v>
      </c>
      <c r="Y3" s="68">
        <f t="shared" si="7"/>
        <v>1.3876811594202898</v>
      </c>
      <c r="Z3" s="69">
        <v>955</v>
      </c>
      <c r="AA3" s="62">
        <v>775</v>
      </c>
      <c r="AB3" s="62">
        <v>70</v>
      </c>
      <c r="AC3" s="62">
        <f t="shared" si="8"/>
        <v>845</v>
      </c>
      <c r="AD3" s="66">
        <f t="shared" si="9"/>
        <v>0.88481675392670156</v>
      </c>
      <c r="AE3" s="61">
        <f t="shared" si="10"/>
        <v>1.0521007775585036</v>
      </c>
      <c r="AF3" s="70">
        <v>80</v>
      </c>
      <c r="AG3" s="66">
        <f t="shared" si="11"/>
        <v>8.3769633507853408E-2</v>
      </c>
      <c r="AH3" s="71">
        <f t="shared" si="12"/>
        <v>0.85479217865156532</v>
      </c>
      <c r="AI3" s="62">
        <v>15</v>
      </c>
      <c r="AJ3" s="62">
        <v>0</v>
      </c>
      <c r="AK3" s="62">
        <f t="shared" si="13"/>
        <v>15</v>
      </c>
      <c r="AL3" s="66">
        <f t="shared" si="14"/>
        <v>1.5706806282722512E-2</v>
      </c>
      <c r="AM3" s="61">
        <f t="shared" si="15"/>
        <v>0.30569883773301892</v>
      </c>
      <c r="AN3" s="62">
        <v>25</v>
      </c>
      <c r="AO3" s="72" t="s">
        <v>38</v>
      </c>
      <c r="AP3" s="9" t="s">
        <v>38</v>
      </c>
      <c r="AQ3" s="58" t="s">
        <v>278</v>
      </c>
      <c r="AR3" s="11"/>
    </row>
    <row r="4" spans="1:44" ht="12.75" customHeight="1">
      <c r="A4" s="59"/>
      <c r="B4" s="60">
        <v>5370001.0199999996</v>
      </c>
      <c r="C4" s="61"/>
      <c r="D4" s="61"/>
      <c r="E4" s="62"/>
      <c r="F4" s="62"/>
      <c r="G4" s="62"/>
      <c r="H4" s="63" t="s">
        <v>39</v>
      </c>
      <c r="I4" s="64">
        <v>1.29</v>
      </c>
      <c r="J4" s="62">
        <f t="shared" si="0"/>
        <v>129</v>
      </c>
      <c r="K4" s="65">
        <v>5302</v>
      </c>
      <c r="L4" s="62">
        <v>5475</v>
      </c>
      <c r="M4" s="62">
        <v>5555</v>
      </c>
      <c r="N4" s="62">
        <f t="shared" si="1"/>
        <v>-253</v>
      </c>
      <c r="O4" s="66">
        <f t="shared" si="2"/>
        <v>-4.5544554455445543E-2</v>
      </c>
      <c r="P4" s="67">
        <v>4102.3999999999996</v>
      </c>
      <c r="Q4" s="62">
        <v>1784</v>
      </c>
      <c r="R4" s="62">
        <v>1708</v>
      </c>
      <c r="S4" s="62">
        <f t="shared" si="3"/>
        <v>76</v>
      </c>
      <c r="T4" s="66">
        <f t="shared" si="4"/>
        <v>4.449648711943794E-2</v>
      </c>
      <c r="U4" s="65">
        <v>1760</v>
      </c>
      <c r="V4" s="62">
        <v>1684</v>
      </c>
      <c r="W4" s="62">
        <f t="shared" si="5"/>
        <v>76</v>
      </c>
      <c r="X4" s="66">
        <f t="shared" si="6"/>
        <v>4.5130641330166268E-2</v>
      </c>
      <c r="Y4" s="68">
        <f t="shared" si="7"/>
        <v>13.643410852713178</v>
      </c>
      <c r="Z4" s="69">
        <v>2645</v>
      </c>
      <c r="AA4" s="62">
        <v>2060</v>
      </c>
      <c r="AB4" s="62">
        <v>250</v>
      </c>
      <c r="AC4" s="62">
        <f t="shared" si="8"/>
        <v>2310</v>
      </c>
      <c r="AD4" s="66">
        <f t="shared" si="9"/>
        <v>0.87334593572778829</v>
      </c>
      <c r="AE4" s="61">
        <f t="shared" si="10"/>
        <v>1.0384612791055747</v>
      </c>
      <c r="AF4" s="70">
        <v>235</v>
      </c>
      <c r="AG4" s="66">
        <f t="shared" si="11"/>
        <v>8.8846880907372403E-2</v>
      </c>
      <c r="AH4" s="71">
        <f t="shared" si="12"/>
        <v>0.90660082558543265</v>
      </c>
      <c r="AI4" s="62">
        <v>65</v>
      </c>
      <c r="AJ4" s="62">
        <v>0</v>
      </c>
      <c r="AK4" s="62">
        <f t="shared" si="13"/>
        <v>65</v>
      </c>
      <c r="AL4" s="66">
        <f t="shared" si="14"/>
        <v>2.4574669187145556E-2</v>
      </c>
      <c r="AM4" s="61">
        <f t="shared" si="15"/>
        <v>0.47829251045437049</v>
      </c>
      <c r="AN4" s="62">
        <v>25</v>
      </c>
      <c r="AO4" s="72" t="s">
        <v>38</v>
      </c>
      <c r="AP4" s="9" t="s">
        <v>38</v>
      </c>
      <c r="AQ4" s="58"/>
      <c r="AR4" s="11"/>
    </row>
    <row r="5" spans="1:44" ht="12.75" customHeight="1">
      <c r="A5" s="59"/>
      <c r="B5" s="60">
        <v>5370001.04</v>
      </c>
      <c r="C5" s="61"/>
      <c r="D5" s="9"/>
      <c r="E5" s="62"/>
      <c r="F5" s="62"/>
      <c r="G5" s="62"/>
      <c r="H5" s="63" t="s">
        <v>40</v>
      </c>
      <c r="I5" s="64">
        <v>1.7</v>
      </c>
      <c r="J5" s="62">
        <f t="shared" si="0"/>
        <v>170</v>
      </c>
      <c r="K5" s="65">
        <v>6305</v>
      </c>
      <c r="L5" s="62">
        <v>6223</v>
      </c>
      <c r="M5" s="62">
        <v>5866</v>
      </c>
      <c r="N5" s="62">
        <f t="shared" si="1"/>
        <v>439</v>
      </c>
      <c r="O5" s="66">
        <f t="shared" si="2"/>
        <v>7.4838049778383903E-2</v>
      </c>
      <c r="P5" s="67">
        <v>3702.5</v>
      </c>
      <c r="Q5" s="62">
        <v>1930</v>
      </c>
      <c r="R5" s="62">
        <v>1722</v>
      </c>
      <c r="S5" s="62">
        <f t="shared" si="3"/>
        <v>208</v>
      </c>
      <c r="T5" s="66">
        <f t="shared" si="4"/>
        <v>0.1207897793263647</v>
      </c>
      <c r="U5" s="65">
        <v>1897</v>
      </c>
      <c r="V5" s="62">
        <v>1678</v>
      </c>
      <c r="W5" s="62">
        <f t="shared" si="5"/>
        <v>219</v>
      </c>
      <c r="X5" s="66">
        <f t="shared" si="6"/>
        <v>0.13051251489868892</v>
      </c>
      <c r="Y5" s="68">
        <f t="shared" si="7"/>
        <v>11.158823529411764</v>
      </c>
      <c r="Z5" s="69">
        <v>2910</v>
      </c>
      <c r="AA5" s="62">
        <v>2315</v>
      </c>
      <c r="AB5" s="62">
        <v>265</v>
      </c>
      <c r="AC5" s="62">
        <f t="shared" si="8"/>
        <v>2580</v>
      </c>
      <c r="AD5" s="66">
        <f t="shared" si="9"/>
        <v>0.88659793814432986</v>
      </c>
      <c r="AE5" s="61">
        <f t="shared" si="10"/>
        <v>1.0542187136080023</v>
      </c>
      <c r="AF5" s="70">
        <v>235</v>
      </c>
      <c r="AG5" s="66">
        <f t="shared" si="11"/>
        <v>8.0756013745704472E-2</v>
      </c>
      <c r="AH5" s="71">
        <f t="shared" si="12"/>
        <v>0.82404095658882115</v>
      </c>
      <c r="AI5" s="62">
        <v>60</v>
      </c>
      <c r="AJ5" s="62">
        <v>15</v>
      </c>
      <c r="AK5" s="62">
        <f t="shared" si="13"/>
        <v>75</v>
      </c>
      <c r="AL5" s="66">
        <f t="shared" si="14"/>
        <v>2.5773195876288658E-2</v>
      </c>
      <c r="AM5" s="61">
        <f t="shared" si="15"/>
        <v>0.50161922686431792</v>
      </c>
      <c r="AN5" s="62">
        <v>25</v>
      </c>
      <c r="AO5" s="72" t="s">
        <v>38</v>
      </c>
      <c r="AP5" s="9" t="s">
        <v>38</v>
      </c>
      <c r="AQ5" s="58"/>
      <c r="AR5" s="11"/>
    </row>
    <row r="6" spans="1:44" ht="12.75" customHeight="1">
      <c r="A6" s="59"/>
      <c r="B6" s="60">
        <v>5370001.0499999998</v>
      </c>
      <c r="C6" s="61"/>
      <c r="D6" s="9"/>
      <c r="E6" s="62"/>
      <c r="F6" s="62"/>
      <c r="G6" s="62"/>
      <c r="H6" s="63" t="s">
        <v>41</v>
      </c>
      <c r="I6" s="64">
        <v>1.55</v>
      </c>
      <c r="J6" s="62">
        <f t="shared" si="0"/>
        <v>155</v>
      </c>
      <c r="K6" s="65">
        <v>5344</v>
      </c>
      <c r="L6" s="62">
        <v>4695</v>
      </c>
      <c r="M6" s="62">
        <v>3719</v>
      </c>
      <c r="N6" s="62">
        <f t="shared" si="1"/>
        <v>1625</v>
      </c>
      <c r="O6" s="66">
        <f t="shared" si="2"/>
        <v>0.43694541543425652</v>
      </c>
      <c r="P6" s="67">
        <v>3443.7</v>
      </c>
      <c r="Q6" s="62">
        <v>1624</v>
      </c>
      <c r="R6" s="62">
        <v>1179</v>
      </c>
      <c r="S6" s="62">
        <f t="shared" si="3"/>
        <v>445</v>
      </c>
      <c r="T6" s="66">
        <f t="shared" si="4"/>
        <v>0.37743850720949956</v>
      </c>
      <c r="U6" s="65">
        <v>1619</v>
      </c>
      <c r="V6" s="62">
        <v>1170</v>
      </c>
      <c r="W6" s="62">
        <f t="shared" si="5"/>
        <v>449</v>
      </c>
      <c r="X6" s="66">
        <f t="shared" si="6"/>
        <v>0.38376068376068379</v>
      </c>
      <c r="Y6" s="68">
        <f t="shared" si="7"/>
        <v>10.445161290322581</v>
      </c>
      <c r="Z6" s="69">
        <v>2250</v>
      </c>
      <c r="AA6" s="62">
        <v>1740</v>
      </c>
      <c r="AB6" s="62">
        <v>195</v>
      </c>
      <c r="AC6" s="62">
        <f t="shared" si="8"/>
        <v>1935</v>
      </c>
      <c r="AD6" s="66">
        <f t="shared" si="9"/>
        <v>0.86</v>
      </c>
      <c r="AE6" s="61">
        <f t="shared" si="10"/>
        <v>1.0225921521997623</v>
      </c>
      <c r="AF6" s="70">
        <v>260</v>
      </c>
      <c r="AG6" s="66">
        <f t="shared" si="11"/>
        <v>0.11555555555555555</v>
      </c>
      <c r="AH6" s="71">
        <f t="shared" si="12"/>
        <v>1.1791383219954648</v>
      </c>
      <c r="AI6" s="62">
        <v>25</v>
      </c>
      <c r="AJ6" s="62">
        <v>10</v>
      </c>
      <c r="AK6" s="62">
        <f t="shared" si="13"/>
        <v>35</v>
      </c>
      <c r="AL6" s="66">
        <f t="shared" si="14"/>
        <v>1.5555555555555555E-2</v>
      </c>
      <c r="AM6" s="61">
        <f t="shared" si="15"/>
        <v>0.30275507114744171</v>
      </c>
      <c r="AN6" s="62">
        <v>20</v>
      </c>
      <c r="AO6" s="72" t="s">
        <v>38</v>
      </c>
      <c r="AP6" s="9" t="s">
        <v>38</v>
      </c>
      <c r="AQ6" s="58"/>
      <c r="AR6" s="11"/>
    </row>
    <row r="7" spans="1:44" ht="12.75" customHeight="1">
      <c r="A7" s="59"/>
      <c r="B7" s="60">
        <v>5370001.0599999996</v>
      </c>
      <c r="C7" s="61"/>
      <c r="D7" s="9"/>
      <c r="E7" s="62"/>
      <c r="F7" s="62"/>
      <c r="G7" s="62"/>
      <c r="H7" s="63" t="s">
        <v>42</v>
      </c>
      <c r="I7" s="64">
        <v>1.48</v>
      </c>
      <c r="J7" s="62">
        <f t="shared" si="0"/>
        <v>148</v>
      </c>
      <c r="K7" s="65">
        <v>5191</v>
      </c>
      <c r="L7" s="62">
        <v>5411</v>
      </c>
      <c r="M7" s="62">
        <v>5534</v>
      </c>
      <c r="N7" s="62">
        <f t="shared" si="1"/>
        <v>-343</v>
      </c>
      <c r="O7" s="66">
        <f t="shared" si="2"/>
        <v>-6.1980484279002532E-2</v>
      </c>
      <c r="P7" s="67">
        <v>3511</v>
      </c>
      <c r="Q7" s="62">
        <v>1623</v>
      </c>
      <c r="R7" s="62">
        <v>1613</v>
      </c>
      <c r="S7" s="62">
        <f t="shared" si="3"/>
        <v>10</v>
      </c>
      <c r="T7" s="66">
        <f t="shared" si="4"/>
        <v>6.1996280223186612E-3</v>
      </c>
      <c r="U7" s="65">
        <v>1609</v>
      </c>
      <c r="V7" s="62">
        <v>1597</v>
      </c>
      <c r="W7" s="62">
        <f t="shared" si="5"/>
        <v>12</v>
      </c>
      <c r="X7" s="66">
        <f t="shared" si="6"/>
        <v>7.5140889167188479E-3</v>
      </c>
      <c r="Y7" s="68">
        <f t="shared" si="7"/>
        <v>10.871621621621621</v>
      </c>
      <c r="Z7" s="69">
        <v>2550</v>
      </c>
      <c r="AA7" s="62">
        <v>2065</v>
      </c>
      <c r="AB7" s="62">
        <v>200</v>
      </c>
      <c r="AC7" s="62">
        <f t="shared" si="8"/>
        <v>2265</v>
      </c>
      <c r="AD7" s="66">
        <f t="shared" si="9"/>
        <v>0.88823529411764701</v>
      </c>
      <c r="AE7" s="61">
        <f t="shared" si="10"/>
        <v>1.0561656291529691</v>
      </c>
      <c r="AF7" s="70">
        <v>180</v>
      </c>
      <c r="AG7" s="66">
        <f t="shared" si="11"/>
        <v>7.0588235294117646E-2</v>
      </c>
      <c r="AH7" s="71">
        <f t="shared" si="12"/>
        <v>0.72028811524609837</v>
      </c>
      <c r="AI7" s="62">
        <v>75</v>
      </c>
      <c r="AJ7" s="62">
        <v>0</v>
      </c>
      <c r="AK7" s="62">
        <f t="shared" si="13"/>
        <v>75</v>
      </c>
      <c r="AL7" s="66">
        <f t="shared" si="14"/>
        <v>2.9411764705882353E-2</v>
      </c>
      <c r="AM7" s="61">
        <f t="shared" si="15"/>
        <v>0.57243605889222171</v>
      </c>
      <c r="AN7" s="62">
        <v>15</v>
      </c>
      <c r="AO7" s="72" t="s">
        <v>38</v>
      </c>
      <c r="AP7" s="9" t="s">
        <v>38</v>
      </c>
      <c r="AQ7" s="58"/>
      <c r="AR7" s="11"/>
    </row>
    <row r="8" spans="1:44" ht="12.75" customHeight="1">
      <c r="A8" s="59"/>
      <c r="B8" s="60">
        <v>5370001.0700000003</v>
      </c>
      <c r="C8" s="61"/>
      <c r="D8" s="9"/>
      <c r="E8" s="62"/>
      <c r="F8" s="62"/>
      <c r="G8" s="62"/>
      <c r="H8" s="63" t="s">
        <v>43</v>
      </c>
      <c r="I8" s="64">
        <v>0.76</v>
      </c>
      <c r="J8" s="62">
        <f t="shared" si="0"/>
        <v>76</v>
      </c>
      <c r="K8" s="65">
        <v>3725</v>
      </c>
      <c r="L8" s="62">
        <v>3713</v>
      </c>
      <c r="M8" s="62">
        <v>3852</v>
      </c>
      <c r="N8" s="62">
        <f t="shared" si="1"/>
        <v>-127</v>
      </c>
      <c r="O8" s="66">
        <f t="shared" si="2"/>
        <v>-3.2969885773624093E-2</v>
      </c>
      <c r="P8" s="67">
        <v>4922.7</v>
      </c>
      <c r="Q8" s="62">
        <v>1274</v>
      </c>
      <c r="R8" s="62">
        <v>1263</v>
      </c>
      <c r="S8" s="62">
        <f t="shared" si="3"/>
        <v>11</v>
      </c>
      <c r="T8" s="66">
        <f t="shared" si="4"/>
        <v>8.7094220110847196E-3</v>
      </c>
      <c r="U8" s="65">
        <v>1268</v>
      </c>
      <c r="V8" s="62">
        <v>1246</v>
      </c>
      <c r="W8" s="62">
        <f t="shared" si="5"/>
        <v>22</v>
      </c>
      <c r="X8" s="66">
        <f t="shared" si="6"/>
        <v>1.7656500802568219E-2</v>
      </c>
      <c r="Y8" s="68">
        <f t="shared" si="7"/>
        <v>16.684210526315791</v>
      </c>
      <c r="Z8" s="69">
        <v>1585</v>
      </c>
      <c r="AA8" s="62">
        <v>1165</v>
      </c>
      <c r="AB8" s="62">
        <v>155</v>
      </c>
      <c r="AC8" s="62">
        <f t="shared" si="8"/>
        <v>1320</v>
      </c>
      <c r="AD8" s="66">
        <f t="shared" si="9"/>
        <v>0.83280757097791802</v>
      </c>
      <c r="AE8" s="61">
        <f t="shared" si="10"/>
        <v>0.99025870508670399</v>
      </c>
      <c r="AF8" s="70">
        <v>225</v>
      </c>
      <c r="AG8" s="66">
        <f t="shared" si="11"/>
        <v>0.14195583596214512</v>
      </c>
      <c r="AH8" s="71">
        <f t="shared" si="12"/>
        <v>1.4485289383892359</v>
      </c>
      <c r="AI8" s="62">
        <v>20</v>
      </c>
      <c r="AJ8" s="62">
        <v>0</v>
      </c>
      <c r="AK8" s="62">
        <f t="shared" si="13"/>
        <v>20</v>
      </c>
      <c r="AL8" s="66">
        <f t="shared" si="14"/>
        <v>1.2618296529968454E-2</v>
      </c>
      <c r="AM8" s="61">
        <f t="shared" si="15"/>
        <v>0.24558770980865033</v>
      </c>
      <c r="AN8" s="62">
        <v>20</v>
      </c>
      <c r="AO8" s="72" t="s">
        <v>38</v>
      </c>
      <c r="AP8" s="9" t="s">
        <v>38</v>
      </c>
      <c r="AQ8" s="58"/>
      <c r="AR8" s="11"/>
    </row>
    <row r="9" spans="1:44" ht="12.75" customHeight="1">
      <c r="A9" s="59"/>
      <c r="B9" s="60">
        <v>5370001.0800000001</v>
      </c>
      <c r="C9" s="61"/>
      <c r="D9" s="61"/>
      <c r="E9" s="62"/>
      <c r="F9" s="62"/>
      <c r="G9" s="62"/>
      <c r="H9" s="63" t="s">
        <v>44</v>
      </c>
      <c r="I9" s="64">
        <v>1.64</v>
      </c>
      <c r="J9" s="62">
        <f t="shared" si="0"/>
        <v>164</v>
      </c>
      <c r="K9" s="65">
        <v>6556</v>
      </c>
      <c r="L9" s="62">
        <v>6125</v>
      </c>
      <c r="M9" s="62">
        <v>5891</v>
      </c>
      <c r="N9" s="62">
        <f t="shared" si="1"/>
        <v>665</v>
      </c>
      <c r="O9" s="66">
        <f t="shared" si="2"/>
        <v>0.11288406043116618</v>
      </c>
      <c r="P9" s="67">
        <v>4001.5</v>
      </c>
      <c r="Q9" s="62">
        <v>2063</v>
      </c>
      <c r="R9" s="62">
        <v>1797</v>
      </c>
      <c r="S9" s="62">
        <f t="shared" si="3"/>
        <v>266</v>
      </c>
      <c r="T9" s="66">
        <f t="shared" si="4"/>
        <v>0.14802448525319978</v>
      </c>
      <c r="U9" s="65">
        <v>2051</v>
      </c>
      <c r="V9" s="62">
        <v>1770</v>
      </c>
      <c r="W9" s="62">
        <f t="shared" si="5"/>
        <v>281</v>
      </c>
      <c r="X9" s="66">
        <f t="shared" si="6"/>
        <v>0.15875706214689267</v>
      </c>
      <c r="Y9" s="68">
        <f t="shared" si="7"/>
        <v>12.50609756097561</v>
      </c>
      <c r="Z9" s="69">
        <v>3235</v>
      </c>
      <c r="AA9" s="62">
        <v>2590</v>
      </c>
      <c r="AB9" s="62">
        <v>310</v>
      </c>
      <c r="AC9" s="62">
        <f t="shared" si="8"/>
        <v>2900</v>
      </c>
      <c r="AD9" s="66">
        <f t="shared" si="9"/>
        <v>0.89644513137557957</v>
      </c>
      <c r="AE9" s="61">
        <f t="shared" si="10"/>
        <v>1.0659276235143633</v>
      </c>
      <c r="AF9" s="70">
        <v>290</v>
      </c>
      <c r="AG9" s="66">
        <f t="shared" si="11"/>
        <v>8.964451313755796E-2</v>
      </c>
      <c r="AH9" s="71">
        <f t="shared" si="12"/>
        <v>0.91473992997508125</v>
      </c>
      <c r="AI9" s="62">
        <v>30</v>
      </c>
      <c r="AJ9" s="62">
        <v>0</v>
      </c>
      <c r="AK9" s="62">
        <f t="shared" si="13"/>
        <v>30</v>
      </c>
      <c r="AL9" s="66">
        <f t="shared" si="14"/>
        <v>9.2735703245749607E-3</v>
      </c>
      <c r="AM9" s="61">
        <f t="shared" si="15"/>
        <v>0.18048988564762478</v>
      </c>
      <c r="AN9" s="62">
        <v>15</v>
      </c>
      <c r="AO9" s="72" t="s">
        <v>38</v>
      </c>
      <c r="AP9" s="9" t="s">
        <v>38</v>
      </c>
      <c r="AQ9" s="58"/>
      <c r="AR9" s="11"/>
    </row>
    <row r="10" spans="1:44" ht="12.75" customHeight="1">
      <c r="A10" s="59"/>
      <c r="B10" s="60">
        <v>5370001.0899999999</v>
      </c>
      <c r="C10" s="61"/>
      <c r="D10" s="61"/>
      <c r="E10" s="62"/>
      <c r="F10" s="62"/>
      <c r="G10" s="62"/>
      <c r="H10" s="63" t="s">
        <v>45</v>
      </c>
      <c r="I10" s="64">
        <v>1.97</v>
      </c>
      <c r="J10" s="62">
        <f t="shared" si="0"/>
        <v>197</v>
      </c>
      <c r="K10" s="65">
        <v>4566</v>
      </c>
      <c r="L10" s="62">
        <v>4445</v>
      </c>
      <c r="M10" s="62">
        <v>4007</v>
      </c>
      <c r="N10" s="62">
        <f t="shared" si="1"/>
        <v>559</v>
      </c>
      <c r="O10" s="66">
        <f t="shared" si="2"/>
        <v>0.13950586473671076</v>
      </c>
      <c r="P10" s="67">
        <v>2318</v>
      </c>
      <c r="Q10" s="62">
        <v>1406</v>
      </c>
      <c r="R10" s="62">
        <v>1273</v>
      </c>
      <c r="S10" s="62">
        <f t="shared" si="3"/>
        <v>133</v>
      </c>
      <c r="T10" s="66">
        <f t="shared" si="4"/>
        <v>0.1044776119402985</v>
      </c>
      <c r="U10" s="65">
        <v>1389</v>
      </c>
      <c r="V10" s="62">
        <v>1243</v>
      </c>
      <c r="W10" s="62">
        <f t="shared" si="5"/>
        <v>146</v>
      </c>
      <c r="X10" s="66">
        <f t="shared" si="6"/>
        <v>0.11745776347546259</v>
      </c>
      <c r="Y10" s="68">
        <f t="shared" si="7"/>
        <v>7.0507614213197973</v>
      </c>
      <c r="Z10" s="69">
        <v>2155</v>
      </c>
      <c r="AA10" s="62">
        <v>1725</v>
      </c>
      <c r="AB10" s="62">
        <v>135</v>
      </c>
      <c r="AC10" s="62">
        <f t="shared" si="8"/>
        <v>1860</v>
      </c>
      <c r="AD10" s="66">
        <f t="shared" si="9"/>
        <v>0.86310904872389793</v>
      </c>
      <c r="AE10" s="61">
        <f t="shared" si="10"/>
        <v>1.026288999671698</v>
      </c>
      <c r="AF10" s="70">
        <v>215</v>
      </c>
      <c r="AG10" s="66">
        <f t="shared" si="11"/>
        <v>9.9767981438515077E-2</v>
      </c>
      <c r="AH10" s="71">
        <f t="shared" si="12"/>
        <v>1.0180406269236233</v>
      </c>
      <c r="AI10" s="62">
        <v>45</v>
      </c>
      <c r="AJ10" s="62">
        <v>15</v>
      </c>
      <c r="AK10" s="62">
        <f t="shared" si="13"/>
        <v>60</v>
      </c>
      <c r="AL10" s="66">
        <f t="shared" si="14"/>
        <v>2.7842227378190254E-2</v>
      </c>
      <c r="AM10" s="61">
        <f t="shared" si="15"/>
        <v>0.54188842697917972</v>
      </c>
      <c r="AN10" s="62">
        <v>15</v>
      </c>
      <c r="AO10" s="72" t="s">
        <v>38</v>
      </c>
      <c r="AP10" s="9" t="s">
        <v>38</v>
      </c>
      <c r="AQ10" s="58"/>
      <c r="AR10" s="11"/>
    </row>
    <row r="11" spans="1:44" ht="12.75" customHeight="1">
      <c r="A11" s="59"/>
      <c r="B11" s="60">
        <v>5370002.0099999998</v>
      </c>
      <c r="C11" s="61"/>
      <c r="D11" s="61"/>
      <c r="E11" s="62"/>
      <c r="F11" s="62"/>
      <c r="G11" s="62"/>
      <c r="H11" s="63" t="s">
        <v>46</v>
      </c>
      <c r="I11" s="64">
        <v>1.48</v>
      </c>
      <c r="J11" s="62">
        <f t="shared" si="0"/>
        <v>148</v>
      </c>
      <c r="K11" s="65">
        <v>5122</v>
      </c>
      <c r="L11" s="62">
        <v>5079</v>
      </c>
      <c r="M11" s="62">
        <v>4160</v>
      </c>
      <c r="N11" s="62">
        <f t="shared" si="1"/>
        <v>962</v>
      </c>
      <c r="O11" s="66">
        <f t="shared" si="2"/>
        <v>0.23125000000000001</v>
      </c>
      <c r="P11" s="67">
        <v>3450.3</v>
      </c>
      <c r="Q11" s="62">
        <v>1639</v>
      </c>
      <c r="R11" s="62">
        <v>1298</v>
      </c>
      <c r="S11" s="62">
        <f t="shared" si="3"/>
        <v>341</v>
      </c>
      <c r="T11" s="66">
        <f t="shared" si="4"/>
        <v>0.26271186440677968</v>
      </c>
      <c r="U11" s="65">
        <v>1614</v>
      </c>
      <c r="V11" s="62">
        <v>1276</v>
      </c>
      <c r="W11" s="62">
        <f t="shared" si="5"/>
        <v>338</v>
      </c>
      <c r="X11" s="66">
        <f t="shared" si="6"/>
        <v>0.26489028213166144</v>
      </c>
      <c r="Y11" s="68">
        <f t="shared" si="7"/>
        <v>10.905405405405405</v>
      </c>
      <c r="Z11" s="69">
        <v>2520</v>
      </c>
      <c r="AA11" s="62">
        <v>1995</v>
      </c>
      <c r="AB11" s="62">
        <v>205</v>
      </c>
      <c r="AC11" s="62">
        <f t="shared" si="8"/>
        <v>2200</v>
      </c>
      <c r="AD11" s="66">
        <f t="shared" si="9"/>
        <v>0.87301587301587302</v>
      </c>
      <c r="AE11" s="61">
        <f t="shared" si="10"/>
        <v>1.0380688145254138</v>
      </c>
      <c r="AF11" s="70">
        <v>250</v>
      </c>
      <c r="AG11" s="66">
        <f t="shared" si="11"/>
        <v>9.9206349206349201E-2</v>
      </c>
      <c r="AH11" s="71">
        <f t="shared" si="12"/>
        <v>1.0123096857790734</v>
      </c>
      <c r="AI11" s="62">
        <v>25</v>
      </c>
      <c r="AJ11" s="62">
        <v>10</v>
      </c>
      <c r="AK11" s="62">
        <f t="shared" si="13"/>
        <v>35</v>
      </c>
      <c r="AL11" s="66">
        <f t="shared" si="14"/>
        <v>1.3888888888888888E-2</v>
      </c>
      <c r="AM11" s="61">
        <f t="shared" si="15"/>
        <v>0.27031702781021577</v>
      </c>
      <c r="AN11" s="62">
        <v>30</v>
      </c>
      <c r="AO11" s="72" t="s">
        <v>38</v>
      </c>
      <c r="AP11" s="9" t="s">
        <v>38</v>
      </c>
      <c r="AQ11" s="58"/>
      <c r="AR11" s="11"/>
    </row>
    <row r="12" spans="1:44" ht="12.75" customHeight="1">
      <c r="A12" s="59"/>
      <c r="B12" s="60">
        <v>5370002.0300000003</v>
      </c>
      <c r="C12" s="61"/>
      <c r="D12" s="9"/>
      <c r="E12" s="62"/>
      <c r="F12" s="62"/>
      <c r="G12" s="62"/>
      <c r="H12" s="63" t="s">
        <v>48</v>
      </c>
      <c r="I12" s="64">
        <v>0.77</v>
      </c>
      <c r="J12" s="62">
        <f t="shared" si="0"/>
        <v>77</v>
      </c>
      <c r="K12" s="65">
        <v>3069</v>
      </c>
      <c r="L12" s="62">
        <v>3066</v>
      </c>
      <c r="M12" s="62">
        <v>3220</v>
      </c>
      <c r="N12" s="62">
        <f t="shared" si="1"/>
        <v>-151</v>
      </c>
      <c r="O12" s="66">
        <f t="shared" si="2"/>
        <v>-4.6894409937888196E-2</v>
      </c>
      <c r="P12" s="67">
        <v>3979</v>
      </c>
      <c r="Q12" s="62">
        <v>1095</v>
      </c>
      <c r="R12" s="62">
        <v>1080</v>
      </c>
      <c r="S12" s="62">
        <f t="shared" si="3"/>
        <v>15</v>
      </c>
      <c r="T12" s="66">
        <f t="shared" si="4"/>
        <v>1.3888888888888888E-2</v>
      </c>
      <c r="U12" s="65">
        <v>1082</v>
      </c>
      <c r="V12" s="62">
        <v>1071</v>
      </c>
      <c r="W12" s="62">
        <f t="shared" si="5"/>
        <v>11</v>
      </c>
      <c r="X12" s="66">
        <f t="shared" si="6"/>
        <v>1.027077497665733E-2</v>
      </c>
      <c r="Y12" s="68">
        <f t="shared" si="7"/>
        <v>14.051948051948052</v>
      </c>
      <c r="Z12" s="69">
        <v>1345</v>
      </c>
      <c r="AA12" s="62">
        <v>1040</v>
      </c>
      <c r="AB12" s="62">
        <v>120</v>
      </c>
      <c r="AC12" s="62">
        <f t="shared" si="8"/>
        <v>1160</v>
      </c>
      <c r="AD12" s="66">
        <f t="shared" si="9"/>
        <v>0.86245353159851301</v>
      </c>
      <c r="AE12" s="61">
        <f t="shared" si="10"/>
        <v>1.025509550057685</v>
      </c>
      <c r="AF12" s="70">
        <v>135</v>
      </c>
      <c r="AG12" s="66">
        <f t="shared" si="11"/>
        <v>0.10037174721189591</v>
      </c>
      <c r="AH12" s="71">
        <f t="shared" si="12"/>
        <v>1.0242015021622031</v>
      </c>
      <c r="AI12" s="62">
        <v>30</v>
      </c>
      <c r="AJ12" s="62">
        <v>10</v>
      </c>
      <c r="AK12" s="62">
        <f t="shared" si="13"/>
        <v>40</v>
      </c>
      <c r="AL12" s="66">
        <f t="shared" si="14"/>
        <v>2.9739776951672861E-2</v>
      </c>
      <c r="AM12" s="61">
        <f t="shared" si="15"/>
        <v>0.57882010415867768</v>
      </c>
      <c r="AN12" s="62">
        <v>25</v>
      </c>
      <c r="AO12" s="72" t="s">
        <v>38</v>
      </c>
      <c r="AP12" s="9" t="s">
        <v>38</v>
      </c>
      <c r="AQ12" s="58"/>
      <c r="AR12" s="11"/>
    </row>
    <row r="13" spans="1:44" ht="12.75" customHeight="1">
      <c r="A13" s="59"/>
      <c r="B13" s="60">
        <v>5370002.04</v>
      </c>
      <c r="C13" s="61"/>
      <c r="D13" s="61"/>
      <c r="E13" s="62"/>
      <c r="F13" s="62"/>
      <c r="G13" s="62"/>
      <c r="H13" s="63" t="s">
        <v>49</v>
      </c>
      <c r="I13" s="64">
        <v>0.98</v>
      </c>
      <c r="J13" s="62">
        <f t="shared" si="0"/>
        <v>98</v>
      </c>
      <c r="K13" s="65">
        <v>4629</v>
      </c>
      <c r="L13" s="62">
        <v>4790</v>
      </c>
      <c r="M13" s="62">
        <v>4902</v>
      </c>
      <c r="N13" s="62">
        <f t="shared" si="1"/>
        <v>-273</v>
      </c>
      <c r="O13" s="66">
        <f t="shared" si="2"/>
        <v>-5.5691554467564262E-2</v>
      </c>
      <c r="P13" s="67">
        <v>4706.2</v>
      </c>
      <c r="Q13" s="62">
        <v>1556</v>
      </c>
      <c r="R13" s="62">
        <v>1507</v>
      </c>
      <c r="S13" s="62">
        <f t="shared" si="3"/>
        <v>49</v>
      </c>
      <c r="T13" s="66">
        <f t="shared" si="4"/>
        <v>3.2514930325149301E-2</v>
      </c>
      <c r="U13" s="65">
        <v>1541</v>
      </c>
      <c r="V13" s="62">
        <v>1477</v>
      </c>
      <c r="W13" s="62">
        <f t="shared" si="5"/>
        <v>64</v>
      </c>
      <c r="X13" s="66">
        <f t="shared" si="6"/>
        <v>4.3331076506431955E-2</v>
      </c>
      <c r="Y13" s="68">
        <f t="shared" si="7"/>
        <v>15.724489795918368</v>
      </c>
      <c r="Z13" s="69">
        <v>2240</v>
      </c>
      <c r="AA13" s="62">
        <v>1700</v>
      </c>
      <c r="AB13" s="62">
        <v>210</v>
      </c>
      <c r="AC13" s="62">
        <f t="shared" si="8"/>
        <v>1910</v>
      </c>
      <c r="AD13" s="66">
        <f t="shared" si="9"/>
        <v>0.8526785714285714</v>
      </c>
      <c r="AE13" s="61">
        <f t="shared" si="10"/>
        <v>1.0138865296415831</v>
      </c>
      <c r="AF13" s="70">
        <v>255</v>
      </c>
      <c r="AG13" s="66">
        <f t="shared" si="11"/>
        <v>0.11383928571428571</v>
      </c>
      <c r="AH13" s="71">
        <f t="shared" si="12"/>
        <v>1.1616253644314869</v>
      </c>
      <c r="AI13" s="62">
        <v>40</v>
      </c>
      <c r="AJ13" s="62">
        <v>15</v>
      </c>
      <c r="AK13" s="62">
        <f t="shared" si="13"/>
        <v>55</v>
      </c>
      <c r="AL13" s="66">
        <f t="shared" si="14"/>
        <v>2.4553571428571428E-2</v>
      </c>
      <c r="AM13" s="61">
        <f t="shared" si="15"/>
        <v>0.47788188845020296</v>
      </c>
      <c r="AN13" s="62">
        <v>20</v>
      </c>
      <c r="AO13" s="72" t="s">
        <v>38</v>
      </c>
      <c r="AP13" s="9" t="s">
        <v>38</v>
      </c>
      <c r="AQ13" s="58"/>
      <c r="AR13" s="11"/>
    </row>
    <row r="14" spans="1:44" ht="12.75" customHeight="1">
      <c r="A14" s="59"/>
      <c r="B14" s="60">
        <v>5370002.0499999998</v>
      </c>
      <c r="C14" s="61">
        <v>5370002.0199999996</v>
      </c>
      <c r="D14" s="9">
        <v>0.67697177200000003</v>
      </c>
      <c r="E14" s="62">
        <v>8029</v>
      </c>
      <c r="F14" s="62">
        <v>2844</v>
      </c>
      <c r="G14" s="62">
        <v>2780</v>
      </c>
      <c r="H14" s="60"/>
      <c r="I14" s="64">
        <v>1.96</v>
      </c>
      <c r="J14" s="62">
        <f t="shared" si="0"/>
        <v>196</v>
      </c>
      <c r="K14" s="65">
        <v>7625</v>
      </c>
      <c r="L14" s="62">
        <v>6138</v>
      </c>
      <c r="M14" s="62">
        <f t="shared" ref="M14:M15" si="16">D14*E14</f>
        <v>5435.4063573880003</v>
      </c>
      <c r="N14" s="62">
        <f t="shared" si="1"/>
        <v>2189.5936426119997</v>
      </c>
      <c r="O14" s="66">
        <f t="shared" si="2"/>
        <v>0.40283899650590521</v>
      </c>
      <c r="P14" s="67">
        <v>3882.4</v>
      </c>
      <c r="Q14" s="62">
        <v>2315</v>
      </c>
      <c r="R14" s="62">
        <f t="shared" ref="R14:R15" si="17">D14*F14</f>
        <v>1925.307719568</v>
      </c>
      <c r="S14" s="62">
        <f t="shared" si="3"/>
        <v>389.69228043199996</v>
      </c>
      <c r="T14" s="66">
        <f t="shared" si="4"/>
        <v>0.20240519293167275</v>
      </c>
      <c r="U14" s="65">
        <v>2308</v>
      </c>
      <c r="V14" s="62">
        <f t="shared" ref="V14:V15" si="18">D14*G14</f>
        <v>1881.9815261600002</v>
      </c>
      <c r="W14" s="62">
        <f t="shared" si="5"/>
        <v>426.01847383999984</v>
      </c>
      <c r="X14" s="66">
        <f t="shared" si="6"/>
        <v>0.22636697965322167</v>
      </c>
      <c r="Y14" s="68">
        <f t="shared" si="7"/>
        <v>11.775510204081632</v>
      </c>
      <c r="Z14" s="69">
        <v>3595</v>
      </c>
      <c r="AA14" s="62">
        <v>2920</v>
      </c>
      <c r="AB14" s="62">
        <v>290</v>
      </c>
      <c r="AC14" s="62">
        <f t="shared" si="8"/>
        <v>3210</v>
      </c>
      <c r="AD14" s="66">
        <f t="shared" si="9"/>
        <v>0.89290681502086233</v>
      </c>
      <c r="AE14" s="61">
        <f t="shared" si="10"/>
        <v>1.061720350797696</v>
      </c>
      <c r="AF14" s="70">
        <v>295</v>
      </c>
      <c r="AG14" s="66">
        <f t="shared" si="11"/>
        <v>8.2058414464534074E-2</v>
      </c>
      <c r="AH14" s="71">
        <f t="shared" si="12"/>
        <v>0.83733075984218441</v>
      </c>
      <c r="AI14" s="62">
        <v>60</v>
      </c>
      <c r="AJ14" s="62">
        <v>10</v>
      </c>
      <c r="AK14" s="62">
        <f t="shared" si="13"/>
        <v>70</v>
      </c>
      <c r="AL14" s="66">
        <f t="shared" si="14"/>
        <v>1.9471488178025034E-2</v>
      </c>
      <c r="AM14" s="61">
        <f t="shared" si="15"/>
        <v>0.37897018641543467</v>
      </c>
      <c r="AN14" s="62">
        <v>30</v>
      </c>
      <c r="AO14" s="72" t="s">
        <v>38</v>
      </c>
      <c r="AP14" s="9" t="s">
        <v>38</v>
      </c>
      <c r="AQ14" s="58" t="s">
        <v>279</v>
      </c>
      <c r="AR14" s="11"/>
    </row>
    <row r="15" spans="1:44" ht="12.75" customHeight="1">
      <c r="A15" s="59"/>
      <c r="B15" s="60">
        <v>5370002.0599999996</v>
      </c>
      <c r="C15" s="61">
        <v>5370002.0199999996</v>
      </c>
      <c r="D15" s="9">
        <v>0.32302822799999997</v>
      </c>
      <c r="E15" s="62">
        <v>8029</v>
      </c>
      <c r="F15" s="62">
        <v>2844</v>
      </c>
      <c r="G15" s="62">
        <v>2780</v>
      </c>
      <c r="H15" s="60"/>
      <c r="I15" s="64">
        <v>2.67</v>
      </c>
      <c r="J15" s="62">
        <f t="shared" si="0"/>
        <v>267</v>
      </c>
      <c r="K15" s="65">
        <v>3544</v>
      </c>
      <c r="L15" s="62">
        <v>2686</v>
      </c>
      <c r="M15" s="62">
        <f t="shared" si="16"/>
        <v>2593.5936426119997</v>
      </c>
      <c r="N15" s="62">
        <f t="shared" si="1"/>
        <v>950.40635738800029</v>
      </c>
      <c r="O15" s="66">
        <f t="shared" si="2"/>
        <v>0.36644381825012845</v>
      </c>
      <c r="P15" s="67">
        <v>1329.4</v>
      </c>
      <c r="Q15" s="62">
        <v>1444</v>
      </c>
      <c r="R15" s="62">
        <f t="shared" si="17"/>
        <v>918.69228043199996</v>
      </c>
      <c r="S15" s="62">
        <f t="shared" si="3"/>
        <v>525.30771956800004</v>
      </c>
      <c r="T15" s="66">
        <f t="shared" si="4"/>
        <v>0.57179942703010711</v>
      </c>
      <c r="U15" s="65">
        <v>1408</v>
      </c>
      <c r="V15" s="62">
        <f t="shared" si="18"/>
        <v>898.01847383999996</v>
      </c>
      <c r="W15" s="62">
        <f t="shared" si="5"/>
        <v>509.98152616000004</v>
      </c>
      <c r="X15" s="66">
        <f t="shared" si="6"/>
        <v>0.56789647542469546</v>
      </c>
      <c r="Y15" s="68">
        <f t="shared" si="7"/>
        <v>5.2734082397003741</v>
      </c>
      <c r="Z15" s="69">
        <v>1365</v>
      </c>
      <c r="AA15" s="62">
        <v>1150</v>
      </c>
      <c r="AB15" s="62">
        <v>85</v>
      </c>
      <c r="AC15" s="62">
        <f t="shared" si="8"/>
        <v>1235</v>
      </c>
      <c r="AD15" s="66">
        <f t="shared" si="9"/>
        <v>0.90476190476190477</v>
      </c>
      <c r="AE15" s="61">
        <f t="shared" si="10"/>
        <v>1.0758167714172471</v>
      </c>
      <c r="AF15" s="70">
        <v>85</v>
      </c>
      <c r="AG15" s="66">
        <f t="shared" si="11"/>
        <v>6.2271062271062272E-2</v>
      </c>
      <c r="AH15" s="71">
        <f t="shared" si="12"/>
        <v>0.63541900276594154</v>
      </c>
      <c r="AI15" s="62">
        <v>20</v>
      </c>
      <c r="AJ15" s="62">
        <v>10</v>
      </c>
      <c r="AK15" s="62">
        <f t="shared" si="13"/>
        <v>30</v>
      </c>
      <c r="AL15" s="66">
        <f t="shared" si="14"/>
        <v>2.197802197802198E-2</v>
      </c>
      <c r="AM15" s="61">
        <f t="shared" si="15"/>
        <v>0.42775441763374811</v>
      </c>
      <c r="AN15" s="62">
        <v>15</v>
      </c>
      <c r="AO15" s="72" t="s">
        <v>38</v>
      </c>
      <c r="AP15" s="9" t="s">
        <v>38</v>
      </c>
      <c r="AQ15" s="58" t="s">
        <v>279</v>
      </c>
      <c r="AR15" s="11"/>
    </row>
    <row r="16" spans="1:44" ht="12.75" customHeight="1">
      <c r="A16" s="59"/>
      <c r="B16" s="60">
        <v>5370003.0099999998</v>
      </c>
      <c r="C16" s="61"/>
      <c r="D16" s="9"/>
      <c r="E16" s="62"/>
      <c r="F16" s="62"/>
      <c r="G16" s="62"/>
      <c r="H16" s="63" t="s">
        <v>50</v>
      </c>
      <c r="I16" s="64">
        <v>1.22</v>
      </c>
      <c r="J16" s="62">
        <f t="shared" si="0"/>
        <v>122</v>
      </c>
      <c r="K16" s="65">
        <v>5224</v>
      </c>
      <c r="L16" s="62">
        <v>5257</v>
      </c>
      <c r="M16" s="62">
        <v>5343</v>
      </c>
      <c r="N16" s="62">
        <f t="shared" si="1"/>
        <v>-119</v>
      </c>
      <c r="O16" s="66">
        <f t="shared" si="2"/>
        <v>-2.2272131761182857E-2</v>
      </c>
      <c r="P16" s="67">
        <v>4292.8999999999996</v>
      </c>
      <c r="Q16" s="62">
        <v>1997</v>
      </c>
      <c r="R16" s="62">
        <v>1995</v>
      </c>
      <c r="S16" s="62">
        <f t="shared" si="3"/>
        <v>2</v>
      </c>
      <c r="T16" s="66">
        <f t="shared" si="4"/>
        <v>1.0025062656641604E-3</v>
      </c>
      <c r="U16" s="65">
        <v>1975</v>
      </c>
      <c r="V16" s="62">
        <v>1962</v>
      </c>
      <c r="W16" s="62">
        <f t="shared" si="5"/>
        <v>13</v>
      </c>
      <c r="X16" s="66">
        <f t="shared" si="6"/>
        <v>6.6258919469928644E-3</v>
      </c>
      <c r="Y16" s="68">
        <f t="shared" si="7"/>
        <v>16.188524590163933</v>
      </c>
      <c r="Z16" s="69">
        <v>2090</v>
      </c>
      <c r="AA16" s="62">
        <v>1635</v>
      </c>
      <c r="AB16" s="62">
        <v>120</v>
      </c>
      <c r="AC16" s="62">
        <f t="shared" si="8"/>
        <v>1755</v>
      </c>
      <c r="AD16" s="66">
        <f t="shared" si="9"/>
        <v>0.83971291866028708</v>
      </c>
      <c r="AE16" s="61">
        <f t="shared" si="10"/>
        <v>0.99846958223577542</v>
      </c>
      <c r="AF16" s="70">
        <v>240</v>
      </c>
      <c r="AG16" s="66">
        <f t="shared" si="11"/>
        <v>0.11483253588516747</v>
      </c>
      <c r="AH16" s="71">
        <f t="shared" si="12"/>
        <v>1.1717605702568108</v>
      </c>
      <c r="AI16" s="62">
        <v>45</v>
      </c>
      <c r="AJ16" s="62">
        <v>15</v>
      </c>
      <c r="AK16" s="62">
        <f t="shared" si="13"/>
        <v>60</v>
      </c>
      <c r="AL16" s="66">
        <f t="shared" si="14"/>
        <v>2.8708133971291867E-2</v>
      </c>
      <c r="AM16" s="61">
        <f t="shared" si="15"/>
        <v>0.55874141633499153</v>
      </c>
      <c r="AN16" s="62">
        <v>30</v>
      </c>
      <c r="AO16" s="72" t="s">
        <v>38</v>
      </c>
      <c r="AP16" s="9" t="s">
        <v>38</v>
      </c>
      <c r="AQ16" s="58"/>
      <c r="AR16" s="11"/>
    </row>
    <row r="17" spans="1:44" ht="12.75" customHeight="1">
      <c r="A17" s="59"/>
      <c r="B17" s="60">
        <v>5370003.0199999996</v>
      </c>
      <c r="C17" s="61"/>
      <c r="D17" s="61"/>
      <c r="E17" s="62"/>
      <c r="F17" s="62"/>
      <c r="G17" s="62"/>
      <c r="H17" s="63" t="s">
        <v>51</v>
      </c>
      <c r="I17" s="64">
        <v>0.87</v>
      </c>
      <c r="J17" s="62">
        <f t="shared" si="0"/>
        <v>87</v>
      </c>
      <c r="K17" s="65">
        <v>3494</v>
      </c>
      <c r="L17" s="62">
        <v>3445</v>
      </c>
      <c r="M17" s="62">
        <v>3660</v>
      </c>
      <c r="N17" s="62">
        <f t="shared" si="1"/>
        <v>-166</v>
      </c>
      <c r="O17" s="66">
        <f t="shared" si="2"/>
        <v>-4.5355191256830601E-2</v>
      </c>
      <c r="P17" s="67">
        <v>4013.8</v>
      </c>
      <c r="Q17" s="62">
        <v>1317</v>
      </c>
      <c r="R17" s="62">
        <v>1314</v>
      </c>
      <c r="S17" s="62">
        <f t="shared" si="3"/>
        <v>3</v>
      </c>
      <c r="T17" s="66">
        <f t="shared" si="4"/>
        <v>2.2831050228310501E-3</v>
      </c>
      <c r="U17" s="65">
        <v>1314</v>
      </c>
      <c r="V17" s="62">
        <v>1304</v>
      </c>
      <c r="W17" s="62">
        <f t="shared" si="5"/>
        <v>10</v>
      </c>
      <c r="X17" s="66">
        <f t="shared" si="6"/>
        <v>7.6687116564417178E-3</v>
      </c>
      <c r="Y17" s="68">
        <f t="shared" si="7"/>
        <v>15.103448275862069</v>
      </c>
      <c r="Z17" s="69">
        <v>1415</v>
      </c>
      <c r="AA17" s="62">
        <v>1130</v>
      </c>
      <c r="AB17" s="62">
        <v>95</v>
      </c>
      <c r="AC17" s="62">
        <f t="shared" si="8"/>
        <v>1225</v>
      </c>
      <c r="AD17" s="66">
        <f t="shared" si="9"/>
        <v>0.86572438162544174</v>
      </c>
      <c r="AE17" s="61">
        <f t="shared" si="10"/>
        <v>1.029398789090894</v>
      </c>
      <c r="AF17" s="70">
        <v>145</v>
      </c>
      <c r="AG17" s="66">
        <f t="shared" si="11"/>
        <v>0.10247349823321555</v>
      </c>
      <c r="AH17" s="71">
        <f t="shared" si="12"/>
        <v>1.0456479411552606</v>
      </c>
      <c r="AI17" s="62">
        <v>35</v>
      </c>
      <c r="AJ17" s="62">
        <v>10</v>
      </c>
      <c r="AK17" s="62">
        <f t="shared" si="13"/>
        <v>45</v>
      </c>
      <c r="AL17" s="66">
        <f t="shared" si="14"/>
        <v>3.1802120141342753E-2</v>
      </c>
      <c r="AM17" s="61">
        <f t="shared" si="15"/>
        <v>0.61895913081632448</v>
      </c>
      <c r="AN17" s="62">
        <v>10</v>
      </c>
      <c r="AO17" s="72" t="s">
        <v>38</v>
      </c>
      <c r="AP17" s="9" t="s">
        <v>38</v>
      </c>
      <c r="AQ17" s="58"/>
      <c r="AR17" s="11"/>
    </row>
    <row r="18" spans="1:44" ht="12.75" customHeight="1">
      <c r="A18" s="59"/>
      <c r="B18" s="60">
        <v>5370003.0300000003</v>
      </c>
      <c r="C18" s="61"/>
      <c r="D18" s="61"/>
      <c r="E18" s="62"/>
      <c r="F18" s="62"/>
      <c r="G18" s="62"/>
      <c r="H18" s="63" t="s">
        <v>52</v>
      </c>
      <c r="I18" s="64">
        <v>0.73</v>
      </c>
      <c r="J18" s="62">
        <f t="shared" si="0"/>
        <v>73</v>
      </c>
      <c r="K18" s="65">
        <v>3264</v>
      </c>
      <c r="L18" s="62">
        <v>2997</v>
      </c>
      <c r="M18" s="62">
        <v>3129</v>
      </c>
      <c r="N18" s="62">
        <f t="shared" si="1"/>
        <v>135</v>
      </c>
      <c r="O18" s="66">
        <f t="shared" si="2"/>
        <v>4.3144774688398849E-2</v>
      </c>
      <c r="P18" s="67">
        <v>4446.8999999999996</v>
      </c>
      <c r="Q18" s="62">
        <v>1108</v>
      </c>
      <c r="R18" s="62">
        <v>1053</v>
      </c>
      <c r="S18" s="62">
        <f t="shared" si="3"/>
        <v>55</v>
      </c>
      <c r="T18" s="66">
        <f t="shared" si="4"/>
        <v>5.2231718898385564E-2</v>
      </c>
      <c r="U18" s="65">
        <v>1099</v>
      </c>
      <c r="V18" s="62">
        <v>1034</v>
      </c>
      <c r="W18" s="62">
        <f t="shared" si="5"/>
        <v>65</v>
      </c>
      <c r="X18" s="66">
        <f t="shared" si="6"/>
        <v>6.286266924564797E-2</v>
      </c>
      <c r="Y18" s="68">
        <f t="shared" si="7"/>
        <v>15.054794520547945</v>
      </c>
      <c r="Z18" s="69">
        <v>1240</v>
      </c>
      <c r="AA18" s="62">
        <v>930</v>
      </c>
      <c r="AB18" s="62">
        <v>100</v>
      </c>
      <c r="AC18" s="62">
        <f t="shared" si="8"/>
        <v>1030</v>
      </c>
      <c r="AD18" s="66">
        <f t="shared" si="9"/>
        <v>0.83064516129032262</v>
      </c>
      <c r="AE18" s="61">
        <f t="shared" si="10"/>
        <v>0.98768746883510428</v>
      </c>
      <c r="AF18" s="70">
        <v>165</v>
      </c>
      <c r="AG18" s="66">
        <f t="shared" si="11"/>
        <v>0.13306451612903225</v>
      </c>
      <c r="AH18" s="71">
        <f t="shared" si="12"/>
        <v>1.357801184990125</v>
      </c>
      <c r="AI18" s="62">
        <v>30</v>
      </c>
      <c r="AJ18" s="62">
        <v>10</v>
      </c>
      <c r="AK18" s="62">
        <f t="shared" si="13"/>
        <v>40</v>
      </c>
      <c r="AL18" s="66">
        <f t="shared" si="14"/>
        <v>3.2258064516129031E-2</v>
      </c>
      <c r="AM18" s="61">
        <f t="shared" si="15"/>
        <v>0.62783309684953348</v>
      </c>
      <c r="AN18" s="62">
        <v>10</v>
      </c>
      <c r="AO18" s="72" t="s">
        <v>38</v>
      </c>
      <c r="AP18" s="9" t="s">
        <v>38</v>
      </c>
      <c r="AQ18" s="58"/>
      <c r="AR18" s="11"/>
    </row>
    <row r="19" spans="1:44" ht="12.75" customHeight="1">
      <c r="A19" s="59"/>
      <c r="B19" s="60">
        <v>5370003.04</v>
      </c>
      <c r="C19" s="61"/>
      <c r="D19" s="61"/>
      <c r="E19" s="62"/>
      <c r="F19" s="62"/>
      <c r="G19" s="62"/>
      <c r="H19" s="63" t="s">
        <v>53</v>
      </c>
      <c r="I19" s="64">
        <v>1.74</v>
      </c>
      <c r="J19" s="62">
        <f t="shared" si="0"/>
        <v>174</v>
      </c>
      <c r="K19" s="65">
        <v>5832</v>
      </c>
      <c r="L19" s="62">
        <v>5843</v>
      </c>
      <c r="M19" s="62">
        <v>5932</v>
      </c>
      <c r="N19" s="62">
        <f t="shared" si="1"/>
        <v>-100</v>
      </c>
      <c r="O19" s="66">
        <f t="shared" si="2"/>
        <v>-1.6857720836142953E-2</v>
      </c>
      <c r="P19" s="67">
        <v>3346.1</v>
      </c>
      <c r="Q19" s="62">
        <v>2310</v>
      </c>
      <c r="R19" s="62">
        <v>2291</v>
      </c>
      <c r="S19" s="62">
        <f t="shared" si="3"/>
        <v>19</v>
      </c>
      <c r="T19" s="66">
        <f t="shared" si="4"/>
        <v>8.2933216935835875E-3</v>
      </c>
      <c r="U19" s="65">
        <v>2247</v>
      </c>
      <c r="V19" s="62">
        <v>2223</v>
      </c>
      <c r="W19" s="62">
        <f t="shared" si="5"/>
        <v>24</v>
      </c>
      <c r="X19" s="66">
        <f t="shared" si="6"/>
        <v>1.0796221322537112E-2</v>
      </c>
      <c r="Y19" s="68">
        <f t="shared" si="7"/>
        <v>12.913793103448276</v>
      </c>
      <c r="Z19" s="69">
        <v>2475</v>
      </c>
      <c r="AA19" s="62">
        <v>1745</v>
      </c>
      <c r="AB19" s="62">
        <v>270</v>
      </c>
      <c r="AC19" s="62">
        <f t="shared" si="8"/>
        <v>2015</v>
      </c>
      <c r="AD19" s="66">
        <f t="shared" si="9"/>
        <v>0.81414141414141417</v>
      </c>
      <c r="AE19" s="61">
        <f t="shared" si="10"/>
        <v>0.96806351265328683</v>
      </c>
      <c r="AF19" s="70">
        <v>345</v>
      </c>
      <c r="AG19" s="66">
        <f t="shared" si="11"/>
        <v>0.1393939393939394</v>
      </c>
      <c r="AH19" s="71">
        <f t="shared" si="12"/>
        <v>1.4223871366728511</v>
      </c>
      <c r="AI19" s="62">
        <v>85</v>
      </c>
      <c r="AJ19" s="62">
        <v>10</v>
      </c>
      <c r="AK19" s="62">
        <f t="shared" si="13"/>
        <v>95</v>
      </c>
      <c r="AL19" s="66">
        <f t="shared" si="14"/>
        <v>3.8383838383838381E-2</v>
      </c>
      <c r="AM19" s="61">
        <f t="shared" si="15"/>
        <v>0.74705796776641453</v>
      </c>
      <c r="AN19" s="62">
        <v>25</v>
      </c>
      <c r="AO19" s="72" t="s">
        <v>38</v>
      </c>
      <c r="AP19" s="9" t="s">
        <v>38</v>
      </c>
      <c r="AQ19" s="58"/>
      <c r="AR19" s="11"/>
    </row>
    <row r="20" spans="1:44" ht="12.75" customHeight="1">
      <c r="A20" s="73" t="s">
        <v>280</v>
      </c>
      <c r="B20" s="74">
        <v>5370004.0099999998</v>
      </c>
      <c r="C20" s="75"/>
      <c r="D20" s="75"/>
      <c r="E20" s="76"/>
      <c r="F20" s="76"/>
      <c r="G20" s="76"/>
      <c r="H20" s="77" t="s">
        <v>54</v>
      </c>
      <c r="I20" s="78">
        <v>0.98</v>
      </c>
      <c r="J20" s="76">
        <f t="shared" si="0"/>
        <v>98</v>
      </c>
      <c r="K20" s="79">
        <v>3243</v>
      </c>
      <c r="L20" s="76">
        <v>3235</v>
      </c>
      <c r="M20" s="76">
        <v>3247</v>
      </c>
      <c r="N20" s="76">
        <f t="shared" si="1"/>
        <v>-4</v>
      </c>
      <c r="O20" s="80">
        <f t="shared" si="2"/>
        <v>-1.2319063751154912E-3</v>
      </c>
      <c r="P20" s="81">
        <v>3308.8</v>
      </c>
      <c r="Q20" s="76">
        <v>1385</v>
      </c>
      <c r="R20" s="76">
        <v>1363</v>
      </c>
      <c r="S20" s="76">
        <f t="shared" si="3"/>
        <v>22</v>
      </c>
      <c r="T20" s="80">
        <f t="shared" si="4"/>
        <v>1.6140865737344093E-2</v>
      </c>
      <c r="U20" s="79">
        <v>1369</v>
      </c>
      <c r="V20" s="76">
        <v>1336</v>
      </c>
      <c r="W20" s="76">
        <f t="shared" si="5"/>
        <v>33</v>
      </c>
      <c r="X20" s="80">
        <f t="shared" si="6"/>
        <v>2.470059880239521E-2</v>
      </c>
      <c r="Y20" s="82">
        <f t="shared" si="7"/>
        <v>13.969387755102041</v>
      </c>
      <c r="Z20" s="83">
        <v>1335</v>
      </c>
      <c r="AA20" s="76">
        <v>920</v>
      </c>
      <c r="AB20" s="76">
        <v>115</v>
      </c>
      <c r="AC20" s="76">
        <f t="shared" si="8"/>
        <v>1035</v>
      </c>
      <c r="AD20" s="80">
        <f t="shared" si="9"/>
        <v>0.7752808988764045</v>
      </c>
      <c r="AE20" s="75">
        <f t="shared" si="10"/>
        <v>0.92185600342021945</v>
      </c>
      <c r="AF20" s="84">
        <v>230</v>
      </c>
      <c r="AG20" s="80">
        <f t="shared" si="11"/>
        <v>0.17228464419475656</v>
      </c>
      <c r="AH20" s="85">
        <f t="shared" si="12"/>
        <v>1.7580065734158832</v>
      </c>
      <c r="AI20" s="76">
        <v>65</v>
      </c>
      <c r="AJ20" s="76">
        <v>10</v>
      </c>
      <c r="AK20" s="76">
        <f t="shared" si="13"/>
        <v>75</v>
      </c>
      <c r="AL20" s="80">
        <f t="shared" si="14"/>
        <v>5.6179775280898875E-2</v>
      </c>
      <c r="AM20" s="75">
        <f t="shared" si="15"/>
        <v>1.093417191142446</v>
      </c>
      <c r="AN20" s="76">
        <v>10</v>
      </c>
      <c r="AO20" s="86" t="s">
        <v>56</v>
      </c>
      <c r="AP20" s="9" t="s">
        <v>38</v>
      </c>
      <c r="AQ20" s="58"/>
      <c r="AR20" s="11"/>
    </row>
    <row r="21" spans="1:44" ht="12.75" customHeight="1">
      <c r="A21" s="59"/>
      <c r="B21" s="60">
        <v>5370004.0199999996</v>
      </c>
      <c r="C21" s="61"/>
      <c r="D21" s="61"/>
      <c r="E21" s="62"/>
      <c r="F21" s="62"/>
      <c r="G21" s="62"/>
      <c r="H21" s="63" t="s">
        <v>55</v>
      </c>
      <c r="I21" s="64">
        <v>1</v>
      </c>
      <c r="J21" s="62">
        <f t="shared" si="0"/>
        <v>100</v>
      </c>
      <c r="K21" s="65">
        <v>4189</v>
      </c>
      <c r="L21" s="62">
        <v>4321</v>
      </c>
      <c r="M21" s="62">
        <v>4330</v>
      </c>
      <c r="N21" s="62">
        <f t="shared" si="1"/>
        <v>-141</v>
      </c>
      <c r="O21" s="66">
        <f t="shared" si="2"/>
        <v>-3.2563510392609699E-2</v>
      </c>
      <c r="P21" s="67">
        <v>4189</v>
      </c>
      <c r="Q21" s="62">
        <v>1693</v>
      </c>
      <c r="R21" s="62">
        <v>1720</v>
      </c>
      <c r="S21" s="62">
        <f t="shared" si="3"/>
        <v>-27</v>
      </c>
      <c r="T21" s="66">
        <f t="shared" si="4"/>
        <v>-1.5697674418604653E-2</v>
      </c>
      <c r="U21" s="65">
        <v>1676</v>
      </c>
      <c r="V21" s="62">
        <v>1674</v>
      </c>
      <c r="W21" s="62">
        <f t="shared" si="5"/>
        <v>2</v>
      </c>
      <c r="X21" s="66">
        <f t="shared" si="6"/>
        <v>1.1947431302270011E-3</v>
      </c>
      <c r="Y21" s="68">
        <f t="shared" si="7"/>
        <v>16.760000000000002</v>
      </c>
      <c r="Z21" s="69">
        <v>1755</v>
      </c>
      <c r="AA21" s="62">
        <v>1280</v>
      </c>
      <c r="AB21" s="62">
        <v>155</v>
      </c>
      <c r="AC21" s="62">
        <f t="shared" si="8"/>
        <v>1435</v>
      </c>
      <c r="AD21" s="66">
        <f t="shared" si="9"/>
        <v>0.81766381766381768</v>
      </c>
      <c r="AE21" s="61">
        <f t="shared" si="10"/>
        <v>0.97225186404734565</v>
      </c>
      <c r="AF21" s="70">
        <v>200</v>
      </c>
      <c r="AG21" s="66">
        <f t="shared" si="11"/>
        <v>0.11396011396011396</v>
      </c>
      <c r="AH21" s="71">
        <f t="shared" si="12"/>
        <v>1.1628583057154485</v>
      </c>
      <c r="AI21" s="62">
        <v>90</v>
      </c>
      <c r="AJ21" s="62">
        <v>10</v>
      </c>
      <c r="AK21" s="62">
        <f t="shared" si="13"/>
        <v>100</v>
      </c>
      <c r="AL21" s="66">
        <f t="shared" si="14"/>
        <v>5.6980056980056981E-2</v>
      </c>
      <c r="AM21" s="61">
        <f t="shared" si="15"/>
        <v>1.1089929346060137</v>
      </c>
      <c r="AN21" s="62">
        <v>15</v>
      </c>
      <c r="AO21" s="72" t="s">
        <v>38</v>
      </c>
      <c r="AP21" s="12" t="s">
        <v>56</v>
      </c>
      <c r="AQ21" s="58"/>
      <c r="AR21" s="11"/>
    </row>
    <row r="22" spans="1:44" ht="12.75" customHeight="1">
      <c r="A22" s="59"/>
      <c r="B22" s="60">
        <v>5370005.0099999998</v>
      </c>
      <c r="C22" s="61"/>
      <c r="D22" s="61"/>
      <c r="E22" s="62"/>
      <c r="F22" s="62"/>
      <c r="G22" s="62"/>
      <c r="H22" s="63" t="s">
        <v>57</v>
      </c>
      <c r="I22" s="64">
        <v>1.85</v>
      </c>
      <c r="J22" s="62">
        <f t="shared" si="0"/>
        <v>185</v>
      </c>
      <c r="K22" s="65">
        <v>6111</v>
      </c>
      <c r="L22" s="62">
        <v>6136</v>
      </c>
      <c r="M22" s="62">
        <v>5886</v>
      </c>
      <c r="N22" s="62">
        <f t="shared" si="1"/>
        <v>225</v>
      </c>
      <c r="O22" s="66">
        <f t="shared" si="2"/>
        <v>3.82262996941896E-2</v>
      </c>
      <c r="P22" s="67">
        <v>3302.9</v>
      </c>
      <c r="Q22" s="62">
        <v>2379</v>
      </c>
      <c r="R22" s="62">
        <v>2254</v>
      </c>
      <c r="S22" s="62">
        <f t="shared" si="3"/>
        <v>125</v>
      </c>
      <c r="T22" s="66">
        <f t="shared" si="4"/>
        <v>5.5456965394853591E-2</v>
      </c>
      <c r="U22" s="65">
        <v>2338</v>
      </c>
      <c r="V22" s="62">
        <v>2202</v>
      </c>
      <c r="W22" s="62">
        <f t="shared" si="5"/>
        <v>136</v>
      </c>
      <c r="X22" s="66">
        <f t="shared" si="6"/>
        <v>6.1762034514078114E-2</v>
      </c>
      <c r="Y22" s="68">
        <f t="shared" si="7"/>
        <v>12.637837837837838</v>
      </c>
      <c r="Z22" s="69">
        <v>2580</v>
      </c>
      <c r="AA22" s="62">
        <v>1905</v>
      </c>
      <c r="AB22" s="62">
        <v>240</v>
      </c>
      <c r="AC22" s="62">
        <f t="shared" si="8"/>
        <v>2145</v>
      </c>
      <c r="AD22" s="66">
        <f t="shared" si="9"/>
        <v>0.83139534883720934</v>
      </c>
      <c r="AE22" s="61">
        <f t="shared" si="10"/>
        <v>0.9885794873212953</v>
      </c>
      <c r="AF22" s="70">
        <v>295</v>
      </c>
      <c r="AG22" s="66">
        <f t="shared" si="11"/>
        <v>0.11434108527131782</v>
      </c>
      <c r="AH22" s="71">
        <f t="shared" si="12"/>
        <v>1.1667457680746716</v>
      </c>
      <c r="AI22" s="62">
        <v>125</v>
      </c>
      <c r="AJ22" s="62">
        <v>10</v>
      </c>
      <c r="AK22" s="62">
        <f t="shared" si="13"/>
        <v>135</v>
      </c>
      <c r="AL22" s="66">
        <f t="shared" si="14"/>
        <v>5.232558139534884E-2</v>
      </c>
      <c r="AM22" s="61">
        <f t="shared" si="15"/>
        <v>1.01840368616872</v>
      </c>
      <c r="AN22" s="62">
        <v>0</v>
      </c>
      <c r="AO22" s="72" t="s">
        <v>38</v>
      </c>
      <c r="AP22" s="9" t="s">
        <v>38</v>
      </c>
      <c r="AQ22" s="58"/>
      <c r="AR22" s="11"/>
    </row>
    <row r="23" spans="1:44" ht="12.75" customHeight="1">
      <c r="A23" s="59"/>
      <c r="B23" s="60">
        <v>5370005.0199999996</v>
      </c>
      <c r="C23" s="61"/>
      <c r="D23" s="9"/>
      <c r="E23" s="62"/>
      <c r="F23" s="62"/>
      <c r="G23" s="62"/>
      <c r="H23" s="63" t="s">
        <v>58</v>
      </c>
      <c r="I23" s="64">
        <v>0.95</v>
      </c>
      <c r="J23" s="62">
        <f t="shared" si="0"/>
        <v>95</v>
      </c>
      <c r="K23" s="65">
        <v>3893</v>
      </c>
      <c r="L23" s="62">
        <v>3884</v>
      </c>
      <c r="M23" s="62">
        <v>3886</v>
      </c>
      <c r="N23" s="62">
        <f t="shared" si="1"/>
        <v>7</v>
      </c>
      <c r="O23" s="66">
        <f t="shared" si="2"/>
        <v>1.8013381369016985E-3</v>
      </c>
      <c r="P23" s="67">
        <v>4107.3999999999996</v>
      </c>
      <c r="Q23" s="62">
        <v>1415</v>
      </c>
      <c r="R23" s="62">
        <v>1415</v>
      </c>
      <c r="S23" s="62">
        <f t="shared" si="3"/>
        <v>0</v>
      </c>
      <c r="T23" s="66">
        <f t="shared" si="4"/>
        <v>0</v>
      </c>
      <c r="U23" s="65">
        <v>1414</v>
      </c>
      <c r="V23" s="62">
        <v>1384</v>
      </c>
      <c r="W23" s="62">
        <f t="shared" si="5"/>
        <v>30</v>
      </c>
      <c r="X23" s="66">
        <f t="shared" si="6"/>
        <v>2.1676300578034682E-2</v>
      </c>
      <c r="Y23" s="68">
        <f t="shared" si="7"/>
        <v>14.884210526315789</v>
      </c>
      <c r="Z23" s="69">
        <v>1625</v>
      </c>
      <c r="AA23" s="62">
        <v>1250</v>
      </c>
      <c r="AB23" s="62">
        <v>125</v>
      </c>
      <c r="AC23" s="62">
        <f t="shared" si="8"/>
        <v>1375</v>
      </c>
      <c r="AD23" s="66">
        <f t="shared" si="9"/>
        <v>0.84615384615384615</v>
      </c>
      <c r="AE23" s="61">
        <f t="shared" si="10"/>
        <v>1.0061282356169396</v>
      </c>
      <c r="AF23" s="70">
        <v>175</v>
      </c>
      <c r="AG23" s="66">
        <f t="shared" si="11"/>
        <v>0.1076923076923077</v>
      </c>
      <c r="AH23" s="71">
        <f t="shared" si="12"/>
        <v>1.098901098901099</v>
      </c>
      <c r="AI23" s="62">
        <v>70</v>
      </c>
      <c r="AJ23" s="62">
        <v>0</v>
      </c>
      <c r="AK23" s="62">
        <f t="shared" si="13"/>
        <v>70</v>
      </c>
      <c r="AL23" s="66">
        <f t="shared" si="14"/>
        <v>4.3076923076923075E-2</v>
      </c>
      <c r="AM23" s="61">
        <f t="shared" si="15"/>
        <v>0.83839865856214624</v>
      </c>
      <c r="AN23" s="62">
        <v>10</v>
      </c>
      <c r="AO23" s="72" t="s">
        <v>38</v>
      </c>
      <c r="AP23" s="9" t="s">
        <v>38</v>
      </c>
      <c r="AQ23" s="58"/>
      <c r="AR23" s="11"/>
    </row>
    <row r="24" spans="1:44" ht="12.75" customHeight="1">
      <c r="A24" s="59"/>
      <c r="B24" s="60">
        <v>5370005.0300000003</v>
      </c>
      <c r="C24" s="61"/>
      <c r="D24" s="9"/>
      <c r="E24" s="62"/>
      <c r="F24" s="62"/>
      <c r="G24" s="62"/>
      <c r="H24" s="63" t="s">
        <v>59</v>
      </c>
      <c r="I24" s="64">
        <v>0.94</v>
      </c>
      <c r="J24" s="62">
        <f t="shared" si="0"/>
        <v>94</v>
      </c>
      <c r="K24" s="65">
        <v>4003</v>
      </c>
      <c r="L24" s="62">
        <v>4053</v>
      </c>
      <c r="M24" s="62">
        <v>4116</v>
      </c>
      <c r="N24" s="62">
        <f t="shared" si="1"/>
        <v>-113</v>
      </c>
      <c r="O24" s="66">
        <f t="shared" si="2"/>
        <v>-2.7453838678328474E-2</v>
      </c>
      <c r="P24" s="67">
        <v>4255.8</v>
      </c>
      <c r="Q24" s="62">
        <v>1530</v>
      </c>
      <c r="R24" s="62">
        <v>1506</v>
      </c>
      <c r="S24" s="62">
        <f t="shared" si="3"/>
        <v>24</v>
      </c>
      <c r="T24" s="66">
        <f t="shared" si="4"/>
        <v>1.5936254980079681E-2</v>
      </c>
      <c r="U24" s="65">
        <v>1518</v>
      </c>
      <c r="V24" s="62">
        <v>1481</v>
      </c>
      <c r="W24" s="62">
        <f t="shared" si="5"/>
        <v>37</v>
      </c>
      <c r="X24" s="66">
        <f t="shared" si="6"/>
        <v>2.4983119513841998E-2</v>
      </c>
      <c r="Y24" s="68">
        <f t="shared" si="7"/>
        <v>16.148936170212767</v>
      </c>
      <c r="Z24" s="69">
        <v>1635</v>
      </c>
      <c r="AA24" s="62">
        <v>1260</v>
      </c>
      <c r="AB24" s="62">
        <v>185</v>
      </c>
      <c r="AC24" s="62">
        <f t="shared" si="8"/>
        <v>1445</v>
      </c>
      <c r="AD24" s="66">
        <f t="shared" si="9"/>
        <v>0.88379204892966357</v>
      </c>
      <c r="AE24" s="61">
        <f t="shared" si="10"/>
        <v>1.05088234117677</v>
      </c>
      <c r="AF24" s="70">
        <v>180</v>
      </c>
      <c r="AG24" s="66">
        <f t="shared" si="11"/>
        <v>0.11009174311926606</v>
      </c>
      <c r="AH24" s="71">
        <f t="shared" si="12"/>
        <v>1.1233851338700618</v>
      </c>
      <c r="AI24" s="62">
        <v>0</v>
      </c>
      <c r="AJ24" s="62">
        <v>0</v>
      </c>
      <c r="AK24" s="62">
        <f t="shared" si="13"/>
        <v>0</v>
      </c>
      <c r="AL24" s="66">
        <f t="shared" si="14"/>
        <v>0</v>
      </c>
      <c r="AM24" s="61">
        <f t="shared" si="15"/>
        <v>0</v>
      </c>
      <c r="AN24" s="62">
        <v>0</v>
      </c>
      <c r="AO24" s="72" t="s">
        <v>38</v>
      </c>
      <c r="AP24" s="9" t="s">
        <v>38</v>
      </c>
      <c r="AQ24" s="58"/>
      <c r="AR24" s="87"/>
    </row>
    <row r="25" spans="1:44" ht="12.75" customHeight="1">
      <c r="A25" s="59"/>
      <c r="B25" s="60">
        <v>5370006</v>
      </c>
      <c r="C25" s="61"/>
      <c r="D25" s="9"/>
      <c r="E25" s="62"/>
      <c r="F25" s="62"/>
      <c r="G25" s="62"/>
      <c r="H25" s="63" t="s">
        <v>60</v>
      </c>
      <c r="I25" s="64">
        <v>2.2000000000000002</v>
      </c>
      <c r="J25" s="62">
        <f t="shared" si="0"/>
        <v>220.00000000000003</v>
      </c>
      <c r="K25" s="65">
        <v>4699</v>
      </c>
      <c r="L25" s="62">
        <v>4699</v>
      </c>
      <c r="M25" s="62">
        <v>4766</v>
      </c>
      <c r="N25" s="62">
        <f t="shared" si="1"/>
        <v>-67</v>
      </c>
      <c r="O25" s="66">
        <f t="shared" si="2"/>
        <v>-1.4057910197230381E-2</v>
      </c>
      <c r="P25" s="67">
        <v>2132.5</v>
      </c>
      <c r="Q25" s="62">
        <v>2122</v>
      </c>
      <c r="R25" s="62">
        <v>2116</v>
      </c>
      <c r="S25" s="62">
        <f t="shared" si="3"/>
        <v>6</v>
      </c>
      <c r="T25" s="66">
        <f t="shared" si="4"/>
        <v>2.8355387523629491E-3</v>
      </c>
      <c r="U25" s="65">
        <v>2066</v>
      </c>
      <c r="V25" s="62">
        <v>2061</v>
      </c>
      <c r="W25" s="62">
        <f t="shared" si="5"/>
        <v>5</v>
      </c>
      <c r="X25" s="66">
        <f t="shared" si="6"/>
        <v>2.4260067928190197E-3</v>
      </c>
      <c r="Y25" s="68">
        <f t="shared" si="7"/>
        <v>9.3909090909090889</v>
      </c>
      <c r="Z25" s="69">
        <v>2365</v>
      </c>
      <c r="AA25" s="62">
        <v>1865</v>
      </c>
      <c r="AB25" s="62">
        <v>165</v>
      </c>
      <c r="AC25" s="62">
        <f t="shared" si="8"/>
        <v>2030</v>
      </c>
      <c r="AD25" s="66">
        <f t="shared" si="9"/>
        <v>0.85835095137420714</v>
      </c>
      <c r="AE25" s="61">
        <f t="shared" si="10"/>
        <v>1.0206313333819348</v>
      </c>
      <c r="AF25" s="70">
        <v>290</v>
      </c>
      <c r="AG25" s="66">
        <f t="shared" si="11"/>
        <v>0.1226215644820296</v>
      </c>
      <c r="AH25" s="71">
        <f t="shared" si="12"/>
        <v>1.2512404538982611</v>
      </c>
      <c r="AI25" s="62">
        <v>35</v>
      </c>
      <c r="AJ25" s="62">
        <v>10</v>
      </c>
      <c r="AK25" s="62">
        <f t="shared" si="13"/>
        <v>45</v>
      </c>
      <c r="AL25" s="66">
        <f t="shared" si="14"/>
        <v>1.9027484143763214E-2</v>
      </c>
      <c r="AM25" s="61">
        <f t="shared" si="15"/>
        <v>0.37032861315226184</v>
      </c>
      <c r="AN25" s="62">
        <v>10</v>
      </c>
      <c r="AO25" s="72" t="s">
        <v>38</v>
      </c>
      <c r="AP25" s="9" t="s">
        <v>38</v>
      </c>
      <c r="AQ25" s="58"/>
      <c r="AR25" s="87"/>
    </row>
    <row r="26" spans="1:44" ht="12.75" customHeight="1">
      <c r="A26" s="73" t="s">
        <v>281</v>
      </c>
      <c r="B26" s="74">
        <v>5370007</v>
      </c>
      <c r="C26" s="75"/>
      <c r="D26" s="12"/>
      <c r="E26" s="76"/>
      <c r="F26" s="76"/>
      <c r="G26" s="76"/>
      <c r="H26" s="77" t="s">
        <v>61</v>
      </c>
      <c r="I26" s="78">
        <v>0.86</v>
      </c>
      <c r="J26" s="76">
        <f t="shared" si="0"/>
        <v>86</v>
      </c>
      <c r="K26" s="79">
        <v>3382</v>
      </c>
      <c r="L26" s="76">
        <v>3201</v>
      </c>
      <c r="M26" s="76">
        <v>3324</v>
      </c>
      <c r="N26" s="76">
        <f t="shared" si="1"/>
        <v>58</v>
      </c>
      <c r="O26" s="80">
        <f t="shared" si="2"/>
        <v>1.7448856799037304E-2</v>
      </c>
      <c r="P26" s="81">
        <v>3943.1</v>
      </c>
      <c r="Q26" s="76">
        <v>1628</v>
      </c>
      <c r="R26" s="76">
        <v>1587</v>
      </c>
      <c r="S26" s="76">
        <f t="shared" si="3"/>
        <v>41</v>
      </c>
      <c r="T26" s="80">
        <f t="shared" si="4"/>
        <v>2.5834908632640201E-2</v>
      </c>
      <c r="U26" s="79">
        <v>1586</v>
      </c>
      <c r="V26" s="76">
        <v>1549</v>
      </c>
      <c r="W26" s="76">
        <f t="shared" si="5"/>
        <v>37</v>
      </c>
      <c r="X26" s="80">
        <f t="shared" si="6"/>
        <v>2.3886378308586184E-2</v>
      </c>
      <c r="Y26" s="82">
        <f t="shared" si="7"/>
        <v>18.441860465116278</v>
      </c>
      <c r="Z26" s="83">
        <v>1510</v>
      </c>
      <c r="AA26" s="76">
        <v>1120</v>
      </c>
      <c r="AB26" s="76">
        <v>105</v>
      </c>
      <c r="AC26" s="76">
        <f t="shared" si="8"/>
        <v>1225</v>
      </c>
      <c r="AD26" s="80">
        <f t="shared" si="9"/>
        <v>0.8112582781456954</v>
      </c>
      <c r="AE26" s="75">
        <f t="shared" si="10"/>
        <v>0.96463528911497676</v>
      </c>
      <c r="AF26" s="84">
        <v>225</v>
      </c>
      <c r="AG26" s="80">
        <f t="shared" si="11"/>
        <v>0.1490066225165563</v>
      </c>
      <c r="AH26" s="85">
        <f t="shared" si="12"/>
        <v>1.5204757399648601</v>
      </c>
      <c r="AI26" s="76">
        <v>55</v>
      </c>
      <c r="AJ26" s="76">
        <v>10</v>
      </c>
      <c r="AK26" s="76">
        <f t="shared" si="13"/>
        <v>65</v>
      </c>
      <c r="AL26" s="80">
        <f t="shared" si="14"/>
        <v>4.3046357615894038E-2</v>
      </c>
      <c r="AM26" s="75">
        <f t="shared" si="15"/>
        <v>0.83780376831245695</v>
      </c>
      <c r="AN26" s="76">
        <v>0</v>
      </c>
      <c r="AO26" s="86" t="s">
        <v>56</v>
      </c>
      <c r="AP26" s="12" t="s">
        <v>56</v>
      </c>
      <c r="AQ26" s="58"/>
      <c r="AR26" s="87"/>
    </row>
    <row r="27" spans="1:44" ht="12.75" customHeight="1">
      <c r="A27" s="59"/>
      <c r="B27" s="60">
        <v>5370008</v>
      </c>
      <c r="C27" s="61"/>
      <c r="D27" s="61"/>
      <c r="E27" s="62"/>
      <c r="F27" s="62"/>
      <c r="G27" s="62"/>
      <c r="H27" s="63" t="s">
        <v>62</v>
      </c>
      <c r="I27" s="64">
        <v>0.8</v>
      </c>
      <c r="J27" s="62">
        <f t="shared" si="0"/>
        <v>80</v>
      </c>
      <c r="K27" s="65">
        <v>2533</v>
      </c>
      <c r="L27" s="62">
        <v>2536</v>
      </c>
      <c r="M27" s="62">
        <v>2549</v>
      </c>
      <c r="N27" s="62">
        <f t="shared" si="1"/>
        <v>-16</v>
      </c>
      <c r="O27" s="66">
        <f t="shared" si="2"/>
        <v>-6.2769713613181639E-3</v>
      </c>
      <c r="P27" s="67">
        <v>3156.4</v>
      </c>
      <c r="Q27" s="62">
        <v>1118</v>
      </c>
      <c r="R27" s="62">
        <v>1121</v>
      </c>
      <c r="S27" s="62">
        <f t="shared" si="3"/>
        <v>-3</v>
      </c>
      <c r="T27" s="66">
        <f t="shared" si="4"/>
        <v>-2.6761819803746653E-3</v>
      </c>
      <c r="U27" s="65">
        <v>1098</v>
      </c>
      <c r="V27" s="62">
        <v>1091</v>
      </c>
      <c r="W27" s="62">
        <f t="shared" si="5"/>
        <v>7</v>
      </c>
      <c r="X27" s="66">
        <f t="shared" si="6"/>
        <v>6.416131989000917E-3</v>
      </c>
      <c r="Y27" s="68">
        <f t="shared" si="7"/>
        <v>13.725</v>
      </c>
      <c r="Z27" s="69">
        <v>985</v>
      </c>
      <c r="AA27" s="62">
        <v>760</v>
      </c>
      <c r="AB27" s="62">
        <v>95</v>
      </c>
      <c r="AC27" s="62">
        <f t="shared" si="8"/>
        <v>855</v>
      </c>
      <c r="AD27" s="66">
        <f t="shared" si="9"/>
        <v>0.86802030456852797</v>
      </c>
      <c r="AE27" s="61">
        <f t="shared" si="10"/>
        <v>1.0321287806997954</v>
      </c>
      <c r="AF27" s="70">
        <v>100</v>
      </c>
      <c r="AG27" s="66">
        <f t="shared" si="11"/>
        <v>0.10152284263959391</v>
      </c>
      <c r="AH27" s="71">
        <f t="shared" si="12"/>
        <v>1.0359473738734071</v>
      </c>
      <c r="AI27" s="62">
        <v>15</v>
      </c>
      <c r="AJ27" s="62">
        <v>0</v>
      </c>
      <c r="AK27" s="62">
        <f t="shared" si="13"/>
        <v>15</v>
      </c>
      <c r="AL27" s="66">
        <f t="shared" si="14"/>
        <v>1.5228426395939087E-2</v>
      </c>
      <c r="AM27" s="61">
        <f t="shared" si="15"/>
        <v>0.29638821323353615</v>
      </c>
      <c r="AN27" s="62">
        <v>15</v>
      </c>
      <c r="AO27" s="72" t="s">
        <v>38</v>
      </c>
      <c r="AP27" s="9" t="s">
        <v>38</v>
      </c>
      <c r="AQ27" s="58"/>
      <c r="AR27" s="87"/>
    </row>
    <row r="28" spans="1:44" ht="12.75" customHeight="1">
      <c r="A28" s="73" t="s">
        <v>282</v>
      </c>
      <c r="B28" s="74">
        <v>5370009</v>
      </c>
      <c r="C28" s="75"/>
      <c r="D28" s="12"/>
      <c r="E28" s="76"/>
      <c r="F28" s="76"/>
      <c r="G28" s="76"/>
      <c r="H28" s="77" t="s">
        <v>63</v>
      </c>
      <c r="I28" s="78">
        <v>0.86</v>
      </c>
      <c r="J28" s="76">
        <f t="shared" si="0"/>
        <v>86</v>
      </c>
      <c r="K28" s="79">
        <v>3601</v>
      </c>
      <c r="L28" s="76">
        <v>3723</v>
      </c>
      <c r="M28" s="76">
        <v>3772</v>
      </c>
      <c r="N28" s="76">
        <f t="shared" si="1"/>
        <v>-171</v>
      </c>
      <c r="O28" s="80">
        <f t="shared" si="2"/>
        <v>-4.5334040296924706E-2</v>
      </c>
      <c r="P28" s="81">
        <v>4170.7</v>
      </c>
      <c r="Q28" s="76">
        <v>1451</v>
      </c>
      <c r="R28" s="76">
        <v>1436</v>
      </c>
      <c r="S28" s="76">
        <f t="shared" si="3"/>
        <v>15</v>
      </c>
      <c r="T28" s="80">
        <f t="shared" si="4"/>
        <v>1.0445682451253482E-2</v>
      </c>
      <c r="U28" s="79">
        <v>1412</v>
      </c>
      <c r="V28" s="76">
        <v>1412</v>
      </c>
      <c r="W28" s="76">
        <f t="shared" si="5"/>
        <v>0</v>
      </c>
      <c r="X28" s="80">
        <f t="shared" si="6"/>
        <v>0</v>
      </c>
      <c r="Y28" s="82">
        <f t="shared" si="7"/>
        <v>16.418604651162791</v>
      </c>
      <c r="Z28" s="83">
        <v>1520</v>
      </c>
      <c r="AA28" s="76">
        <v>1045</v>
      </c>
      <c r="AB28" s="76">
        <v>155</v>
      </c>
      <c r="AC28" s="76">
        <f t="shared" si="8"/>
        <v>1200</v>
      </c>
      <c r="AD28" s="80">
        <f t="shared" si="9"/>
        <v>0.78947368421052633</v>
      </c>
      <c r="AE28" s="75">
        <f t="shared" si="10"/>
        <v>0.93873208586269485</v>
      </c>
      <c r="AF28" s="84">
        <v>235</v>
      </c>
      <c r="AG28" s="80">
        <f t="shared" si="11"/>
        <v>0.15460526315789475</v>
      </c>
      <c r="AH28" s="85">
        <f t="shared" si="12"/>
        <v>1.5776047261009667</v>
      </c>
      <c r="AI28" s="76">
        <v>70</v>
      </c>
      <c r="AJ28" s="76">
        <v>0</v>
      </c>
      <c r="AK28" s="76">
        <f t="shared" si="13"/>
        <v>70</v>
      </c>
      <c r="AL28" s="80">
        <f t="shared" si="14"/>
        <v>4.6052631578947366E-2</v>
      </c>
      <c r="AM28" s="75">
        <f t="shared" si="15"/>
        <v>0.89631435537071558</v>
      </c>
      <c r="AN28" s="76">
        <v>10</v>
      </c>
      <c r="AO28" s="86" t="s">
        <v>56</v>
      </c>
      <c r="AP28" s="9" t="s">
        <v>38</v>
      </c>
      <c r="AQ28" s="58"/>
      <c r="AR28" s="87"/>
    </row>
    <row r="29" spans="1:44" ht="12.75" customHeight="1">
      <c r="A29" s="59"/>
      <c r="B29" s="60">
        <v>5370010</v>
      </c>
      <c r="C29" s="61"/>
      <c r="D29" s="9"/>
      <c r="E29" s="62"/>
      <c r="F29" s="62"/>
      <c r="G29" s="62"/>
      <c r="H29" s="63" t="s">
        <v>64</v>
      </c>
      <c r="I29" s="64">
        <v>0.91</v>
      </c>
      <c r="J29" s="62">
        <f t="shared" si="0"/>
        <v>91</v>
      </c>
      <c r="K29" s="65">
        <v>3132</v>
      </c>
      <c r="L29" s="62">
        <v>3136</v>
      </c>
      <c r="M29" s="62">
        <v>3080</v>
      </c>
      <c r="N29" s="62">
        <f t="shared" si="1"/>
        <v>52</v>
      </c>
      <c r="O29" s="66">
        <f t="shared" si="2"/>
        <v>1.6883116883116882E-2</v>
      </c>
      <c r="P29" s="67">
        <v>3459.6</v>
      </c>
      <c r="Q29" s="62">
        <v>1392</v>
      </c>
      <c r="R29" s="62">
        <v>1379</v>
      </c>
      <c r="S29" s="62">
        <f t="shared" si="3"/>
        <v>13</v>
      </c>
      <c r="T29" s="66">
        <f t="shared" si="4"/>
        <v>9.4271211022480053E-3</v>
      </c>
      <c r="U29" s="65">
        <v>1360</v>
      </c>
      <c r="V29" s="62">
        <v>1344</v>
      </c>
      <c r="W29" s="62">
        <f t="shared" si="5"/>
        <v>16</v>
      </c>
      <c r="X29" s="66">
        <f t="shared" si="6"/>
        <v>1.1904761904761904E-2</v>
      </c>
      <c r="Y29" s="68">
        <f t="shared" si="7"/>
        <v>14.945054945054945</v>
      </c>
      <c r="Z29" s="69">
        <v>1480</v>
      </c>
      <c r="AA29" s="62">
        <v>1055</v>
      </c>
      <c r="AB29" s="62">
        <v>145</v>
      </c>
      <c r="AC29" s="62">
        <f t="shared" si="8"/>
        <v>1200</v>
      </c>
      <c r="AD29" s="66">
        <f t="shared" si="9"/>
        <v>0.81081081081081086</v>
      </c>
      <c r="AE29" s="61">
        <f t="shared" si="10"/>
        <v>0.96410322331844334</v>
      </c>
      <c r="AF29" s="70">
        <v>210</v>
      </c>
      <c r="AG29" s="66">
        <f t="shared" si="11"/>
        <v>0.14189189189189189</v>
      </c>
      <c r="AH29" s="71">
        <f t="shared" si="12"/>
        <v>1.4478764478764479</v>
      </c>
      <c r="AI29" s="62">
        <v>50</v>
      </c>
      <c r="AJ29" s="62">
        <v>10</v>
      </c>
      <c r="AK29" s="62">
        <f t="shared" si="13"/>
        <v>60</v>
      </c>
      <c r="AL29" s="66">
        <f t="shared" si="14"/>
        <v>4.0540540540540543E-2</v>
      </c>
      <c r="AM29" s="61">
        <f t="shared" si="15"/>
        <v>0.78903348658117056</v>
      </c>
      <c r="AN29" s="62">
        <v>10</v>
      </c>
      <c r="AO29" s="72" t="s">
        <v>38</v>
      </c>
      <c r="AP29" s="9" t="s">
        <v>38</v>
      </c>
      <c r="AQ29" s="58"/>
      <c r="AR29" s="87"/>
    </row>
    <row r="30" spans="1:44" ht="12.75" customHeight="1">
      <c r="A30" s="73" t="s">
        <v>283</v>
      </c>
      <c r="B30" s="74">
        <v>5370011</v>
      </c>
      <c r="C30" s="75"/>
      <c r="D30" s="12"/>
      <c r="E30" s="76"/>
      <c r="F30" s="76"/>
      <c r="G30" s="76"/>
      <c r="H30" s="77" t="s">
        <v>65</v>
      </c>
      <c r="I30" s="78">
        <v>0.85</v>
      </c>
      <c r="J30" s="76">
        <f t="shared" si="0"/>
        <v>85</v>
      </c>
      <c r="K30" s="79">
        <v>2262</v>
      </c>
      <c r="L30" s="76">
        <v>2250</v>
      </c>
      <c r="M30" s="76">
        <v>2262</v>
      </c>
      <c r="N30" s="76">
        <f t="shared" si="1"/>
        <v>0</v>
      </c>
      <c r="O30" s="80">
        <f t="shared" si="2"/>
        <v>0</v>
      </c>
      <c r="P30" s="81">
        <v>2647.8</v>
      </c>
      <c r="Q30" s="76">
        <v>946</v>
      </c>
      <c r="R30" s="76">
        <v>953</v>
      </c>
      <c r="S30" s="76">
        <f t="shared" si="3"/>
        <v>-7</v>
      </c>
      <c r="T30" s="80">
        <f t="shared" si="4"/>
        <v>-7.3452256033578172E-3</v>
      </c>
      <c r="U30" s="79">
        <v>924</v>
      </c>
      <c r="V30" s="76">
        <v>937</v>
      </c>
      <c r="W30" s="76">
        <f t="shared" si="5"/>
        <v>-13</v>
      </c>
      <c r="X30" s="80">
        <f t="shared" si="6"/>
        <v>-1.3874066168623266E-2</v>
      </c>
      <c r="Y30" s="82">
        <f t="shared" si="7"/>
        <v>10.870588235294118</v>
      </c>
      <c r="Z30" s="83">
        <v>1060</v>
      </c>
      <c r="AA30" s="76">
        <v>780</v>
      </c>
      <c r="AB30" s="76">
        <v>70</v>
      </c>
      <c r="AC30" s="76">
        <f t="shared" si="8"/>
        <v>850</v>
      </c>
      <c r="AD30" s="80">
        <f t="shared" si="9"/>
        <v>0.80188679245283023</v>
      </c>
      <c r="AE30" s="75">
        <f t="shared" si="10"/>
        <v>0.95349202431965552</v>
      </c>
      <c r="AF30" s="84">
        <v>165</v>
      </c>
      <c r="AG30" s="80">
        <f t="shared" si="11"/>
        <v>0.15566037735849056</v>
      </c>
      <c r="AH30" s="85">
        <f t="shared" si="12"/>
        <v>1.5883711975356178</v>
      </c>
      <c r="AI30" s="76">
        <v>25</v>
      </c>
      <c r="AJ30" s="76">
        <v>10</v>
      </c>
      <c r="AK30" s="76">
        <f t="shared" si="13"/>
        <v>35</v>
      </c>
      <c r="AL30" s="80">
        <f t="shared" si="14"/>
        <v>3.3018867924528301E-2</v>
      </c>
      <c r="AM30" s="75">
        <f t="shared" si="15"/>
        <v>0.64264048120919226</v>
      </c>
      <c r="AN30" s="76">
        <v>10</v>
      </c>
      <c r="AO30" s="86" t="s">
        <v>56</v>
      </c>
      <c r="AP30" s="9" t="s">
        <v>38</v>
      </c>
      <c r="AQ30" s="58"/>
      <c r="AR30" s="87"/>
    </row>
    <row r="31" spans="1:44" ht="12.75" customHeight="1">
      <c r="A31" s="73" t="s">
        <v>284</v>
      </c>
      <c r="B31" s="74">
        <v>5370012</v>
      </c>
      <c r="C31" s="75"/>
      <c r="D31" s="12"/>
      <c r="E31" s="76"/>
      <c r="F31" s="76"/>
      <c r="G31" s="76"/>
      <c r="H31" s="77" t="s">
        <v>66</v>
      </c>
      <c r="I31" s="78">
        <v>0.43</v>
      </c>
      <c r="J31" s="76">
        <f t="shared" si="0"/>
        <v>43</v>
      </c>
      <c r="K31" s="79">
        <v>1524</v>
      </c>
      <c r="L31" s="76">
        <v>1512</v>
      </c>
      <c r="M31" s="76">
        <v>1533</v>
      </c>
      <c r="N31" s="76">
        <f t="shared" si="1"/>
        <v>-9</v>
      </c>
      <c r="O31" s="80">
        <f t="shared" si="2"/>
        <v>-5.8708414872798431E-3</v>
      </c>
      <c r="P31" s="81">
        <v>3565.7</v>
      </c>
      <c r="Q31" s="76">
        <v>765</v>
      </c>
      <c r="R31" s="76">
        <v>737</v>
      </c>
      <c r="S31" s="76">
        <f t="shared" si="3"/>
        <v>28</v>
      </c>
      <c r="T31" s="80">
        <f t="shared" si="4"/>
        <v>3.7991858887381276E-2</v>
      </c>
      <c r="U31" s="79">
        <v>627</v>
      </c>
      <c r="V31" s="76">
        <v>665</v>
      </c>
      <c r="W31" s="76">
        <f t="shared" si="5"/>
        <v>-38</v>
      </c>
      <c r="X31" s="80">
        <f t="shared" si="6"/>
        <v>-5.7142857142857141E-2</v>
      </c>
      <c r="Y31" s="82">
        <f t="shared" si="7"/>
        <v>14.581395348837209</v>
      </c>
      <c r="Z31" s="83">
        <v>710</v>
      </c>
      <c r="AA31" s="76">
        <v>405</v>
      </c>
      <c r="AB31" s="76">
        <v>15</v>
      </c>
      <c r="AC31" s="76">
        <f t="shared" si="8"/>
        <v>420</v>
      </c>
      <c r="AD31" s="80">
        <f t="shared" si="9"/>
        <v>0.59154929577464788</v>
      </c>
      <c r="AE31" s="75">
        <f t="shared" si="10"/>
        <v>0.70338798546331494</v>
      </c>
      <c r="AF31" s="84">
        <v>235</v>
      </c>
      <c r="AG31" s="80">
        <f t="shared" si="11"/>
        <v>0.33098591549295775</v>
      </c>
      <c r="AH31" s="85">
        <f t="shared" si="12"/>
        <v>3.3774073009485481</v>
      </c>
      <c r="AI31" s="76">
        <v>45</v>
      </c>
      <c r="AJ31" s="76">
        <v>0</v>
      </c>
      <c r="AK31" s="76">
        <f t="shared" si="13"/>
        <v>45</v>
      </c>
      <c r="AL31" s="80">
        <f t="shared" si="14"/>
        <v>6.3380281690140844E-2</v>
      </c>
      <c r="AM31" s="75">
        <f t="shared" si="15"/>
        <v>1.2335593945142243</v>
      </c>
      <c r="AN31" s="76">
        <v>10</v>
      </c>
      <c r="AO31" s="86" t="s">
        <v>56</v>
      </c>
      <c r="AP31" s="12" t="s">
        <v>56</v>
      </c>
      <c r="AQ31" s="58"/>
      <c r="AR31" s="87"/>
    </row>
    <row r="32" spans="1:44" ht="12.75" customHeight="1">
      <c r="A32" s="59"/>
      <c r="B32" s="60">
        <v>5370013</v>
      </c>
      <c r="C32" s="61"/>
      <c r="D32" s="61"/>
      <c r="E32" s="62"/>
      <c r="F32" s="62"/>
      <c r="G32" s="62"/>
      <c r="H32" s="63" t="s">
        <v>67</v>
      </c>
      <c r="I32" s="64">
        <v>1.55</v>
      </c>
      <c r="J32" s="62">
        <f t="shared" si="0"/>
        <v>155</v>
      </c>
      <c r="K32" s="65">
        <v>2818</v>
      </c>
      <c r="L32" s="62">
        <v>2816</v>
      </c>
      <c r="M32" s="62">
        <v>2885</v>
      </c>
      <c r="N32" s="62">
        <f t="shared" si="1"/>
        <v>-67</v>
      </c>
      <c r="O32" s="66">
        <f t="shared" si="2"/>
        <v>-2.3223570190641248E-2</v>
      </c>
      <c r="P32" s="67">
        <v>1822.2</v>
      </c>
      <c r="Q32" s="62">
        <v>1126</v>
      </c>
      <c r="R32" s="62">
        <v>1121</v>
      </c>
      <c r="S32" s="62">
        <f t="shared" si="3"/>
        <v>5</v>
      </c>
      <c r="T32" s="66">
        <f t="shared" si="4"/>
        <v>4.4603033006244425E-3</v>
      </c>
      <c r="U32" s="65">
        <v>1073</v>
      </c>
      <c r="V32" s="62">
        <v>1095</v>
      </c>
      <c r="W32" s="62">
        <f t="shared" si="5"/>
        <v>-22</v>
      </c>
      <c r="X32" s="66">
        <f t="shared" si="6"/>
        <v>-2.0091324200913242E-2</v>
      </c>
      <c r="Y32" s="68">
        <f t="shared" si="7"/>
        <v>6.9225806451612906</v>
      </c>
      <c r="Z32" s="69">
        <v>1350</v>
      </c>
      <c r="AA32" s="62">
        <v>1035</v>
      </c>
      <c r="AB32" s="62">
        <v>110</v>
      </c>
      <c r="AC32" s="62">
        <f t="shared" si="8"/>
        <v>1145</v>
      </c>
      <c r="AD32" s="66">
        <f t="shared" si="9"/>
        <v>0.8481481481481481</v>
      </c>
      <c r="AE32" s="61">
        <f t="shared" si="10"/>
        <v>1.0084995816268112</v>
      </c>
      <c r="AF32" s="70">
        <v>145</v>
      </c>
      <c r="AG32" s="66">
        <f t="shared" si="11"/>
        <v>0.10740740740740741</v>
      </c>
      <c r="AH32" s="71">
        <f t="shared" si="12"/>
        <v>1.0959939531368104</v>
      </c>
      <c r="AI32" s="62">
        <v>40</v>
      </c>
      <c r="AJ32" s="62">
        <v>10</v>
      </c>
      <c r="AK32" s="62">
        <f t="shared" si="13"/>
        <v>50</v>
      </c>
      <c r="AL32" s="66">
        <f t="shared" si="14"/>
        <v>3.7037037037037035E-2</v>
      </c>
      <c r="AM32" s="61">
        <f t="shared" si="15"/>
        <v>0.7208454074939088</v>
      </c>
      <c r="AN32" s="62">
        <v>10</v>
      </c>
      <c r="AO32" s="72" t="s">
        <v>38</v>
      </c>
      <c r="AP32" s="9" t="s">
        <v>38</v>
      </c>
      <c r="AQ32" s="58"/>
      <c r="AR32" s="87"/>
    </row>
    <row r="33" spans="1:44" ht="12.75" customHeight="1">
      <c r="A33" s="59"/>
      <c r="B33" s="60">
        <v>5370014</v>
      </c>
      <c r="C33" s="61"/>
      <c r="D33" s="61"/>
      <c r="E33" s="62"/>
      <c r="F33" s="62"/>
      <c r="G33" s="62"/>
      <c r="H33" s="63" t="s">
        <v>68</v>
      </c>
      <c r="I33" s="64">
        <v>1.18</v>
      </c>
      <c r="J33" s="62">
        <f t="shared" si="0"/>
        <v>118</v>
      </c>
      <c r="K33" s="65">
        <v>2707</v>
      </c>
      <c r="L33" s="62">
        <v>2728</v>
      </c>
      <c r="M33" s="62">
        <v>2708</v>
      </c>
      <c r="N33" s="62">
        <f t="shared" si="1"/>
        <v>-1</v>
      </c>
      <c r="O33" s="66">
        <f t="shared" si="2"/>
        <v>-3.6927621861152144E-4</v>
      </c>
      <c r="P33" s="67">
        <v>2293.9</v>
      </c>
      <c r="Q33" s="62">
        <v>1062</v>
      </c>
      <c r="R33" s="62">
        <v>1059</v>
      </c>
      <c r="S33" s="62">
        <f t="shared" si="3"/>
        <v>3</v>
      </c>
      <c r="T33" s="66">
        <f t="shared" si="4"/>
        <v>2.8328611898016999E-3</v>
      </c>
      <c r="U33" s="65">
        <v>1042</v>
      </c>
      <c r="V33" s="62">
        <v>1042</v>
      </c>
      <c r="W33" s="62">
        <f t="shared" si="5"/>
        <v>0</v>
      </c>
      <c r="X33" s="66">
        <f t="shared" si="6"/>
        <v>0</v>
      </c>
      <c r="Y33" s="68">
        <f t="shared" si="7"/>
        <v>8.8305084745762716</v>
      </c>
      <c r="Z33" s="69">
        <v>1140</v>
      </c>
      <c r="AA33" s="62">
        <v>915</v>
      </c>
      <c r="AB33" s="62">
        <v>70</v>
      </c>
      <c r="AC33" s="62">
        <f t="shared" si="8"/>
        <v>985</v>
      </c>
      <c r="AD33" s="66">
        <f t="shared" si="9"/>
        <v>0.86403508771929827</v>
      </c>
      <c r="AE33" s="61">
        <f t="shared" si="10"/>
        <v>1.0273901161941716</v>
      </c>
      <c r="AF33" s="70">
        <v>100</v>
      </c>
      <c r="AG33" s="66">
        <f t="shared" si="11"/>
        <v>8.771929824561403E-2</v>
      </c>
      <c r="AH33" s="71">
        <f t="shared" si="12"/>
        <v>0.89509488005728599</v>
      </c>
      <c r="AI33" s="62">
        <v>35</v>
      </c>
      <c r="AJ33" s="62">
        <v>10</v>
      </c>
      <c r="AK33" s="62">
        <f t="shared" si="13"/>
        <v>45</v>
      </c>
      <c r="AL33" s="66">
        <f t="shared" si="14"/>
        <v>3.9473684210526314E-2</v>
      </c>
      <c r="AM33" s="61">
        <f t="shared" si="15"/>
        <v>0.76826944746061332</v>
      </c>
      <c r="AN33" s="62">
        <v>10</v>
      </c>
      <c r="AO33" s="72" t="s">
        <v>38</v>
      </c>
      <c r="AP33" s="9" t="s">
        <v>38</v>
      </c>
      <c r="AQ33" s="58"/>
      <c r="AR33" s="87"/>
    </row>
    <row r="34" spans="1:44" ht="12.75" customHeight="1">
      <c r="A34" s="59"/>
      <c r="B34" s="60">
        <v>5370015</v>
      </c>
      <c r="C34" s="61"/>
      <c r="D34" s="61"/>
      <c r="E34" s="62"/>
      <c r="F34" s="62"/>
      <c r="G34" s="62"/>
      <c r="H34" s="63" t="s">
        <v>69</v>
      </c>
      <c r="I34" s="64">
        <v>0.62</v>
      </c>
      <c r="J34" s="62">
        <f t="shared" si="0"/>
        <v>62</v>
      </c>
      <c r="K34" s="65">
        <v>1782</v>
      </c>
      <c r="L34" s="62">
        <v>1471</v>
      </c>
      <c r="M34" s="62">
        <v>1668</v>
      </c>
      <c r="N34" s="62">
        <f t="shared" si="1"/>
        <v>114</v>
      </c>
      <c r="O34" s="66">
        <f t="shared" si="2"/>
        <v>6.83453237410072E-2</v>
      </c>
      <c r="P34" s="67">
        <v>2879.8</v>
      </c>
      <c r="Q34" s="62">
        <v>754</v>
      </c>
      <c r="R34" s="62">
        <v>601</v>
      </c>
      <c r="S34" s="62">
        <f t="shared" si="3"/>
        <v>153</v>
      </c>
      <c r="T34" s="66">
        <f t="shared" si="4"/>
        <v>0.25457570715474209</v>
      </c>
      <c r="U34" s="65">
        <v>750</v>
      </c>
      <c r="V34" s="62">
        <v>591</v>
      </c>
      <c r="W34" s="62">
        <f t="shared" si="5"/>
        <v>159</v>
      </c>
      <c r="X34" s="66">
        <f t="shared" si="6"/>
        <v>0.26903553299492383</v>
      </c>
      <c r="Y34" s="68">
        <f t="shared" si="7"/>
        <v>12.096774193548388</v>
      </c>
      <c r="Z34" s="69">
        <v>635</v>
      </c>
      <c r="AA34" s="62">
        <v>505</v>
      </c>
      <c r="AB34" s="62">
        <v>50</v>
      </c>
      <c r="AC34" s="62">
        <f t="shared" si="8"/>
        <v>555</v>
      </c>
      <c r="AD34" s="66">
        <f t="shared" si="9"/>
        <v>0.87401574803149606</v>
      </c>
      <c r="AE34" s="61">
        <f t="shared" si="10"/>
        <v>1.039257726553503</v>
      </c>
      <c r="AF34" s="70">
        <v>55</v>
      </c>
      <c r="AG34" s="66">
        <f t="shared" si="11"/>
        <v>8.6614173228346455E-2</v>
      </c>
      <c r="AH34" s="71">
        <f t="shared" si="12"/>
        <v>0.88381809416680057</v>
      </c>
      <c r="AI34" s="62">
        <v>15</v>
      </c>
      <c r="AJ34" s="62">
        <v>10</v>
      </c>
      <c r="AK34" s="62">
        <f t="shared" si="13"/>
        <v>25</v>
      </c>
      <c r="AL34" s="66">
        <f t="shared" si="14"/>
        <v>3.937007874015748E-2</v>
      </c>
      <c r="AM34" s="61">
        <f t="shared" si="15"/>
        <v>0.76625299221793453</v>
      </c>
      <c r="AN34" s="62">
        <v>10</v>
      </c>
      <c r="AO34" s="72" t="s">
        <v>38</v>
      </c>
      <c r="AP34" s="9" t="s">
        <v>38</v>
      </c>
      <c r="AQ34" s="58"/>
      <c r="AR34" s="87"/>
    </row>
    <row r="35" spans="1:44" ht="12.75" customHeight="1">
      <c r="A35" s="59"/>
      <c r="B35" s="60">
        <v>5370016</v>
      </c>
      <c r="C35" s="61"/>
      <c r="D35" s="9"/>
      <c r="E35" s="62"/>
      <c r="F35" s="62"/>
      <c r="G35" s="62"/>
      <c r="H35" s="63" t="s">
        <v>70</v>
      </c>
      <c r="I35" s="64">
        <v>0.46</v>
      </c>
      <c r="J35" s="62">
        <f t="shared" si="0"/>
        <v>46</v>
      </c>
      <c r="K35" s="65">
        <v>506</v>
      </c>
      <c r="L35" s="62">
        <v>917</v>
      </c>
      <c r="M35" s="62">
        <v>351</v>
      </c>
      <c r="N35" s="62">
        <f t="shared" si="1"/>
        <v>155</v>
      </c>
      <c r="O35" s="66">
        <f t="shared" si="2"/>
        <v>0.44159544159544162</v>
      </c>
      <c r="P35" s="67">
        <v>1104.0999999999999</v>
      </c>
      <c r="Q35" s="62">
        <v>170</v>
      </c>
      <c r="R35" s="62">
        <v>109</v>
      </c>
      <c r="S35" s="62">
        <f t="shared" si="3"/>
        <v>61</v>
      </c>
      <c r="T35" s="66">
        <f t="shared" si="4"/>
        <v>0.55963302752293576</v>
      </c>
      <c r="U35" s="65">
        <v>170</v>
      </c>
      <c r="V35" s="62">
        <v>107</v>
      </c>
      <c r="W35" s="62">
        <f t="shared" si="5"/>
        <v>63</v>
      </c>
      <c r="X35" s="66">
        <f t="shared" si="6"/>
        <v>0.58878504672897192</v>
      </c>
      <c r="Y35" s="68">
        <f t="shared" si="7"/>
        <v>3.6956521739130435</v>
      </c>
      <c r="Z35" s="69">
        <v>220</v>
      </c>
      <c r="AA35" s="62">
        <v>200</v>
      </c>
      <c r="AB35" s="62">
        <v>10</v>
      </c>
      <c r="AC35" s="62">
        <f t="shared" si="8"/>
        <v>210</v>
      </c>
      <c r="AD35" s="66">
        <f t="shared" si="9"/>
        <v>0.95454545454545459</v>
      </c>
      <c r="AE35" s="61">
        <f t="shared" si="10"/>
        <v>1.135012431088531</v>
      </c>
      <c r="AF35" s="70">
        <v>10</v>
      </c>
      <c r="AG35" s="66">
        <f t="shared" si="11"/>
        <v>4.5454545454545456E-2</v>
      </c>
      <c r="AH35" s="71">
        <f t="shared" si="12"/>
        <v>0.46382189239332094</v>
      </c>
      <c r="AI35" s="62">
        <v>10</v>
      </c>
      <c r="AJ35" s="62">
        <v>0</v>
      </c>
      <c r="AK35" s="62">
        <f t="shared" si="13"/>
        <v>10</v>
      </c>
      <c r="AL35" s="66">
        <f t="shared" si="14"/>
        <v>4.5454545454545456E-2</v>
      </c>
      <c r="AM35" s="61">
        <f t="shared" si="15"/>
        <v>0.8846739091970699</v>
      </c>
      <c r="AN35" s="62">
        <v>0</v>
      </c>
      <c r="AO35" s="72" t="s">
        <v>38</v>
      </c>
      <c r="AP35" s="9" t="s">
        <v>38</v>
      </c>
      <c r="AQ35" s="58"/>
      <c r="AR35" s="87"/>
    </row>
    <row r="36" spans="1:44" ht="12.75" customHeight="1">
      <c r="A36" s="88"/>
      <c r="B36" s="89">
        <v>5370017</v>
      </c>
      <c r="C36" s="90"/>
      <c r="D36" s="19"/>
      <c r="E36" s="91"/>
      <c r="F36" s="91"/>
      <c r="G36" s="91"/>
      <c r="H36" s="92" t="s">
        <v>71</v>
      </c>
      <c r="I36" s="93">
        <v>2.64</v>
      </c>
      <c r="J36" s="91">
        <f t="shared" si="0"/>
        <v>264</v>
      </c>
      <c r="K36" s="94">
        <v>3459</v>
      </c>
      <c r="L36" s="91">
        <v>3392</v>
      </c>
      <c r="M36" s="91">
        <v>3518</v>
      </c>
      <c r="N36" s="91">
        <f t="shared" si="1"/>
        <v>-59</v>
      </c>
      <c r="O36" s="95">
        <f t="shared" si="2"/>
        <v>-1.6770892552586698E-2</v>
      </c>
      <c r="P36" s="96">
        <v>1310.7</v>
      </c>
      <c r="Q36" s="91">
        <v>1397</v>
      </c>
      <c r="R36" s="91">
        <v>1394</v>
      </c>
      <c r="S36" s="91">
        <f t="shared" si="3"/>
        <v>3</v>
      </c>
      <c r="T36" s="95">
        <f t="shared" si="4"/>
        <v>2.152080344332855E-3</v>
      </c>
      <c r="U36" s="94">
        <v>1346</v>
      </c>
      <c r="V36" s="91">
        <v>1343</v>
      </c>
      <c r="W36" s="91">
        <f t="shared" si="5"/>
        <v>3</v>
      </c>
      <c r="X36" s="95">
        <f t="shared" si="6"/>
        <v>2.2338049143708115E-3</v>
      </c>
      <c r="Y36" s="97">
        <f t="shared" si="7"/>
        <v>5.0984848484848486</v>
      </c>
      <c r="Z36" s="98">
        <v>1780</v>
      </c>
      <c r="AA36" s="91">
        <v>1275</v>
      </c>
      <c r="AB36" s="91">
        <v>110</v>
      </c>
      <c r="AC36" s="91">
        <f t="shared" si="8"/>
        <v>1385</v>
      </c>
      <c r="AD36" s="95">
        <f t="shared" si="9"/>
        <v>0.7780898876404494</v>
      </c>
      <c r="AE36" s="90">
        <f t="shared" si="10"/>
        <v>0.92519606140362598</v>
      </c>
      <c r="AF36" s="99">
        <v>105</v>
      </c>
      <c r="AG36" s="95">
        <f t="shared" si="11"/>
        <v>5.8988764044943819E-2</v>
      </c>
      <c r="AH36" s="100">
        <f t="shared" si="12"/>
        <v>0.6019261637239165</v>
      </c>
      <c r="AI36" s="91">
        <v>175</v>
      </c>
      <c r="AJ36" s="91">
        <v>95</v>
      </c>
      <c r="AK36" s="91">
        <f t="shared" si="13"/>
        <v>270</v>
      </c>
      <c r="AL36" s="95">
        <f t="shared" si="14"/>
        <v>0.15168539325842698</v>
      </c>
      <c r="AM36" s="90">
        <f t="shared" si="15"/>
        <v>2.9522264160846041</v>
      </c>
      <c r="AN36" s="91">
        <v>20</v>
      </c>
      <c r="AO36" s="101" t="s">
        <v>95</v>
      </c>
      <c r="AP36" s="9" t="s">
        <v>38</v>
      </c>
      <c r="AQ36" s="58"/>
      <c r="AR36" s="87"/>
    </row>
    <row r="37" spans="1:44" ht="12.75" customHeight="1">
      <c r="A37" s="102"/>
      <c r="B37" s="103">
        <v>5370018</v>
      </c>
      <c r="C37" s="104"/>
      <c r="D37" s="14"/>
      <c r="E37" s="105"/>
      <c r="F37" s="105"/>
      <c r="G37" s="105"/>
      <c r="H37" s="106" t="s">
        <v>72</v>
      </c>
      <c r="I37" s="107">
        <v>0.38</v>
      </c>
      <c r="J37" s="105">
        <f t="shared" si="0"/>
        <v>38</v>
      </c>
      <c r="K37" s="108">
        <v>120</v>
      </c>
      <c r="L37" s="105">
        <v>62</v>
      </c>
      <c r="M37" s="105">
        <v>0</v>
      </c>
      <c r="N37" s="105">
        <f t="shared" si="1"/>
        <v>120</v>
      </c>
      <c r="O37" s="109"/>
      <c r="P37" s="110">
        <v>319.7</v>
      </c>
      <c r="Q37" s="105"/>
      <c r="R37" s="105"/>
      <c r="S37" s="105"/>
      <c r="T37" s="109"/>
      <c r="U37" s="108"/>
      <c r="V37" s="105"/>
      <c r="W37" s="105"/>
      <c r="X37" s="109"/>
      <c r="Y37" s="111"/>
      <c r="Z37" s="112"/>
      <c r="AA37" s="105"/>
      <c r="AB37" s="105"/>
      <c r="AC37" s="105"/>
      <c r="AD37" s="109"/>
      <c r="AE37" s="104"/>
      <c r="AF37" s="113"/>
      <c r="AG37" s="109"/>
      <c r="AH37" s="114"/>
      <c r="AI37" s="105"/>
      <c r="AJ37" s="105"/>
      <c r="AK37" s="105"/>
      <c r="AL37" s="109"/>
      <c r="AM37" s="104"/>
      <c r="AN37" s="105"/>
      <c r="AO37" s="115" t="s">
        <v>73</v>
      </c>
      <c r="AP37" s="14" t="s">
        <v>73</v>
      </c>
      <c r="AQ37" s="58" t="s">
        <v>285</v>
      </c>
      <c r="AR37" s="87"/>
    </row>
    <row r="38" spans="1:44" ht="12.75" customHeight="1">
      <c r="A38" s="73" t="s">
        <v>286</v>
      </c>
      <c r="B38" s="74">
        <v>5370019</v>
      </c>
      <c r="C38" s="75"/>
      <c r="D38" s="12"/>
      <c r="E38" s="76"/>
      <c r="F38" s="76"/>
      <c r="G38" s="76"/>
      <c r="H38" s="77" t="s">
        <v>74</v>
      </c>
      <c r="I38" s="78">
        <v>1.2</v>
      </c>
      <c r="J38" s="76">
        <f t="shared" si="0"/>
        <v>120</v>
      </c>
      <c r="K38" s="79">
        <v>3932</v>
      </c>
      <c r="L38" s="76">
        <v>3859</v>
      </c>
      <c r="M38" s="76">
        <v>3883</v>
      </c>
      <c r="N38" s="76">
        <f t="shared" si="1"/>
        <v>49</v>
      </c>
      <c r="O38" s="80">
        <f t="shared" ref="O38:O171" si="19">N38/M38</f>
        <v>1.261910893638939E-2</v>
      </c>
      <c r="P38" s="81">
        <v>3283</v>
      </c>
      <c r="Q38" s="76">
        <v>1760</v>
      </c>
      <c r="R38" s="76">
        <v>1730</v>
      </c>
      <c r="S38" s="76">
        <f t="shared" ref="S38:S171" si="20">Q38-R38</f>
        <v>30</v>
      </c>
      <c r="T38" s="80">
        <f t="shared" ref="T38:T171" si="21">S38/R38</f>
        <v>1.7341040462427744E-2</v>
      </c>
      <c r="U38" s="79">
        <v>1686</v>
      </c>
      <c r="V38" s="76">
        <v>1663</v>
      </c>
      <c r="W38" s="76">
        <f t="shared" ref="W38:W193" si="22">U38-V38</f>
        <v>23</v>
      </c>
      <c r="X38" s="80">
        <f t="shared" ref="X38:X171" si="23">W38/V38</f>
        <v>1.3830426939266387E-2</v>
      </c>
      <c r="Y38" s="82">
        <f t="shared" ref="Y38:Y171" si="24">U38/J38</f>
        <v>14.05</v>
      </c>
      <c r="Z38" s="83">
        <v>1830</v>
      </c>
      <c r="AA38" s="76">
        <v>1155</v>
      </c>
      <c r="AB38" s="76">
        <v>150</v>
      </c>
      <c r="AC38" s="76">
        <f t="shared" ref="AC38:AC171" si="25">AA38+AB38</f>
        <v>1305</v>
      </c>
      <c r="AD38" s="80">
        <f t="shared" ref="AD38:AD171" si="26">AC38/Z38</f>
        <v>0.71311475409836067</v>
      </c>
      <c r="AE38" s="75">
        <f t="shared" ref="AE38:AE171" si="27">AD38/0.841</f>
        <v>0.84793668739400796</v>
      </c>
      <c r="AF38" s="84">
        <v>355</v>
      </c>
      <c r="AG38" s="80">
        <f t="shared" ref="AG38:AG171" si="28">AF38/Z38</f>
        <v>0.19398907103825136</v>
      </c>
      <c r="AH38" s="85">
        <f t="shared" ref="AH38:AH171" si="29">AG38/0.098</f>
        <v>1.9794803167168504</v>
      </c>
      <c r="AI38" s="76">
        <v>120</v>
      </c>
      <c r="AJ38" s="76">
        <v>30</v>
      </c>
      <c r="AK38" s="76">
        <f t="shared" ref="AK38:AK171" si="30">AI38+AJ38</f>
        <v>150</v>
      </c>
      <c r="AL38" s="80">
        <f t="shared" ref="AL38:AL171" si="31">AK38/Z38</f>
        <v>8.1967213114754092E-2</v>
      </c>
      <c r="AM38" s="75">
        <f t="shared" ref="AM38:AM171" si="32">AL38/0.05138</f>
        <v>1.5953136067488145</v>
      </c>
      <c r="AN38" s="76">
        <v>20</v>
      </c>
      <c r="AO38" s="86" t="s">
        <v>56</v>
      </c>
      <c r="AP38" s="9" t="s">
        <v>38</v>
      </c>
      <c r="AQ38" s="58"/>
      <c r="AR38" s="87"/>
    </row>
    <row r="39" spans="1:44" ht="12.75" customHeight="1">
      <c r="A39" s="73" t="s">
        <v>287</v>
      </c>
      <c r="B39" s="74">
        <v>5370020</v>
      </c>
      <c r="C39" s="75"/>
      <c r="D39" s="75"/>
      <c r="E39" s="76"/>
      <c r="F39" s="76"/>
      <c r="G39" s="76"/>
      <c r="H39" s="77" t="s">
        <v>75</v>
      </c>
      <c r="I39" s="78">
        <v>1.0900000000000001</v>
      </c>
      <c r="J39" s="76">
        <f t="shared" si="0"/>
        <v>109.00000000000001</v>
      </c>
      <c r="K39" s="79">
        <v>3959</v>
      </c>
      <c r="L39" s="76">
        <v>4022</v>
      </c>
      <c r="M39" s="76">
        <v>4092</v>
      </c>
      <c r="N39" s="76">
        <f t="shared" si="1"/>
        <v>-133</v>
      </c>
      <c r="O39" s="80">
        <f t="shared" si="19"/>
        <v>-3.2502443792766372E-2</v>
      </c>
      <c r="P39" s="81">
        <v>3638.8</v>
      </c>
      <c r="Q39" s="76">
        <v>1769</v>
      </c>
      <c r="R39" s="76">
        <v>1763</v>
      </c>
      <c r="S39" s="76">
        <f t="shared" si="20"/>
        <v>6</v>
      </c>
      <c r="T39" s="80">
        <f t="shared" si="21"/>
        <v>3.4032898468519569E-3</v>
      </c>
      <c r="U39" s="79">
        <v>1717</v>
      </c>
      <c r="V39" s="76">
        <v>1716</v>
      </c>
      <c r="W39" s="76">
        <f t="shared" si="22"/>
        <v>1</v>
      </c>
      <c r="X39" s="80">
        <f t="shared" si="23"/>
        <v>5.8275058275058275E-4</v>
      </c>
      <c r="Y39" s="82">
        <f t="shared" si="24"/>
        <v>15.75229357798165</v>
      </c>
      <c r="Z39" s="83">
        <v>2100</v>
      </c>
      <c r="AA39" s="76">
        <v>1525</v>
      </c>
      <c r="AB39" s="76">
        <v>160</v>
      </c>
      <c r="AC39" s="76">
        <f t="shared" si="25"/>
        <v>1685</v>
      </c>
      <c r="AD39" s="80">
        <f t="shared" si="26"/>
        <v>0.80238095238095242</v>
      </c>
      <c r="AE39" s="75">
        <f t="shared" si="27"/>
        <v>0.95407961044108491</v>
      </c>
      <c r="AF39" s="84">
        <v>315</v>
      </c>
      <c r="AG39" s="80">
        <f t="shared" si="28"/>
        <v>0.15</v>
      </c>
      <c r="AH39" s="85">
        <f t="shared" si="29"/>
        <v>1.5306122448979591</v>
      </c>
      <c r="AI39" s="76">
        <v>50</v>
      </c>
      <c r="AJ39" s="76">
        <v>10</v>
      </c>
      <c r="AK39" s="76">
        <f t="shared" si="30"/>
        <v>60</v>
      </c>
      <c r="AL39" s="80">
        <f t="shared" si="31"/>
        <v>2.8571428571428571E-2</v>
      </c>
      <c r="AM39" s="75">
        <f t="shared" si="32"/>
        <v>0.55608074292387255</v>
      </c>
      <c r="AN39" s="76">
        <v>25</v>
      </c>
      <c r="AO39" s="86" t="s">
        <v>56</v>
      </c>
      <c r="AP39" s="9" t="s">
        <v>38</v>
      </c>
      <c r="AQ39" s="58"/>
      <c r="AR39" s="87"/>
    </row>
    <row r="40" spans="1:44" ht="12.75" customHeight="1">
      <c r="A40" s="73" t="s">
        <v>288</v>
      </c>
      <c r="B40" s="74">
        <v>5370021</v>
      </c>
      <c r="C40" s="75"/>
      <c r="D40" s="75"/>
      <c r="E40" s="76"/>
      <c r="F40" s="76"/>
      <c r="G40" s="76"/>
      <c r="H40" s="77" t="s">
        <v>76</v>
      </c>
      <c r="I40" s="78">
        <v>1.05</v>
      </c>
      <c r="J40" s="76">
        <f t="shared" si="0"/>
        <v>105</v>
      </c>
      <c r="K40" s="79">
        <v>4441</v>
      </c>
      <c r="L40" s="76">
        <v>4598</v>
      </c>
      <c r="M40" s="76">
        <v>4559</v>
      </c>
      <c r="N40" s="76">
        <f t="shared" si="1"/>
        <v>-118</v>
      </c>
      <c r="O40" s="80">
        <f t="shared" si="19"/>
        <v>-2.5882869050230312E-2</v>
      </c>
      <c r="P40" s="81">
        <v>4223.5</v>
      </c>
      <c r="Q40" s="76">
        <v>2083</v>
      </c>
      <c r="R40" s="76">
        <v>2045</v>
      </c>
      <c r="S40" s="76">
        <f t="shared" si="20"/>
        <v>38</v>
      </c>
      <c r="T40" s="80">
        <f t="shared" si="21"/>
        <v>1.8581907090464547E-2</v>
      </c>
      <c r="U40" s="79">
        <v>1989</v>
      </c>
      <c r="V40" s="76">
        <v>1968</v>
      </c>
      <c r="W40" s="76">
        <f t="shared" si="22"/>
        <v>21</v>
      </c>
      <c r="X40" s="80">
        <f t="shared" si="23"/>
        <v>1.0670731707317074E-2</v>
      </c>
      <c r="Y40" s="82">
        <f t="shared" si="24"/>
        <v>18.942857142857143</v>
      </c>
      <c r="Z40" s="83">
        <v>2185</v>
      </c>
      <c r="AA40" s="76">
        <v>1435</v>
      </c>
      <c r="AB40" s="76">
        <v>165</v>
      </c>
      <c r="AC40" s="76">
        <f t="shared" si="25"/>
        <v>1600</v>
      </c>
      <c r="AD40" s="80">
        <f t="shared" si="26"/>
        <v>0.73226544622425627</v>
      </c>
      <c r="AE40" s="75">
        <f t="shared" si="27"/>
        <v>0.87070802166974592</v>
      </c>
      <c r="AF40" s="84">
        <v>410</v>
      </c>
      <c r="AG40" s="80">
        <f t="shared" si="28"/>
        <v>0.18764302059496568</v>
      </c>
      <c r="AH40" s="85">
        <f t="shared" si="29"/>
        <v>1.9147246999486294</v>
      </c>
      <c r="AI40" s="76">
        <v>165</v>
      </c>
      <c r="AJ40" s="76">
        <v>15</v>
      </c>
      <c r="AK40" s="76">
        <f t="shared" si="30"/>
        <v>180</v>
      </c>
      <c r="AL40" s="80">
        <f t="shared" si="31"/>
        <v>8.2379862700228831E-2</v>
      </c>
      <c r="AM40" s="75">
        <f t="shared" si="32"/>
        <v>1.6033449338308452</v>
      </c>
      <c r="AN40" s="76">
        <v>10</v>
      </c>
      <c r="AO40" s="86" t="s">
        <v>56</v>
      </c>
      <c r="AP40" s="12" t="s">
        <v>56</v>
      </c>
      <c r="AQ40" s="58"/>
      <c r="AR40" s="87"/>
    </row>
    <row r="41" spans="1:44" ht="12.75" customHeight="1">
      <c r="A41" s="73"/>
      <c r="B41" s="74">
        <v>5370022</v>
      </c>
      <c r="C41" s="75"/>
      <c r="D41" s="75"/>
      <c r="E41" s="76"/>
      <c r="F41" s="76"/>
      <c r="G41" s="76"/>
      <c r="H41" s="77" t="s">
        <v>77</v>
      </c>
      <c r="I41" s="78">
        <v>0.92</v>
      </c>
      <c r="J41" s="76">
        <f t="shared" si="0"/>
        <v>92</v>
      </c>
      <c r="K41" s="79">
        <v>4706</v>
      </c>
      <c r="L41" s="76">
        <v>4715</v>
      </c>
      <c r="M41" s="76">
        <v>4758</v>
      </c>
      <c r="N41" s="76">
        <f t="shared" si="1"/>
        <v>-52</v>
      </c>
      <c r="O41" s="80">
        <f t="shared" si="19"/>
        <v>-1.092896174863388E-2</v>
      </c>
      <c r="P41" s="81">
        <v>5113.5</v>
      </c>
      <c r="Q41" s="76">
        <v>2418</v>
      </c>
      <c r="R41" s="76">
        <v>2395</v>
      </c>
      <c r="S41" s="76">
        <f t="shared" si="20"/>
        <v>23</v>
      </c>
      <c r="T41" s="80">
        <f t="shared" si="21"/>
        <v>9.6033402922755737E-3</v>
      </c>
      <c r="U41" s="79">
        <v>2359</v>
      </c>
      <c r="V41" s="76">
        <v>2312</v>
      </c>
      <c r="W41" s="76">
        <f t="shared" si="22"/>
        <v>47</v>
      </c>
      <c r="X41" s="80">
        <f t="shared" si="23"/>
        <v>2.032871972318339E-2</v>
      </c>
      <c r="Y41" s="82">
        <f t="shared" si="24"/>
        <v>25.641304347826086</v>
      </c>
      <c r="Z41" s="83">
        <v>2280</v>
      </c>
      <c r="AA41" s="76">
        <v>1560</v>
      </c>
      <c r="AB41" s="76">
        <v>155</v>
      </c>
      <c r="AC41" s="76">
        <f t="shared" si="25"/>
        <v>1715</v>
      </c>
      <c r="AD41" s="80">
        <f t="shared" si="26"/>
        <v>0.7521929824561403</v>
      </c>
      <c r="AE41" s="75">
        <f t="shared" si="27"/>
        <v>0.89440307069695635</v>
      </c>
      <c r="AF41" s="84">
        <v>385</v>
      </c>
      <c r="AG41" s="80">
        <f t="shared" si="28"/>
        <v>0.16885964912280702</v>
      </c>
      <c r="AH41" s="85">
        <f t="shared" si="29"/>
        <v>1.7230576441102756</v>
      </c>
      <c r="AI41" s="76">
        <v>140</v>
      </c>
      <c r="AJ41" s="76">
        <v>10</v>
      </c>
      <c r="AK41" s="76">
        <f t="shared" si="30"/>
        <v>150</v>
      </c>
      <c r="AL41" s="80">
        <f t="shared" si="31"/>
        <v>6.5789473684210523E-2</v>
      </c>
      <c r="AM41" s="75">
        <f t="shared" si="32"/>
        <v>1.2804490791010221</v>
      </c>
      <c r="AN41" s="76">
        <v>25</v>
      </c>
      <c r="AO41" s="86" t="s">
        <v>56</v>
      </c>
      <c r="AP41" s="12" t="s">
        <v>56</v>
      </c>
      <c r="AQ41" s="58"/>
      <c r="AR41" s="87"/>
    </row>
    <row r="42" spans="1:44" ht="12.75" customHeight="1">
      <c r="A42" s="59"/>
      <c r="B42" s="60">
        <v>5370023</v>
      </c>
      <c r="C42" s="61"/>
      <c r="D42" s="61"/>
      <c r="E42" s="62"/>
      <c r="F42" s="62"/>
      <c r="G42" s="62"/>
      <c r="H42" s="63" t="s">
        <v>78</v>
      </c>
      <c r="I42" s="64">
        <v>0.83</v>
      </c>
      <c r="J42" s="62">
        <f t="shared" si="0"/>
        <v>83</v>
      </c>
      <c r="K42" s="65">
        <v>2248</v>
      </c>
      <c r="L42" s="62">
        <v>2271</v>
      </c>
      <c r="M42" s="62">
        <v>2295</v>
      </c>
      <c r="N42" s="62">
        <f t="shared" si="1"/>
        <v>-47</v>
      </c>
      <c r="O42" s="66">
        <f t="shared" si="19"/>
        <v>-2.0479302832244008E-2</v>
      </c>
      <c r="P42" s="67">
        <v>2705.8</v>
      </c>
      <c r="Q42" s="62">
        <v>961</v>
      </c>
      <c r="R42" s="62">
        <v>963</v>
      </c>
      <c r="S42" s="62">
        <f t="shared" si="20"/>
        <v>-2</v>
      </c>
      <c r="T42" s="66">
        <f t="shared" si="21"/>
        <v>-2.0768431983385254E-3</v>
      </c>
      <c r="U42" s="65">
        <v>951</v>
      </c>
      <c r="V42" s="62">
        <v>947</v>
      </c>
      <c r="W42" s="62">
        <f t="shared" si="22"/>
        <v>4</v>
      </c>
      <c r="X42" s="66">
        <f t="shared" si="23"/>
        <v>4.2238648363252373E-3</v>
      </c>
      <c r="Y42" s="68">
        <f t="shared" si="24"/>
        <v>11.457831325301205</v>
      </c>
      <c r="Z42" s="69">
        <v>1130</v>
      </c>
      <c r="AA42" s="62">
        <v>860</v>
      </c>
      <c r="AB42" s="62">
        <v>70</v>
      </c>
      <c r="AC42" s="62">
        <f t="shared" si="25"/>
        <v>930</v>
      </c>
      <c r="AD42" s="66">
        <f t="shared" si="26"/>
        <v>0.82300884955752207</v>
      </c>
      <c r="AE42" s="61">
        <f t="shared" si="27"/>
        <v>0.97860743110288007</v>
      </c>
      <c r="AF42" s="70">
        <v>135</v>
      </c>
      <c r="AG42" s="66">
        <f t="shared" si="28"/>
        <v>0.11946902654867257</v>
      </c>
      <c r="AH42" s="71">
        <f t="shared" si="29"/>
        <v>1.2190716994762507</v>
      </c>
      <c r="AI42" s="62">
        <v>55</v>
      </c>
      <c r="AJ42" s="62">
        <v>10</v>
      </c>
      <c r="AK42" s="62">
        <f t="shared" si="30"/>
        <v>65</v>
      </c>
      <c r="AL42" s="66">
        <f t="shared" si="31"/>
        <v>5.7522123893805309E-2</v>
      </c>
      <c r="AM42" s="61">
        <f t="shared" si="32"/>
        <v>1.1195430886299202</v>
      </c>
      <c r="AN42" s="62">
        <v>10</v>
      </c>
      <c r="AO42" s="72" t="s">
        <v>38</v>
      </c>
      <c r="AP42" s="9" t="s">
        <v>38</v>
      </c>
      <c r="AQ42" s="58"/>
      <c r="AR42" s="87"/>
    </row>
    <row r="43" spans="1:44" ht="12.75" customHeight="1">
      <c r="A43" s="59"/>
      <c r="B43" s="60">
        <v>5370024</v>
      </c>
      <c r="C43" s="61"/>
      <c r="D43" s="61"/>
      <c r="E43" s="62"/>
      <c r="F43" s="62"/>
      <c r="G43" s="62"/>
      <c r="H43" s="63" t="s">
        <v>79</v>
      </c>
      <c r="I43" s="64">
        <v>0.8</v>
      </c>
      <c r="J43" s="62">
        <f t="shared" si="0"/>
        <v>80</v>
      </c>
      <c r="K43" s="65">
        <v>2500</v>
      </c>
      <c r="L43" s="62">
        <v>2584</v>
      </c>
      <c r="M43" s="62">
        <v>2563</v>
      </c>
      <c r="N43" s="62">
        <f t="shared" si="1"/>
        <v>-63</v>
      </c>
      <c r="O43" s="66">
        <f t="shared" si="19"/>
        <v>-2.4580569644947328E-2</v>
      </c>
      <c r="P43" s="67">
        <v>3116.4</v>
      </c>
      <c r="Q43" s="62">
        <v>1107</v>
      </c>
      <c r="R43" s="62">
        <v>1088</v>
      </c>
      <c r="S43" s="62">
        <f t="shared" si="20"/>
        <v>19</v>
      </c>
      <c r="T43" s="66">
        <f t="shared" si="21"/>
        <v>1.7463235294117647E-2</v>
      </c>
      <c r="U43" s="65">
        <v>1090</v>
      </c>
      <c r="V43" s="62">
        <v>1062</v>
      </c>
      <c r="W43" s="62">
        <f t="shared" si="22"/>
        <v>28</v>
      </c>
      <c r="X43" s="66">
        <f t="shared" si="23"/>
        <v>2.6365348399246705E-2</v>
      </c>
      <c r="Y43" s="68">
        <f t="shared" si="24"/>
        <v>13.625</v>
      </c>
      <c r="Z43" s="69">
        <v>1160</v>
      </c>
      <c r="AA43" s="62">
        <v>945</v>
      </c>
      <c r="AB43" s="62">
        <v>60</v>
      </c>
      <c r="AC43" s="62">
        <f t="shared" si="25"/>
        <v>1005</v>
      </c>
      <c r="AD43" s="66">
        <f t="shared" si="26"/>
        <v>0.86637931034482762</v>
      </c>
      <c r="AE43" s="61">
        <f t="shared" si="27"/>
        <v>1.0301775390544918</v>
      </c>
      <c r="AF43" s="70">
        <v>120</v>
      </c>
      <c r="AG43" s="66">
        <f t="shared" si="28"/>
        <v>0.10344827586206896</v>
      </c>
      <c r="AH43" s="71">
        <f t="shared" si="29"/>
        <v>1.0555946516537649</v>
      </c>
      <c r="AI43" s="62">
        <v>25</v>
      </c>
      <c r="AJ43" s="62">
        <v>10</v>
      </c>
      <c r="AK43" s="62">
        <f t="shared" si="30"/>
        <v>35</v>
      </c>
      <c r="AL43" s="66">
        <f t="shared" si="31"/>
        <v>3.017241379310345E-2</v>
      </c>
      <c r="AM43" s="61">
        <f t="shared" si="32"/>
        <v>0.58724043972564122</v>
      </c>
      <c r="AN43" s="62">
        <v>0</v>
      </c>
      <c r="AO43" s="72" t="s">
        <v>38</v>
      </c>
      <c r="AP43" s="9" t="s">
        <v>38</v>
      </c>
      <c r="AQ43" s="58"/>
      <c r="AR43" s="87"/>
    </row>
    <row r="44" spans="1:44" ht="12.75" customHeight="1">
      <c r="A44" s="59"/>
      <c r="B44" s="60">
        <v>5370025</v>
      </c>
      <c r="C44" s="61"/>
      <c r="D44" s="61"/>
      <c r="E44" s="62"/>
      <c r="F44" s="62"/>
      <c r="G44" s="62"/>
      <c r="H44" s="63" t="s">
        <v>80</v>
      </c>
      <c r="I44" s="64">
        <v>2.2599999999999998</v>
      </c>
      <c r="J44" s="62">
        <f t="shared" si="0"/>
        <v>225.99999999999997</v>
      </c>
      <c r="K44" s="65">
        <v>2817</v>
      </c>
      <c r="L44" s="62">
        <v>2756</v>
      </c>
      <c r="M44" s="62">
        <v>2779</v>
      </c>
      <c r="N44" s="62">
        <f t="shared" si="1"/>
        <v>38</v>
      </c>
      <c r="O44" s="66">
        <f t="shared" si="19"/>
        <v>1.3673983447283196E-2</v>
      </c>
      <c r="P44" s="67">
        <v>1244</v>
      </c>
      <c r="Q44" s="62">
        <v>1147</v>
      </c>
      <c r="R44" s="62">
        <v>1135</v>
      </c>
      <c r="S44" s="62">
        <f t="shared" si="20"/>
        <v>12</v>
      </c>
      <c r="T44" s="66">
        <f t="shared" si="21"/>
        <v>1.0572687224669603E-2</v>
      </c>
      <c r="U44" s="65">
        <v>1140</v>
      </c>
      <c r="V44" s="62">
        <v>1119</v>
      </c>
      <c r="W44" s="62">
        <f t="shared" si="22"/>
        <v>21</v>
      </c>
      <c r="X44" s="66">
        <f t="shared" si="23"/>
        <v>1.876675603217158E-2</v>
      </c>
      <c r="Y44" s="68">
        <f t="shared" si="24"/>
        <v>5.0442477876106198</v>
      </c>
      <c r="Z44" s="69">
        <v>1400</v>
      </c>
      <c r="AA44" s="62">
        <v>1130</v>
      </c>
      <c r="AB44" s="62">
        <v>125</v>
      </c>
      <c r="AC44" s="62">
        <f t="shared" si="25"/>
        <v>1255</v>
      </c>
      <c r="AD44" s="66">
        <f t="shared" si="26"/>
        <v>0.89642857142857146</v>
      </c>
      <c r="AE44" s="61">
        <f t="shared" si="27"/>
        <v>1.0659079327331409</v>
      </c>
      <c r="AF44" s="70">
        <v>100</v>
      </c>
      <c r="AG44" s="66">
        <f t="shared" si="28"/>
        <v>7.1428571428571425E-2</v>
      </c>
      <c r="AH44" s="71">
        <f t="shared" si="29"/>
        <v>0.7288629737609329</v>
      </c>
      <c r="AI44" s="62">
        <v>30</v>
      </c>
      <c r="AJ44" s="62">
        <v>0</v>
      </c>
      <c r="AK44" s="62">
        <f t="shared" si="30"/>
        <v>30</v>
      </c>
      <c r="AL44" s="66">
        <f t="shared" si="31"/>
        <v>2.1428571428571429E-2</v>
      </c>
      <c r="AM44" s="61">
        <f t="shared" si="32"/>
        <v>0.41706055719290441</v>
      </c>
      <c r="AN44" s="62">
        <v>15</v>
      </c>
      <c r="AO44" s="72" t="s">
        <v>38</v>
      </c>
      <c r="AP44" s="9" t="s">
        <v>38</v>
      </c>
      <c r="AQ44" s="58"/>
      <c r="AR44" s="87"/>
    </row>
    <row r="45" spans="1:44" ht="12.75" customHeight="1">
      <c r="A45" s="59" t="s">
        <v>289</v>
      </c>
      <c r="B45" s="60">
        <v>5370026.0099999998</v>
      </c>
      <c r="C45" s="61"/>
      <c r="D45" s="61"/>
      <c r="E45" s="62"/>
      <c r="F45" s="62"/>
      <c r="G45" s="62"/>
      <c r="H45" s="63" t="s">
        <v>81</v>
      </c>
      <c r="I45" s="64">
        <v>0.95</v>
      </c>
      <c r="J45" s="62">
        <f t="shared" si="0"/>
        <v>95</v>
      </c>
      <c r="K45" s="65">
        <v>3397</v>
      </c>
      <c r="L45" s="62">
        <v>3355</v>
      </c>
      <c r="M45" s="62">
        <v>3372</v>
      </c>
      <c r="N45" s="62">
        <f t="shared" si="1"/>
        <v>25</v>
      </c>
      <c r="O45" s="66">
        <f t="shared" si="19"/>
        <v>7.4139976275207596E-3</v>
      </c>
      <c r="P45" s="67">
        <v>3583</v>
      </c>
      <c r="Q45" s="62">
        <v>1686</v>
      </c>
      <c r="R45" s="62">
        <v>1682</v>
      </c>
      <c r="S45" s="62">
        <f t="shared" si="20"/>
        <v>4</v>
      </c>
      <c r="T45" s="66">
        <f t="shared" si="21"/>
        <v>2.3781212841854932E-3</v>
      </c>
      <c r="U45" s="65">
        <v>1656</v>
      </c>
      <c r="V45" s="62">
        <v>1610</v>
      </c>
      <c r="W45" s="62">
        <f t="shared" si="22"/>
        <v>46</v>
      </c>
      <c r="X45" s="66">
        <f t="shared" si="23"/>
        <v>2.8571428571428571E-2</v>
      </c>
      <c r="Y45" s="68">
        <f t="shared" si="24"/>
        <v>17.431578947368422</v>
      </c>
      <c r="Z45" s="69">
        <v>1415</v>
      </c>
      <c r="AA45" s="62">
        <v>980</v>
      </c>
      <c r="AB45" s="62">
        <v>165</v>
      </c>
      <c r="AC45" s="62">
        <f t="shared" si="25"/>
        <v>1145</v>
      </c>
      <c r="AD45" s="66">
        <f t="shared" si="26"/>
        <v>0.80918727915194344</v>
      </c>
      <c r="AE45" s="61">
        <f t="shared" si="27"/>
        <v>0.96217274572169253</v>
      </c>
      <c r="AF45" s="70">
        <v>195</v>
      </c>
      <c r="AG45" s="66">
        <f t="shared" si="28"/>
        <v>0.13780918727915195</v>
      </c>
      <c r="AH45" s="71">
        <f t="shared" si="29"/>
        <v>1.4062161967260403</v>
      </c>
      <c r="AI45" s="62">
        <v>65</v>
      </c>
      <c r="AJ45" s="62">
        <v>0</v>
      </c>
      <c r="AK45" s="62">
        <f t="shared" si="30"/>
        <v>65</v>
      </c>
      <c r="AL45" s="66">
        <f t="shared" si="31"/>
        <v>4.5936395759717315E-2</v>
      </c>
      <c r="AM45" s="61">
        <f t="shared" si="32"/>
        <v>0.8940520778458021</v>
      </c>
      <c r="AN45" s="62">
        <v>10</v>
      </c>
      <c r="AO45" s="72" t="s">
        <v>38</v>
      </c>
      <c r="AP45" s="12" t="s">
        <v>56</v>
      </c>
      <c r="AQ45" s="58"/>
      <c r="AR45" s="87"/>
    </row>
    <row r="46" spans="1:44" ht="12.75" customHeight="1">
      <c r="A46" s="59" t="s">
        <v>290</v>
      </c>
      <c r="B46" s="60">
        <v>5370026.0199999996</v>
      </c>
      <c r="C46" s="61"/>
      <c r="D46" s="61"/>
      <c r="E46" s="62"/>
      <c r="F46" s="62"/>
      <c r="G46" s="62"/>
      <c r="H46" s="63" t="s">
        <v>82</v>
      </c>
      <c r="I46" s="64">
        <v>0.62</v>
      </c>
      <c r="J46" s="62">
        <f t="shared" si="0"/>
        <v>62</v>
      </c>
      <c r="K46" s="65">
        <v>1819</v>
      </c>
      <c r="L46" s="62">
        <v>1881</v>
      </c>
      <c r="M46" s="62">
        <v>1841</v>
      </c>
      <c r="N46" s="62">
        <f t="shared" si="1"/>
        <v>-22</v>
      </c>
      <c r="O46" s="66">
        <f t="shared" si="19"/>
        <v>-1.1950027159152634E-2</v>
      </c>
      <c r="P46" s="67">
        <v>2935.3</v>
      </c>
      <c r="Q46" s="62">
        <v>904</v>
      </c>
      <c r="R46" s="62">
        <v>880</v>
      </c>
      <c r="S46" s="62">
        <f t="shared" si="20"/>
        <v>24</v>
      </c>
      <c r="T46" s="66">
        <f t="shared" si="21"/>
        <v>2.7272727272727271E-2</v>
      </c>
      <c r="U46" s="65">
        <v>893</v>
      </c>
      <c r="V46" s="62">
        <v>860</v>
      </c>
      <c r="W46" s="62">
        <f t="shared" si="22"/>
        <v>33</v>
      </c>
      <c r="X46" s="66">
        <f t="shared" si="23"/>
        <v>3.8372093023255817E-2</v>
      </c>
      <c r="Y46" s="68">
        <f t="shared" si="24"/>
        <v>14.403225806451612</v>
      </c>
      <c r="Z46" s="69">
        <v>650</v>
      </c>
      <c r="AA46" s="62">
        <v>510</v>
      </c>
      <c r="AB46" s="62">
        <v>35</v>
      </c>
      <c r="AC46" s="62">
        <f t="shared" si="25"/>
        <v>545</v>
      </c>
      <c r="AD46" s="66">
        <f t="shared" si="26"/>
        <v>0.83846153846153848</v>
      </c>
      <c r="AE46" s="61">
        <f t="shared" si="27"/>
        <v>0.99698161529314921</v>
      </c>
      <c r="AF46" s="70">
        <v>55</v>
      </c>
      <c r="AG46" s="66">
        <f t="shared" si="28"/>
        <v>8.461538461538462E-2</v>
      </c>
      <c r="AH46" s="71">
        <f t="shared" si="29"/>
        <v>0.86342229199372056</v>
      </c>
      <c r="AI46" s="62">
        <v>45</v>
      </c>
      <c r="AJ46" s="62">
        <v>0</v>
      </c>
      <c r="AK46" s="62">
        <f t="shared" si="30"/>
        <v>45</v>
      </c>
      <c r="AL46" s="66">
        <f t="shared" si="31"/>
        <v>6.9230769230769235E-2</v>
      </c>
      <c r="AM46" s="61">
        <f t="shared" si="32"/>
        <v>1.3474264155463065</v>
      </c>
      <c r="AN46" s="62">
        <v>0</v>
      </c>
      <c r="AO46" s="72" t="s">
        <v>38</v>
      </c>
      <c r="AP46" s="12" t="s">
        <v>56</v>
      </c>
      <c r="AQ46" s="58"/>
      <c r="AR46" s="87"/>
    </row>
    <row r="47" spans="1:44" ht="12.75" customHeight="1">
      <c r="A47" s="59"/>
      <c r="B47" s="60">
        <v>5370026.0300000003</v>
      </c>
      <c r="C47" s="61"/>
      <c r="D47" s="61"/>
      <c r="E47" s="62"/>
      <c r="F47" s="62"/>
      <c r="G47" s="62"/>
      <c r="H47" s="63" t="s">
        <v>83</v>
      </c>
      <c r="I47" s="64">
        <v>0.97</v>
      </c>
      <c r="J47" s="62">
        <f t="shared" si="0"/>
        <v>97</v>
      </c>
      <c r="K47" s="65">
        <v>2056</v>
      </c>
      <c r="L47" s="62">
        <v>2122</v>
      </c>
      <c r="M47" s="62">
        <v>2185</v>
      </c>
      <c r="N47" s="62">
        <f t="shared" si="1"/>
        <v>-129</v>
      </c>
      <c r="O47" s="66">
        <f t="shared" si="19"/>
        <v>-5.9038901601830666E-2</v>
      </c>
      <c r="P47" s="67">
        <v>2121.3000000000002</v>
      </c>
      <c r="Q47" s="62">
        <v>723</v>
      </c>
      <c r="R47" s="62">
        <v>721</v>
      </c>
      <c r="S47" s="62">
        <f t="shared" si="20"/>
        <v>2</v>
      </c>
      <c r="T47" s="66">
        <f t="shared" si="21"/>
        <v>2.7739251040221915E-3</v>
      </c>
      <c r="U47" s="65">
        <v>720</v>
      </c>
      <c r="V47" s="62">
        <v>712</v>
      </c>
      <c r="W47" s="62">
        <f t="shared" si="22"/>
        <v>8</v>
      </c>
      <c r="X47" s="66">
        <f t="shared" si="23"/>
        <v>1.1235955056179775E-2</v>
      </c>
      <c r="Y47" s="68">
        <f t="shared" si="24"/>
        <v>7.4226804123711343</v>
      </c>
      <c r="Z47" s="69">
        <v>975</v>
      </c>
      <c r="AA47" s="62">
        <v>825</v>
      </c>
      <c r="AB47" s="62">
        <v>95</v>
      </c>
      <c r="AC47" s="62">
        <f t="shared" si="25"/>
        <v>920</v>
      </c>
      <c r="AD47" s="66">
        <f t="shared" si="26"/>
        <v>0.94358974358974357</v>
      </c>
      <c r="AE47" s="61">
        <f t="shared" si="27"/>
        <v>1.1219854263849507</v>
      </c>
      <c r="AF47" s="70">
        <v>50</v>
      </c>
      <c r="AG47" s="66">
        <f t="shared" si="28"/>
        <v>5.128205128205128E-2</v>
      </c>
      <c r="AH47" s="71">
        <f t="shared" si="29"/>
        <v>0.52328623757195181</v>
      </c>
      <c r="AI47" s="62">
        <v>0</v>
      </c>
      <c r="AJ47" s="62">
        <v>0</v>
      </c>
      <c r="AK47" s="62">
        <f t="shared" si="30"/>
        <v>0</v>
      </c>
      <c r="AL47" s="66">
        <f t="shared" si="31"/>
        <v>0</v>
      </c>
      <c r="AM47" s="61">
        <f t="shared" si="32"/>
        <v>0</v>
      </c>
      <c r="AN47" s="62">
        <v>0</v>
      </c>
      <c r="AO47" s="72" t="s">
        <v>38</v>
      </c>
      <c r="AP47" s="9" t="s">
        <v>38</v>
      </c>
      <c r="AQ47" s="58"/>
      <c r="AR47" s="87"/>
    </row>
    <row r="48" spans="1:44" ht="12.75" customHeight="1">
      <c r="A48" s="59"/>
      <c r="B48" s="60">
        <v>5370026.04</v>
      </c>
      <c r="C48" s="61"/>
      <c r="D48" s="61"/>
      <c r="E48" s="62"/>
      <c r="F48" s="62"/>
      <c r="G48" s="62"/>
      <c r="H48" s="63" t="s">
        <v>84</v>
      </c>
      <c r="I48" s="64">
        <v>1</v>
      </c>
      <c r="J48" s="62">
        <f t="shared" si="0"/>
        <v>100</v>
      </c>
      <c r="K48" s="65">
        <v>1534</v>
      </c>
      <c r="L48" s="62">
        <v>1573</v>
      </c>
      <c r="M48" s="62">
        <v>1615</v>
      </c>
      <c r="N48" s="62">
        <f t="shared" si="1"/>
        <v>-81</v>
      </c>
      <c r="O48" s="66">
        <f t="shared" si="19"/>
        <v>-5.0154798761609908E-2</v>
      </c>
      <c r="P48" s="67">
        <v>1540.6</v>
      </c>
      <c r="Q48" s="62">
        <v>631</v>
      </c>
      <c r="R48" s="62">
        <v>629</v>
      </c>
      <c r="S48" s="62">
        <f t="shared" si="20"/>
        <v>2</v>
      </c>
      <c r="T48" s="66">
        <f t="shared" si="21"/>
        <v>3.1796502384737681E-3</v>
      </c>
      <c r="U48" s="65">
        <v>624</v>
      </c>
      <c r="V48" s="62">
        <v>609</v>
      </c>
      <c r="W48" s="62">
        <f t="shared" si="22"/>
        <v>15</v>
      </c>
      <c r="X48" s="66">
        <f t="shared" si="23"/>
        <v>2.4630541871921183E-2</v>
      </c>
      <c r="Y48" s="68">
        <f t="shared" si="24"/>
        <v>6.24</v>
      </c>
      <c r="Z48" s="69">
        <v>725</v>
      </c>
      <c r="AA48" s="62">
        <v>595</v>
      </c>
      <c r="AB48" s="62">
        <v>70</v>
      </c>
      <c r="AC48" s="62">
        <f t="shared" si="25"/>
        <v>665</v>
      </c>
      <c r="AD48" s="66">
        <f t="shared" si="26"/>
        <v>0.91724137931034477</v>
      </c>
      <c r="AE48" s="61">
        <f t="shared" si="27"/>
        <v>1.0906556234367952</v>
      </c>
      <c r="AF48" s="70">
        <v>50</v>
      </c>
      <c r="AG48" s="66">
        <f t="shared" si="28"/>
        <v>6.8965517241379309E-2</v>
      </c>
      <c r="AH48" s="71">
        <f t="shared" si="29"/>
        <v>0.70372976776917662</v>
      </c>
      <c r="AI48" s="62">
        <v>0</v>
      </c>
      <c r="AJ48" s="62">
        <v>0</v>
      </c>
      <c r="AK48" s="62">
        <f t="shared" si="30"/>
        <v>0</v>
      </c>
      <c r="AL48" s="66">
        <f t="shared" si="31"/>
        <v>0</v>
      </c>
      <c r="AM48" s="61">
        <f t="shared" si="32"/>
        <v>0</v>
      </c>
      <c r="AN48" s="62">
        <v>10</v>
      </c>
      <c r="AO48" s="72" t="s">
        <v>38</v>
      </c>
      <c r="AP48" s="9" t="s">
        <v>38</v>
      </c>
      <c r="AQ48" s="58"/>
      <c r="AR48" s="87"/>
    </row>
    <row r="49" spans="1:44" ht="12.75" customHeight="1">
      <c r="A49" s="59"/>
      <c r="B49" s="60">
        <v>5370026.0499999998</v>
      </c>
      <c r="C49" s="61"/>
      <c r="D49" s="61"/>
      <c r="E49" s="62"/>
      <c r="F49" s="62"/>
      <c r="G49" s="62"/>
      <c r="H49" s="63" t="s">
        <v>85</v>
      </c>
      <c r="I49" s="64">
        <v>2.74</v>
      </c>
      <c r="J49" s="62">
        <f t="shared" si="0"/>
        <v>274</v>
      </c>
      <c r="K49" s="65">
        <v>4100</v>
      </c>
      <c r="L49" s="62">
        <v>4173</v>
      </c>
      <c r="M49" s="62">
        <v>4356</v>
      </c>
      <c r="N49" s="62">
        <f t="shared" si="1"/>
        <v>-256</v>
      </c>
      <c r="O49" s="66">
        <f t="shared" si="19"/>
        <v>-5.876951331496786E-2</v>
      </c>
      <c r="P49" s="67">
        <v>1493.7</v>
      </c>
      <c r="Q49" s="62">
        <v>1740</v>
      </c>
      <c r="R49" s="62">
        <v>1725</v>
      </c>
      <c r="S49" s="62">
        <f t="shared" si="20"/>
        <v>15</v>
      </c>
      <c r="T49" s="66">
        <f t="shared" si="21"/>
        <v>8.6956521739130436E-3</v>
      </c>
      <c r="U49" s="65">
        <v>1686</v>
      </c>
      <c r="V49" s="62">
        <v>1679</v>
      </c>
      <c r="W49" s="62">
        <f t="shared" si="22"/>
        <v>7</v>
      </c>
      <c r="X49" s="66">
        <f t="shared" si="23"/>
        <v>4.1691483025610484E-3</v>
      </c>
      <c r="Y49" s="68">
        <f t="shared" si="24"/>
        <v>6.1532846715328464</v>
      </c>
      <c r="Z49" s="69">
        <v>1560</v>
      </c>
      <c r="AA49" s="62">
        <v>1245</v>
      </c>
      <c r="AB49" s="62">
        <v>105</v>
      </c>
      <c r="AC49" s="62">
        <f t="shared" si="25"/>
        <v>1350</v>
      </c>
      <c r="AD49" s="66">
        <f t="shared" si="26"/>
        <v>0.86538461538461542</v>
      </c>
      <c r="AE49" s="61">
        <f t="shared" si="27"/>
        <v>1.0289947864264155</v>
      </c>
      <c r="AF49" s="70">
        <v>155</v>
      </c>
      <c r="AG49" s="66">
        <f t="shared" si="28"/>
        <v>9.9358974358974353E-2</v>
      </c>
      <c r="AH49" s="71">
        <f t="shared" si="29"/>
        <v>1.0138670852956566</v>
      </c>
      <c r="AI49" s="62">
        <v>30</v>
      </c>
      <c r="AJ49" s="62">
        <v>0</v>
      </c>
      <c r="AK49" s="62">
        <f t="shared" si="30"/>
        <v>30</v>
      </c>
      <c r="AL49" s="66">
        <f t="shared" si="31"/>
        <v>1.9230769230769232E-2</v>
      </c>
      <c r="AM49" s="61">
        <f t="shared" si="32"/>
        <v>0.37428511542952958</v>
      </c>
      <c r="AN49" s="62">
        <v>25</v>
      </c>
      <c r="AO49" s="72" t="s">
        <v>38</v>
      </c>
      <c r="AP49" s="12" t="s">
        <v>56</v>
      </c>
      <c r="AQ49" s="58"/>
      <c r="AR49" s="87"/>
    </row>
    <row r="50" spans="1:44" ht="12.75" customHeight="1">
      <c r="A50" s="73"/>
      <c r="B50" s="74">
        <v>5370026.0599999996</v>
      </c>
      <c r="C50" s="75"/>
      <c r="D50" s="75"/>
      <c r="E50" s="76"/>
      <c r="F50" s="76"/>
      <c r="G50" s="76"/>
      <c r="H50" s="77" t="s">
        <v>86</v>
      </c>
      <c r="I50" s="78">
        <v>1.17</v>
      </c>
      <c r="J50" s="76">
        <f t="shared" si="0"/>
        <v>117</v>
      </c>
      <c r="K50" s="79">
        <v>5436</v>
      </c>
      <c r="L50" s="76">
        <v>5797</v>
      </c>
      <c r="M50" s="76">
        <v>5701</v>
      </c>
      <c r="N50" s="76">
        <f t="shared" si="1"/>
        <v>-265</v>
      </c>
      <c r="O50" s="80">
        <f t="shared" si="19"/>
        <v>-4.6483073145062268E-2</v>
      </c>
      <c r="P50" s="81">
        <v>4647.7</v>
      </c>
      <c r="Q50" s="76">
        <v>2159</v>
      </c>
      <c r="R50" s="76">
        <v>2120</v>
      </c>
      <c r="S50" s="76">
        <f t="shared" si="20"/>
        <v>39</v>
      </c>
      <c r="T50" s="80">
        <f t="shared" si="21"/>
        <v>1.8396226415094339E-2</v>
      </c>
      <c r="U50" s="79">
        <v>2061</v>
      </c>
      <c r="V50" s="76">
        <v>1980</v>
      </c>
      <c r="W50" s="76">
        <f t="shared" si="22"/>
        <v>81</v>
      </c>
      <c r="X50" s="80">
        <f t="shared" si="23"/>
        <v>4.0909090909090909E-2</v>
      </c>
      <c r="Y50" s="82">
        <f t="shared" si="24"/>
        <v>17.615384615384617</v>
      </c>
      <c r="Z50" s="83">
        <v>2400</v>
      </c>
      <c r="AA50" s="76">
        <v>1780</v>
      </c>
      <c r="AB50" s="76">
        <v>200</v>
      </c>
      <c r="AC50" s="76">
        <f t="shared" si="25"/>
        <v>1980</v>
      </c>
      <c r="AD50" s="80">
        <f t="shared" si="26"/>
        <v>0.82499999999999996</v>
      </c>
      <c r="AE50" s="75">
        <f t="shared" si="27"/>
        <v>0.98097502972651607</v>
      </c>
      <c r="AF50" s="84">
        <v>380</v>
      </c>
      <c r="AG50" s="80">
        <f t="shared" si="28"/>
        <v>0.15833333333333333</v>
      </c>
      <c r="AH50" s="85">
        <f t="shared" si="29"/>
        <v>1.6156462585034013</v>
      </c>
      <c r="AI50" s="76">
        <v>35</v>
      </c>
      <c r="AJ50" s="76">
        <v>10</v>
      </c>
      <c r="AK50" s="76">
        <f t="shared" si="30"/>
        <v>45</v>
      </c>
      <c r="AL50" s="80">
        <f t="shared" si="31"/>
        <v>1.8749999999999999E-2</v>
      </c>
      <c r="AM50" s="75">
        <f t="shared" si="32"/>
        <v>0.36492798754379135</v>
      </c>
      <c r="AN50" s="76">
        <v>0</v>
      </c>
      <c r="AO50" s="86" t="s">
        <v>56</v>
      </c>
      <c r="AP50" s="12" t="s">
        <v>56</v>
      </c>
      <c r="AQ50" s="58"/>
      <c r="AR50" s="87"/>
    </row>
    <row r="51" spans="1:44" ht="12.75" customHeight="1">
      <c r="A51" s="73" t="s">
        <v>291</v>
      </c>
      <c r="B51" s="74">
        <v>5370027</v>
      </c>
      <c r="C51" s="75"/>
      <c r="D51" s="75"/>
      <c r="E51" s="76"/>
      <c r="F51" s="76"/>
      <c r="G51" s="76"/>
      <c r="H51" s="77" t="s">
        <v>87</v>
      </c>
      <c r="I51" s="78">
        <v>0.55000000000000004</v>
      </c>
      <c r="J51" s="76">
        <f t="shared" si="0"/>
        <v>55.000000000000007</v>
      </c>
      <c r="K51" s="79">
        <v>1080</v>
      </c>
      <c r="L51" s="76">
        <v>1064</v>
      </c>
      <c r="M51" s="76">
        <v>1054</v>
      </c>
      <c r="N51" s="76">
        <f t="shared" si="1"/>
        <v>26</v>
      </c>
      <c r="O51" s="80">
        <f t="shared" si="19"/>
        <v>2.4667931688804556E-2</v>
      </c>
      <c r="P51" s="81">
        <v>1976.6</v>
      </c>
      <c r="Q51" s="76">
        <v>491</v>
      </c>
      <c r="R51" s="76">
        <v>487</v>
      </c>
      <c r="S51" s="76">
        <f t="shared" si="20"/>
        <v>4</v>
      </c>
      <c r="T51" s="80">
        <f t="shared" si="21"/>
        <v>8.2135523613963042E-3</v>
      </c>
      <c r="U51" s="79">
        <v>485</v>
      </c>
      <c r="V51" s="76">
        <v>473</v>
      </c>
      <c r="W51" s="76">
        <f t="shared" si="22"/>
        <v>12</v>
      </c>
      <c r="X51" s="80">
        <f t="shared" si="23"/>
        <v>2.5369978858350951E-2</v>
      </c>
      <c r="Y51" s="82">
        <f t="shared" si="24"/>
        <v>8.8181818181818166</v>
      </c>
      <c r="Z51" s="83">
        <v>565</v>
      </c>
      <c r="AA51" s="76">
        <v>415</v>
      </c>
      <c r="AB51" s="76">
        <v>40</v>
      </c>
      <c r="AC51" s="76">
        <f t="shared" si="25"/>
        <v>455</v>
      </c>
      <c r="AD51" s="80">
        <f t="shared" si="26"/>
        <v>0.80530973451327437</v>
      </c>
      <c r="AE51" s="75">
        <f t="shared" si="27"/>
        <v>0.95756211000389346</v>
      </c>
      <c r="AF51" s="84">
        <v>85</v>
      </c>
      <c r="AG51" s="80">
        <f t="shared" si="28"/>
        <v>0.15044247787610621</v>
      </c>
      <c r="AH51" s="85">
        <f t="shared" si="29"/>
        <v>1.5351273252663897</v>
      </c>
      <c r="AI51" s="76">
        <v>20</v>
      </c>
      <c r="AJ51" s="76">
        <v>0</v>
      </c>
      <c r="AK51" s="76">
        <f t="shared" si="30"/>
        <v>20</v>
      </c>
      <c r="AL51" s="80">
        <f t="shared" si="31"/>
        <v>3.5398230088495575E-2</v>
      </c>
      <c r="AM51" s="75">
        <f t="shared" si="32"/>
        <v>0.68894959300302794</v>
      </c>
      <c r="AN51" s="76">
        <v>10</v>
      </c>
      <c r="AO51" s="86" t="s">
        <v>56</v>
      </c>
      <c r="AP51" s="12" t="s">
        <v>56</v>
      </c>
      <c r="AQ51" s="58"/>
      <c r="AR51" s="87"/>
    </row>
    <row r="52" spans="1:44" ht="12.75" customHeight="1">
      <c r="A52" s="59"/>
      <c r="B52" s="60">
        <v>5370028</v>
      </c>
      <c r="C52" s="61"/>
      <c r="D52" s="61"/>
      <c r="E52" s="62"/>
      <c r="F52" s="62"/>
      <c r="G52" s="62"/>
      <c r="H52" s="63" t="s">
        <v>88</v>
      </c>
      <c r="I52" s="64">
        <v>0.72</v>
      </c>
      <c r="J52" s="62">
        <f t="shared" si="0"/>
        <v>72</v>
      </c>
      <c r="K52" s="65">
        <v>2712</v>
      </c>
      <c r="L52" s="62">
        <v>2849</v>
      </c>
      <c r="M52" s="62">
        <v>2842</v>
      </c>
      <c r="N52" s="62">
        <f t="shared" si="1"/>
        <v>-130</v>
      </c>
      <c r="O52" s="66">
        <f t="shared" si="19"/>
        <v>-4.5742434904996479E-2</v>
      </c>
      <c r="P52" s="67">
        <v>3760.9</v>
      </c>
      <c r="Q52" s="62">
        <v>1274</v>
      </c>
      <c r="R52" s="62">
        <v>1277</v>
      </c>
      <c r="S52" s="62">
        <f t="shared" si="20"/>
        <v>-3</v>
      </c>
      <c r="T52" s="66">
        <f t="shared" si="21"/>
        <v>-2.3492560689115116E-3</v>
      </c>
      <c r="U52" s="65">
        <v>1249</v>
      </c>
      <c r="V52" s="62">
        <v>1237</v>
      </c>
      <c r="W52" s="62">
        <f t="shared" si="22"/>
        <v>12</v>
      </c>
      <c r="X52" s="66">
        <f t="shared" si="23"/>
        <v>9.7008892481810841E-3</v>
      </c>
      <c r="Y52" s="68">
        <f t="shared" si="24"/>
        <v>17.347222222222221</v>
      </c>
      <c r="Z52" s="69">
        <v>1300</v>
      </c>
      <c r="AA52" s="62">
        <v>1025</v>
      </c>
      <c r="AB52" s="62">
        <v>95</v>
      </c>
      <c r="AC52" s="62">
        <f t="shared" si="25"/>
        <v>1120</v>
      </c>
      <c r="AD52" s="66">
        <f t="shared" si="26"/>
        <v>0.86153846153846159</v>
      </c>
      <c r="AE52" s="61">
        <f t="shared" si="27"/>
        <v>1.0244214762645203</v>
      </c>
      <c r="AF52" s="70">
        <v>125</v>
      </c>
      <c r="AG52" s="66">
        <f t="shared" si="28"/>
        <v>9.6153846153846159E-2</v>
      </c>
      <c r="AH52" s="71">
        <f t="shared" si="29"/>
        <v>0.98116169544740972</v>
      </c>
      <c r="AI52" s="62">
        <v>40</v>
      </c>
      <c r="AJ52" s="62">
        <v>0</v>
      </c>
      <c r="AK52" s="62">
        <f t="shared" si="30"/>
        <v>40</v>
      </c>
      <c r="AL52" s="66">
        <f t="shared" si="31"/>
        <v>3.0769230769230771E-2</v>
      </c>
      <c r="AM52" s="61">
        <f t="shared" si="32"/>
        <v>0.59885618468724733</v>
      </c>
      <c r="AN52" s="62">
        <v>0</v>
      </c>
      <c r="AO52" s="72" t="s">
        <v>38</v>
      </c>
      <c r="AP52" s="9" t="s">
        <v>38</v>
      </c>
      <c r="AQ52" s="58"/>
      <c r="AR52" s="87"/>
    </row>
    <row r="53" spans="1:44" ht="12.75" customHeight="1">
      <c r="A53" s="59" t="s">
        <v>292</v>
      </c>
      <c r="B53" s="60">
        <v>5370029</v>
      </c>
      <c r="C53" s="61"/>
      <c r="D53" s="61"/>
      <c r="E53" s="62"/>
      <c r="F53" s="62"/>
      <c r="G53" s="62"/>
      <c r="H53" s="63" t="s">
        <v>89</v>
      </c>
      <c r="I53" s="64">
        <v>1.01</v>
      </c>
      <c r="J53" s="62">
        <f t="shared" si="0"/>
        <v>101</v>
      </c>
      <c r="K53" s="65">
        <v>4350</v>
      </c>
      <c r="L53" s="62">
        <v>4335</v>
      </c>
      <c r="M53" s="62">
        <v>4255</v>
      </c>
      <c r="N53" s="62">
        <f t="shared" si="1"/>
        <v>95</v>
      </c>
      <c r="O53" s="66">
        <f t="shared" si="19"/>
        <v>2.2326674500587545E-2</v>
      </c>
      <c r="P53" s="67">
        <v>4293.8</v>
      </c>
      <c r="Q53" s="62">
        <v>2057</v>
      </c>
      <c r="R53" s="62">
        <v>2059</v>
      </c>
      <c r="S53" s="62">
        <f t="shared" si="20"/>
        <v>-2</v>
      </c>
      <c r="T53" s="66">
        <f t="shared" si="21"/>
        <v>-9.7134531325886349E-4</v>
      </c>
      <c r="U53" s="65">
        <v>2000</v>
      </c>
      <c r="V53" s="62">
        <v>1965</v>
      </c>
      <c r="W53" s="62">
        <f t="shared" si="22"/>
        <v>35</v>
      </c>
      <c r="X53" s="66">
        <f t="shared" si="23"/>
        <v>1.7811704834605598E-2</v>
      </c>
      <c r="Y53" s="68">
        <f t="shared" si="24"/>
        <v>19.801980198019802</v>
      </c>
      <c r="Z53" s="69">
        <v>2130</v>
      </c>
      <c r="AA53" s="62">
        <v>1590</v>
      </c>
      <c r="AB53" s="62">
        <v>195</v>
      </c>
      <c r="AC53" s="62">
        <f t="shared" si="25"/>
        <v>1785</v>
      </c>
      <c r="AD53" s="66">
        <f t="shared" si="26"/>
        <v>0.8380281690140845</v>
      </c>
      <c r="AE53" s="61">
        <f t="shared" si="27"/>
        <v>0.99646631273969621</v>
      </c>
      <c r="AF53" s="70">
        <v>230</v>
      </c>
      <c r="AG53" s="66">
        <f t="shared" si="28"/>
        <v>0.107981220657277</v>
      </c>
      <c r="AH53" s="71">
        <f t="shared" si="29"/>
        <v>1.1018491903803775</v>
      </c>
      <c r="AI53" s="62">
        <v>60</v>
      </c>
      <c r="AJ53" s="62">
        <v>30</v>
      </c>
      <c r="AK53" s="62">
        <f t="shared" si="30"/>
        <v>90</v>
      </c>
      <c r="AL53" s="66">
        <f t="shared" si="31"/>
        <v>4.2253521126760563E-2</v>
      </c>
      <c r="AM53" s="61">
        <f t="shared" si="32"/>
        <v>0.8223729296761495</v>
      </c>
      <c r="AN53" s="62">
        <v>20</v>
      </c>
      <c r="AO53" s="72" t="s">
        <v>38</v>
      </c>
      <c r="AP53" s="12" t="s">
        <v>56</v>
      </c>
      <c r="AQ53" s="58"/>
      <c r="AR53" s="87"/>
    </row>
    <row r="54" spans="1:44" ht="12.75" customHeight="1">
      <c r="A54" s="59"/>
      <c r="B54" s="60">
        <v>5370030</v>
      </c>
      <c r="C54" s="61"/>
      <c r="D54" s="61"/>
      <c r="E54" s="62"/>
      <c r="F54" s="62"/>
      <c r="G54" s="62"/>
      <c r="H54" s="63" t="s">
        <v>90</v>
      </c>
      <c r="I54" s="64">
        <v>1.05</v>
      </c>
      <c r="J54" s="62">
        <f t="shared" si="0"/>
        <v>105</v>
      </c>
      <c r="K54" s="65">
        <v>4062</v>
      </c>
      <c r="L54" s="62">
        <v>4011</v>
      </c>
      <c r="M54" s="62">
        <v>4223</v>
      </c>
      <c r="N54" s="62">
        <f t="shared" si="1"/>
        <v>-161</v>
      </c>
      <c r="O54" s="66">
        <f t="shared" si="19"/>
        <v>-3.8124556002841585E-2</v>
      </c>
      <c r="P54" s="67">
        <v>3874.8</v>
      </c>
      <c r="Q54" s="62">
        <v>1721</v>
      </c>
      <c r="R54" s="62">
        <v>1702</v>
      </c>
      <c r="S54" s="62">
        <f t="shared" si="20"/>
        <v>19</v>
      </c>
      <c r="T54" s="66">
        <f t="shared" si="21"/>
        <v>1.1163337250293772E-2</v>
      </c>
      <c r="U54" s="65">
        <v>1658</v>
      </c>
      <c r="V54" s="62">
        <v>1649</v>
      </c>
      <c r="W54" s="62">
        <f t="shared" si="22"/>
        <v>9</v>
      </c>
      <c r="X54" s="66">
        <f t="shared" si="23"/>
        <v>5.4578532443905394E-3</v>
      </c>
      <c r="Y54" s="68">
        <f t="shared" si="24"/>
        <v>15.790476190476191</v>
      </c>
      <c r="Z54" s="69">
        <v>2030</v>
      </c>
      <c r="AA54" s="62">
        <v>1535</v>
      </c>
      <c r="AB54" s="62">
        <v>120</v>
      </c>
      <c r="AC54" s="62">
        <f t="shared" si="25"/>
        <v>1655</v>
      </c>
      <c r="AD54" s="66">
        <f t="shared" si="26"/>
        <v>0.81527093596059108</v>
      </c>
      <c r="AE54" s="61">
        <f t="shared" si="27"/>
        <v>0.96940658259285506</v>
      </c>
      <c r="AF54" s="70">
        <v>275</v>
      </c>
      <c r="AG54" s="66">
        <f t="shared" si="28"/>
        <v>0.1354679802955665</v>
      </c>
      <c r="AH54" s="71">
        <f t="shared" si="29"/>
        <v>1.3823263295465968</v>
      </c>
      <c r="AI54" s="62">
        <v>60</v>
      </c>
      <c r="AJ54" s="62">
        <v>25</v>
      </c>
      <c r="AK54" s="62">
        <f t="shared" si="30"/>
        <v>85</v>
      </c>
      <c r="AL54" s="66">
        <f t="shared" si="31"/>
        <v>4.1871921182266007E-2</v>
      </c>
      <c r="AM54" s="61">
        <f t="shared" si="32"/>
        <v>0.81494591635395108</v>
      </c>
      <c r="AN54" s="62">
        <v>25</v>
      </c>
      <c r="AO54" s="72" t="s">
        <v>38</v>
      </c>
      <c r="AP54" s="9" t="s">
        <v>38</v>
      </c>
      <c r="AQ54" s="58"/>
      <c r="AR54" s="87"/>
    </row>
    <row r="55" spans="1:44" ht="12.75" customHeight="1">
      <c r="A55" s="59" t="s">
        <v>293</v>
      </c>
      <c r="B55" s="60">
        <v>5370031</v>
      </c>
      <c r="C55" s="61"/>
      <c r="D55" s="61"/>
      <c r="E55" s="62"/>
      <c r="F55" s="62"/>
      <c r="G55" s="62"/>
      <c r="H55" s="63" t="s">
        <v>91</v>
      </c>
      <c r="I55" s="64">
        <v>0.96</v>
      </c>
      <c r="J55" s="62">
        <f t="shared" si="0"/>
        <v>96</v>
      </c>
      <c r="K55" s="65">
        <v>2070</v>
      </c>
      <c r="L55" s="62">
        <v>2098</v>
      </c>
      <c r="M55" s="62">
        <v>2180</v>
      </c>
      <c r="N55" s="62">
        <f t="shared" si="1"/>
        <v>-110</v>
      </c>
      <c r="O55" s="66">
        <f t="shared" si="19"/>
        <v>-5.0458715596330278E-2</v>
      </c>
      <c r="P55" s="67">
        <v>2166.6</v>
      </c>
      <c r="Q55" s="62">
        <v>890</v>
      </c>
      <c r="R55" s="62">
        <v>883</v>
      </c>
      <c r="S55" s="62">
        <f t="shared" si="20"/>
        <v>7</v>
      </c>
      <c r="T55" s="66">
        <f t="shared" si="21"/>
        <v>7.9275198187995465E-3</v>
      </c>
      <c r="U55" s="65">
        <v>837</v>
      </c>
      <c r="V55" s="62">
        <v>846</v>
      </c>
      <c r="W55" s="62">
        <f t="shared" si="22"/>
        <v>-9</v>
      </c>
      <c r="X55" s="66">
        <f t="shared" si="23"/>
        <v>-1.0638297872340425E-2</v>
      </c>
      <c r="Y55" s="68">
        <f t="shared" si="24"/>
        <v>8.71875</v>
      </c>
      <c r="Z55" s="69">
        <v>1005</v>
      </c>
      <c r="AA55" s="62">
        <v>705</v>
      </c>
      <c r="AB55" s="62">
        <v>70</v>
      </c>
      <c r="AC55" s="62">
        <f t="shared" si="25"/>
        <v>775</v>
      </c>
      <c r="AD55" s="66">
        <f t="shared" si="26"/>
        <v>0.77114427860696522</v>
      </c>
      <c r="AE55" s="61">
        <f t="shared" si="27"/>
        <v>0.91693731106654608</v>
      </c>
      <c r="AF55" s="70">
        <v>145</v>
      </c>
      <c r="AG55" s="66">
        <f t="shared" si="28"/>
        <v>0.14427860696517414</v>
      </c>
      <c r="AH55" s="71">
        <f t="shared" si="29"/>
        <v>1.4722306833181034</v>
      </c>
      <c r="AI55" s="62">
        <v>65</v>
      </c>
      <c r="AJ55" s="62">
        <v>20</v>
      </c>
      <c r="AK55" s="62">
        <f t="shared" si="30"/>
        <v>85</v>
      </c>
      <c r="AL55" s="66">
        <f t="shared" si="31"/>
        <v>8.45771144278607E-2</v>
      </c>
      <c r="AM55" s="61">
        <f t="shared" si="32"/>
        <v>1.6461096618890754</v>
      </c>
      <c r="AN55" s="62">
        <v>0</v>
      </c>
      <c r="AO55" s="72" t="s">
        <v>38</v>
      </c>
      <c r="AP55" s="12" t="s">
        <v>56</v>
      </c>
      <c r="AQ55" s="58"/>
      <c r="AR55" s="87"/>
    </row>
    <row r="56" spans="1:44" ht="12.75" customHeight="1">
      <c r="A56" s="73"/>
      <c r="B56" s="74">
        <v>5370032</v>
      </c>
      <c r="C56" s="75"/>
      <c r="D56" s="12"/>
      <c r="E56" s="76"/>
      <c r="F56" s="76"/>
      <c r="G56" s="76"/>
      <c r="H56" s="77" t="s">
        <v>92</v>
      </c>
      <c r="I56" s="78">
        <v>0.74</v>
      </c>
      <c r="J56" s="76">
        <f t="shared" si="0"/>
        <v>74</v>
      </c>
      <c r="K56" s="79">
        <v>3180</v>
      </c>
      <c r="L56" s="76">
        <v>3312</v>
      </c>
      <c r="M56" s="76">
        <v>3398</v>
      </c>
      <c r="N56" s="76">
        <f t="shared" si="1"/>
        <v>-218</v>
      </c>
      <c r="O56" s="80">
        <f t="shared" si="19"/>
        <v>-6.4155385520894642E-2</v>
      </c>
      <c r="P56" s="81">
        <v>4270.7</v>
      </c>
      <c r="Q56" s="76">
        <v>1590</v>
      </c>
      <c r="R56" s="76">
        <v>1560</v>
      </c>
      <c r="S56" s="76">
        <f t="shared" si="20"/>
        <v>30</v>
      </c>
      <c r="T56" s="80">
        <f t="shared" si="21"/>
        <v>1.9230769230769232E-2</v>
      </c>
      <c r="U56" s="79">
        <v>1468</v>
      </c>
      <c r="V56" s="76">
        <v>1421</v>
      </c>
      <c r="W56" s="76">
        <f t="shared" si="22"/>
        <v>47</v>
      </c>
      <c r="X56" s="80">
        <f t="shared" si="23"/>
        <v>3.3075299085151305E-2</v>
      </c>
      <c r="Y56" s="82">
        <f t="shared" si="24"/>
        <v>19.837837837837839</v>
      </c>
      <c r="Z56" s="83">
        <v>1295</v>
      </c>
      <c r="AA56" s="76">
        <v>825</v>
      </c>
      <c r="AB56" s="76">
        <v>130</v>
      </c>
      <c r="AC56" s="76">
        <f t="shared" si="25"/>
        <v>955</v>
      </c>
      <c r="AD56" s="80">
        <f t="shared" si="26"/>
        <v>0.73745173745173742</v>
      </c>
      <c r="AE56" s="75">
        <f t="shared" si="27"/>
        <v>0.87687483644677466</v>
      </c>
      <c r="AF56" s="84">
        <v>210</v>
      </c>
      <c r="AG56" s="80">
        <f t="shared" si="28"/>
        <v>0.16216216216216217</v>
      </c>
      <c r="AH56" s="85">
        <f t="shared" si="29"/>
        <v>1.6547159404302261</v>
      </c>
      <c r="AI56" s="76">
        <v>85</v>
      </c>
      <c r="AJ56" s="76">
        <v>30</v>
      </c>
      <c r="AK56" s="76">
        <f t="shared" si="30"/>
        <v>115</v>
      </c>
      <c r="AL56" s="80">
        <f t="shared" si="31"/>
        <v>8.8803088803088806E-2</v>
      </c>
      <c r="AM56" s="75">
        <f t="shared" si="32"/>
        <v>1.7283590658444687</v>
      </c>
      <c r="AN56" s="76">
        <v>15</v>
      </c>
      <c r="AO56" s="86" t="s">
        <v>56</v>
      </c>
      <c r="AP56" s="12" t="s">
        <v>56</v>
      </c>
      <c r="AQ56" s="58"/>
      <c r="AR56" s="87"/>
    </row>
    <row r="57" spans="1:44" ht="12.75" customHeight="1">
      <c r="A57" s="73"/>
      <c r="B57" s="74">
        <v>5370033</v>
      </c>
      <c r="C57" s="75"/>
      <c r="D57" s="12"/>
      <c r="E57" s="76"/>
      <c r="F57" s="76"/>
      <c r="G57" s="76"/>
      <c r="H57" s="77" t="s">
        <v>93</v>
      </c>
      <c r="I57" s="78">
        <v>0.7</v>
      </c>
      <c r="J57" s="76">
        <f t="shared" si="0"/>
        <v>70</v>
      </c>
      <c r="K57" s="79">
        <v>3092</v>
      </c>
      <c r="L57" s="76">
        <v>3178</v>
      </c>
      <c r="M57" s="76">
        <v>3244</v>
      </c>
      <c r="N57" s="76">
        <f t="shared" si="1"/>
        <v>-152</v>
      </c>
      <c r="O57" s="80">
        <f t="shared" si="19"/>
        <v>-4.6855733662145502E-2</v>
      </c>
      <c r="P57" s="81">
        <v>4390.8</v>
      </c>
      <c r="Q57" s="76">
        <v>1544</v>
      </c>
      <c r="R57" s="76">
        <v>1557</v>
      </c>
      <c r="S57" s="76">
        <f t="shared" si="20"/>
        <v>-13</v>
      </c>
      <c r="T57" s="80">
        <f t="shared" si="21"/>
        <v>-8.3493898522800265E-3</v>
      </c>
      <c r="U57" s="79">
        <v>1303</v>
      </c>
      <c r="V57" s="76">
        <v>1356</v>
      </c>
      <c r="W57" s="76">
        <f t="shared" si="22"/>
        <v>-53</v>
      </c>
      <c r="X57" s="80">
        <f t="shared" si="23"/>
        <v>-3.9085545722713867E-2</v>
      </c>
      <c r="Y57" s="82">
        <f t="shared" si="24"/>
        <v>18.614285714285714</v>
      </c>
      <c r="Z57" s="83">
        <v>1335</v>
      </c>
      <c r="AA57" s="76">
        <v>775</v>
      </c>
      <c r="AB57" s="76">
        <v>125</v>
      </c>
      <c r="AC57" s="76">
        <f t="shared" si="25"/>
        <v>900</v>
      </c>
      <c r="AD57" s="80">
        <f t="shared" si="26"/>
        <v>0.6741573033707865</v>
      </c>
      <c r="AE57" s="75">
        <f t="shared" si="27"/>
        <v>0.80161391601758203</v>
      </c>
      <c r="AF57" s="84">
        <v>290</v>
      </c>
      <c r="AG57" s="80">
        <f t="shared" si="28"/>
        <v>0.21722846441947566</v>
      </c>
      <c r="AH57" s="85">
        <f t="shared" si="29"/>
        <v>2.2166169838722003</v>
      </c>
      <c r="AI57" s="76">
        <v>110</v>
      </c>
      <c r="AJ57" s="76">
        <v>15</v>
      </c>
      <c r="AK57" s="76">
        <f t="shared" si="30"/>
        <v>125</v>
      </c>
      <c r="AL57" s="80">
        <f t="shared" si="31"/>
        <v>9.3632958801498134E-2</v>
      </c>
      <c r="AM57" s="75">
        <f t="shared" si="32"/>
        <v>1.82236198523741</v>
      </c>
      <c r="AN57" s="76">
        <v>20</v>
      </c>
      <c r="AO57" s="86" t="s">
        <v>56</v>
      </c>
      <c r="AP57" s="12" t="s">
        <v>56</v>
      </c>
      <c r="AQ57" s="58"/>
      <c r="AR57" s="87"/>
    </row>
    <row r="58" spans="1:44" ht="12.75" customHeight="1">
      <c r="A58" s="88"/>
      <c r="B58" s="89">
        <v>5370034</v>
      </c>
      <c r="C58" s="90"/>
      <c r="D58" s="90"/>
      <c r="E58" s="91"/>
      <c r="F58" s="91"/>
      <c r="G58" s="91"/>
      <c r="H58" s="92" t="s">
        <v>94</v>
      </c>
      <c r="I58" s="93">
        <v>0.92</v>
      </c>
      <c r="J58" s="91">
        <f t="shared" si="0"/>
        <v>92</v>
      </c>
      <c r="K58" s="94">
        <v>5258</v>
      </c>
      <c r="L58" s="91">
        <v>5019</v>
      </c>
      <c r="M58" s="91">
        <v>4965</v>
      </c>
      <c r="N58" s="91">
        <f t="shared" si="1"/>
        <v>293</v>
      </c>
      <c r="O58" s="95">
        <f t="shared" si="19"/>
        <v>5.9013091641490434E-2</v>
      </c>
      <c r="P58" s="96">
        <v>5686.8</v>
      </c>
      <c r="Q58" s="91">
        <v>3329</v>
      </c>
      <c r="R58" s="91">
        <v>3150</v>
      </c>
      <c r="S58" s="91">
        <f t="shared" si="20"/>
        <v>179</v>
      </c>
      <c r="T58" s="95">
        <f t="shared" si="21"/>
        <v>5.6825396825396828E-2</v>
      </c>
      <c r="U58" s="94">
        <v>3019</v>
      </c>
      <c r="V58" s="91">
        <v>2805</v>
      </c>
      <c r="W58" s="91">
        <f t="shared" si="22"/>
        <v>214</v>
      </c>
      <c r="X58" s="95">
        <f t="shared" si="23"/>
        <v>7.6292335115864529E-2</v>
      </c>
      <c r="Y58" s="97">
        <f t="shared" si="24"/>
        <v>32.815217391304351</v>
      </c>
      <c r="Z58" s="98">
        <v>2600</v>
      </c>
      <c r="AA58" s="91">
        <v>1165</v>
      </c>
      <c r="AB58" s="91">
        <v>115</v>
      </c>
      <c r="AC58" s="91">
        <f t="shared" si="25"/>
        <v>1280</v>
      </c>
      <c r="AD58" s="95">
        <f t="shared" si="26"/>
        <v>0.49230769230769234</v>
      </c>
      <c r="AE58" s="90">
        <f t="shared" si="27"/>
        <v>0.58538370072258306</v>
      </c>
      <c r="AF58" s="99">
        <v>835</v>
      </c>
      <c r="AG58" s="95">
        <f t="shared" si="28"/>
        <v>0.32115384615384618</v>
      </c>
      <c r="AH58" s="100">
        <f t="shared" si="29"/>
        <v>3.2770800627943486</v>
      </c>
      <c r="AI58" s="91">
        <v>445</v>
      </c>
      <c r="AJ58" s="91">
        <v>35</v>
      </c>
      <c r="AK58" s="91">
        <f t="shared" si="30"/>
        <v>480</v>
      </c>
      <c r="AL58" s="95">
        <f t="shared" si="31"/>
        <v>0.18461538461538463</v>
      </c>
      <c r="AM58" s="90">
        <f t="shared" si="32"/>
        <v>3.5931371081234844</v>
      </c>
      <c r="AN58" s="91">
        <v>10</v>
      </c>
      <c r="AO58" s="101" t="s">
        <v>95</v>
      </c>
      <c r="AP58" s="16" t="s">
        <v>95</v>
      </c>
      <c r="AQ58" s="58"/>
      <c r="AR58" s="87"/>
    </row>
    <row r="59" spans="1:44" ht="12.75" customHeight="1">
      <c r="A59" s="88"/>
      <c r="B59" s="89">
        <v>5370035</v>
      </c>
      <c r="C59" s="90"/>
      <c r="D59" s="90"/>
      <c r="E59" s="91"/>
      <c r="F59" s="91"/>
      <c r="G59" s="91"/>
      <c r="H59" s="92" t="s">
        <v>96</v>
      </c>
      <c r="I59" s="93">
        <v>0.44</v>
      </c>
      <c r="J59" s="91">
        <f t="shared" si="0"/>
        <v>44</v>
      </c>
      <c r="K59" s="94">
        <v>3648</v>
      </c>
      <c r="L59" s="91">
        <v>3669</v>
      </c>
      <c r="M59" s="91">
        <v>3894</v>
      </c>
      <c r="N59" s="91">
        <f t="shared" si="1"/>
        <v>-246</v>
      </c>
      <c r="O59" s="95">
        <f t="shared" si="19"/>
        <v>-6.3174114021571651E-2</v>
      </c>
      <c r="P59" s="96">
        <v>8382.4</v>
      </c>
      <c r="Q59" s="91">
        <v>2083</v>
      </c>
      <c r="R59" s="91">
        <v>2067</v>
      </c>
      <c r="S59" s="91">
        <f t="shared" si="20"/>
        <v>16</v>
      </c>
      <c r="T59" s="95">
        <f t="shared" si="21"/>
        <v>7.7406869859700045E-3</v>
      </c>
      <c r="U59" s="94">
        <v>1821</v>
      </c>
      <c r="V59" s="91">
        <v>1827</v>
      </c>
      <c r="W59" s="91">
        <f t="shared" si="22"/>
        <v>-6</v>
      </c>
      <c r="X59" s="95">
        <f t="shared" si="23"/>
        <v>-3.2840722495894909E-3</v>
      </c>
      <c r="Y59" s="97">
        <f t="shared" si="24"/>
        <v>41.386363636363633</v>
      </c>
      <c r="Z59" s="98">
        <v>1570</v>
      </c>
      <c r="AA59" s="91">
        <v>830</v>
      </c>
      <c r="AB59" s="91">
        <v>80</v>
      </c>
      <c r="AC59" s="91">
        <f t="shared" si="25"/>
        <v>910</v>
      </c>
      <c r="AD59" s="95">
        <f t="shared" si="26"/>
        <v>0.57961783439490444</v>
      </c>
      <c r="AE59" s="90">
        <f t="shared" si="27"/>
        <v>0.6892007543340124</v>
      </c>
      <c r="AF59" s="99">
        <v>455</v>
      </c>
      <c r="AG59" s="95">
        <f t="shared" si="28"/>
        <v>0.28980891719745222</v>
      </c>
      <c r="AH59" s="100">
        <f t="shared" si="29"/>
        <v>2.9572338489535941</v>
      </c>
      <c r="AI59" s="91">
        <v>160</v>
      </c>
      <c r="AJ59" s="91">
        <v>20</v>
      </c>
      <c r="AK59" s="91">
        <f t="shared" si="30"/>
        <v>180</v>
      </c>
      <c r="AL59" s="95">
        <f t="shared" si="31"/>
        <v>0.11464968152866242</v>
      </c>
      <c r="AM59" s="90">
        <f t="shared" si="32"/>
        <v>2.2314068028155396</v>
      </c>
      <c r="AN59" s="91">
        <v>25</v>
      </c>
      <c r="AO59" s="101" t="s">
        <v>95</v>
      </c>
      <c r="AP59" s="16" t="s">
        <v>95</v>
      </c>
      <c r="AQ59" s="58"/>
      <c r="AR59" s="87"/>
    </row>
    <row r="60" spans="1:44" ht="12.75" customHeight="1">
      <c r="A60" s="88"/>
      <c r="B60" s="89">
        <v>5370036</v>
      </c>
      <c r="C60" s="90"/>
      <c r="D60" s="19"/>
      <c r="E60" s="91"/>
      <c r="F60" s="91"/>
      <c r="G60" s="91"/>
      <c r="H60" s="92" t="s">
        <v>97</v>
      </c>
      <c r="I60" s="93">
        <v>0.36</v>
      </c>
      <c r="J60" s="91">
        <f t="shared" si="0"/>
        <v>36</v>
      </c>
      <c r="K60" s="94">
        <v>2492</v>
      </c>
      <c r="L60" s="91">
        <v>3243</v>
      </c>
      <c r="M60" s="91">
        <v>2542</v>
      </c>
      <c r="N60" s="91">
        <f t="shared" si="1"/>
        <v>-50</v>
      </c>
      <c r="O60" s="95">
        <f t="shared" si="19"/>
        <v>-1.9669551534225019E-2</v>
      </c>
      <c r="P60" s="96">
        <v>6926.1</v>
      </c>
      <c r="Q60" s="91">
        <v>1615</v>
      </c>
      <c r="R60" s="91">
        <v>1461</v>
      </c>
      <c r="S60" s="91">
        <f t="shared" si="20"/>
        <v>154</v>
      </c>
      <c r="T60" s="95">
        <f t="shared" si="21"/>
        <v>0.1054072553045859</v>
      </c>
      <c r="U60" s="94">
        <v>1374</v>
      </c>
      <c r="V60" s="91">
        <v>1317</v>
      </c>
      <c r="W60" s="91">
        <f t="shared" si="22"/>
        <v>57</v>
      </c>
      <c r="X60" s="95">
        <f t="shared" si="23"/>
        <v>4.328018223234624E-2</v>
      </c>
      <c r="Y60" s="97">
        <f t="shared" si="24"/>
        <v>38.166666666666664</v>
      </c>
      <c r="Z60" s="98">
        <v>1085</v>
      </c>
      <c r="AA60" s="91">
        <v>410</v>
      </c>
      <c r="AB60" s="91">
        <v>55</v>
      </c>
      <c r="AC60" s="91">
        <f t="shared" si="25"/>
        <v>465</v>
      </c>
      <c r="AD60" s="95">
        <f t="shared" si="26"/>
        <v>0.42857142857142855</v>
      </c>
      <c r="AE60" s="90">
        <f t="shared" si="27"/>
        <v>0.50959741803974856</v>
      </c>
      <c r="AF60" s="99">
        <v>340</v>
      </c>
      <c r="AG60" s="95">
        <f t="shared" si="28"/>
        <v>0.31336405529953915</v>
      </c>
      <c r="AH60" s="100">
        <f t="shared" si="29"/>
        <v>3.1975924010157053</v>
      </c>
      <c r="AI60" s="91">
        <v>250</v>
      </c>
      <c r="AJ60" s="91">
        <v>15</v>
      </c>
      <c r="AK60" s="91">
        <f t="shared" si="30"/>
        <v>265</v>
      </c>
      <c r="AL60" s="95">
        <f t="shared" si="31"/>
        <v>0.24423963133640553</v>
      </c>
      <c r="AM60" s="90">
        <f t="shared" si="32"/>
        <v>4.7535934475750397</v>
      </c>
      <c r="AN60" s="91">
        <v>20</v>
      </c>
      <c r="AO60" s="101" t="s">
        <v>95</v>
      </c>
      <c r="AP60" s="14" t="s">
        <v>73</v>
      </c>
      <c r="AQ60" s="58"/>
      <c r="AR60" s="87"/>
    </row>
    <row r="61" spans="1:44" ht="12.75" customHeight="1">
      <c r="A61" s="88"/>
      <c r="B61" s="89">
        <v>5370037</v>
      </c>
      <c r="C61" s="90"/>
      <c r="D61" s="19"/>
      <c r="E61" s="91"/>
      <c r="F61" s="91"/>
      <c r="G61" s="91"/>
      <c r="H61" s="92" t="s">
        <v>98</v>
      </c>
      <c r="I61" s="93">
        <v>0.32</v>
      </c>
      <c r="J61" s="91">
        <f t="shared" si="0"/>
        <v>32</v>
      </c>
      <c r="K61" s="94">
        <v>2588</v>
      </c>
      <c r="L61" s="91">
        <v>2464</v>
      </c>
      <c r="M61" s="91">
        <v>2586</v>
      </c>
      <c r="N61" s="91">
        <f t="shared" si="1"/>
        <v>2</v>
      </c>
      <c r="O61" s="95">
        <f t="shared" si="19"/>
        <v>7.7339520494972935E-4</v>
      </c>
      <c r="P61" s="96">
        <v>8189.9</v>
      </c>
      <c r="Q61" s="91">
        <v>2152</v>
      </c>
      <c r="R61" s="91">
        <v>2075</v>
      </c>
      <c r="S61" s="91">
        <f t="shared" si="20"/>
        <v>77</v>
      </c>
      <c r="T61" s="95">
        <f t="shared" si="21"/>
        <v>3.7108433734939758E-2</v>
      </c>
      <c r="U61" s="94">
        <v>1947</v>
      </c>
      <c r="V61" s="91">
        <v>1891</v>
      </c>
      <c r="W61" s="91">
        <f t="shared" si="22"/>
        <v>56</v>
      </c>
      <c r="X61" s="95">
        <f t="shared" si="23"/>
        <v>2.9613960867265997E-2</v>
      </c>
      <c r="Y61" s="97">
        <f t="shared" si="24"/>
        <v>60.84375</v>
      </c>
      <c r="Z61" s="98">
        <v>920</v>
      </c>
      <c r="AA61" s="91">
        <v>430</v>
      </c>
      <c r="AB61" s="91">
        <v>50</v>
      </c>
      <c r="AC61" s="91">
        <f t="shared" si="25"/>
        <v>480</v>
      </c>
      <c r="AD61" s="95">
        <f t="shared" si="26"/>
        <v>0.52173913043478259</v>
      </c>
      <c r="AE61" s="90">
        <f t="shared" si="27"/>
        <v>0.62037946543969391</v>
      </c>
      <c r="AF61" s="99">
        <v>255</v>
      </c>
      <c r="AG61" s="95">
        <f t="shared" si="28"/>
        <v>0.27717391304347827</v>
      </c>
      <c r="AH61" s="100">
        <f t="shared" si="29"/>
        <v>2.8283052351375333</v>
      </c>
      <c r="AI61" s="91">
        <v>175</v>
      </c>
      <c r="AJ61" s="91">
        <v>0</v>
      </c>
      <c r="AK61" s="91">
        <f t="shared" si="30"/>
        <v>175</v>
      </c>
      <c r="AL61" s="95">
        <f t="shared" si="31"/>
        <v>0.19021739130434784</v>
      </c>
      <c r="AM61" s="90">
        <f t="shared" si="32"/>
        <v>3.7021679895746948</v>
      </c>
      <c r="AN61" s="91">
        <v>0</v>
      </c>
      <c r="AO61" s="101" t="s">
        <v>95</v>
      </c>
      <c r="AP61" s="16" t="s">
        <v>95</v>
      </c>
      <c r="AQ61" s="58"/>
      <c r="AR61" s="87"/>
    </row>
    <row r="62" spans="1:44" ht="12.75" customHeight="1">
      <c r="A62" s="88"/>
      <c r="B62" s="89">
        <v>5370038</v>
      </c>
      <c r="C62" s="90"/>
      <c r="D62" s="90"/>
      <c r="E62" s="91"/>
      <c r="F62" s="91"/>
      <c r="G62" s="91"/>
      <c r="H62" s="92" t="s">
        <v>99</v>
      </c>
      <c r="I62" s="93">
        <v>0.33</v>
      </c>
      <c r="J62" s="91">
        <f t="shared" si="0"/>
        <v>33</v>
      </c>
      <c r="K62" s="94">
        <v>3914</v>
      </c>
      <c r="L62" s="91">
        <v>3633</v>
      </c>
      <c r="M62" s="91">
        <v>3668</v>
      </c>
      <c r="N62" s="91">
        <f t="shared" si="1"/>
        <v>246</v>
      </c>
      <c r="O62" s="95">
        <f t="shared" si="19"/>
        <v>6.7066521264994544E-2</v>
      </c>
      <c r="P62" s="96">
        <v>11764.4</v>
      </c>
      <c r="Q62" s="91">
        <v>2805</v>
      </c>
      <c r="R62" s="91">
        <v>2608</v>
      </c>
      <c r="S62" s="91">
        <f t="shared" si="20"/>
        <v>197</v>
      </c>
      <c r="T62" s="95">
        <f t="shared" si="21"/>
        <v>7.5536809815950914E-2</v>
      </c>
      <c r="U62" s="94">
        <v>2615</v>
      </c>
      <c r="V62" s="91">
        <v>2423</v>
      </c>
      <c r="W62" s="91">
        <f t="shared" si="22"/>
        <v>192</v>
      </c>
      <c r="X62" s="95">
        <f t="shared" si="23"/>
        <v>7.9240610813041679E-2</v>
      </c>
      <c r="Y62" s="97">
        <f t="shared" si="24"/>
        <v>79.242424242424249</v>
      </c>
      <c r="Z62" s="98">
        <v>1775</v>
      </c>
      <c r="AA62" s="91">
        <v>835</v>
      </c>
      <c r="AB62" s="91">
        <v>70</v>
      </c>
      <c r="AC62" s="91">
        <f t="shared" si="25"/>
        <v>905</v>
      </c>
      <c r="AD62" s="95">
        <f t="shared" si="26"/>
        <v>0.50985915492957745</v>
      </c>
      <c r="AE62" s="90">
        <f t="shared" si="27"/>
        <v>0.60625345413742859</v>
      </c>
      <c r="AF62" s="99">
        <v>435</v>
      </c>
      <c r="AG62" s="95">
        <f t="shared" si="28"/>
        <v>0.24507042253521127</v>
      </c>
      <c r="AH62" s="100">
        <f t="shared" si="29"/>
        <v>2.5007185972980741</v>
      </c>
      <c r="AI62" s="91">
        <v>365</v>
      </c>
      <c r="AJ62" s="91">
        <v>40</v>
      </c>
      <c r="AK62" s="91">
        <f t="shared" si="30"/>
        <v>405</v>
      </c>
      <c r="AL62" s="95">
        <f t="shared" si="31"/>
        <v>0.22816901408450704</v>
      </c>
      <c r="AM62" s="90">
        <f t="shared" si="32"/>
        <v>4.4408138202512077</v>
      </c>
      <c r="AN62" s="91">
        <v>25</v>
      </c>
      <c r="AO62" s="101" t="s">
        <v>95</v>
      </c>
      <c r="AP62" s="19" t="s">
        <v>95</v>
      </c>
      <c r="AQ62" s="58"/>
      <c r="AR62" s="87"/>
    </row>
    <row r="63" spans="1:44" ht="12.75" customHeight="1">
      <c r="A63" s="88"/>
      <c r="B63" s="89">
        <v>5370039</v>
      </c>
      <c r="C63" s="90"/>
      <c r="D63" s="90"/>
      <c r="E63" s="91"/>
      <c r="F63" s="91"/>
      <c r="G63" s="91"/>
      <c r="H63" s="92" t="s">
        <v>100</v>
      </c>
      <c r="I63" s="93">
        <v>0.35</v>
      </c>
      <c r="J63" s="91">
        <f t="shared" si="0"/>
        <v>35</v>
      </c>
      <c r="K63" s="94">
        <v>5127</v>
      </c>
      <c r="L63" s="91">
        <v>4982</v>
      </c>
      <c r="M63" s="91">
        <v>5140</v>
      </c>
      <c r="N63" s="91">
        <f t="shared" si="1"/>
        <v>-13</v>
      </c>
      <c r="O63" s="95">
        <f t="shared" si="19"/>
        <v>-2.529182879377432E-3</v>
      </c>
      <c r="P63" s="96">
        <v>14796.5</v>
      </c>
      <c r="Q63" s="91">
        <v>3305</v>
      </c>
      <c r="R63" s="91">
        <v>3278</v>
      </c>
      <c r="S63" s="91">
        <f t="shared" si="20"/>
        <v>27</v>
      </c>
      <c r="T63" s="95">
        <f t="shared" si="21"/>
        <v>8.2367297132397797E-3</v>
      </c>
      <c r="U63" s="94">
        <v>3044</v>
      </c>
      <c r="V63" s="91">
        <v>3041</v>
      </c>
      <c r="W63" s="91">
        <f t="shared" si="22"/>
        <v>3</v>
      </c>
      <c r="X63" s="95">
        <f t="shared" si="23"/>
        <v>9.8651759289707336E-4</v>
      </c>
      <c r="Y63" s="97">
        <f t="shared" si="24"/>
        <v>86.971428571428575</v>
      </c>
      <c r="Z63" s="98">
        <v>2700</v>
      </c>
      <c r="AA63" s="91">
        <v>1390</v>
      </c>
      <c r="AB63" s="91">
        <v>105</v>
      </c>
      <c r="AC63" s="91">
        <f t="shared" si="25"/>
        <v>1495</v>
      </c>
      <c r="AD63" s="95">
        <f t="shared" si="26"/>
        <v>0.5537037037037037</v>
      </c>
      <c r="AE63" s="90">
        <f t="shared" si="27"/>
        <v>0.65838728145505798</v>
      </c>
      <c r="AF63" s="99">
        <v>595</v>
      </c>
      <c r="AG63" s="95">
        <f t="shared" si="28"/>
        <v>0.22037037037037038</v>
      </c>
      <c r="AH63" s="100">
        <f t="shared" si="29"/>
        <v>2.2486772486772488</v>
      </c>
      <c r="AI63" s="91">
        <v>500</v>
      </c>
      <c r="AJ63" s="91">
        <v>55</v>
      </c>
      <c r="AK63" s="91">
        <f t="shared" si="30"/>
        <v>555</v>
      </c>
      <c r="AL63" s="95">
        <f t="shared" si="31"/>
        <v>0.20555555555555555</v>
      </c>
      <c r="AM63" s="90">
        <f t="shared" si="32"/>
        <v>4.0006920115911937</v>
      </c>
      <c r="AN63" s="91">
        <v>55</v>
      </c>
      <c r="AO63" s="101" t="s">
        <v>95</v>
      </c>
      <c r="AP63" s="19" t="s">
        <v>95</v>
      </c>
      <c r="AQ63" s="58"/>
      <c r="AR63" s="87"/>
    </row>
    <row r="64" spans="1:44" ht="12.75" customHeight="1">
      <c r="A64" s="88"/>
      <c r="B64" s="89">
        <v>5370040</v>
      </c>
      <c r="C64" s="90"/>
      <c r="D64" s="90"/>
      <c r="E64" s="91"/>
      <c r="F64" s="91"/>
      <c r="G64" s="91"/>
      <c r="H64" s="92" t="s">
        <v>101</v>
      </c>
      <c r="I64" s="93">
        <v>0.34</v>
      </c>
      <c r="J64" s="91">
        <f t="shared" si="0"/>
        <v>34</v>
      </c>
      <c r="K64" s="94">
        <v>1984</v>
      </c>
      <c r="L64" s="91">
        <v>1985</v>
      </c>
      <c r="M64" s="91">
        <v>2037</v>
      </c>
      <c r="N64" s="91">
        <f t="shared" si="1"/>
        <v>-53</v>
      </c>
      <c r="O64" s="95">
        <f t="shared" si="19"/>
        <v>-2.6018654884634267E-2</v>
      </c>
      <c r="P64" s="96">
        <v>5808</v>
      </c>
      <c r="Q64" s="91">
        <v>1107</v>
      </c>
      <c r="R64" s="91">
        <v>1135</v>
      </c>
      <c r="S64" s="91">
        <f t="shared" si="20"/>
        <v>-28</v>
      </c>
      <c r="T64" s="95">
        <f t="shared" si="21"/>
        <v>-2.4669603524229075E-2</v>
      </c>
      <c r="U64" s="94">
        <v>1055</v>
      </c>
      <c r="V64" s="91">
        <v>1071</v>
      </c>
      <c r="W64" s="91">
        <f t="shared" si="22"/>
        <v>-16</v>
      </c>
      <c r="X64" s="95">
        <f t="shared" si="23"/>
        <v>-1.4939309056956116E-2</v>
      </c>
      <c r="Y64" s="97">
        <f t="shared" si="24"/>
        <v>31.029411764705884</v>
      </c>
      <c r="Z64" s="98">
        <v>1050</v>
      </c>
      <c r="AA64" s="91">
        <v>675</v>
      </c>
      <c r="AB64" s="91">
        <v>40</v>
      </c>
      <c r="AC64" s="91">
        <f t="shared" si="25"/>
        <v>715</v>
      </c>
      <c r="AD64" s="95">
        <f t="shared" si="26"/>
        <v>0.68095238095238098</v>
      </c>
      <c r="AE64" s="90">
        <f t="shared" si="27"/>
        <v>0.80969367532982284</v>
      </c>
      <c r="AF64" s="99">
        <v>180</v>
      </c>
      <c r="AG64" s="95">
        <f t="shared" si="28"/>
        <v>0.17142857142857143</v>
      </c>
      <c r="AH64" s="100">
        <f t="shared" si="29"/>
        <v>1.749271137026239</v>
      </c>
      <c r="AI64" s="91">
        <v>120</v>
      </c>
      <c r="AJ64" s="91">
        <v>35</v>
      </c>
      <c r="AK64" s="91">
        <f t="shared" si="30"/>
        <v>155</v>
      </c>
      <c r="AL64" s="95">
        <f t="shared" si="31"/>
        <v>0.14761904761904762</v>
      </c>
      <c r="AM64" s="90">
        <f t="shared" si="32"/>
        <v>2.8730838384400079</v>
      </c>
      <c r="AN64" s="91">
        <v>0</v>
      </c>
      <c r="AO64" s="101" t="s">
        <v>95</v>
      </c>
      <c r="AP64" s="19" t="s">
        <v>95</v>
      </c>
      <c r="AQ64" s="58"/>
      <c r="AR64" s="87"/>
    </row>
    <row r="65" spans="1:44" ht="12.75" customHeight="1">
      <c r="A65" s="88"/>
      <c r="B65" s="89">
        <v>5370041</v>
      </c>
      <c r="C65" s="90"/>
      <c r="D65" s="90"/>
      <c r="E65" s="91"/>
      <c r="F65" s="91"/>
      <c r="G65" s="91"/>
      <c r="H65" s="92" t="s">
        <v>102</v>
      </c>
      <c r="I65" s="93">
        <v>0.41</v>
      </c>
      <c r="J65" s="91">
        <f t="shared" si="0"/>
        <v>41</v>
      </c>
      <c r="K65" s="94">
        <v>2168</v>
      </c>
      <c r="L65" s="91">
        <v>2001</v>
      </c>
      <c r="M65" s="91">
        <v>2134</v>
      </c>
      <c r="N65" s="91">
        <f t="shared" si="1"/>
        <v>34</v>
      </c>
      <c r="O65" s="95">
        <f t="shared" si="19"/>
        <v>1.5932521087160263E-2</v>
      </c>
      <c r="P65" s="96">
        <v>5303.3</v>
      </c>
      <c r="Q65" s="91">
        <v>1252</v>
      </c>
      <c r="R65" s="91">
        <v>1225</v>
      </c>
      <c r="S65" s="91">
        <f t="shared" si="20"/>
        <v>27</v>
      </c>
      <c r="T65" s="95">
        <f t="shared" si="21"/>
        <v>2.2040816326530613E-2</v>
      </c>
      <c r="U65" s="94">
        <v>1079</v>
      </c>
      <c r="V65" s="91">
        <v>1048</v>
      </c>
      <c r="W65" s="91">
        <f t="shared" si="22"/>
        <v>31</v>
      </c>
      <c r="X65" s="95">
        <f t="shared" si="23"/>
        <v>2.9580152671755726E-2</v>
      </c>
      <c r="Y65" s="97">
        <f t="shared" si="24"/>
        <v>26.317073170731707</v>
      </c>
      <c r="Z65" s="98">
        <v>1000</v>
      </c>
      <c r="AA65" s="91">
        <v>545</v>
      </c>
      <c r="AB65" s="91">
        <v>45</v>
      </c>
      <c r="AC65" s="91">
        <f t="shared" si="25"/>
        <v>590</v>
      </c>
      <c r="AD65" s="95">
        <f t="shared" si="26"/>
        <v>0.59</v>
      </c>
      <c r="AE65" s="90">
        <f t="shared" si="27"/>
        <v>0.70154577883472058</v>
      </c>
      <c r="AF65" s="99">
        <v>230</v>
      </c>
      <c r="AG65" s="95">
        <f t="shared" si="28"/>
        <v>0.23</v>
      </c>
      <c r="AH65" s="100">
        <f t="shared" si="29"/>
        <v>2.3469387755102042</v>
      </c>
      <c r="AI65" s="91">
        <v>130</v>
      </c>
      <c r="AJ65" s="91">
        <v>45</v>
      </c>
      <c r="AK65" s="91">
        <f t="shared" si="30"/>
        <v>175</v>
      </c>
      <c r="AL65" s="95">
        <f t="shared" si="31"/>
        <v>0.17499999999999999</v>
      </c>
      <c r="AM65" s="90">
        <f t="shared" si="32"/>
        <v>3.4059945504087188</v>
      </c>
      <c r="AN65" s="91">
        <v>0</v>
      </c>
      <c r="AO65" s="101" t="s">
        <v>95</v>
      </c>
      <c r="AP65" s="19" t="s">
        <v>95</v>
      </c>
      <c r="AQ65" s="58"/>
      <c r="AR65" s="87"/>
    </row>
    <row r="66" spans="1:44" ht="12.75" customHeight="1">
      <c r="A66" s="88"/>
      <c r="B66" s="89">
        <v>5370042</v>
      </c>
      <c r="C66" s="90"/>
      <c r="D66" s="90"/>
      <c r="E66" s="91"/>
      <c r="F66" s="91"/>
      <c r="G66" s="91"/>
      <c r="H66" s="92" t="s">
        <v>103</v>
      </c>
      <c r="I66" s="93">
        <v>1.51</v>
      </c>
      <c r="J66" s="91">
        <f t="shared" si="0"/>
        <v>151</v>
      </c>
      <c r="K66" s="94">
        <v>2688</v>
      </c>
      <c r="L66" s="91">
        <v>2685</v>
      </c>
      <c r="M66" s="91">
        <v>2730</v>
      </c>
      <c r="N66" s="91">
        <f t="shared" si="1"/>
        <v>-42</v>
      </c>
      <c r="O66" s="95">
        <f t="shared" si="19"/>
        <v>-1.5384615384615385E-2</v>
      </c>
      <c r="P66" s="96">
        <v>1785</v>
      </c>
      <c r="Q66" s="91">
        <v>1312</v>
      </c>
      <c r="R66" s="91">
        <v>1299</v>
      </c>
      <c r="S66" s="91">
        <f t="shared" si="20"/>
        <v>13</v>
      </c>
      <c r="T66" s="95">
        <f t="shared" si="21"/>
        <v>1.0007698229407237E-2</v>
      </c>
      <c r="U66" s="94">
        <v>1226</v>
      </c>
      <c r="V66" s="91">
        <v>1227</v>
      </c>
      <c r="W66" s="91">
        <f t="shared" si="22"/>
        <v>-1</v>
      </c>
      <c r="X66" s="95">
        <f t="shared" si="23"/>
        <v>-8.1499592502037486E-4</v>
      </c>
      <c r="Y66" s="97">
        <f t="shared" si="24"/>
        <v>8.1192052980132452</v>
      </c>
      <c r="Z66" s="98">
        <v>1310</v>
      </c>
      <c r="AA66" s="91">
        <v>830</v>
      </c>
      <c r="AB66" s="91">
        <v>90</v>
      </c>
      <c r="AC66" s="91">
        <f t="shared" si="25"/>
        <v>920</v>
      </c>
      <c r="AD66" s="95">
        <f t="shared" si="26"/>
        <v>0.70229007633587781</v>
      </c>
      <c r="AE66" s="90">
        <f t="shared" si="27"/>
        <v>0.83506548910330303</v>
      </c>
      <c r="AF66" s="99">
        <v>145</v>
      </c>
      <c r="AG66" s="95">
        <f t="shared" si="28"/>
        <v>0.11068702290076336</v>
      </c>
      <c r="AH66" s="100">
        <f t="shared" si="29"/>
        <v>1.1294594173547281</v>
      </c>
      <c r="AI66" s="91">
        <v>165</v>
      </c>
      <c r="AJ66" s="91">
        <v>65</v>
      </c>
      <c r="AK66" s="91">
        <f t="shared" si="30"/>
        <v>230</v>
      </c>
      <c r="AL66" s="95">
        <f t="shared" si="31"/>
        <v>0.17557251908396945</v>
      </c>
      <c r="AM66" s="90">
        <f t="shared" si="32"/>
        <v>3.4171373897230333</v>
      </c>
      <c r="AN66" s="91">
        <v>10</v>
      </c>
      <c r="AO66" s="101" t="s">
        <v>95</v>
      </c>
      <c r="AP66" s="19" t="s">
        <v>95</v>
      </c>
      <c r="AQ66" s="58"/>
      <c r="AR66" s="87"/>
    </row>
    <row r="67" spans="1:44" ht="12.75" customHeight="1">
      <c r="A67" s="88"/>
      <c r="B67" s="89">
        <v>5370043</v>
      </c>
      <c r="C67" s="90"/>
      <c r="D67" s="19"/>
      <c r="E67" s="91"/>
      <c r="F67" s="91"/>
      <c r="G67" s="91"/>
      <c r="H67" s="92" t="s">
        <v>104</v>
      </c>
      <c r="I67" s="93">
        <v>1.88</v>
      </c>
      <c r="J67" s="91">
        <f t="shared" si="0"/>
        <v>188</v>
      </c>
      <c r="K67" s="94">
        <v>3587</v>
      </c>
      <c r="L67" s="91">
        <v>3977</v>
      </c>
      <c r="M67" s="91">
        <v>3633</v>
      </c>
      <c r="N67" s="91">
        <f t="shared" si="1"/>
        <v>-46</v>
      </c>
      <c r="O67" s="95">
        <f t="shared" si="19"/>
        <v>-1.2661712083677402E-2</v>
      </c>
      <c r="P67" s="96">
        <v>1908.3</v>
      </c>
      <c r="Q67" s="91">
        <v>2413</v>
      </c>
      <c r="R67" s="91">
        <v>2374</v>
      </c>
      <c r="S67" s="91">
        <f t="shared" si="20"/>
        <v>39</v>
      </c>
      <c r="T67" s="95">
        <f t="shared" si="21"/>
        <v>1.6427969671440605E-2</v>
      </c>
      <c r="U67" s="94">
        <v>1493</v>
      </c>
      <c r="V67" s="91">
        <v>1595</v>
      </c>
      <c r="W67" s="91">
        <f t="shared" si="22"/>
        <v>-102</v>
      </c>
      <c r="X67" s="95">
        <f t="shared" si="23"/>
        <v>-6.3949843260188086E-2</v>
      </c>
      <c r="Y67" s="97">
        <f t="shared" si="24"/>
        <v>7.9414893617021276</v>
      </c>
      <c r="Z67" s="98">
        <v>1500</v>
      </c>
      <c r="AA67" s="91">
        <v>790</v>
      </c>
      <c r="AB67" s="91">
        <v>130</v>
      </c>
      <c r="AC67" s="91">
        <f t="shared" si="25"/>
        <v>920</v>
      </c>
      <c r="AD67" s="95">
        <f t="shared" si="26"/>
        <v>0.61333333333333329</v>
      </c>
      <c r="AE67" s="90">
        <f t="shared" si="27"/>
        <v>0.72929052715021792</v>
      </c>
      <c r="AF67" s="99">
        <v>290</v>
      </c>
      <c r="AG67" s="95">
        <f t="shared" si="28"/>
        <v>0.19333333333333333</v>
      </c>
      <c r="AH67" s="100">
        <f t="shared" si="29"/>
        <v>1.9727891156462585</v>
      </c>
      <c r="AI67" s="91">
        <v>185</v>
      </c>
      <c r="AJ67" s="91">
        <v>95</v>
      </c>
      <c r="AK67" s="91">
        <f t="shared" si="30"/>
        <v>280</v>
      </c>
      <c r="AL67" s="95">
        <f t="shared" si="31"/>
        <v>0.18666666666666668</v>
      </c>
      <c r="AM67" s="90">
        <f t="shared" si="32"/>
        <v>3.6330608537693005</v>
      </c>
      <c r="AN67" s="91">
        <v>15</v>
      </c>
      <c r="AO67" s="101" t="s">
        <v>95</v>
      </c>
      <c r="AP67" s="19" t="s">
        <v>95</v>
      </c>
      <c r="AQ67" s="58"/>
      <c r="AR67" s="87"/>
    </row>
    <row r="68" spans="1:44" ht="12.75" customHeight="1">
      <c r="A68" s="73"/>
      <c r="B68" s="74">
        <v>5370044</v>
      </c>
      <c r="C68" s="75"/>
      <c r="D68" s="12"/>
      <c r="E68" s="76"/>
      <c r="F68" s="76"/>
      <c r="G68" s="76"/>
      <c r="H68" s="77" t="s">
        <v>105</v>
      </c>
      <c r="I68" s="78">
        <v>1.1599999999999999</v>
      </c>
      <c r="J68" s="76">
        <f t="shared" si="0"/>
        <v>115.99999999999999</v>
      </c>
      <c r="K68" s="79">
        <v>4486</v>
      </c>
      <c r="L68" s="76">
        <v>4369</v>
      </c>
      <c r="M68" s="76">
        <v>4585</v>
      </c>
      <c r="N68" s="76">
        <f t="shared" si="1"/>
        <v>-99</v>
      </c>
      <c r="O68" s="80">
        <f t="shared" si="19"/>
        <v>-2.1592148309705562E-2</v>
      </c>
      <c r="P68" s="81">
        <v>3861.2</v>
      </c>
      <c r="Q68" s="76">
        <v>2633</v>
      </c>
      <c r="R68" s="76">
        <v>2630</v>
      </c>
      <c r="S68" s="76">
        <f t="shared" si="20"/>
        <v>3</v>
      </c>
      <c r="T68" s="80">
        <f t="shared" si="21"/>
        <v>1.1406844106463879E-3</v>
      </c>
      <c r="U68" s="79">
        <v>2366</v>
      </c>
      <c r="V68" s="76">
        <v>2328</v>
      </c>
      <c r="W68" s="76">
        <f t="shared" si="22"/>
        <v>38</v>
      </c>
      <c r="X68" s="80">
        <f t="shared" si="23"/>
        <v>1.6323024054982819E-2</v>
      </c>
      <c r="Y68" s="82">
        <f t="shared" si="24"/>
        <v>20.396551724137932</v>
      </c>
      <c r="Z68" s="83">
        <v>1905</v>
      </c>
      <c r="AA68" s="76">
        <v>1235</v>
      </c>
      <c r="AB68" s="76">
        <v>125</v>
      </c>
      <c r="AC68" s="76">
        <f t="shared" si="25"/>
        <v>1360</v>
      </c>
      <c r="AD68" s="80">
        <f t="shared" si="26"/>
        <v>0.71391076115485563</v>
      </c>
      <c r="AE68" s="75">
        <f t="shared" si="27"/>
        <v>0.84888318805571417</v>
      </c>
      <c r="AF68" s="84">
        <v>360</v>
      </c>
      <c r="AG68" s="80">
        <f t="shared" si="28"/>
        <v>0.1889763779527559</v>
      </c>
      <c r="AH68" s="85">
        <f t="shared" si="29"/>
        <v>1.9283303872730193</v>
      </c>
      <c r="AI68" s="76">
        <v>135</v>
      </c>
      <c r="AJ68" s="76">
        <v>15</v>
      </c>
      <c r="AK68" s="76">
        <f t="shared" si="30"/>
        <v>150</v>
      </c>
      <c r="AL68" s="80">
        <f t="shared" si="31"/>
        <v>7.874015748031496E-2</v>
      </c>
      <c r="AM68" s="75">
        <f t="shared" si="32"/>
        <v>1.5325059844358691</v>
      </c>
      <c r="AN68" s="76">
        <v>30</v>
      </c>
      <c r="AO68" s="86" t="s">
        <v>56</v>
      </c>
      <c r="AP68" s="12" t="s">
        <v>56</v>
      </c>
      <c r="AQ68" s="58"/>
      <c r="AR68" s="87"/>
    </row>
    <row r="69" spans="1:44" ht="12.75" customHeight="1">
      <c r="A69" s="88"/>
      <c r="B69" s="89">
        <v>5370045</v>
      </c>
      <c r="C69" s="90"/>
      <c r="D69" s="19"/>
      <c r="E69" s="91"/>
      <c r="F69" s="91"/>
      <c r="G69" s="91"/>
      <c r="H69" s="92" t="s">
        <v>106</v>
      </c>
      <c r="I69" s="93">
        <v>3.16</v>
      </c>
      <c r="J69" s="91">
        <f t="shared" si="0"/>
        <v>316</v>
      </c>
      <c r="K69" s="94">
        <v>2936</v>
      </c>
      <c r="L69" s="91">
        <v>3014</v>
      </c>
      <c r="M69" s="91">
        <v>3351</v>
      </c>
      <c r="N69" s="91">
        <f t="shared" si="1"/>
        <v>-415</v>
      </c>
      <c r="O69" s="95">
        <f t="shared" si="19"/>
        <v>-0.12384362876753208</v>
      </c>
      <c r="P69" s="96">
        <v>930</v>
      </c>
      <c r="Q69" s="91">
        <v>1944</v>
      </c>
      <c r="R69" s="91">
        <v>1759</v>
      </c>
      <c r="S69" s="91">
        <f t="shared" si="20"/>
        <v>185</v>
      </c>
      <c r="T69" s="95">
        <f t="shared" si="21"/>
        <v>0.10517339397384878</v>
      </c>
      <c r="U69" s="94">
        <v>1157</v>
      </c>
      <c r="V69" s="91">
        <v>1304</v>
      </c>
      <c r="W69" s="91">
        <f t="shared" si="22"/>
        <v>-147</v>
      </c>
      <c r="X69" s="95">
        <f t="shared" si="23"/>
        <v>-0.11273006134969325</v>
      </c>
      <c r="Y69" s="97">
        <f t="shared" si="24"/>
        <v>3.6613924050632911</v>
      </c>
      <c r="Z69" s="98">
        <v>1330</v>
      </c>
      <c r="AA69" s="91">
        <v>740</v>
      </c>
      <c r="AB69" s="91">
        <v>70</v>
      </c>
      <c r="AC69" s="91">
        <f t="shared" si="25"/>
        <v>810</v>
      </c>
      <c r="AD69" s="95">
        <f t="shared" si="26"/>
        <v>0.60902255639097747</v>
      </c>
      <c r="AE69" s="90">
        <f t="shared" si="27"/>
        <v>0.72416475195122176</v>
      </c>
      <c r="AF69" s="99">
        <v>120</v>
      </c>
      <c r="AG69" s="95">
        <f t="shared" si="28"/>
        <v>9.0225563909774431E-2</v>
      </c>
      <c r="AH69" s="100">
        <f t="shared" si="29"/>
        <v>0.92066901948749413</v>
      </c>
      <c r="AI69" s="91">
        <v>280</v>
      </c>
      <c r="AJ69" s="91">
        <v>105</v>
      </c>
      <c r="AK69" s="91">
        <f t="shared" si="30"/>
        <v>385</v>
      </c>
      <c r="AL69" s="95">
        <f t="shared" si="31"/>
        <v>0.28947368421052633</v>
      </c>
      <c r="AM69" s="90">
        <f t="shared" si="32"/>
        <v>5.6339759480444984</v>
      </c>
      <c r="AN69" s="91">
        <v>20</v>
      </c>
      <c r="AO69" s="101" t="s">
        <v>95</v>
      </c>
      <c r="AP69" s="19" t="s">
        <v>95</v>
      </c>
      <c r="AQ69" s="58"/>
      <c r="AR69" s="87"/>
    </row>
    <row r="70" spans="1:44" ht="12.75" customHeight="1">
      <c r="A70" s="88"/>
      <c r="B70" s="89">
        <v>5370046</v>
      </c>
      <c r="C70" s="90"/>
      <c r="D70" s="19"/>
      <c r="E70" s="91"/>
      <c r="F70" s="91"/>
      <c r="G70" s="91"/>
      <c r="H70" s="92" t="s">
        <v>107</v>
      </c>
      <c r="I70" s="93">
        <v>1.22</v>
      </c>
      <c r="J70" s="91">
        <f t="shared" si="0"/>
        <v>122</v>
      </c>
      <c r="K70" s="94">
        <v>3353</v>
      </c>
      <c r="L70" s="91">
        <v>3165</v>
      </c>
      <c r="M70" s="91">
        <v>3212</v>
      </c>
      <c r="N70" s="91">
        <f t="shared" si="1"/>
        <v>141</v>
      </c>
      <c r="O70" s="95">
        <f t="shared" si="19"/>
        <v>4.3897882938978831E-2</v>
      </c>
      <c r="P70" s="96">
        <v>2740.7</v>
      </c>
      <c r="Q70" s="91">
        <v>1610</v>
      </c>
      <c r="R70" s="91">
        <v>1608</v>
      </c>
      <c r="S70" s="91">
        <f t="shared" si="20"/>
        <v>2</v>
      </c>
      <c r="T70" s="95">
        <f t="shared" si="21"/>
        <v>1.2437810945273632E-3</v>
      </c>
      <c r="U70" s="94">
        <v>1389</v>
      </c>
      <c r="V70" s="91">
        <v>1444</v>
      </c>
      <c r="W70" s="91">
        <f t="shared" si="22"/>
        <v>-55</v>
      </c>
      <c r="X70" s="95">
        <f t="shared" si="23"/>
        <v>-3.8088642659279776E-2</v>
      </c>
      <c r="Y70" s="97">
        <f t="shared" si="24"/>
        <v>11.385245901639344</v>
      </c>
      <c r="Z70" s="98">
        <v>1385</v>
      </c>
      <c r="AA70" s="91">
        <v>775</v>
      </c>
      <c r="AB70" s="91">
        <v>105</v>
      </c>
      <c r="AC70" s="91">
        <f t="shared" si="25"/>
        <v>880</v>
      </c>
      <c r="AD70" s="95">
        <f t="shared" si="26"/>
        <v>0.63537906137184119</v>
      </c>
      <c r="AE70" s="90">
        <f t="shared" si="27"/>
        <v>0.75550423468708827</v>
      </c>
      <c r="AF70" s="99">
        <v>220</v>
      </c>
      <c r="AG70" s="95">
        <f t="shared" si="28"/>
        <v>0.1588447653429603</v>
      </c>
      <c r="AH70" s="100">
        <f t="shared" si="29"/>
        <v>1.6208649524791867</v>
      </c>
      <c r="AI70" s="91">
        <v>165</v>
      </c>
      <c r="AJ70" s="91">
        <v>120</v>
      </c>
      <c r="AK70" s="91">
        <f t="shared" si="30"/>
        <v>285</v>
      </c>
      <c r="AL70" s="95">
        <f t="shared" si="31"/>
        <v>0.20577617328519857</v>
      </c>
      <c r="AM70" s="90">
        <f t="shared" si="32"/>
        <v>4.0049858560762663</v>
      </c>
      <c r="AN70" s="91">
        <v>0</v>
      </c>
      <c r="AO70" s="101" t="s">
        <v>95</v>
      </c>
      <c r="AP70" s="19" t="s">
        <v>95</v>
      </c>
      <c r="AQ70" s="58"/>
      <c r="AR70" s="87"/>
    </row>
    <row r="71" spans="1:44" ht="12.75" customHeight="1">
      <c r="A71" s="88"/>
      <c r="B71" s="89">
        <v>5370047</v>
      </c>
      <c r="C71" s="90"/>
      <c r="D71" s="90"/>
      <c r="E71" s="91"/>
      <c r="F71" s="91"/>
      <c r="G71" s="91"/>
      <c r="H71" s="92" t="s">
        <v>108</v>
      </c>
      <c r="I71" s="93">
        <v>1.23</v>
      </c>
      <c r="J71" s="91">
        <f t="shared" si="0"/>
        <v>123</v>
      </c>
      <c r="K71" s="94">
        <v>3140</v>
      </c>
      <c r="L71" s="91">
        <v>2867</v>
      </c>
      <c r="M71" s="91">
        <v>2871</v>
      </c>
      <c r="N71" s="91">
        <f t="shared" si="1"/>
        <v>269</v>
      </c>
      <c r="O71" s="95">
        <f t="shared" si="19"/>
        <v>9.3695576454197141E-2</v>
      </c>
      <c r="P71" s="96">
        <v>2546.1999999999998</v>
      </c>
      <c r="Q71" s="91">
        <v>1797</v>
      </c>
      <c r="R71" s="91">
        <v>1549</v>
      </c>
      <c r="S71" s="91">
        <f t="shared" si="20"/>
        <v>248</v>
      </c>
      <c r="T71" s="95">
        <f t="shared" si="21"/>
        <v>0.16010329244673982</v>
      </c>
      <c r="U71" s="94">
        <v>1685</v>
      </c>
      <c r="V71" s="91">
        <v>1466</v>
      </c>
      <c r="W71" s="91">
        <f t="shared" si="22"/>
        <v>219</v>
      </c>
      <c r="X71" s="95">
        <f t="shared" si="23"/>
        <v>0.14938608458390176</v>
      </c>
      <c r="Y71" s="97">
        <f t="shared" si="24"/>
        <v>13.699186991869919</v>
      </c>
      <c r="Z71" s="98">
        <v>1275</v>
      </c>
      <c r="AA71" s="91">
        <v>795</v>
      </c>
      <c r="AB71" s="91">
        <v>70</v>
      </c>
      <c r="AC71" s="91">
        <f t="shared" si="25"/>
        <v>865</v>
      </c>
      <c r="AD71" s="95">
        <f t="shared" si="26"/>
        <v>0.67843137254901964</v>
      </c>
      <c r="AE71" s="90">
        <f t="shared" si="27"/>
        <v>0.80669604345900081</v>
      </c>
      <c r="AF71" s="99">
        <v>160</v>
      </c>
      <c r="AG71" s="95">
        <f t="shared" si="28"/>
        <v>0.12549019607843137</v>
      </c>
      <c r="AH71" s="100">
        <f t="shared" si="29"/>
        <v>1.2805122048819526</v>
      </c>
      <c r="AI71" s="91">
        <v>210</v>
      </c>
      <c r="AJ71" s="91">
        <v>30</v>
      </c>
      <c r="AK71" s="91">
        <f t="shared" si="30"/>
        <v>240</v>
      </c>
      <c r="AL71" s="95">
        <f t="shared" si="31"/>
        <v>0.18823529411764706</v>
      </c>
      <c r="AM71" s="90">
        <f t="shared" si="32"/>
        <v>3.6635907769102189</v>
      </c>
      <c r="AN71" s="91">
        <v>15</v>
      </c>
      <c r="AO71" s="101" t="s">
        <v>95</v>
      </c>
      <c r="AP71" s="19" t="s">
        <v>95</v>
      </c>
      <c r="AQ71" s="58"/>
      <c r="AR71" s="87"/>
    </row>
    <row r="72" spans="1:44" ht="12.75" customHeight="1">
      <c r="A72" s="88"/>
      <c r="B72" s="89">
        <v>5370048</v>
      </c>
      <c r="C72" s="90"/>
      <c r="D72" s="90"/>
      <c r="E72" s="91"/>
      <c r="F72" s="91"/>
      <c r="G72" s="91"/>
      <c r="H72" s="92" t="s">
        <v>109</v>
      </c>
      <c r="I72" s="93">
        <v>0.37</v>
      </c>
      <c r="J72" s="91">
        <f t="shared" si="0"/>
        <v>37</v>
      </c>
      <c r="K72" s="94">
        <v>1898</v>
      </c>
      <c r="L72" s="91">
        <v>1858</v>
      </c>
      <c r="M72" s="91">
        <v>1761</v>
      </c>
      <c r="N72" s="91">
        <f t="shared" si="1"/>
        <v>137</v>
      </c>
      <c r="O72" s="95">
        <f t="shared" si="19"/>
        <v>7.7796706416808636E-2</v>
      </c>
      <c r="P72" s="96">
        <v>5122.8</v>
      </c>
      <c r="Q72" s="91">
        <v>1062</v>
      </c>
      <c r="R72" s="91">
        <v>956</v>
      </c>
      <c r="S72" s="91">
        <f t="shared" si="20"/>
        <v>106</v>
      </c>
      <c r="T72" s="95">
        <f t="shared" si="21"/>
        <v>0.11087866108786611</v>
      </c>
      <c r="U72" s="94">
        <v>950</v>
      </c>
      <c r="V72" s="91">
        <v>838</v>
      </c>
      <c r="W72" s="91">
        <f t="shared" si="22"/>
        <v>112</v>
      </c>
      <c r="X72" s="95">
        <f t="shared" si="23"/>
        <v>0.13365155131264916</v>
      </c>
      <c r="Y72" s="97">
        <f t="shared" si="24"/>
        <v>25.675675675675677</v>
      </c>
      <c r="Z72" s="98">
        <v>705</v>
      </c>
      <c r="AA72" s="91">
        <v>280</v>
      </c>
      <c r="AB72" s="91">
        <v>70</v>
      </c>
      <c r="AC72" s="91">
        <f t="shared" si="25"/>
        <v>350</v>
      </c>
      <c r="AD72" s="95">
        <f t="shared" si="26"/>
        <v>0.49645390070921985</v>
      </c>
      <c r="AE72" s="90">
        <f t="shared" si="27"/>
        <v>0.59031379394675376</v>
      </c>
      <c r="AF72" s="99">
        <v>230</v>
      </c>
      <c r="AG72" s="95">
        <f t="shared" si="28"/>
        <v>0.32624113475177308</v>
      </c>
      <c r="AH72" s="100">
        <f t="shared" si="29"/>
        <v>3.3289911709364599</v>
      </c>
      <c r="AI72" s="91">
        <v>105</v>
      </c>
      <c r="AJ72" s="91">
        <v>15</v>
      </c>
      <c r="AK72" s="91">
        <f t="shared" si="30"/>
        <v>120</v>
      </c>
      <c r="AL72" s="95">
        <f t="shared" si="31"/>
        <v>0.1702127659574468</v>
      </c>
      <c r="AM72" s="90">
        <f t="shared" si="32"/>
        <v>3.3128214472060491</v>
      </c>
      <c r="AN72" s="91">
        <v>10</v>
      </c>
      <c r="AO72" s="101" t="s">
        <v>95</v>
      </c>
      <c r="AP72" s="19" t="s">
        <v>95</v>
      </c>
      <c r="AQ72" s="58"/>
      <c r="AR72" s="87"/>
    </row>
    <row r="73" spans="1:44" ht="12.75" customHeight="1">
      <c r="A73" s="88"/>
      <c r="B73" s="89">
        <v>5370049</v>
      </c>
      <c r="C73" s="90"/>
      <c r="D73" s="90"/>
      <c r="E73" s="91"/>
      <c r="F73" s="91"/>
      <c r="G73" s="91"/>
      <c r="H73" s="92" t="s">
        <v>110</v>
      </c>
      <c r="I73" s="93">
        <v>0.45</v>
      </c>
      <c r="J73" s="91">
        <f t="shared" si="0"/>
        <v>45</v>
      </c>
      <c r="K73" s="94">
        <v>2422</v>
      </c>
      <c r="L73" s="91">
        <v>2473</v>
      </c>
      <c r="M73" s="91">
        <v>2597</v>
      </c>
      <c r="N73" s="91">
        <f t="shared" si="1"/>
        <v>-175</v>
      </c>
      <c r="O73" s="95">
        <f t="shared" si="19"/>
        <v>-6.7385444743935305E-2</v>
      </c>
      <c r="P73" s="96">
        <v>5432.9</v>
      </c>
      <c r="Q73" s="91">
        <v>1538</v>
      </c>
      <c r="R73" s="91">
        <v>1333</v>
      </c>
      <c r="S73" s="91">
        <f t="shared" si="20"/>
        <v>205</v>
      </c>
      <c r="T73" s="95">
        <f t="shared" si="21"/>
        <v>0.15378844711177794</v>
      </c>
      <c r="U73" s="94">
        <v>1193</v>
      </c>
      <c r="V73" s="91">
        <v>1105</v>
      </c>
      <c r="W73" s="91">
        <f t="shared" si="22"/>
        <v>88</v>
      </c>
      <c r="X73" s="95">
        <f t="shared" si="23"/>
        <v>7.963800904977375E-2</v>
      </c>
      <c r="Y73" s="97">
        <f t="shared" si="24"/>
        <v>26.511111111111113</v>
      </c>
      <c r="Z73" s="98">
        <v>815</v>
      </c>
      <c r="AA73" s="91">
        <v>350</v>
      </c>
      <c r="AB73" s="91">
        <v>50</v>
      </c>
      <c r="AC73" s="91">
        <f t="shared" si="25"/>
        <v>400</v>
      </c>
      <c r="AD73" s="95">
        <f t="shared" si="26"/>
        <v>0.49079754601226994</v>
      </c>
      <c r="AE73" s="90">
        <f t="shared" si="27"/>
        <v>0.58358804519889407</v>
      </c>
      <c r="AF73" s="99">
        <v>210</v>
      </c>
      <c r="AG73" s="95">
        <f t="shared" si="28"/>
        <v>0.25766871165644173</v>
      </c>
      <c r="AH73" s="100">
        <f t="shared" si="29"/>
        <v>2.6292725679228748</v>
      </c>
      <c r="AI73" s="91">
        <v>180</v>
      </c>
      <c r="AJ73" s="91">
        <v>20</v>
      </c>
      <c r="AK73" s="91">
        <f t="shared" si="30"/>
        <v>200</v>
      </c>
      <c r="AL73" s="95">
        <f t="shared" si="31"/>
        <v>0.24539877300613497</v>
      </c>
      <c r="AM73" s="90">
        <f t="shared" si="32"/>
        <v>4.7761536202050401</v>
      </c>
      <c r="AN73" s="91">
        <v>0</v>
      </c>
      <c r="AO73" s="101" t="s">
        <v>95</v>
      </c>
      <c r="AP73" s="19" t="s">
        <v>95</v>
      </c>
      <c r="AQ73" s="58"/>
      <c r="AR73" s="87"/>
    </row>
    <row r="74" spans="1:44" ht="12.75" customHeight="1">
      <c r="A74" s="88" t="s">
        <v>294</v>
      </c>
      <c r="B74" s="89">
        <v>5370050</v>
      </c>
      <c r="C74" s="90"/>
      <c r="D74" s="90"/>
      <c r="E74" s="91"/>
      <c r="F74" s="91"/>
      <c r="G74" s="91"/>
      <c r="H74" s="92" t="s">
        <v>111</v>
      </c>
      <c r="I74" s="93">
        <v>0.55000000000000004</v>
      </c>
      <c r="J74" s="91">
        <f t="shared" si="0"/>
        <v>55.000000000000007</v>
      </c>
      <c r="K74" s="94">
        <v>3697</v>
      </c>
      <c r="L74" s="91">
        <v>4341</v>
      </c>
      <c r="M74" s="91">
        <v>4442</v>
      </c>
      <c r="N74" s="91">
        <f t="shared" si="1"/>
        <v>-745</v>
      </c>
      <c r="O74" s="95">
        <f t="shared" si="19"/>
        <v>-0.16771724448446645</v>
      </c>
      <c r="P74" s="96">
        <v>6701.1</v>
      </c>
      <c r="Q74" s="91">
        <v>2097</v>
      </c>
      <c r="R74" s="91">
        <v>2514</v>
      </c>
      <c r="S74" s="91">
        <f t="shared" si="20"/>
        <v>-417</v>
      </c>
      <c r="T74" s="95">
        <f t="shared" si="21"/>
        <v>-0.16587112171837709</v>
      </c>
      <c r="U74" s="94">
        <v>1761</v>
      </c>
      <c r="V74" s="91">
        <v>2219</v>
      </c>
      <c r="W74" s="91">
        <f t="shared" si="22"/>
        <v>-458</v>
      </c>
      <c r="X74" s="95">
        <f t="shared" si="23"/>
        <v>-0.20639927895448401</v>
      </c>
      <c r="Y74" s="97">
        <f t="shared" si="24"/>
        <v>32.018181818181816</v>
      </c>
      <c r="Z74" s="98">
        <v>1275</v>
      </c>
      <c r="AA74" s="91">
        <v>550</v>
      </c>
      <c r="AB74" s="91">
        <v>200</v>
      </c>
      <c r="AC74" s="91">
        <f t="shared" si="25"/>
        <v>750</v>
      </c>
      <c r="AD74" s="95">
        <f t="shared" si="26"/>
        <v>0.58823529411764708</v>
      </c>
      <c r="AE74" s="90">
        <f t="shared" si="27"/>
        <v>0.69944743652514518</v>
      </c>
      <c r="AF74" s="99">
        <v>320</v>
      </c>
      <c r="AG74" s="95">
        <f t="shared" si="28"/>
        <v>0.25098039215686274</v>
      </c>
      <c r="AH74" s="100">
        <f t="shared" si="29"/>
        <v>2.5610244097639052</v>
      </c>
      <c r="AI74" s="91">
        <v>165</v>
      </c>
      <c r="AJ74" s="91">
        <v>35</v>
      </c>
      <c r="AK74" s="91">
        <f t="shared" si="30"/>
        <v>200</v>
      </c>
      <c r="AL74" s="95">
        <f t="shared" si="31"/>
        <v>0.15686274509803921</v>
      </c>
      <c r="AM74" s="90">
        <f t="shared" si="32"/>
        <v>3.0529923140918491</v>
      </c>
      <c r="AN74" s="91">
        <v>0</v>
      </c>
      <c r="AO74" s="101" t="s">
        <v>95</v>
      </c>
      <c r="AP74" s="19" t="s">
        <v>95</v>
      </c>
      <c r="AQ74" s="58"/>
      <c r="AR74" s="87"/>
    </row>
    <row r="75" spans="1:44" ht="12.75" customHeight="1">
      <c r="A75" s="88"/>
      <c r="B75" s="89">
        <v>5370051</v>
      </c>
      <c r="C75" s="90"/>
      <c r="D75" s="90"/>
      <c r="E75" s="91"/>
      <c r="F75" s="91"/>
      <c r="G75" s="91"/>
      <c r="H75" s="92" t="s">
        <v>112</v>
      </c>
      <c r="I75" s="93">
        <v>0.55000000000000004</v>
      </c>
      <c r="J75" s="91">
        <f t="shared" si="0"/>
        <v>55.000000000000007</v>
      </c>
      <c r="K75" s="94">
        <v>4334</v>
      </c>
      <c r="L75" s="91">
        <v>4236</v>
      </c>
      <c r="M75" s="91">
        <v>4236</v>
      </c>
      <c r="N75" s="91">
        <f t="shared" si="1"/>
        <v>98</v>
      </c>
      <c r="O75" s="95">
        <f t="shared" si="19"/>
        <v>2.3135033050047216E-2</v>
      </c>
      <c r="P75" s="96">
        <v>7917.4</v>
      </c>
      <c r="Q75" s="91">
        <v>2220</v>
      </c>
      <c r="R75" s="91">
        <v>2215</v>
      </c>
      <c r="S75" s="91">
        <f t="shared" si="20"/>
        <v>5</v>
      </c>
      <c r="T75" s="95">
        <f t="shared" si="21"/>
        <v>2.257336343115124E-3</v>
      </c>
      <c r="U75" s="94">
        <v>1917</v>
      </c>
      <c r="V75" s="91">
        <v>1915</v>
      </c>
      <c r="W75" s="91">
        <f t="shared" si="22"/>
        <v>2</v>
      </c>
      <c r="X75" s="95">
        <f t="shared" si="23"/>
        <v>1.0443864229765013E-3</v>
      </c>
      <c r="Y75" s="97">
        <f t="shared" si="24"/>
        <v>34.854545454545452</v>
      </c>
      <c r="Z75" s="98">
        <v>1505</v>
      </c>
      <c r="AA75" s="91">
        <v>720</v>
      </c>
      <c r="AB75" s="91">
        <v>175</v>
      </c>
      <c r="AC75" s="91">
        <f t="shared" si="25"/>
        <v>895</v>
      </c>
      <c r="AD75" s="95">
        <f t="shared" si="26"/>
        <v>0.59468438538205981</v>
      </c>
      <c r="AE75" s="90">
        <f t="shared" si="27"/>
        <v>0.70711579712492256</v>
      </c>
      <c r="AF75" s="99">
        <v>410</v>
      </c>
      <c r="AG75" s="95">
        <f t="shared" si="28"/>
        <v>0.27242524916943522</v>
      </c>
      <c r="AH75" s="100">
        <f t="shared" si="29"/>
        <v>2.7798494813207677</v>
      </c>
      <c r="AI75" s="91">
        <v>145</v>
      </c>
      <c r="AJ75" s="91">
        <v>30</v>
      </c>
      <c r="AK75" s="91">
        <f t="shared" si="30"/>
        <v>175</v>
      </c>
      <c r="AL75" s="95">
        <f t="shared" si="31"/>
        <v>0.11627906976744186</v>
      </c>
      <c r="AM75" s="90">
        <f t="shared" si="32"/>
        <v>2.2631193025971554</v>
      </c>
      <c r="AN75" s="91">
        <v>25</v>
      </c>
      <c r="AO75" s="101" t="s">
        <v>95</v>
      </c>
      <c r="AP75" s="19" t="s">
        <v>95</v>
      </c>
      <c r="AQ75" s="58"/>
      <c r="AR75" s="87"/>
    </row>
    <row r="76" spans="1:44" ht="12.75" customHeight="1">
      <c r="A76" s="73"/>
      <c r="B76" s="74">
        <v>5370052</v>
      </c>
      <c r="C76" s="75"/>
      <c r="D76" s="75"/>
      <c r="E76" s="76"/>
      <c r="F76" s="76"/>
      <c r="G76" s="76"/>
      <c r="H76" s="77" t="s">
        <v>113</v>
      </c>
      <c r="I76" s="78">
        <v>0.53</v>
      </c>
      <c r="J76" s="76">
        <f t="shared" si="0"/>
        <v>53</v>
      </c>
      <c r="K76" s="79">
        <v>3549</v>
      </c>
      <c r="L76" s="76">
        <v>3772</v>
      </c>
      <c r="M76" s="76">
        <v>3778</v>
      </c>
      <c r="N76" s="76">
        <f t="shared" si="1"/>
        <v>-229</v>
      </c>
      <c r="O76" s="80">
        <f t="shared" si="19"/>
        <v>-6.0614081524616198E-2</v>
      </c>
      <c r="P76" s="81">
        <v>6757.4</v>
      </c>
      <c r="Q76" s="76">
        <v>1935</v>
      </c>
      <c r="R76" s="76">
        <v>1920</v>
      </c>
      <c r="S76" s="76">
        <f t="shared" si="20"/>
        <v>15</v>
      </c>
      <c r="T76" s="80">
        <f t="shared" si="21"/>
        <v>7.8125E-3</v>
      </c>
      <c r="U76" s="79">
        <v>1622</v>
      </c>
      <c r="V76" s="76">
        <v>1720</v>
      </c>
      <c r="W76" s="76">
        <f t="shared" si="22"/>
        <v>-98</v>
      </c>
      <c r="X76" s="80">
        <f t="shared" si="23"/>
        <v>-5.6976744186046514E-2</v>
      </c>
      <c r="Y76" s="82">
        <f t="shared" si="24"/>
        <v>30.60377358490566</v>
      </c>
      <c r="Z76" s="83">
        <v>1585</v>
      </c>
      <c r="AA76" s="76">
        <v>925</v>
      </c>
      <c r="AB76" s="76">
        <v>175</v>
      </c>
      <c r="AC76" s="76">
        <f t="shared" si="25"/>
        <v>1100</v>
      </c>
      <c r="AD76" s="80">
        <f t="shared" si="26"/>
        <v>0.694006309148265</v>
      </c>
      <c r="AE76" s="75">
        <f t="shared" si="27"/>
        <v>0.82521558757225333</v>
      </c>
      <c r="AF76" s="84">
        <v>335</v>
      </c>
      <c r="AG76" s="80">
        <f t="shared" si="28"/>
        <v>0.2113564668769716</v>
      </c>
      <c r="AH76" s="85">
        <f t="shared" si="29"/>
        <v>2.1566986416017508</v>
      </c>
      <c r="AI76" s="76">
        <v>85</v>
      </c>
      <c r="AJ76" s="76">
        <v>60</v>
      </c>
      <c r="AK76" s="76">
        <f t="shared" si="30"/>
        <v>145</v>
      </c>
      <c r="AL76" s="80">
        <f t="shared" si="31"/>
        <v>9.1482649842271294E-2</v>
      </c>
      <c r="AM76" s="75">
        <f t="shared" si="32"/>
        <v>1.780510896112715</v>
      </c>
      <c r="AN76" s="76">
        <v>10</v>
      </c>
      <c r="AO76" s="86" t="s">
        <v>56</v>
      </c>
      <c r="AP76" s="12" t="s">
        <v>56</v>
      </c>
      <c r="AQ76" s="58"/>
      <c r="AR76" s="87"/>
    </row>
    <row r="77" spans="1:44" ht="12.75" customHeight="1">
      <c r="A77" s="73"/>
      <c r="B77" s="74">
        <v>5370053</v>
      </c>
      <c r="C77" s="75"/>
      <c r="D77" s="75"/>
      <c r="E77" s="76"/>
      <c r="F77" s="76"/>
      <c r="G77" s="76"/>
      <c r="H77" s="77" t="s">
        <v>114</v>
      </c>
      <c r="I77" s="78">
        <v>0.5</v>
      </c>
      <c r="J77" s="76">
        <f t="shared" si="0"/>
        <v>50</v>
      </c>
      <c r="K77" s="79">
        <v>3120</v>
      </c>
      <c r="L77" s="76">
        <v>3096</v>
      </c>
      <c r="M77" s="76">
        <v>3263</v>
      </c>
      <c r="N77" s="76">
        <f t="shared" si="1"/>
        <v>-143</v>
      </c>
      <c r="O77" s="80">
        <f t="shared" si="19"/>
        <v>-4.3824701195219126E-2</v>
      </c>
      <c r="P77" s="81">
        <v>6277.7</v>
      </c>
      <c r="Q77" s="76">
        <v>1423</v>
      </c>
      <c r="R77" s="76">
        <v>1421</v>
      </c>
      <c r="S77" s="76">
        <f t="shared" si="20"/>
        <v>2</v>
      </c>
      <c r="T77" s="80">
        <f t="shared" si="21"/>
        <v>1.4074595355383533E-3</v>
      </c>
      <c r="U77" s="79">
        <v>1301</v>
      </c>
      <c r="V77" s="76">
        <v>1305</v>
      </c>
      <c r="W77" s="76">
        <f t="shared" si="22"/>
        <v>-4</v>
      </c>
      <c r="X77" s="80">
        <f t="shared" si="23"/>
        <v>-3.0651340996168583E-3</v>
      </c>
      <c r="Y77" s="82">
        <f t="shared" si="24"/>
        <v>26.02</v>
      </c>
      <c r="Z77" s="83">
        <v>1425</v>
      </c>
      <c r="AA77" s="76">
        <v>895</v>
      </c>
      <c r="AB77" s="76">
        <v>160</v>
      </c>
      <c r="AC77" s="76">
        <f t="shared" si="25"/>
        <v>1055</v>
      </c>
      <c r="AD77" s="80">
        <f t="shared" si="26"/>
        <v>0.74035087719298243</v>
      </c>
      <c r="AE77" s="75">
        <f t="shared" si="27"/>
        <v>0.88032208940901602</v>
      </c>
      <c r="AF77" s="84">
        <v>240</v>
      </c>
      <c r="AG77" s="80">
        <f t="shared" si="28"/>
        <v>0.16842105263157894</v>
      </c>
      <c r="AH77" s="85">
        <f t="shared" si="29"/>
        <v>1.7185821697099892</v>
      </c>
      <c r="AI77" s="76">
        <v>80</v>
      </c>
      <c r="AJ77" s="76">
        <v>25</v>
      </c>
      <c r="AK77" s="76">
        <f t="shared" si="30"/>
        <v>105</v>
      </c>
      <c r="AL77" s="80">
        <f t="shared" si="31"/>
        <v>7.3684210526315783E-2</v>
      </c>
      <c r="AM77" s="75">
        <f t="shared" si="32"/>
        <v>1.4341029685931448</v>
      </c>
      <c r="AN77" s="76">
        <v>25</v>
      </c>
      <c r="AO77" s="86" t="s">
        <v>56</v>
      </c>
      <c r="AP77" s="12" t="s">
        <v>56</v>
      </c>
      <c r="AQ77" s="58"/>
      <c r="AR77" s="87"/>
    </row>
    <row r="78" spans="1:44" ht="12.75" customHeight="1">
      <c r="A78" s="59" t="s">
        <v>295</v>
      </c>
      <c r="B78" s="60">
        <v>5370054</v>
      </c>
      <c r="C78" s="61"/>
      <c r="D78" s="61"/>
      <c r="E78" s="62"/>
      <c r="F78" s="62"/>
      <c r="G78" s="62"/>
      <c r="H78" s="63" t="s">
        <v>115</v>
      </c>
      <c r="I78" s="64">
        <v>0.48</v>
      </c>
      <c r="J78" s="62">
        <f t="shared" si="0"/>
        <v>48</v>
      </c>
      <c r="K78" s="65">
        <v>2560</v>
      </c>
      <c r="L78" s="62">
        <v>2732</v>
      </c>
      <c r="M78" s="62">
        <v>2743</v>
      </c>
      <c r="N78" s="62">
        <f t="shared" si="1"/>
        <v>-183</v>
      </c>
      <c r="O78" s="66">
        <f t="shared" si="19"/>
        <v>-6.6715275246080938E-2</v>
      </c>
      <c r="P78" s="67">
        <v>5279.4</v>
      </c>
      <c r="Q78" s="62">
        <v>1233</v>
      </c>
      <c r="R78" s="62">
        <v>1227</v>
      </c>
      <c r="S78" s="62">
        <f t="shared" si="20"/>
        <v>6</v>
      </c>
      <c r="T78" s="66">
        <f t="shared" si="21"/>
        <v>4.8899755501222494E-3</v>
      </c>
      <c r="U78" s="65">
        <v>1153</v>
      </c>
      <c r="V78" s="62">
        <v>1158</v>
      </c>
      <c r="W78" s="62">
        <f t="shared" si="22"/>
        <v>-5</v>
      </c>
      <c r="X78" s="66">
        <f t="shared" si="23"/>
        <v>-4.3177892918825561E-3</v>
      </c>
      <c r="Y78" s="68">
        <f t="shared" si="24"/>
        <v>24.020833333333332</v>
      </c>
      <c r="Z78" s="69">
        <v>1270</v>
      </c>
      <c r="AA78" s="62">
        <v>855</v>
      </c>
      <c r="AB78" s="62">
        <v>135</v>
      </c>
      <c r="AC78" s="62">
        <f t="shared" si="25"/>
        <v>990</v>
      </c>
      <c r="AD78" s="66">
        <f t="shared" si="26"/>
        <v>0.77952755905511806</v>
      </c>
      <c r="AE78" s="61">
        <f t="shared" si="27"/>
        <v>0.92690553989907021</v>
      </c>
      <c r="AF78" s="70">
        <v>185</v>
      </c>
      <c r="AG78" s="66">
        <f t="shared" si="28"/>
        <v>0.14566929133858267</v>
      </c>
      <c r="AH78" s="71">
        <f t="shared" si="29"/>
        <v>1.4864213401896189</v>
      </c>
      <c r="AI78" s="62">
        <v>60</v>
      </c>
      <c r="AJ78" s="62">
        <v>15</v>
      </c>
      <c r="AK78" s="62">
        <f t="shared" si="30"/>
        <v>75</v>
      </c>
      <c r="AL78" s="66">
        <f t="shared" si="31"/>
        <v>5.905511811023622E-2</v>
      </c>
      <c r="AM78" s="61">
        <f t="shared" si="32"/>
        <v>1.149379488326902</v>
      </c>
      <c r="AN78" s="62">
        <v>25</v>
      </c>
      <c r="AO78" s="72" t="s">
        <v>38</v>
      </c>
      <c r="AP78" s="12" t="s">
        <v>56</v>
      </c>
      <c r="AQ78" s="58"/>
      <c r="AR78" s="87"/>
    </row>
    <row r="79" spans="1:44" ht="12.75" customHeight="1">
      <c r="A79" s="59" t="s">
        <v>296</v>
      </c>
      <c r="B79" s="60">
        <v>5370055</v>
      </c>
      <c r="C79" s="61"/>
      <c r="D79" s="9"/>
      <c r="E79" s="62"/>
      <c r="F79" s="62"/>
      <c r="G79" s="62"/>
      <c r="H79" s="63" t="s">
        <v>116</v>
      </c>
      <c r="I79" s="64">
        <v>0.54</v>
      </c>
      <c r="J79" s="62">
        <f t="shared" si="0"/>
        <v>54</v>
      </c>
      <c r="K79" s="65">
        <v>2920</v>
      </c>
      <c r="L79" s="62">
        <v>2943</v>
      </c>
      <c r="M79" s="62">
        <v>3113</v>
      </c>
      <c r="N79" s="62">
        <f t="shared" si="1"/>
        <v>-193</v>
      </c>
      <c r="O79" s="66">
        <f t="shared" si="19"/>
        <v>-6.1998072598779312E-2</v>
      </c>
      <c r="P79" s="67">
        <v>5410.4</v>
      </c>
      <c r="Q79" s="62">
        <v>1301</v>
      </c>
      <c r="R79" s="62">
        <v>1266</v>
      </c>
      <c r="S79" s="62">
        <f t="shared" si="20"/>
        <v>35</v>
      </c>
      <c r="T79" s="66">
        <f t="shared" si="21"/>
        <v>2.7646129541864139E-2</v>
      </c>
      <c r="U79" s="65">
        <v>1258</v>
      </c>
      <c r="V79" s="62">
        <v>1222</v>
      </c>
      <c r="W79" s="62">
        <f t="shared" si="22"/>
        <v>36</v>
      </c>
      <c r="X79" s="66">
        <f t="shared" si="23"/>
        <v>2.9459901800327332E-2</v>
      </c>
      <c r="Y79" s="68">
        <f t="shared" si="24"/>
        <v>23.296296296296298</v>
      </c>
      <c r="Z79" s="69">
        <v>1505</v>
      </c>
      <c r="AA79" s="62">
        <v>1095</v>
      </c>
      <c r="AB79" s="62">
        <v>105</v>
      </c>
      <c r="AC79" s="62">
        <f t="shared" si="25"/>
        <v>1200</v>
      </c>
      <c r="AD79" s="66">
        <f t="shared" si="26"/>
        <v>0.79734219269102991</v>
      </c>
      <c r="AE79" s="61">
        <f t="shared" si="27"/>
        <v>0.9480882196088346</v>
      </c>
      <c r="AF79" s="70">
        <v>220</v>
      </c>
      <c r="AG79" s="66">
        <f t="shared" si="28"/>
        <v>0.1461794019933555</v>
      </c>
      <c r="AH79" s="71">
        <f t="shared" si="29"/>
        <v>1.491626550952607</v>
      </c>
      <c r="AI79" s="62">
        <v>55</v>
      </c>
      <c r="AJ79" s="62">
        <v>15</v>
      </c>
      <c r="AK79" s="62">
        <f t="shared" si="30"/>
        <v>70</v>
      </c>
      <c r="AL79" s="66">
        <f t="shared" si="31"/>
        <v>4.6511627906976744E-2</v>
      </c>
      <c r="AM79" s="61">
        <f t="shared" si="32"/>
        <v>0.9052477210388622</v>
      </c>
      <c r="AN79" s="62">
        <v>10</v>
      </c>
      <c r="AO79" s="72" t="s">
        <v>38</v>
      </c>
      <c r="AP79" s="12" t="s">
        <v>56</v>
      </c>
      <c r="AQ79" s="58"/>
      <c r="AR79" s="87"/>
    </row>
    <row r="80" spans="1:44" ht="12.75" customHeight="1">
      <c r="A80" s="59"/>
      <c r="B80" s="60">
        <v>5370056</v>
      </c>
      <c r="C80" s="61"/>
      <c r="D80" s="9"/>
      <c r="E80" s="62"/>
      <c r="F80" s="62"/>
      <c r="G80" s="62"/>
      <c r="H80" s="63" t="s">
        <v>117</v>
      </c>
      <c r="I80" s="64">
        <v>1.1499999999999999</v>
      </c>
      <c r="J80" s="62">
        <f t="shared" si="0"/>
        <v>114.99999999999999</v>
      </c>
      <c r="K80" s="65">
        <v>3231</v>
      </c>
      <c r="L80" s="62">
        <v>3266</v>
      </c>
      <c r="M80" s="62">
        <v>3292</v>
      </c>
      <c r="N80" s="62">
        <f t="shared" si="1"/>
        <v>-61</v>
      </c>
      <c r="O80" s="66">
        <f t="shared" si="19"/>
        <v>-1.8529769137302553E-2</v>
      </c>
      <c r="P80" s="67">
        <v>2816.4</v>
      </c>
      <c r="Q80" s="62">
        <v>1427</v>
      </c>
      <c r="R80" s="62">
        <v>1413</v>
      </c>
      <c r="S80" s="62">
        <f t="shared" si="20"/>
        <v>14</v>
      </c>
      <c r="T80" s="66">
        <f t="shared" si="21"/>
        <v>9.9079971691436661E-3</v>
      </c>
      <c r="U80" s="65">
        <v>1401</v>
      </c>
      <c r="V80" s="62">
        <v>1367</v>
      </c>
      <c r="W80" s="62">
        <f t="shared" si="22"/>
        <v>34</v>
      </c>
      <c r="X80" s="66">
        <f t="shared" si="23"/>
        <v>2.487198244330651E-2</v>
      </c>
      <c r="Y80" s="68">
        <f t="shared" si="24"/>
        <v>12.182608695652176</v>
      </c>
      <c r="Z80" s="69">
        <v>1660</v>
      </c>
      <c r="AA80" s="62">
        <v>1195</v>
      </c>
      <c r="AB80" s="62">
        <v>165</v>
      </c>
      <c r="AC80" s="62">
        <f t="shared" si="25"/>
        <v>1360</v>
      </c>
      <c r="AD80" s="66">
        <f t="shared" si="26"/>
        <v>0.81927710843373491</v>
      </c>
      <c r="AE80" s="61">
        <f t="shared" si="27"/>
        <v>0.97417016460610573</v>
      </c>
      <c r="AF80" s="70">
        <v>180</v>
      </c>
      <c r="AG80" s="66">
        <f t="shared" si="28"/>
        <v>0.10843373493975904</v>
      </c>
      <c r="AH80" s="71">
        <f t="shared" si="29"/>
        <v>1.1064666830587657</v>
      </c>
      <c r="AI80" s="62">
        <v>65</v>
      </c>
      <c r="AJ80" s="62">
        <v>20</v>
      </c>
      <c r="AK80" s="62">
        <f t="shared" si="30"/>
        <v>85</v>
      </c>
      <c r="AL80" s="66">
        <f t="shared" si="31"/>
        <v>5.1204819277108432E-2</v>
      </c>
      <c r="AM80" s="61">
        <f t="shared" si="32"/>
        <v>0.99659048807139805</v>
      </c>
      <c r="AN80" s="62">
        <v>40</v>
      </c>
      <c r="AO80" s="72" t="s">
        <v>38</v>
      </c>
      <c r="AP80" s="9" t="s">
        <v>38</v>
      </c>
      <c r="AQ80" s="58"/>
      <c r="AR80" s="87"/>
    </row>
    <row r="81" spans="1:44" ht="12.75" customHeight="1">
      <c r="A81" s="73"/>
      <c r="B81" s="74">
        <v>5370057</v>
      </c>
      <c r="C81" s="75"/>
      <c r="D81" s="12"/>
      <c r="E81" s="76"/>
      <c r="F81" s="76"/>
      <c r="G81" s="76"/>
      <c r="H81" s="77" t="s">
        <v>118</v>
      </c>
      <c r="I81" s="78">
        <v>0.61</v>
      </c>
      <c r="J81" s="76">
        <f t="shared" si="0"/>
        <v>61</v>
      </c>
      <c r="K81" s="79">
        <v>2997</v>
      </c>
      <c r="L81" s="76">
        <v>3070</v>
      </c>
      <c r="M81" s="76">
        <v>3084</v>
      </c>
      <c r="N81" s="76">
        <f t="shared" si="1"/>
        <v>-87</v>
      </c>
      <c r="O81" s="80">
        <f t="shared" si="19"/>
        <v>-2.821011673151751E-2</v>
      </c>
      <c r="P81" s="81">
        <v>4916.3</v>
      </c>
      <c r="Q81" s="76">
        <v>1418</v>
      </c>
      <c r="R81" s="76">
        <v>1406</v>
      </c>
      <c r="S81" s="76">
        <f t="shared" si="20"/>
        <v>12</v>
      </c>
      <c r="T81" s="80">
        <f t="shared" si="21"/>
        <v>8.5348506401137988E-3</v>
      </c>
      <c r="U81" s="79">
        <v>1334</v>
      </c>
      <c r="V81" s="76">
        <v>1331</v>
      </c>
      <c r="W81" s="76">
        <f t="shared" si="22"/>
        <v>3</v>
      </c>
      <c r="X81" s="80">
        <f t="shared" si="23"/>
        <v>2.2539444027047332E-3</v>
      </c>
      <c r="Y81" s="82">
        <f t="shared" si="24"/>
        <v>21.868852459016395</v>
      </c>
      <c r="Z81" s="83">
        <v>1210</v>
      </c>
      <c r="AA81" s="76">
        <v>795</v>
      </c>
      <c r="AB81" s="76">
        <v>120</v>
      </c>
      <c r="AC81" s="76">
        <f t="shared" si="25"/>
        <v>915</v>
      </c>
      <c r="AD81" s="80">
        <f t="shared" si="26"/>
        <v>0.75619834710743805</v>
      </c>
      <c r="AE81" s="75">
        <f t="shared" si="27"/>
        <v>0.89916569216104414</v>
      </c>
      <c r="AF81" s="84">
        <v>190</v>
      </c>
      <c r="AG81" s="80">
        <f t="shared" si="28"/>
        <v>0.15702479338842976</v>
      </c>
      <c r="AH81" s="85">
        <f t="shared" si="29"/>
        <v>1.6022938100860178</v>
      </c>
      <c r="AI81" s="76">
        <v>85</v>
      </c>
      <c r="AJ81" s="76">
        <v>10</v>
      </c>
      <c r="AK81" s="76">
        <f t="shared" si="30"/>
        <v>95</v>
      </c>
      <c r="AL81" s="80">
        <f t="shared" si="31"/>
        <v>7.8512396694214878E-2</v>
      </c>
      <c r="AM81" s="75">
        <f t="shared" si="32"/>
        <v>1.528073115885848</v>
      </c>
      <c r="AN81" s="76">
        <v>20</v>
      </c>
      <c r="AO81" s="86" t="s">
        <v>56</v>
      </c>
      <c r="AP81" s="12" t="s">
        <v>56</v>
      </c>
      <c r="AQ81" s="58"/>
      <c r="AR81" s="87"/>
    </row>
    <row r="82" spans="1:44" ht="12.75" customHeight="1">
      <c r="A82" s="88" t="s">
        <v>297</v>
      </c>
      <c r="B82" s="89">
        <v>5370058</v>
      </c>
      <c r="C82" s="90"/>
      <c r="D82" s="90"/>
      <c r="E82" s="91"/>
      <c r="F82" s="91"/>
      <c r="G82" s="91"/>
      <c r="H82" s="92" t="s">
        <v>119</v>
      </c>
      <c r="I82" s="93">
        <v>0.7</v>
      </c>
      <c r="J82" s="91">
        <f t="shared" si="0"/>
        <v>70</v>
      </c>
      <c r="K82" s="94">
        <v>2382</v>
      </c>
      <c r="L82" s="91">
        <v>2361</v>
      </c>
      <c r="M82" s="91">
        <v>2510</v>
      </c>
      <c r="N82" s="91">
        <f t="shared" si="1"/>
        <v>-128</v>
      </c>
      <c r="O82" s="95">
        <f t="shared" si="19"/>
        <v>-5.0996015936254982E-2</v>
      </c>
      <c r="P82" s="96">
        <v>3386.4</v>
      </c>
      <c r="Q82" s="91">
        <v>1181</v>
      </c>
      <c r="R82" s="91">
        <v>1154</v>
      </c>
      <c r="S82" s="91">
        <f t="shared" si="20"/>
        <v>27</v>
      </c>
      <c r="T82" s="95">
        <f t="shared" si="21"/>
        <v>2.3396880415944541E-2</v>
      </c>
      <c r="U82" s="94">
        <v>1060</v>
      </c>
      <c r="V82" s="91">
        <v>1051</v>
      </c>
      <c r="W82" s="91">
        <f t="shared" si="22"/>
        <v>9</v>
      </c>
      <c r="X82" s="95">
        <f t="shared" si="23"/>
        <v>8.5632730732635581E-3</v>
      </c>
      <c r="Y82" s="97">
        <f t="shared" si="24"/>
        <v>15.142857142857142</v>
      </c>
      <c r="Z82" s="98">
        <v>985</v>
      </c>
      <c r="AA82" s="91">
        <v>535</v>
      </c>
      <c r="AB82" s="91">
        <v>140</v>
      </c>
      <c r="AC82" s="91">
        <f t="shared" si="25"/>
        <v>675</v>
      </c>
      <c r="AD82" s="95">
        <f t="shared" si="26"/>
        <v>0.68527918781725883</v>
      </c>
      <c r="AE82" s="90">
        <f t="shared" si="27"/>
        <v>0.8148385110787858</v>
      </c>
      <c r="AF82" s="99">
        <v>185</v>
      </c>
      <c r="AG82" s="95">
        <f t="shared" si="28"/>
        <v>0.18781725888324874</v>
      </c>
      <c r="AH82" s="100">
        <f t="shared" si="29"/>
        <v>1.9165026416658033</v>
      </c>
      <c r="AI82" s="91">
        <v>100</v>
      </c>
      <c r="AJ82" s="91">
        <v>15</v>
      </c>
      <c r="AK82" s="91">
        <f t="shared" si="30"/>
        <v>115</v>
      </c>
      <c r="AL82" s="95">
        <f t="shared" si="31"/>
        <v>0.116751269035533</v>
      </c>
      <c r="AM82" s="90">
        <f t="shared" si="32"/>
        <v>2.2723096347904437</v>
      </c>
      <c r="AN82" s="91">
        <v>0</v>
      </c>
      <c r="AO82" s="101" t="s">
        <v>95</v>
      </c>
      <c r="AP82" s="12" t="s">
        <v>56</v>
      </c>
      <c r="AQ82" s="58"/>
      <c r="AR82" s="87"/>
    </row>
    <row r="83" spans="1:44" ht="12.75" customHeight="1">
      <c r="A83" s="88" t="s">
        <v>298</v>
      </c>
      <c r="B83" s="89">
        <v>5370059</v>
      </c>
      <c r="C83" s="90"/>
      <c r="D83" s="90"/>
      <c r="E83" s="91"/>
      <c r="F83" s="91"/>
      <c r="G83" s="91"/>
      <c r="H83" s="92" t="s">
        <v>120</v>
      </c>
      <c r="I83" s="93">
        <v>0.72</v>
      </c>
      <c r="J83" s="91">
        <f t="shared" si="0"/>
        <v>72</v>
      </c>
      <c r="K83" s="94">
        <v>3026</v>
      </c>
      <c r="L83" s="91">
        <v>3173</v>
      </c>
      <c r="M83" s="91">
        <v>3200</v>
      </c>
      <c r="N83" s="91">
        <f t="shared" si="1"/>
        <v>-174</v>
      </c>
      <c r="O83" s="95">
        <f t="shared" si="19"/>
        <v>-5.4375E-2</v>
      </c>
      <c r="P83" s="96">
        <v>4191.1000000000004</v>
      </c>
      <c r="Q83" s="91">
        <v>1349</v>
      </c>
      <c r="R83" s="91">
        <v>1347</v>
      </c>
      <c r="S83" s="91">
        <f t="shared" si="20"/>
        <v>2</v>
      </c>
      <c r="T83" s="95">
        <f t="shared" si="21"/>
        <v>1.4847809948032665E-3</v>
      </c>
      <c r="U83" s="94">
        <v>1246</v>
      </c>
      <c r="V83" s="91">
        <v>1253</v>
      </c>
      <c r="W83" s="91">
        <f t="shared" si="22"/>
        <v>-7</v>
      </c>
      <c r="X83" s="95">
        <f t="shared" si="23"/>
        <v>-5.5865921787709499E-3</v>
      </c>
      <c r="Y83" s="97">
        <f t="shared" si="24"/>
        <v>17.305555555555557</v>
      </c>
      <c r="Z83" s="98">
        <v>1355</v>
      </c>
      <c r="AA83" s="91">
        <v>860</v>
      </c>
      <c r="AB83" s="91">
        <v>135</v>
      </c>
      <c r="AC83" s="91">
        <f t="shared" si="25"/>
        <v>995</v>
      </c>
      <c r="AD83" s="95">
        <f t="shared" si="26"/>
        <v>0.73431734317343178</v>
      </c>
      <c r="AE83" s="90">
        <f t="shared" si="27"/>
        <v>0.87314785157364072</v>
      </c>
      <c r="AF83" s="99">
        <v>195</v>
      </c>
      <c r="AG83" s="95">
        <f t="shared" si="28"/>
        <v>0.14391143911439114</v>
      </c>
      <c r="AH83" s="100">
        <f t="shared" si="29"/>
        <v>1.4684840725958279</v>
      </c>
      <c r="AI83" s="91">
        <v>145</v>
      </c>
      <c r="AJ83" s="91">
        <v>10</v>
      </c>
      <c r="AK83" s="91">
        <f t="shared" si="30"/>
        <v>155</v>
      </c>
      <c r="AL83" s="95">
        <f t="shared" si="31"/>
        <v>0.11439114391143912</v>
      </c>
      <c r="AM83" s="90">
        <f t="shared" si="32"/>
        <v>2.2263749301564637</v>
      </c>
      <c r="AN83" s="91">
        <v>0</v>
      </c>
      <c r="AO83" s="101" t="s">
        <v>95</v>
      </c>
      <c r="AP83" s="12" t="s">
        <v>56</v>
      </c>
      <c r="AQ83" s="58"/>
      <c r="AR83" s="87"/>
    </row>
    <row r="84" spans="1:44" ht="12.75" customHeight="1">
      <c r="A84" s="73"/>
      <c r="B84" s="74">
        <v>5370060</v>
      </c>
      <c r="C84" s="75"/>
      <c r="D84" s="75"/>
      <c r="E84" s="76"/>
      <c r="F84" s="76"/>
      <c r="G84" s="76"/>
      <c r="H84" s="77" t="s">
        <v>121</v>
      </c>
      <c r="I84" s="78">
        <v>0.67</v>
      </c>
      <c r="J84" s="76">
        <f t="shared" si="0"/>
        <v>67</v>
      </c>
      <c r="K84" s="79">
        <v>2629</v>
      </c>
      <c r="L84" s="76">
        <v>2770</v>
      </c>
      <c r="M84" s="76">
        <v>2694</v>
      </c>
      <c r="N84" s="76">
        <f t="shared" si="1"/>
        <v>-65</v>
      </c>
      <c r="O84" s="80">
        <f t="shared" si="19"/>
        <v>-2.4127691165553081E-2</v>
      </c>
      <c r="P84" s="81">
        <v>3913.4</v>
      </c>
      <c r="Q84" s="76">
        <v>1119</v>
      </c>
      <c r="R84" s="76">
        <v>1099</v>
      </c>
      <c r="S84" s="76">
        <f t="shared" si="20"/>
        <v>20</v>
      </c>
      <c r="T84" s="80">
        <f t="shared" si="21"/>
        <v>1.8198362147406732E-2</v>
      </c>
      <c r="U84" s="79">
        <v>1020</v>
      </c>
      <c r="V84" s="76">
        <v>1037</v>
      </c>
      <c r="W84" s="76">
        <f t="shared" si="22"/>
        <v>-17</v>
      </c>
      <c r="X84" s="80">
        <f t="shared" si="23"/>
        <v>-1.6393442622950821E-2</v>
      </c>
      <c r="Y84" s="82">
        <f t="shared" si="24"/>
        <v>15.223880597014926</v>
      </c>
      <c r="Z84" s="83">
        <v>1130</v>
      </c>
      <c r="AA84" s="76">
        <v>680</v>
      </c>
      <c r="AB84" s="76">
        <v>95</v>
      </c>
      <c r="AC84" s="76">
        <f t="shared" si="25"/>
        <v>775</v>
      </c>
      <c r="AD84" s="80">
        <f t="shared" si="26"/>
        <v>0.68584070796460173</v>
      </c>
      <c r="AE84" s="75">
        <f t="shared" si="27"/>
        <v>0.81550619258573331</v>
      </c>
      <c r="AF84" s="84">
        <v>245</v>
      </c>
      <c r="AG84" s="80">
        <f t="shared" si="28"/>
        <v>0.2168141592920354</v>
      </c>
      <c r="AH84" s="85">
        <f t="shared" si="29"/>
        <v>2.2123893805309733</v>
      </c>
      <c r="AI84" s="76">
        <v>80</v>
      </c>
      <c r="AJ84" s="76">
        <v>10</v>
      </c>
      <c r="AK84" s="76">
        <f t="shared" si="30"/>
        <v>90</v>
      </c>
      <c r="AL84" s="80">
        <f t="shared" si="31"/>
        <v>7.9646017699115043E-2</v>
      </c>
      <c r="AM84" s="75">
        <f t="shared" si="32"/>
        <v>1.5501365842568127</v>
      </c>
      <c r="AN84" s="76">
        <v>10</v>
      </c>
      <c r="AO84" s="86" t="s">
        <v>56</v>
      </c>
      <c r="AP84" s="12" t="s">
        <v>56</v>
      </c>
      <c r="AQ84" s="58"/>
      <c r="AR84" s="87"/>
    </row>
    <row r="85" spans="1:44" ht="12.75" customHeight="1">
      <c r="A85" s="73"/>
      <c r="B85" s="74">
        <v>5370061</v>
      </c>
      <c r="C85" s="75"/>
      <c r="D85" s="75"/>
      <c r="E85" s="76"/>
      <c r="F85" s="76"/>
      <c r="G85" s="76"/>
      <c r="H85" s="77" t="s">
        <v>122</v>
      </c>
      <c r="I85" s="78">
        <v>0.6</v>
      </c>
      <c r="J85" s="76">
        <f t="shared" si="0"/>
        <v>60</v>
      </c>
      <c r="K85" s="79">
        <v>3012</v>
      </c>
      <c r="L85" s="76">
        <v>3151</v>
      </c>
      <c r="M85" s="76">
        <v>3196</v>
      </c>
      <c r="N85" s="76">
        <f t="shared" si="1"/>
        <v>-184</v>
      </c>
      <c r="O85" s="80">
        <f t="shared" si="19"/>
        <v>-5.7571964956195244E-2</v>
      </c>
      <c r="P85" s="81">
        <v>5025.8999999999996</v>
      </c>
      <c r="Q85" s="76">
        <v>1468</v>
      </c>
      <c r="R85" s="76">
        <v>1401</v>
      </c>
      <c r="S85" s="76">
        <f t="shared" si="20"/>
        <v>67</v>
      </c>
      <c r="T85" s="80">
        <f t="shared" si="21"/>
        <v>4.7822983583154892E-2</v>
      </c>
      <c r="U85" s="79">
        <v>1169</v>
      </c>
      <c r="V85" s="76">
        <v>1217</v>
      </c>
      <c r="W85" s="76">
        <f t="shared" si="22"/>
        <v>-48</v>
      </c>
      <c r="X85" s="80">
        <f t="shared" si="23"/>
        <v>-3.944124897288414E-2</v>
      </c>
      <c r="Y85" s="82">
        <f t="shared" si="24"/>
        <v>19.483333333333334</v>
      </c>
      <c r="Z85" s="83">
        <v>955</v>
      </c>
      <c r="AA85" s="76">
        <v>520</v>
      </c>
      <c r="AB85" s="76">
        <v>70</v>
      </c>
      <c r="AC85" s="76">
        <f t="shared" si="25"/>
        <v>590</v>
      </c>
      <c r="AD85" s="80">
        <f t="shared" si="26"/>
        <v>0.61780104712041883</v>
      </c>
      <c r="AE85" s="75">
        <f t="shared" si="27"/>
        <v>0.73460290977457654</v>
      </c>
      <c r="AF85" s="84">
        <v>265</v>
      </c>
      <c r="AG85" s="80">
        <f t="shared" si="28"/>
        <v>0.27748691099476441</v>
      </c>
      <c r="AH85" s="85">
        <f t="shared" si="29"/>
        <v>2.8314990917833103</v>
      </c>
      <c r="AI85" s="76">
        <v>65</v>
      </c>
      <c r="AJ85" s="76">
        <v>30</v>
      </c>
      <c r="AK85" s="76">
        <f t="shared" si="30"/>
        <v>95</v>
      </c>
      <c r="AL85" s="80">
        <f t="shared" si="31"/>
        <v>9.947643979057591E-2</v>
      </c>
      <c r="AM85" s="75">
        <f t="shared" si="32"/>
        <v>1.9360926389757864</v>
      </c>
      <c r="AN85" s="76">
        <v>10</v>
      </c>
      <c r="AO85" s="86" t="s">
        <v>56</v>
      </c>
      <c r="AP85" s="12" t="s">
        <v>56</v>
      </c>
      <c r="AQ85" s="58"/>
      <c r="AR85" s="87"/>
    </row>
    <row r="86" spans="1:44" ht="12.75" customHeight="1">
      <c r="A86" s="88"/>
      <c r="B86" s="89">
        <v>5370062</v>
      </c>
      <c r="C86" s="90"/>
      <c r="D86" s="90"/>
      <c r="E86" s="91"/>
      <c r="F86" s="91"/>
      <c r="G86" s="91"/>
      <c r="H86" s="92" t="s">
        <v>123</v>
      </c>
      <c r="I86" s="93">
        <v>0.59</v>
      </c>
      <c r="J86" s="91">
        <f t="shared" si="0"/>
        <v>59</v>
      </c>
      <c r="K86" s="94">
        <v>3312</v>
      </c>
      <c r="L86" s="91">
        <v>3395</v>
      </c>
      <c r="M86" s="91">
        <v>3538</v>
      </c>
      <c r="N86" s="91">
        <f t="shared" si="1"/>
        <v>-226</v>
      </c>
      <c r="O86" s="95">
        <f t="shared" si="19"/>
        <v>-6.3877897117015262E-2</v>
      </c>
      <c r="P86" s="96">
        <v>5611.7</v>
      </c>
      <c r="Q86" s="91">
        <v>1613</v>
      </c>
      <c r="R86" s="91">
        <v>1559</v>
      </c>
      <c r="S86" s="91">
        <f t="shared" si="20"/>
        <v>54</v>
      </c>
      <c r="T86" s="95">
        <f t="shared" si="21"/>
        <v>3.463758819756254E-2</v>
      </c>
      <c r="U86" s="94">
        <v>1345</v>
      </c>
      <c r="V86" s="91">
        <v>1387</v>
      </c>
      <c r="W86" s="91">
        <f t="shared" si="22"/>
        <v>-42</v>
      </c>
      <c r="X86" s="95">
        <f t="shared" si="23"/>
        <v>-3.028118240807498E-2</v>
      </c>
      <c r="Y86" s="97">
        <f t="shared" si="24"/>
        <v>22.796610169491526</v>
      </c>
      <c r="Z86" s="98">
        <v>1295</v>
      </c>
      <c r="AA86" s="91">
        <v>705</v>
      </c>
      <c r="AB86" s="91">
        <v>130</v>
      </c>
      <c r="AC86" s="91">
        <f t="shared" si="25"/>
        <v>835</v>
      </c>
      <c r="AD86" s="95">
        <f t="shared" si="26"/>
        <v>0.64478764478764483</v>
      </c>
      <c r="AE86" s="90">
        <f t="shared" si="27"/>
        <v>0.76669161092466687</v>
      </c>
      <c r="AF86" s="99">
        <v>295</v>
      </c>
      <c r="AG86" s="95">
        <f t="shared" si="28"/>
        <v>0.22779922779922779</v>
      </c>
      <c r="AH86" s="100">
        <f t="shared" si="29"/>
        <v>2.3244819163186508</v>
      </c>
      <c r="AI86" s="91">
        <v>90</v>
      </c>
      <c r="AJ86" s="91">
        <v>45</v>
      </c>
      <c r="AK86" s="91">
        <f t="shared" si="30"/>
        <v>135</v>
      </c>
      <c r="AL86" s="95">
        <f t="shared" si="31"/>
        <v>0.10424710424710425</v>
      </c>
      <c r="AM86" s="90">
        <f t="shared" si="32"/>
        <v>2.028943251208724</v>
      </c>
      <c r="AN86" s="91">
        <v>30</v>
      </c>
      <c r="AO86" s="101" t="s">
        <v>95</v>
      </c>
      <c r="AP86" s="19" t="s">
        <v>95</v>
      </c>
      <c r="AQ86" s="58"/>
      <c r="AR86" s="87"/>
    </row>
    <row r="87" spans="1:44" ht="12.75" customHeight="1">
      <c r="A87" s="88"/>
      <c r="B87" s="89">
        <v>5370063</v>
      </c>
      <c r="C87" s="90"/>
      <c r="D87" s="90"/>
      <c r="E87" s="91"/>
      <c r="F87" s="91"/>
      <c r="G87" s="91"/>
      <c r="H87" s="92" t="s">
        <v>124</v>
      </c>
      <c r="I87" s="93">
        <v>0.56999999999999995</v>
      </c>
      <c r="J87" s="91">
        <f t="shared" si="0"/>
        <v>56.999999999999993</v>
      </c>
      <c r="K87" s="94">
        <v>2705</v>
      </c>
      <c r="L87" s="91">
        <v>3381</v>
      </c>
      <c r="M87" s="91">
        <v>3182</v>
      </c>
      <c r="N87" s="91">
        <f t="shared" si="1"/>
        <v>-477</v>
      </c>
      <c r="O87" s="95">
        <f t="shared" si="19"/>
        <v>-0.14990571967316155</v>
      </c>
      <c r="P87" s="96">
        <v>4722.3999999999996</v>
      </c>
      <c r="Q87" s="91">
        <v>1483</v>
      </c>
      <c r="R87" s="91">
        <v>1382</v>
      </c>
      <c r="S87" s="91">
        <f t="shared" si="20"/>
        <v>101</v>
      </c>
      <c r="T87" s="95">
        <f t="shared" si="21"/>
        <v>7.3082489146164983E-2</v>
      </c>
      <c r="U87" s="94">
        <v>1142</v>
      </c>
      <c r="V87" s="91">
        <v>1228</v>
      </c>
      <c r="W87" s="91">
        <f t="shared" si="22"/>
        <v>-86</v>
      </c>
      <c r="X87" s="95">
        <f t="shared" si="23"/>
        <v>-7.0032573289902283E-2</v>
      </c>
      <c r="Y87" s="97">
        <f t="shared" si="24"/>
        <v>20.035087719298247</v>
      </c>
      <c r="Z87" s="98">
        <v>925</v>
      </c>
      <c r="AA87" s="91">
        <v>410</v>
      </c>
      <c r="AB87" s="91">
        <v>95</v>
      </c>
      <c r="AC87" s="91">
        <f t="shared" si="25"/>
        <v>505</v>
      </c>
      <c r="AD87" s="95">
        <f t="shared" si="26"/>
        <v>0.54594594594594592</v>
      </c>
      <c r="AE87" s="90">
        <f t="shared" si="27"/>
        <v>0.64916283703441846</v>
      </c>
      <c r="AF87" s="99">
        <v>225</v>
      </c>
      <c r="AG87" s="95">
        <f t="shared" si="28"/>
        <v>0.24324324324324326</v>
      </c>
      <c r="AH87" s="100">
        <f t="shared" si="29"/>
        <v>2.4820739106453393</v>
      </c>
      <c r="AI87" s="91">
        <v>165</v>
      </c>
      <c r="AJ87" s="91">
        <v>20</v>
      </c>
      <c r="AK87" s="91">
        <f t="shared" si="30"/>
        <v>185</v>
      </c>
      <c r="AL87" s="95">
        <f t="shared" si="31"/>
        <v>0.2</v>
      </c>
      <c r="AM87" s="90">
        <f t="shared" si="32"/>
        <v>3.8925652004671081</v>
      </c>
      <c r="AN87" s="91">
        <v>0</v>
      </c>
      <c r="AO87" s="101" t="s">
        <v>95</v>
      </c>
      <c r="AP87" s="19" t="s">
        <v>95</v>
      </c>
      <c r="AQ87" s="58"/>
      <c r="AR87" s="87"/>
    </row>
    <row r="88" spans="1:44" ht="12.75" customHeight="1">
      <c r="A88" s="88"/>
      <c r="B88" s="89">
        <v>5370064</v>
      </c>
      <c r="C88" s="90"/>
      <c r="D88" s="90"/>
      <c r="E88" s="91"/>
      <c r="F88" s="91"/>
      <c r="G88" s="91"/>
      <c r="H88" s="92" t="s">
        <v>125</v>
      </c>
      <c r="I88" s="93">
        <v>0.56999999999999995</v>
      </c>
      <c r="J88" s="91">
        <f t="shared" si="0"/>
        <v>56.999999999999993</v>
      </c>
      <c r="K88" s="94">
        <v>1689</v>
      </c>
      <c r="L88" s="91">
        <v>1658</v>
      </c>
      <c r="M88" s="91">
        <v>1821</v>
      </c>
      <c r="N88" s="91">
        <f t="shared" si="1"/>
        <v>-132</v>
      </c>
      <c r="O88" s="95">
        <f t="shared" si="19"/>
        <v>-7.248764415156507E-2</v>
      </c>
      <c r="P88" s="96">
        <v>2954.9</v>
      </c>
      <c r="Q88" s="91">
        <v>797</v>
      </c>
      <c r="R88" s="91">
        <v>777</v>
      </c>
      <c r="S88" s="91">
        <f t="shared" si="20"/>
        <v>20</v>
      </c>
      <c r="T88" s="95">
        <f t="shared" si="21"/>
        <v>2.5740025740025738E-2</v>
      </c>
      <c r="U88" s="94">
        <v>702</v>
      </c>
      <c r="V88" s="91">
        <v>713</v>
      </c>
      <c r="W88" s="91">
        <f t="shared" si="22"/>
        <v>-11</v>
      </c>
      <c r="X88" s="95">
        <f t="shared" si="23"/>
        <v>-1.5427769985974754E-2</v>
      </c>
      <c r="Y88" s="97">
        <f t="shared" si="24"/>
        <v>12.315789473684212</v>
      </c>
      <c r="Z88" s="98">
        <v>805</v>
      </c>
      <c r="AA88" s="91">
        <v>445</v>
      </c>
      <c r="AB88" s="91">
        <v>40</v>
      </c>
      <c r="AC88" s="91">
        <f t="shared" si="25"/>
        <v>485</v>
      </c>
      <c r="AD88" s="95">
        <f t="shared" si="26"/>
        <v>0.60248447204968947</v>
      </c>
      <c r="AE88" s="90">
        <f t="shared" si="27"/>
        <v>0.71639057318631327</v>
      </c>
      <c r="AF88" s="99">
        <v>140</v>
      </c>
      <c r="AG88" s="95">
        <f t="shared" si="28"/>
        <v>0.17391304347826086</v>
      </c>
      <c r="AH88" s="100">
        <f t="shared" si="29"/>
        <v>1.7746228926353149</v>
      </c>
      <c r="AI88" s="91">
        <v>140</v>
      </c>
      <c r="AJ88" s="91">
        <v>40</v>
      </c>
      <c r="AK88" s="91">
        <f t="shared" si="30"/>
        <v>180</v>
      </c>
      <c r="AL88" s="95">
        <f t="shared" si="31"/>
        <v>0.2236024844720497</v>
      </c>
      <c r="AM88" s="90">
        <f t="shared" si="32"/>
        <v>4.3519362489694373</v>
      </c>
      <c r="AN88" s="91">
        <v>0</v>
      </c>
      <c r="AO88" s="101" t="s">
        <v>95</v>
      </c>
      <c r="AP88" s="19" t="s">
        <v>95</v>
      </c>
      <c r="AQ88" s="58"/>
      <c r="AR88" s="87"/>
    </row>
    <row r="89" spans="1:44" ht="12.75" customHeight="1">
      <c r="A89" s="88" t="s">
        <v>299</v>
      </c>
      <c r="B89" s="89">
        <v>5370065</v>
      </c>
      <c r="C89" s="90"/>
      <c r="D89" s="90"/>
      <c r="E89" s="91"/>
      <c r="F89" s="91"/>
      <c r="G89" s="91"/>
      <c r="H89" s="92" t="s">
        <v>126</v>
      </c>
      <c r="I89" s="93">
        <v>1.75</v>
      </c>
      <c r="J89" s="91">
        <f t="shared" si="0"/>
        <v>175</v>
      </c>
      <c r="K89" s="94">
        <v>2410</v>
      </c>
      <c r="L89" s="91">
        <v>2413</v>
      </c>
      <c r="M89" s="91">
        <v>2389</v>
      </c>
      <c r="N89" s="91">
        <f t="shared" si="1"/>
        <v>21</v>
      </c>
      <c r="O89" s="95">
        <f t="shared" si="19"/>
        <v>8.7902888237756382E-3</v>
      </c>
      <c r="P89" s="96">
        <v>1381</v>
      </c>
      <c r="Q89" s="91">
        <v>994</v>
      </c>
      <c r="R89" s="91">
        <v>991</v>
      </c>
      <c r="S89" s="91">
        <f t="shared" si="20"/>
        <v>3</v>
      </c>
      <c r="T89" s="95">
        <f t="shared" si="21"/>
        <v>3.0272452068617556E-3</v>
      </c>
      <c r="U89" s="94">
        <v>935</v>
      </c>
      <c r="V89" s="91">
        <v>933</v>
      </c>
      <c r="W89" s="91">
        <f t="shared" si="22"/>
        <v>2</v>
      </c>
      <c r="X89" s="95">
        <f t="shared" si="23"/>
        <v>2.1436227224008574E-3</v>
      </c>
      <c r="Y89" s="97">
        <f t="shared" si="24"/>
        <v>5.3428571428571425</v>
      </c>
      <c r="Z89" s="98">
        <v>990</v>
      </c>
      <c r="AA89" s="91">
        <v>525</v>
      </c>
      <c r="AB89" s="91">
        <v>85</v>
      </c>
      <c r="AC89" s="91">
        <f t="shared" si="25"/>
        <v>610</v>
      </c>
      <c r="AD89" s="95">
        <f t="shared" si="26"/>
        <v>0.61616161616161613</v>
      </c>
      <c r="AE89" s="90">
        <f t="shared" si="27"/>
        <v>0.7326535269460358</v>
      </c>
      <c r="AF89" s="99">
        <v>230</v>
      </c>
      <c r="AG89" s="95">
        <f t="shared" si="28"/>
        <v>0.23232323232323232</v>
      </c>
      <c r="AH89" s="100">
        <f t="shared" si="29"/>
        <v>2.370645227788085</v>
      </c>
      <c r="AI89" s="91">
        <v>85</v>
      </c>
      <c r="AJ89" s="91">
        <v>50</v>
      </c>
      <c r="AK89" s="91">
        <f t="shared" si="30"/>
        <v>135</v>
      </c>
      <c r="AL89" s="95">
        <f t="shared" si="31"/>
        <v>0.13636363636363635</v>
      </c>
      <c r="AM89" s="90">
        <f t="shared" si="32"/>
        <v>2.6540217275912097</v>
      </c>
      <c r="AN89" s="91">
        <v>10</v>
      </c>
      <c r="AO89" s="101" t="s">
        <v>95</v>
      </c>
      <c r="AP89" s="19" t="s">
        <v>95</v>
      </c>
      <c r="AQ89" s="58"/>
      <c r="AR89" s="87"/>
    </row>
    <row r="90" spans="1:44" ht="12.75" customHeight="1">
      <c r="A90" s="88"/>
      <c r="B90" s="89">
        <v>5370066</v>
      </c>
      <c r="C90" s="90"/>
      <c r="D90" s="90"/>
      <c r="E90" s="91"/>
      <c r="F90" s="91"/>
      <c r="G90" s="91"/>
      <c r="H90" s="92" t="s">
        <v>127</v>
      </c>
      <c r="I90" s="93">
        <v>1.46</v>
      </c>
      <c r="J90" s="91">
        <f t="shared" si="0"/>
        <v>146</v>
      </c>
      <c r="K90" s="94">
        <v>4965</v>
      </c>
      <c r="L90" s="91">
        <v>5189</v>
      </c>
      <c r="M90" s="91">
        <v>5252</v>
      </c>
      <c r="N90" s="91">
        <f t="shared" si="1"/>
        <v>-287</v>
      </c>
      <c r="O90" s="95">
        <f t="shared" si="19"/>
        <v>-5.4645849200304644E-2</v>
      </c>
      <c r="P90" s="96">
        <v>3401.2</v>
      </c>
      <c r="Q90" s="91">
        <v>2306</v>
      </c>
      <c r="R90" s="91">
        <v>2241</v>
      </c>
      <c r="S90" s="91">
        <f t="shared" si="20"/>
        <v>65</v>
      </c>
      <c r="T90" s="95">
        <f t="shared" si="21"/>
        <v>2.9004908522980811E-2</v>
      </c>
      <c r="U90" s="94">
        <v>2055</v>
      </c>
      <c r="V90" s="91">
        <v>2128</v>
      </c>
      <c r="W90" s="91">
        <f t="shared" si="22"/>
        <v>-73</v>
      </c>
      <c r="X90" s="95">
        <f t="shared" si="23"/>
        <v>-3.430451127819549E-2</v>
      </c>
      <c r="Y90" s="97">
        <f t="shared" si="24"/>
        <v>14.075342465753424</v>
      </c>
      <c r="Z90" s="98">
        <v>2150</v>
      </c>
      <c r="AA90" s="91">
        <v>1370</v>
      </c>
      <c r="AB90" s="91">
        <v>155</v>
      </c>
      <c r="AC90" s="91">
        <f t="shared" si="25"/>
        <v>1525</v>
      </c>
      <c r="AD90" s="95">
        <f t="shared" si="26"/>
        <v>0.70930232558139539</v>
      </c>
      <c r="AE90" s="90">
        <f t="shared" si="27"/>
        <v>0.84340347869369248</v>
      </c>
      <c r="AF90" s="99">
        <v>340</v>
      </c>
      <c r="AG90" s="95">
        <f t="shared" si="28"/>
        <v>0.15813953488372093</v>
      </c>
      <c r="AH90" s="100">
        <f t="shared" si="29"/>
        <v>1.6136687233032747</v>
      </c>
      <c r="AI90" s="91">
        <v>205</v>
      </c>
      <c r="AJ90" s="91">
        <v>40</v>
      </c>
      <c r="AK90" s="91">
        <f t="shared" si="30"/>
        <v>245</v>
      </c>
      <c r="AL90" s="95">
        <f t="shared" si="31"/>
        <v>0.11395348837209303</v>
      </c>
      <c r="AM90" s="90">
        <f t="shared" si="32"/>
        <v>2.2178569165452124</v>
      </c>
      <c r="AN90" s="91">
        <v>40</v>
      </c>
      <c r="AO90" s="101" t="s">
        <v>95</v>
      </c>
      <c r="AP90" s="19" t="s">
        <v>95</v>
      </c>
      <c r="AQ90" s="58"/>
      <c r="AR90" s="87"/>
    </row>
    <row r="91" spans="1:44" ht="12.75" customHeight="1">
      <c r="A91" s="73"/>
      <c r="B91" s="74">
        <v>5370067</v>
      </c>
      <c r="C91" s="75"/>
      <c r="D91" s="75"/>
      <c r="E91" s="76"/>
      <c r="F91" s="76"/>
      <c r="G91" s="76"/>
      <c r="H91" s="77" t="s">
        <v>128</v>
      </c>
      <c r="I91" s="78">
        <v>2.37</v>
      </c>
      <c r="J91" s="76">
        <f t="shared" si="0"/>
        <v>237</v>
      </c>
      <c r="K91" s="79">
        <v>1855</v>
      </c>
      <c r="L91" s="76">
        <v>1687</v>
      </c>
      <c r="M91" s="76">
        <v>1831</v>
      </c>
      <c r="N91" s="76">
        <f t="shared" si="1"/>
        <v>24</v>
      </c>
      <c r="O91" s="80">
        <f t="shared" si="19"/>
        <v>1.3107591480065538E-2</v>
      </c>
      <c r="P91" s="81">
        <v>782.2</v>
      </c>
      <c r="Q91" s="76">
        <v>762</v>
      </c>
      <c r="R91" s="76">
        <v>734</v>
      </c>
      <c r="S91" s="76">
        <f t="shared" si="20"/>
        <v>28</v>
      </c>
      <c r="T91" s="80">
        <f t="shared" si="21"/>
        <v>3.8147138964577658E-2</v>
      </c>
      <c r="U91" s="79">
        <v>686</v>
      </c>
      <c r="V91" s="76">
        <v>681</v>
      </c>
      <c r="W91" s="76">
        <f t="shared" si="22"/>
        <v>5</v>
      </c>
      <c r="X91" s="80">
        <f t="shared" si="23"/>
        <v>7.3421439060205578E-3</v>
      </c>
      <c r="Y91" s="82">
        <f t="shared" si="24"/>
        <v>2.8945147679324896</v>
      </c>
      <c r="Z91" s="83">
        <v>610</v>
      </c>
      <c r="AA91" s="76">
        <v>360</v>
      </c>
      <c r="AB91" s="76">
        <v>60</v>
      </c>
      <c r="AC91" s="76">
        <f t="shared" si="25"/>
        <v>420</v>
      </c>
      <c r="AD91" s="80">
        <f t="shared" si="26"/>
        <v>0.68852459016393441</v>
      </c>
      <c r="AE91" s="75">
        <f t="shared" si="27"/>
        <v>0.81869749127697322</v>
      </c>
      <c r="AF91" s="84">
        <v>130</v>
      </c>
      <c r="AG91" s="80">
        <f t="shared" si="28"/>
        <v>0.21311475409836064</v>
      </c>
      <c r="AH91" s="85">
        <f t="shared" si="29"/>
        <v>2.1746403479424554</v>
      </c>
      <c r="AI91" s="76">
        <v>40</v>
      </c>
      <c r="AJ91" s="76">
        <v>10</v>
      </c>
      <c r="AK91" s="76">
        <f t="shared" si="30"/>
        <v>50</v>
      </c>
      <c r="AL91" s="80">
        <f t="shared" si="31"/>
        <v>8.1967213114754092E-2</v>
      </c>
      <c r="AM91" s="75">
        <f t="shared" si="32"/>
        <v>1.5953136067488145</v>
      </c>
      <c r="AN91" s="76">
        <v>10</v>
      </c>
      <c r="AO91" s="86" t="s">
        <v>56</v>
      </c>
      <c r="AP91" s="12" t="s">
        <v>56</v>
      </c>
      <c r="AQ91" s="58"/>
      <c r="AR91" s="87"/>
    </row>
    <row r="92" spans="1:44" ht="12.75" customHeight="1">
      <c r="A92" s="88" t="s">
        <v>300</v>
      </c>
      <c r="B92" s="89">
        <v>5370068</v>
      </c>
      <c r="C92" s="90"/>
      <c r="D92" s="90"/>
      <c r="E92" s="91"/>
      <c r="F92" s="91"/>
      <c r="G92" s="91"/>
      <c r="H92" s="92" t="s">
        <v>129</v>
      </c>
      <c r="I92" s="93">
        <v>4.95</v>
      </c>
      <c r="J92" s="91">
        <f t="shared" si="0"/>
        <v>495</v>
      </c>
      <c r="K92" s="94">
        <v>857</v>
      </c>
      <c r="L92" s="91">
        <v>881</v>
      </c>
      <c r="M92" s="91">
        <v>907</v>
      </c>
      <c r="N92" s="91">
        <f t="shared" si="1"/>
        <v>-50</v>
      </c>
      <c r="O92" s="95">
        <f t="shared" si="19"/>
        <v>-5.5126791620727672E-2</v>
      </c>
      <c r="P92" s="96">
        <v>173.2</v>
      </c>
      <c r="Q92" s="91">
        <v>418</v>
      </c>
      <c r="R92" s="91">
        <v>426</v>
      </c>
      <c r="S92" s="91">
        <f t="shared" si="20"/>
        <v>-8</v>
      </c>
      <c r="T92" s="95">
        <f t="shared" si="21"/>
        <v>-1.8779342723004695E-2</v>
      </c>
      <c r="U92" s="94">
        <v>381</v>
      </c>
      <c r="V92" s="91">
        <v>383</v>
      </c>
      <c r="W92" s="91">
        <f t="shared" si="22"/>
        <v>-2</v>
      </c>
      <c r="X92" s="95">
        <f t="shared" si="23"/>
        <v>-5.2219321148825066E-3</v>
      </c>
      <c r="Y92" s="97">
        <f t="shared" si="24"/>
        <v>0.76969696969696966</v>
      </c>
      <c r="Z92" s="98">
        <v>265</v>
      </c>
      <c r="AA92" s="91">
        <v>150</v>
      </c>
      <c r="AB92" s="91">
        <v>30</v>
      </c>
      <c r="AC92" s="91">
        <f t="shared" si="25"/>
        <v>180</v>
      </c>
      <c r="AD92" s="95">
        <f t="shared" si="26"/>
        <v>0.67924528301886788</v>
      </c>
      <c r="AE92" s="90">
        <f t="shared" si="27"/>
        <v>0.80766383236488459</v>
      </c>
      <c r="AF92" s="99">
        <v>50</v>
      </c>
      <c r="AG92" s="95">
        <f t="shared" si="28"/>
        <v>0.18867924528301888</v>
      </c>
      <c r="AH92" s="100">
        <f t="shared" si="29"/>
        <v>1.9252984212552946</v>
      </c>
      <c r="AI92" s="91">
        <v>30</v>
      </c>
      <c r="AJ92" s="91">
        <v>0</v>
      </c>
      <c r="AK92" s="91">
        <f t="shared" si="30"/>
        <v>30</v>
      </c>
      <c r="AL92" s="95">
        <f t="shared" si="31"/>
        <v>0.11320754716981132</v>
      </c>
      <c r="AM92" s="90">
        <f t="shared" si="32"/>
        <v>2.203338792717231</v>
      </c>
      <c r="AN92" s="91">
        <v>0</v>
      </c>
      <c r="AO92" s="101" t="s">
        <v>95</v>
      </c>
      <c r="AP92" s="9" t="s">
        <v>38</v>
      </c>
      <c r="AQ92" s="58" t="s">
        <v>301</v>
      </c>
      <c r="AR92" s="87"/>
    </row>
    <row r="93" spans="1:44" ht="12.75" customHeight="1">
      <c r="A93" s="59" t="s">
        <v>302</v>
      </c>
      <c r="B93" s="60">
        <v>5370069</v>
      </c>
      <c r="C93" s="61"/>
      <c r="D93" s="9"/>
      <c r="E93" s="62"/>
      <c r="F93" s="62"/>
      <c r="G93" s="62"/>
      <c r="H93" s="63" t="s">
        <v>130</v>
      </c>
      <c r="I93" s="64">
        <v>5.53</v>
      </c>
      <c r="J93" s="62">
        <f t="shared" si="0"/>
        <v>553</v>
      </c>
      <c r="K93" s="65">
        <v>851</v>
      </c>
      <c r="L93" s="62">
        <v>883</v>
      </c>
      <c r="M93" s="62">
        <v>836</v>
      </c>
      <c r="N93" s="62">
        <f t="shared" si="1"/>
        <v>15</v>
      </c>
      <c r="O93" s="66">
        <f t="shared" si="19"/>
        <v>1.7942583732057416E-2</v>
      </c>
      <c r="P93" s="67">
        <v>153.80000000000001</v>
      </c>
      <c r="Q93" s="62">
        <v>390</v>
      </c>
      <c r="R93" s="62">
        <v>390</v>
      </c>
      <c r="S93" s="62">
        <f t="shared" si="20"/>
        <v>0</v>
      </c>
      <c r="T93" s="66">
        <f t="shared" si="21"/>
        <v>0</v>
      </c>
      <c r="U93" s="65">
        <v>368</v>
      </c>
      <c r="V93" s="62">
        <v>353</v>
      </c>
      <c r="W93" s="62">
        <f t="shared" si="22"/>
        <v>15</v>
      </c>
      <c r="X93" s="66">
        <f t="shared" si="23"/>
        <v>4.2492917847025496E-2</v>
      </c>
      <c r="Y93" s="68">
        <f t="shared" si="24"/>
        <v>0.6654611211573237</v>
      </c>
      <c r="Z93" s="69">
        <v>435</v>
      </c>
      <c r="AA93" s="62">
        <v>305</v>
      </c>
      <c r="AB93" s="62">
        <v>20</v>
      </c>
      <c r="AC93" s="62">
        <f t="shared" si="25"/>
        <v>325</v>
      </c>
      <c r="AD93" s="66">
        <f t="shared" si="26"/>
        <v>0.74712643678160917</v>
      </c>
      <c r="AE93" s="61">
        <f t="shared" si="27"/>
        <v>0.88837864064400618</v>
      </c>
      <c r="AF93" s="70">
        <v>55</v>
      </c>
      <c r="AG93" s="66">
        <f t="shared" si="28"/>
        <v>0.12643678160919541</v>
      </c>
      <c r="AH93" s="71">
        <f t="shared" si="29"/>
        <v>1.2901712409101573</v>
      </c>
      <c r="AI93" s="62">
        <v>35</v>
      </c>
      <c r="AJ93" s="62">
        <v>0</v>
      </c>
      <c r="AK93" s="62">
        <f t="shared" si="30"/>
        <v>35</v>
      </c>
      <c r="AL93" s="66">
        <f t="shared" si="31"/>
        <v>8.0459770114942528E-2</v>
      </c>
      <c r="AM93" s="61">
        <f t="shared" si="32"/>
        <v>1.5659745059350434</v>
      </c>
      <c r="AN93" s="62">
        <v>10</v>
      </c>
      <c r="AO93" s="72" t="s">
        <v>38</v>
      </c>
      <c r="AP93" s="9" t="s">
        <v>38</v>
      </c>
      <c r="AQ93" s="58" t="s">
        <v>301</v>
      </c>
      <c r="AR93" s="87"/>
    </row>
    <row r="94" spans="1:44" ht="12.75" customHeight="1">
      <c r="A94" s="59"/>
      <c r="B94" s="60">
        <v>5370070</v>
      </c>
      <c r="C94" s="61"/>
      <c r="D94" s="9"/>
      <c r="E94" s="62"/>
      <c r="F94" s="62"/>
      <c r="G94" s="62"/>
      <c r="H94" s="63" t="s">
        <v>131</v>
      </c>
      <c r="I94" s="64">
        <v>2.37</v>
      </c>
      <c r="J94" s="62">
        <f t="shared" si="0"/>
        <v>237</v>
      </c>
      <c r="K94" s="65">
        <v>2101</v>
      </c>
      <c r="L94" s="62">
        <v>2207</v>
      </c>
      <c r="M94" s="62">
        <v>2177</v>
      </c>
      <c r="N94" s="62">
        <f t="shared" si="1"/>
        <v>-76</v>
      </c>
      <c r="O94" s="66">
        <f t="shared" si="19"/>
        <v>-3.4910427193385392E-2</v>
      </c>
      <c r="P94" s="67">
        <v>886.9</v>
      </c>
      <c r="Q94" s="62">
        <v>910</v>
      </c>
      <c r="R94" s="62">
        <v>875</v>
      </c>
      <c r="S94" s="62">
        <f t="shared" si="20"/>
        <v>35</v>
      </c>
      <c r="T94" s="66">
        <f t="shared" si="21"/>
        <v>0.04</v>
      </c>
      <c r="U94" s="65">
        <v>870</v>
      </c>
      <c r="V94" s="62">
        <v>859</v>
      </c>
      <c r="W94" s="62">
        <f t="shared" si="22"/>
        <v>11</v>
      </c>
      <c r="X94" s="66">
        <f t="shared" si="23"/>
        <v>1.2805587892898719E-2</v>
      </c>
      <c r="Y94" s="68">
        <f t="shared" si="24"/>
        <v>3.6708860759493671</v>
      </c>
      <c r="Z94" s="69">
        <v>1030</v>
      </c>
      <c r="AA94" s="62">
        <v>785</v>
      </c>
      <c r="AB94" s="62">
        <v>55</v>
      </c>
      <c r="AC94" s="62">
        <f t="shared" si="25"/>
        <v>840</v>
      </c>
      <c r="AD94" s="66">
        <f t="shared" si="26"/>
        <v>0.81553398058252424</v>
      </c>
      <c r="AE94" s="61">
        <f t="shared" si="27"/>
        <v>0.96971935859990999</v>
      </c>
      <c r="AF94" s="70">
        <v>125</v>
      </c>
      <c r="AG94" s="66">
        <f t="shared" si="28"/>
        <v>0.12135922330097088</v>
      </c>
      <c r="AH94" s="71">
        <f t="shared" si="29"/>
        <v>1.2383594214384783</v>
      </c>
      <c r="AI94" s="62">
        <v>50</v>
      </c>
      <c r="AJ94" s="62">
        <v>0</v>
      </c>
      <c r="AK94" s="62">
        <f t="shared" si="30"/>
        <v>50</v>
      </c>
      <c r="AL94" s="66">
        <f t="shared" si="31"/>
        <v>4.8543689320388349E-2</v>
      </c>
      <c r="AM94" s="61">
        <f t="shared" si="32"/>
        <v>0.94479737875415237</v>
      </c>
      <c r="AN94" s="62">
        <v>10</v>
      </c>
      <c r="AO94" s="72" t="s">
        <v>38</v>
      </c>
      <c r="AP94" s="9" t="s">
        <v>38</v>
      </c>
      <c r="AQ94" s="58"/>
      <c r="AR94" s="87"/>
    </row>
    <row r="95" spans="1:44" ht="12.75" customHeight="1">
      <c r="A95" s="73" t="s">
        <v>303</v>
      </c>
      <c r="B95" s="74">
        <v>5370071</v>
      </c>
      <c r="C95" s="75"/>
      <c r="D95" s="12"/>
      <c r="E95" s="76"/>
      <c r="F95" s="76"/>
      <c r="G95" s="76"/>
      <c r="H95" s="77" t="s">
        <v>132</v>
      </c>
      <c r="I95" s="78">
        <v>1.89</v>
      </c>
      <c r="J95" s="76">
        <f t="shared" si="0"/>
        <v>189</v>
      </c>
      <c r="K95" s="79">
        <v>6532</v>
      </c>
      <c r="L95" s="76">
        <v>6612</v>
      </c>
      <c r="M95" s="76">
        <v>6832</v>
      </c>
      <c r="N95" s="76">
        <f t="shared" si="1"/>
        <v>-300</v>
      </c>
      <c r="O95" s="80">
        <f t="shared" si="19"/>
        <v>-4.3911007025761124E-2</v>
      </c>
      <c r="P95" s="81">
        <v>3449.9</v>
      </c>
      <c r="Q95" s="76">
        <v>2860</v>
      </c>
      <c r="R95" s="76">
        <v>2892</v>
      </c>
      <c r="S95" s="76">
        <f t="shared" si="20"/>
        <v>-32</v>
      </c>
      <c r="T95" s="80">
        <f t="shared" si="21"/>
        <v>-1.1065006915629323E-2</v>
      </c>
      <c r="U95" s="79">
        <v>2718</v>
      </c>
      <c r="V95" s="76">
        <v>2719</v>
      </c>
      <c r="W95" s="76">
        <f t="shared" si="22"/>
        <v>-1</v>
      </c>
      <c r="X95" s="80">
        <f t="shared" si="23"/>
        <v>-3.677822728944465E-4</v>
      </c>
      <c r="Y95" s="82">
        <f t="shared" si="24"/>
        <v>14.380952380952381</v>
      </c>
      <c r="Z95" s="83">
        <v>2355</v>
      </c>
      <c r="AA95" s="76">
        <v>1470</v>
      </c>
      <c r="AB95" s="76">
        <v>175</v>
      </c>
      <c r="AC95" s="76">
        <f t="shared" si="25"/>
        <v>1645</v>
      </c>
      <c r="AD95" s="80">
        <f t="shared" si="26"/>
        <v>0.69851380042462841</v>
      </c>
      <c r="AE95" s="75">
        <f t="shared" si="27"/>
        <v>0.83057526804355342</v>
      </c>
      <c r="AF95" s="84">
        <v>570</v>
      </c>
      <c r="AG95" s="80">
        <f t="shared" si="28"/>
        <v>0.24203821656050956</v>
      </c>
      <c r="AH95" s="85">
        <f t="shared" si="29"/>
        <v>2.4697777200051996</v>
      </c>
      <c r="AI95" s="76">
        <v>90</v>
      </c>
      <c r="AJ95" s="76">
        <v>20</v>
      </c>
      <c r="AK95" s="76">
        <f t="shared" si="30"/>
        <v>110</v>
      </c>
      <c r="AL95" s="80">
        <f t="shared" si="31"/>
        <v>4.6709129511677279E-2</v>
      </c>
      <c r="AM95" s="75">
        <f t="shared" si="32"/>
        <v>0.90909166040633083</v>
      </c>
      <c r="AN95" s="76">
        <v>30</v>
      </c>
      <c r="AO95" s="86" t="s">
        <v>56</v>
      </c>
      <c r="AP95" s="12" t="s">
        <v>56</v>
      </c>
      <c r="AQ95" s="58"/>
      <c r="AR95" s="87"/>
    </row>
    <row r="96" spans="1:44" ht="12.75" customHeight="1">
      <c r="A96" s="116" t="s">
        <v>304</v>
      </c>
      <c r="B96" s="117">
        <v>5370072.0099999998</v>
      </c>
      <c r="C96" s="22"/>
      <c r="D96" s="22"/>
      <c r="E96" s="23"/>
      <c r="F96" s="23"/>
      <c r="G96" s="23"/>
      <c r="H96" s="118" t="s">
        <v>133</v>
      </c>
      <c r="I96" s="25">
        <v>4.59</v>
      </c>
      <c r="J96" s="23">
        <f t="shared" si="0"/>
        <v>459</v>
      </c>
      <c r="K96" s="119">
        <v>115</v>
      </c>
      <c r="L96" s="23">
        <v>120</v>
      </c>
      <c r="M96" s="23">
        <v>143</v>
      </c>
      <c r="N96" s="23">
        <f t="shared" si="1"/>
        <v>-28</v>
      </c>
      <c r="O96" s="120">
        <f t="shared" si="19"/>
        <v>-0.19580419580419581</v>
      </c>
      <c r="P96" s="121">
        <v>25</v>
      </c>
      <c r="Q96" s="23">
        <v>50</v>
      </c>
      <c r="R96" s="23">
        <v>56</v>
      </c>
      <c r="S96" s="23">
        <f t="shared" si="20"/>
        <v>-6</v>
      </c>
      <c r="T96" s="120">
        <f t="shared" si="21"/>
        <v>-0.10714285714285714</v>
      </c>
      <c r="U96" s="119">
        <v>47</v>
      </c>
      <c r="V96" s="23">
        <v>53</v>
      </c>
      <c r="W96" s="23">
        <f t="shared" si="22"/>
        <v>-6</v>
      </c>
      <c r="X96" s="120">
        <f t="shared" si="23"/>
        <v>-0.11320754716981132</v>
      </c>
      <c r="Y96" s="122">
        <f t="shared" si="24"/>
        <v>0.10239651416122005</v>
      </c>
      <c r="Z96" s="123">
        <v>55</v>
      </c>
      <c r="AA96" s="23">
        <v>45</v>
      </c>
      <c r="AB96" s="23">
        <v>0</v>
      </c>
      <c r="AC96" s="23">
        <f t="shared" si="25"/>
        <v>45</v>
      </c>
      <c r="AD96" s="120">
        <f t="shared" si="26"/>
        <v>0.81818181818181823</v>
      </c>
      <c r="AE96" s="22">
        <f t="shared" si="27"/>
        <v>0.97286779807588375</v>
      </c>
      <c r="AF96" s="124">
        <v>10</v>
      </c>
      <c r="AG96" s="120">
        <f t="shared" si="28"/>
        <v>0.18181818181818182</v>
      </c>
      <c r="AH96" s="125">
        <f t="shared" si="29"/>
        <v>1.8552875695732838</v>
      </c>
      <c r="AI96" s="23">
        <v>0</v>
      </c>
      <c r="AJ96" s="23">
        <v>0</v>
      </c>
      <c r="AK96" s="23">
        <f t="shared" si="30"/>
        <v>0</v>
      </c>
      <c r="AL96" s="120">
        <f t="shared" si="31"/>
        <v>0</v>
      </c>
      <c r="AM96" s="22">
        <f t="shared" si="32"/>
        <v>0</v>
      </c>
      <c r="AN96" s="23">
        <v>0</v>
      </c>
      <c r="AO96" s="126" t="s">
        <v>134</v>
      </c>
      <c r="AP96" s="11" t="s">
        <v>134</v>
      </c>
      <c r="AQ96" s="58" t="s">
        <v>301</v>
      </c>
      <c r="AR96" s="87"/>
    </row>
    <row r="97" spans="1:44" ht="12.75" customHeight="1">
      <c r="A97" s="59"/>
      <c r="B97" s="60">
        <v>5370072.0199999996</v>
      </c>
      <c r="C97" s="61"/>
      <c r="D97" s="61"/>
      <c r="E97" s="62"/>
      <c r="F97" s="62"/>
      <c r="G97" s="62"/>
      <c r="H97" s="63" t="s">
        <v>135</v>
      </c>
      <c r="I97" s="64">
        <v>1.4</v>
      </c>
      <c r="J97" s="62">
        <f t="shared" si="0"/>
        <v>140</v>
      </c>
      <c r="K97" s="65">
        <v>3993</v>
      </c>
      <c r="L97" s="62">
        <v>3931</v>
      </c>
      <c r="M97" s="62">
        <v>3993</v>
      </c>
      <c r="N97" s="62">
        <f t="shared" si="1"/>
        <v>0</v>
      </c>
      <c r="O97" s="66">
        <f t="shared" si="19"/>
        <v>0</v>
      </c>
      <c r="P97" s="67">
        <v>2857.7</v>
      </c>
      <c r="Q97" s="62">
        <v>1824</v>
      </c>
      <c r="R97" s="62">
        <v>1786</v>
      </c>
      <c r="S97" s="62">
        <f t="shared" si="20"/>
        <v>38</v>
      </c>
      <c r="T97" s="66">
        <f t="shared" si="21"/>
        <v>2.1276595744680851E-2</v>
      </c>
      <c r="U97" s="65">
        <v>1771</v>
      </c>
      <c r="V97" s="62">
        <v>1731</v>
      </c>
      <c r="W97" s="62">
        <f t="shared" si="22"/>
        <v>40</v>
      </c>
      <c r="X97" s="66">
        <f t="shared" si="23"/>
        <v>2.3108030040439053E-2</v>
      </c>
      <c r="Y97" s="68">
        <f t="shared" si="24"/>
        <v>12.65</v>
      </c>
      <c r="Z97" s="69">
        <v>1320</v>
      </c>
      <c r="AA97" s="62">
        <v>850</v>
      </c>
      <c r="AB97" s="62">
        <v>140</v>
      </c>
      <c r="AC97" s="62">
        <f t="shared" si="25"/>
        <v>990</v>
      </c>
      <c r="AD97" s="66">
        <f t="shared" si="26"/>
        <v>0.75</v>
      </c>
      <c r="AE97" s="61">
        <f t="shared" si="27"/>
        <v>0.89179548156956012</v>
      </c>
      <c r="AF97" s="70">
        <v>185</v>
      </c>
      <c r="AG97" s="66">
        <f t="shared" si="28"/>
        <v>0.14015151515151514</v>
      </c>
      <c r="AH97" s="71">
        <f t="shared" si="29"/>
        <v>1.4301175015460728</v>
      </c>
      <c r="AI97" s="62">
        <v>125</v>
      </c>
      <c r="AJ97" s="62">
        <v>10</v>
      </c>
      <c r="AK97" s="62">
        <f t="shared" si="30"/>
        <v>135</v>
      </c>
      <c r="AL97" s="66">
        <f t="shared" si="31"/>
        <v>0.10227272727272728</v>
      </c>
      <c r="AM97" s="61">
        <f t="shared" si="32"/>
        <v>1.9905162956934075</v>
      </c>
      <c r="AN97" s="62">
        <v>10</v>
      </c>
      <c r="AO97" s="72" t="s">
        <v>38</v>
      </c>
      <c r="AP97" s="9" t="s">
        <v>38</v>
      </c>
      <c r="AQ97" s="58"/>
      <c r="AR97" s="87"/>
    </row>
    <row r="98" spans="1:44" ht="12.75" customHeight="1">
      <c r="A98" s="88" t="s">
        <v>305</v>
      </c>
      <c r="B98" s="89">
        <v>5370072.0300000003</v>
      </c>
      <c r="C98" s="90"/>
      <c r="D98" s="90"/>
      <c r="E98" s="91"/>
      <c r="F98" s="91"/>
      <c r="G98" s="91"/>
      <c r="H98" s="92" t="s">
        <v>136</v>
      </c>
      <c r="I98" s="93">
        <v>0.7</v>
      </c>
      <c r="J98" s="91">
        <f t="shared" si="0"/>
        <v>70</v>
      </c>
      <c r="K98" s="94">
        <v>6550</v>
      </c>
      <c r="L98" s="91">
        <v>7055</v>
      </c>
      <c r="M98" s="91">
        <v>7048</v>
      </c>
      <c r="N98" s="91">
        <f t="shared" si="1"/>
        <v>-498</v>
      </c>
      <c r="O98" s="95">
        <f t="shared" si="19"/>
        <v>-7.0658342792281503E-2</v>
      </c>
      <c r="P98" s="96">
        <v>9300</v>
      </c>
      <c r="Q98" s="91">
        <v>2920</v>
      </c>
      <c r="R98" s="91">
        <v>2882</v>
      </c>
      <c r="S98" s="91">
        <f t="shared" si="20"/>
        <v>38</v>
      </c>
      <c r="T98" s="95">
        <f t="shared" si="21"/>
        <v>1.31852879944483E-2</v>
      </c>
      <c r="U98" s="94">
        <v>2733</v>
      </c>
      <c r="V98" s="91">
        <v>2734</v>
      </c>
      <c r="W98" s="91">
        <f t="shared" si="22"/>
        <v>-1</v>
      </c>
      <c r="X98" s="95">
        <f t="shared" si="23"/>
        <v>-3.65764447695684E-4</v>
      </c>
      <c r="Y98" s="97">
        <f t="shared" si="24"/>
        <v>39.042857142857144</v>
      </c>
      <c r="Z98" s="98">
        <v>2500</v>
      </c>
      <c r="AA98" s="91">
        <v>1680</v>
      </c>
      <c r="AB98" s="91">
        <v>195</v>
      </c>
      <c r="AC98" s="91">
        <f t="shared" si="25"/>
        <v>1875</v>
      </c>
      <c r="AD98" s="95">
        <f t="shared" si="26"/>
        <v>0.75</v>
      </c>
      <c r="AE98" s="90">
        <f t="shared" si="27"/>
        <v>0.89179548156956012</v>
      </c>
      <c r="AF98" s="99">
        <v>325</v>
      </c>
      <c r="AG98" s="95">
        <f t="shared" si="28"/>
        <v>0.13</v>
      </c>
      <c r="AH98" s="100">
        <f t="shared" si="29"/>
        <v>1.3265306122448979</v>
      </c>
      <c r="AI98" s="91">
        <v>240</v>
      </c>
      <c r="AJ98" s="91">
        <v>30</v>
      </c>
      <c r="AK98" s="91">
        <f t="shared" si="30"/>
        <v>270</v>
      </c>
      <c r="AL98" s="95">
        <f t="shared" si="31"/>
        <v>0.108</v>
      </c>
      <c r="AM98" s="90">
        <f t="shared" si="32"/>
        <v>2.1019852082522381</v>
      </c>
      <c r="AN98" s="91">
        <v>30</v>
      </c>
      <c r="AO98" s="101" t="s">
        <v>95</v>
      </c>
      <c r="AP98" s="19" t="s">
        <v>95</v>
      </c>
      <c r="AQ98" s="58"/>
      <c r="AR98" s="87"/>
    </row>
    <row r="99" spans="1:44" ht="12.75" customHeight="1">
      <c r="A99" s="59"/>
      <c r="B99" s="60">
        <v>5370072.04</v>
      </c>
      <c r="C99" s="61"/>
      <c r="D99" s="61"/>
      <c r="E99" s="62"/>
      <c r="F99" s="62"/>
      <c r="G99" s="62"/>
      <c r="H99" s="63" t="s">
        <v>137</v>
      </c>
      <c r="I99" s="64">
        <v>0.9</v>
      </c>
      <c r="J99" s="62">
        <f t="shared" si="0"/>
        <v>90</v>
      </c>
      <c r="K99" s="65">
        <v>3391</v>
      </c>
      <c r="L99" s="62">
        <v>3461</v>
      </c>
      <c r="M99" s="62">
        <v>3493</v>
      </c>
      <c r="N99" s="62">
        <f t="shared" si="1"/>
        <v>-102</v>
      </c>
      <c r="O99" s="66">
        <f t="shared" si="19"/>
        <v>-2.9201259662181504E-2</v>
      </c>
      <c r="P99" s="67">
        <v>3753.6</v>
      </c>
      <c r="Q99" s="62">
        <v>1264</v>
      </c>
      <c r="R99" s="62">
        <v>1244</v>
      </c>
      <c r="S99" s="62">
        <f t="shared" si="20"/>
        <v>20</v>
      </c>
      <c r="T99" s="66">
        <f t="shared" si="21"/>
        <v>1.607717041800643E-2</v>
      </c>
      <c r="U99" s="65">
        <v>1245</v>
      </c>
      <c r="V99" s="62">
        <v>1221</v>
      </c>
      <c r="W99" s="62">
        <f t="shared" si="22"/>
        <v>24</v>
      </c>
      <c r="X99" s="66">
        <f t="shared" si="23"/>
        <v>1.9656019656019656E-2</v>
      </c>
      <c r="Y99" s="68">
        <f t="shared" si="24"/>
        <v>13.833333333333334</v>
      </c>
      <c r="Z99" s="69">
        <v>1595</v>
      </c>
      <c r="AA99" s="62">
        <v>1215</v>
      </c>
      <c r="AB99" s="62">
        <v>135</v>
      </c>
      <c r="AC99" s="62">
        <f t="shared" si="25"/>
        <v>1350</v>
      </c>
      <c r="AD99" s="66">
        <f t="shared" si="26"/>
        <v>0.84639498432601878</v>
      </c>
      <c r="AE99" s="61">
        <f t="shared" si="27"/>
        <v>1.0064149635267763</v>
      </c>
      <c r="AF99" s="70">
        <v>135</v>
      </c>
      <c r="AG99" s="66">
        <f t="shared" si="28"/>
        <v>8.4639498432601878E-2</v>
      </c>
      <c r="AH99" s="71">
        <f t="shared" si="29"/>
        <v>0.8636683513530804</v>
      </c>
      <c r="AI99" s="62">
        <v>75</v>
      </c>
      <c r="AJ99" s="62">
        <v>10</v>
      </c>
      <c r="AK99" s="62">
        <f t="shared" si="30"/>
        <v>85</v>
      </c>
      <c r="AL99" s="66">
        <f t="shared" si="31"/>
        <v>5.329153605015674E-2</v>
      </c>
      <c r="AM99" s="61">
        <f t="shared" si="32"/>
        <v>1.0372038935413923</v>
      </c>
      <c r="AN99" s="62">
        <v>20</v>
      </c>
      <c r="AO99" s="72" t="s">
        <v>38</v>
      </c>
      <c r="AP99" s="9" t="s">
        <v>38</v>
      </c>
      <c r="AQ99" s="58"/>
      <c r="AR99" s="87"/>
    </row>
    <row r="100" spans="1:44" ht="12.75" customHeight="1">
      <c r="A100" s="59"/>
      <c r="B100" s="60">
        <v>5370073</v>
      </c>
      <c r="C100" s="61"/>
      <c r="D100" s="61"/>
      <c r="E100" s="62"/>
      <c r="F100" s="62"/>
      <c r="G100" s="62"/>
      <c r="H100" s="63" t="s">
        <v>138</v>
      </c>
      <c r="I100" s="64">
        <v>1.82</v>
      </c>
      <c r="J100" s="62">
        <f t="shared" si="0"/>
        <v>182</v>
      </c>
      <c r="K100" s="65">
        <v>1176</v>
      </c>
      <c r="L100" s="62">
        <v>1162</v>
      </c>
      <c r="M100" s="62">
        <v>1103</v>
      </c>
      <c r="N100" s="62">
        <f t="shared" si="1"/>
        <v>73</v>
      </c>
      <c r="O100" s="66">
        <f t="shared" si="19"/>
        <v>6.6183136899365363E-2</v>
      </c>
      <c r="P100" s="67">
        <v>645.5</v>
      </c>
      <c r="Q100" s="62">
        <v>631</v>
      </c>
      <c r="R100" s="62">
        <v>531</v>
      </c>
      <c r="S100" s="62">
        <f t="shared" si="20"/>
        <v>100</v>
      </c>
      <c r="T100" s="66">
        <f t="shared" si="21"/>
        <v>0.18832391713747645</v>
      </c>
      <c r="U100" s="65">
        <v>546</v>
      </c>
      <c r="V100" s="62">
        <v>487</v>
      </c>
      <c r="W100" s="62">
        <f t="shared" si="22"/>
        <v>59</v>
      </c>
      <c r="X100" s="66">
        <f t="shared" si="23"/>
        <v>0.12114989733059549</v>
      </c>
      <c r="Y100" s="68">
        <f t="shared" si="24"/>
        <v>3</v>
      </c>
      <c r="Z100" s="69">
        <v>660</v>
      </c>
      <c r="AA100" s="62">
        <v>570</v>
      </c>
      <c r="AB100" s="62">
        <v>35</v>
      </c>
      <c r="AC100" s="62">
        <f t="shared" si="25"/>
        <v>605</v>
      </c>
      <c r="AD100" s="66">
        <f t="shared" si="26"/>
        <v>0.91666666666666663</v>
      </c>
      <c r="AE100" s="61">
        <f t="shared" si="27"/>
        <v>1.0899722552516844</v>
      </c>
      <c r="AF100" s="70">
        <v>35</v>
      </c>
      <c r="AG100" s="66">
        <f t="shared" si="28"/>
        <v>5.3030303030303032E-2</v>
      </c>
      <c r="AH100" s="71">
        <f t="shared" si="29"/>
        <v>0.54112554112554112</v>
      </c>
      <c r="AI100" s="62">
        <v>10</v>
      </c>
      <c r="AJ100" s="62">
        <v>10</v>
      </c>
      <c r="AK100" s="62">
        <f t="shared" si="30"/>
        <v>20</v>
      </c>
      <c r="AL100" s="66">
        <f t="shared" si="31"/>
        <v>3.0303030303030304E-2</v>
      </c>
      <c r="AM100" s="61">
        <f t="shared" si="32"/>
        <v>0.58978260613138001</v>
      </c>
      <c r="AN100" s="62">
        <v>10</v>
      </c>
      <c r="AO100" s="72" t="s">
        <v>38</v>
      </c>
      <c r="AP100" s="9" t="s">
        <v>38</v>
      </c>
      <c r="AQ100" s="58"/>
      <c r="AR100" s="87"/>
    </row>
    <row r="101" spans="1:44" ht="12.75" customHeight="1">
      <c r="A101" s="116"/>
      <c r="B101" s="117">
        <v>5370080.0099999998</v>
      </c>
      <c r="C101" s="22"/>
      <c r="D101" s="22"/>
      <c r="E101" s="23"/>
      <c r="F101" s="23"/>
      <c r="G101" s="23"/>
      <c r="H101" s="118" t="s">
        <v>139</v>
      </c>
      <c r="I101" s="25">
        <v>54.92</v>
      </c>
      <c r="J101" s="23">
        <f t="shared" si="0"/>
        <v>5492</v>
      </c>
      <c r="K101" s="119">
        <v>2197</v>
      </c>
      <c r="L101" s="23">
        <v>2447</v>
      </c>
      <c r="M101" s="23">
        <v>2368</v>
      </c>
      <c r="N101" s="23">
        <f t="shared" si="1"/>
        <v>-171</v>
      </c>
      <c r="O101" s="120">
        <f t="shared" si="19"/>
        <v>-7.2212837837837843E-2</v>
      </c>
      <c r="P101" s="121">
        <v>40</v>
      </c>
      <c r="Q101" s="23">
        <v>804</v>
      </c>
      <c r="R101" s="23">
        <v>817</v>
      </c>
      <c r="S101" s="23">
        <f t="shared" si="20"/>
        <v>-13</v>
      </c>
      <c r="T101" s="120">
        <f t="shared" si="21"/>
        <v>-1.591187270501836E-2</v>
      </c>
      <c r="U101" s="119">
        <v>776</v>
      </c>
      <c r="V101" s="23">
        <v>784</v>
      </c>
      <c r="W101" s="23">
        <f t="shared" si="22"/>
        <v>-8</v>
      </c>
      <c r="X101" s="120">
        <f t="shared" si="23"/>
        <v>-1.020408163265306E-2</v>
      </c>
      <c r="Y101" s="122">
        <f t="shared" si="24"/>
        <v>0.1412964311726147</v>
      </c>
      <c r="Z101" s="123">
        <v>1020</v>
      </c>
      <c r="AA101" s="23">
        <v>905</v>
      </c>
      <c r="AB101" s="23">
        <v>60</v>
      </c>
      <c r="AC101" s="23">
        <f t="shared" si="25"/>
        <v>965</v>
      </c>
      <c r="AD101" s="120">
        <f t="shared" si="26"/>
        <v>0.94607843137254899</v>
      </c>
      <c r="AE101" s="22">
        <f t="shared" si="27"/>
        <v>1.1249446270779417</v>
      </c>
      <c r="AF101" s="124">
        <v>25</v>
      </c>
      <c r="AG101" s="120">
        <f t="shared" si="28"/>
        <v>2.4509803921568627E-2</v>
      </c>
      <c r="AH101" s="125">
        <f t="shared" si="29"/>
        <v>0.25010004001600639</v>
      </c>
      <c r="AI101" s="23">
        <v>0</v>
      </c>
      <c r="AJ101" s="23">
        <v>0</v>
      </c>
      <c r="AK101" s="23">
        <f t="shared" si="30"/>
        <v>0</v>
      </c>
      <c r="AL101" s="120">
        <f t="shared" si="31"/>
        <v>0</v>
      </c>
      <c r="AM101" s="22">
        <f t="shared" si="32"/>
        <v>0</v>
      </c>
      <c r="AN101" s="23">
        <v>20</v>
      </c>
      <c r="AO101" s="126" t="s">
        <v>134</v>
      </c>
      <c r="AP101" s="11" t="s">
        <v>134</v>
      </c>
      <c r="AQ101" s="58"/>
      <c r="AR101" s="87"/>
    </row>
    <row r="102" spans="1:44" ht="12.75" customHeight="1">
      <c r="A102" s="59"/>
      <c r="B102" s="60">
        <v>5370080.0300000003</v>
      </c>
      <c r="C102" s="61"/>
      <c r="D102" s="61"/>
      <c r="E102" s="62"/>
      <c r="F102" s="62"/>
      <c r="G102" s="62"/>
      <c r="H102" s="63" t="s">
        <v>140</v>
      </c>
      <c r="I102" s="64">
        <v>4.78</v>
      </c>
      <c r="J102" s="62">
        <f t="shared" si="0"/>
        <v>478</v>
      </c>
      <c r="K102" s="65">
        <v>6339</v>
      </c>
      <c r="L102" s="62">
        <v>4551</v>
      </c>
      <c r="M102" s="62">
        <v>4110</v>
      </c>
      <c r="N102" s="62">
        <f t="shared" si="1"/>
        <v>2229</v>
      </c>
      <c r="O102" s="66">
        <f t="shared" si="19"/>
        <v>0.54233576642335768</v>
      </c>
      <c r="P102" s="67">
        <v>1326.8</v>
      </c>
      <c r="Q102" s="62">
        <v>2188</v>
      </c>
      <c r="R102" s="62">
        <v>1432</v>
      </c>
      <c r="S102" s="62">
        <f t="shared" si="20"/>
        <v>756</v>
      </c>
      <c r="T102" s="66">
        <f t="shared" si="21"/>
        <v>0.52793296089385477</v>
      </c>
      <c r="U102" s="65">
        <v>2168</v>
      </c>
      <c r="V102" s="62">
        <v>1360</v>
      </c>
      <c r="W102" s="62">
        <f t="shared" si="22"/>
        <v>808</v>
      </c>
      <c r="X102" s="66">
        <f t="shared" si="23"/>
        <v>0.59411764705882353</v>
      </c>
      <c r="Y102" s="68">
        <f t="shared" si="24"/>
        <v>4.535564853556485</v>
      </c>
      <c r="Z102" s="69">
        <v>2875</v>
      </c>
      <c r="AA102" s="62">
        <v>2475</v>
      </c>
      <c r="AB102" s="62">
        <v>200</v>
      </c>
      <c r="AC102" s="62">
        <f t="shared" si="25"/>
        <v>2675</v>
      </c>
      <c r="AD102" s="66">
        <f t="shared" si="26"/>
        <v>0.93043478260869561</v>
      </c>
      <c r="AE102" s="61">
        <f t="shared" si="27"/>
        <v>1.1063433800341209</v>
      </c>
      <c r="AF102" s="70">
        <v>165</v>
      </c>
      <c r="AG102" s="66">
        <f t="shared" si="28"/>
        <v>5.7391304347826085E-2</v>
      </c>
      <c r="AH102" s="71">
        <f t="shared" si="29"/>
        <v>0.58562555456965393</v>
      </c>
      <c r="AI102" s="62">
        <v>20</v>
      </c>
      <c r="AJ102" s="62">
        <v>0</v>
      </c>
      <c r="AK102" s="62">
        <f t="shared" si="30"/>
        <v>20</v>
      </c>
      <c r="AL102" s="66">
        <f t="shared" si="31"/>
        <v>6.956521739130435E-3</v>
      </c>
      <c r="AM102" s="61">
        <f t="shared" si="32"/>
        <v>0.13539357219016027</v>
      </c>
      <c r="AN102" s="62">
        <v>20</v>
      </c>
      <c r="AO102" s="72" t="s">
        <v>38</v>
      </c>
      <c r="AP102" s="9" t="s">
        <v>38</v>
      </c>
      <c r="AQ102" s="58"/>
      <c r="AR102" s="87"/>
    </row>
    <row r="103" spans="1:44" ht="12.75" customHeight="1">
      <c r="A103" s="59"/>
      <c r="B103" s="60">
        <v>5370080.0499999998</v>
      </c>
      <c r="C103" s="61"/>
      <c r="D103" s="61"/>
      <c r="E103" s="62"/>
      <c r="F103" s="62"/>
      <c r="G103" s="62"/>
      <c r="H103" s="63" t="s">
        <v>142</v>
      </c>
      <c r="I103" s="64">
        <v>3.44</v>
      </c>
      <c r="J103" s="62">
        <f t="shared" si="0"/>
        <v>344</v>
      </c>
      <c r="K103" s="65">
        <v>7111</v>
      </c>
      <c r="L103" s="62">
        <v>6546</v>
      </c>
      <c r="M103" s="62">
        <v>6119</v>
      </c>
      <c r="N103" s="62">
        <f t="shared" si="1"/>
        <v>992</v>
      </c>
      <c r="O103" s="66">
        <f t="shared" si="19"/>
        <v>0.16211799313613334</v>
      </c>
      <c r="P103" s="67">
        <v>2066.6999999999998</v>
      </c>
      <c r="Q103" s="62">
        <v>2138</v>
      </c>
      <c r="R103" s="62">
        <v>1854</v>
      </c>
      <c r="S103" s="62">
        <f t="shared" si="20"/>
        <v>284</v>
      </c>
      <c r="T103" s="66">
        <f t="shared" si="21"/>
        <v>0.15318230852211434</v>
      </c>
      <c r="U103" s="65">
        <v>2118</v>
      </c>
      <c r="V103" s="62">
        <v>1821</v>
      </c>
      <c r="W103" s="62">
        <f t="shared" si="22"/>
        <v>297</v>
      </c>
      <c r="X103" s="66">
        <f t="shared" si="23"/>
        <v>0.1630971993410214</v>
      </c>
      <c r="Y103" s="68">
        <f t="shared" si="24"/>
        <v>6.1569767441860463</v>
      </c>
      <c r="Z103" s="69">
        <v>3635</v>
      </c>
      <c r="AA103" s="62">
        <v>3150</v>
      </c>
      <c r="AB103" s="62">
        <v>250</v>
      </c>
      <c r="AC103" s="62">
        <f t="shared" si="25"/>
        <v>3400</v>
      </c>
      <c r="AD103" s="66">
        <f t="shared" si="26"/>
        <v>0.93535075653370015</v>
      </c>
      <c r="AE103" s="61">
        <f t="shared" si="27"/>
        <v>1.112188771145898</v>
      </c>
      <c r="AF103" s="70">
        <v>175</v>
      </c>
      <c r="AG103" s="66">
        <f t="shared" si="28"/>
        <v>4.8143053645116916E-2</v>
      </c>
      <c r="AH103" s="71">
        <f t="shared" si="29"/>
        <v>0.49125564943996852</v>
      </c>
      <c r="AI103" s="62">
        <v>55</v>
      </c>
      <c r="AJ103" s="62">
        <v>0</v>
      </c>
      <c r="AK103" s="62">
        <f t="shared" si="30"/>
        <v>55</v>
      </c>
      <c r="AL103" s="66">
        <f t="shared" si="31"/>
        <v>1.5130674002751032E-2</v>
      </c>
      <c r="AM103" s="61">
        <f t="shared" si="32"/>
        <v>0.29448567541360515</v>
      </c>
      <c r="AN103" s="62">
        <v>0</v>
      </c>
      <c r="AO103" s="72" t="s">
        <v>38</v>
      </c>
      <c r="AP103" s="9" t="s">
        <v>38</v>
      </c>
      <c r="AQ103" s="58"/>
      <c r="AR103" s="87"/>
    </row>
    <row r="104" spans="1:44" ht="12.75" customHeight="1">
      <c r="A104" s="59"/>
      <c r="B104" s="60">
        <v>5370080.0599999996</v>
      </c>
      <c r="C104" s="61">
        <v>5370080.04</v>
      </c>
      <c r="D104" s="9">
        <v>0.71223509699999998</v>
      </c>
      <c r="E104" s="62">
        <v>7856</v>
      </c>
      <c r="F104" s="62">
        <v>2415</v>
      </c>
      <c r="G104" s="62">
        <v>2394</v>
      </c>
      <c r="H104" s="60"/>
      <c r="I104" s="64">
        <v>2.16</v>
      </c>
      <c r="J104" s="62">
        <f t="shared" si="0"/>
        <v>216</v>
      </c>
      <c r="K104" s="65">
        <v>5276</v>
      </c>
      <c r="L104" s="62">
        <v>5454</v>
      </c>
      <c r="M104" s="62">
        <f t="shared" ref="M104:M105" si="33">D104*E104</f>
        <v>5595.318922032</v>
      </c>
      <c r="N104" s="62">
        <f t="shared" si="1"/>
        <v>-319.31892203200005</v>
      </c>
      <c r="O104" s="66">
        <f t="shared" si="19"/>
        <v>-5.7068940391343408E-2</v>
      </c>
      <c r="P104" s="67">
        <v>2445.1</v>
      </c>
      <c r="Q104" s="62">
        <v>1654</v>
      </c>
      <c r="R104" s="62">
        <f t="shared" ref="R104:R105" si="34">D104*F104</f>
        <v>1720.0477592550001</v>
      </c>
      <c r="S104" s="62">
        <f t="shared" si="20"/>
        <v>-66.047759255000074</v>
      </c>
      <c r="T104" s="66">
        <f t="shared" si="21"/>
        <v>-3.8398793812334124E-2</v>
      </c>
      <c r="U104" s="65">
        <v>1650</v>
      </c>
      <c r="V104" s="62">
        <f t="shared" ref="V104:V105" si="35">D104*G104</f>
        <v>1705.0908222179999</v>
      </c>
      <c r="W104" s="62">
        <f t="shared" si="22"/>
        <v>-55.090822217999857</v>
      </c>
      <c r="X104" s="66">
        <f t="shared" si="23"/>
        <v>-3.2309611605519727E-2</v>
      </c>
      <c r="Y104" s="68">
        <f t="shared" si="24"/>
        <v>7.6388888888888893</v>
      </c>
      <c r="Z104" s="69">
        <v>2680</v>
      </c>
      <c r="AA104" s="62">
        <v>2315</v>
      </c>
      <c r="AB104" s="62">
        <v>165</v>
      </c>
      <c r="AC104" s="62">
        <f t="shared" si="25"/>
        <v>2480</v>
      </c>
      <c r="AD104" s="66">
        <f t="shared" si="26"/>
        <v>0.92537313432835822</v>
      </c>
      <c r="AE104" s="61">
        <f t="shared" si="27"/>
        <v>1.1003247732798553</v>
      </c>
      <c r="AF104" s="70">
        <v>150</v>
      </c>
      <c r="AG104" s="66">
        <f t="shared" si="28"/>
        <v>5.5970149253731345E-2</v>
      </c>
      <c r="AH104" s="71">
        <f t="shared" si="29"/>
        <v>0.57112397197685039</v>
      </c>
      <c r="AI104" s="62">
        <v>40</v>
      </c>
      <c r="AJ104" s="62">
        <v>0</v>
      </c>
      <c r="AK104" s="62">
        <f t="shared" si="30"/>
        <v>40</v>
      </c>
      <c r="AL104" s="66">
        <f t="shared" si="31"/>
        <v>1.4925373134328358E-2</v>
      </c>
      <c r="AM104" s="61">
        <f t="shared" si="32"/>
        <v>0.29048994033336623</v>
      </c>
      <c r="AN104" s="62">
        <v>0</v>
      </c>
      <c r="AO104" s="72" t="s">
        <v>38</v>
      </c>
      <c r="AP104" s="9" t="s">
        <v>38</v>
      </c>
      <c r="AQ104" s="58" t="s">
        <v>279</v>
      </c>
      <c r="AR104" s="87" t="s">
        <v>306</v>
      </c>
    </row>
    <row r="105" spans="1:44" ht="12.75" customHeight="1">
      <c r="A105" s="59"/>
      <c r="B105" s="60">
        <v>5370080.0700000003</v>
      </c>
      <c r="C105" s="61">
        <v>5370080.04</v>
      </c>
      <c r="D105" s="9">
        <v>0.28776490300000002</v>
      </c>
      <c r="E105" s="62">
        <v>7856</v>
      </c>
      <c r="F105" s="62">
        <v>2415</v>
      </c>
      <c r="G105" s="62">
        <v>2394</v>
      </c>
      <c r="H105" s="60"/>
      <c r="I105" s="64">
        <v>1.42</v>
      </c>
      <c r="J105" s="62">
        <f t="shared" si="0"/>
        <v>142</v>
      </c>
      <c r="K105" s="65">
        <v>3046</v>
      </c>
      <c r="L105" s="62">
        <v>2130</v>
      </c>
      <c r="M105" s="62">
        <f t="shared" si="33"/>
        <v>2260.681077968</v>
      </c>
      <c r="N105" s="62">
        <f t="shared" si="1"/>
        <v>785.31892203200005</v>
      </c>
      <c r="O105" s="66">
        <f t="shared" si="19"/>
        <v>0.34738156110807078</v>
      </c>
      <c r="P105" s="67">
        <v>2139.3000000000002</v>
      </c>
      <c r="Q105" s="62">
        <v>978</v>
      </c>
      <c r="R105" s="62">
        <f t="shared" si="34"/>
        <v>694.95224074500004</v>
      </c>
      <c r="S105" s="62">
        <f t="shared" si="20"/>
        <v>283.04775925499996</v>
      </c>
      <c r="T105" s="66">
        <f t="shared" si="21"/>
        <v>0.40729095132000465</v>
      </c>
      <c r="U105" s="65">
        <v>969</v>
      </c>
      <c r="V105" s="62">
        <f t="shared" si="35"/>
        <v>688.90917778200003</v>
      </c>
      <c r="W105" s="62">
        <f t="shared" si="22"/>
        <v>280.09082221799997</v>
      </c>
      <c r="X105" s="66">
        <f t="shared" si="23"/>
        <v>0.4065714774185118</v>
      </c>
      <c r="Y105" s="68">
        <f t="shared" si="24"/>
        <v>6.823943661971831</v>
      </c>
      <c r="Z105" s="69">
        <v>1635</v>
      </c>
      <c r="AA105" s="62">
        <v>1470</v>
      </c>
      <c r="AB105" s="62">
        <v>105</v>
      </c>
      <c r="AC105" s="62">
        <f t="shared" si="25"/>
        <v>1575</v>
      </c>
      <c r="AD105" s="66">
        <f t="shared" si="26"/>
        <v>0.96330275229357798</v>
      </c>
      <c r="AE105" s="61">
        <f t="shared" si="27"/>
        <v>1.1454253891719119</v>
      </c>
      <c r="AF105" s="70">
        <v>40</v>
      </c>
      <c r="AG105" s="66">
        <f t="shared" si="28"/>
        <v>2.4464831804281346E-2</v>
      </c>
      <c r="AH105" s="71">
        <f t="shared" si="29"/>
        <v>0.24964114086001371</v>
      </c>
      <c r="AI105" s="62">
        <v>15</v>
      </c>
      <c r="AJ105" s="62">
        <v>0</v>
      </c>
      <c r="AK105" s="62">
        <f t="shared" si="30"/>
        <v>15</v>
      </c>
      <c r="AL105" s="66">
        <f t="shared" si="31"/>
        <v>9.1743119266055051E-3</v>
      </c>
      <c r="AM105" s="61">
        <f t="shared" si="32"/>
        <v>0.17855803671867468</v>
      </c>
      <c r="AN105" s="62">
        <v>15</v>
      </c>
      <c r="AO105" s="72" t="s">
        <v>38</v>
      </c>
      <c r="AP105" s="9" t="s">
        <v>38</v>
      </c>
      <c r="AQ105" s="58" t="s">
        <v>279</v>
      </c>
      <c r="AR105" s="87"/>
    </row>
    <row r="106" spans="1:44" ht="12.75" customHeight="1">
      <c r="A106" s="59"/>
      <c r="B106" s="60">
        <v>5370081</v>
      </c>
      <c r="C106" s="61"/>
      <c r="D106" s="61"/>
      <c r="E106" s="62"/>
      <c r="F106" s="62"/>
      <c r="G106" s="62"/>
      <c r="H106" s="63" t="s">
        <v>143</v>
      </c>
      <c r="I106" s="64">
        <v>0.98</v>
      </c>
      <c r="J106" s="62">
        <f t="shared" si="0"/>
        <v>98</v>
      </c>
      <c r="K106" s="65">
        <v>2340</v>
      </c>
      <c r="L106" s="62">
        <v>2291</v>
      </c>
      <c r="M106" s="62">
        <v>2344</v>
      </c>
      <c r="N106" s="62">
        <f t="shared" si="1"/>
        <v>-4</v>
      </c>
      <c r="O106" s="66">
        <f t="shared" si="19"/>
        <v>-1.7064846416382253E-3</v>
      </c>
      <c r="P106" s="67">
        <v>2389.5</v>
      </c>
      <c r="Q106" s="62">
        <v>1123</v>
      </c>
      <c r="R106" s="62">
        <v>1124</v>
      </c>
      <c r="S106" s="62">
        <f t="shared" si="20"/>
        <v>-1</v>
      </c>
      <c r="T106" s="66">
        <f t="shared" si="21"/>
        <v>-8.8967971530249106E-4</v>
      </c>
      <c r="U106" s="65">
        <v>1099</v>
      </c>
      <c r="V106" s="62">
        <v>1101</v>
      </c>
      <c r="W106" s="62">
        <f t="shared" si="22"/>
        <v>-2</v>
      </c>
      <c r="X106" s="66">
        <f t="shared" si="23"/>
        <v>-1.8165304268846503E-3</v>
      </c>
      <c r="Y106" s="68">
        <f t="shared" si="24"/>
        <v>11.214285714285714</v>
      </c>
      <c r="Z106" s="69">
        <v>1075</v>
      </c>
      <c r="AA106" s="62">
        <v>905</v>
      </c>
      <c r="AB106" s="62">
        <v>65</v>
      </c>
      <c r="AC106" s="62">
        <f t="shared" si="25"/>
        <v>970</v>
      </c>
      <c r="AD106" s="66">
        <f t="shared" si="26"/>
        <v>0.9023255813953488</v>
      </c>
      <c r="AE106" s="61">
        <f t="shared" si="27"/>
        <v>1.0729198351906646</v>
      </c>
      <c r="AF106" s="70">
        <v>65</v>
      </c>
      <c r="AG106" s="66">
        <f t="shared" si="28"/>
        <v>6.0465116279069767E-2</v>
      </c>
      <c r="AH106" s="71">
        <f t="shared" si="29"/>
        <v>0.61699098243948736</v>
      </c>
      <c r="AI106" s="62">
        <v>40</v>
      </c>
      <c r="AJ106" s="62">
        <v>10</v>
      </c>
      <c r="AK106" s="62">
        <f t="shared" si="30"/>
        <v>50</v>
      </c>
      <c r="AL106" s="66">
        <f t="shared" si="31"/>
        <v>4.6511627906976744E-2</v>
      </c>
      <c r="AM106" s="61">
        <f t="shared" si="32"/>
        <v>0.9052477210388622</v>
      </c>
      <c r="AN106" s="62">
        <v>10</v>
      </c>
      <c r="AO106" s="72" t="s">
        <v>38</v>
      </c>
      <c r="AP106" s="9" t="s">
        <v>38</v>
      </c>
      <c r="AQ106" s="58"/>
      <c r="AR106" s="87"/>
    </row>
    <row r="107" spans="1:44" ht="12.75" customHeight="1">
      <c r="A107" s="59"/>
      <c r="B107" s="60">
        <v>5370082</v>
      </c>
      <c r="C107" s="61"/>
      <c r="D107" s="61"/>
      <c r="E107" s="62"/>
      <c r="F107" s="62"/>
      <c r="G107" s="62"/>
      <c r="H107" s="63" t="s">
        <v>144</v>
      </c>
      <c r="I107" s="64">
        <v>1.1499999999999999</v>
      </c>
      <c r="J107" s="62">
        <f t="shared" si="0"/>
        <v>114.99999999999999</v>
      </c>
      <c r="K107" s="65">
        <v>3526</v>
      </c>
      <c r="L107" s="62">
        <v>3624</v>
      </c>
      <c r="M107" s="62">
        <v>3648</v>
      </c>
      <c r="N107" s="62">
        <f t="shared" si="1"/>
        <v>-122</v>
      </c>
      <c r="O107" s="66">
        <f t="shared" si="19"/>
        <v>-3.3442982456140351E-2</v>
      </c>
      <c r="P107" s="67">
        <v>3064.5</v>
      </c>
      <c r="Q107" s="62">
        <v>1749</v>
      </c>
      <c r="R107" s="62">
        <v>1760</v>
      </c>
      <c r="S107" s="62">
        <f t="shared" si="20"/>
        <v>-11</v>
      </c>
      <c r="T107" s="66">
        <f t="shared" si="21"/>
        <v>-6.2500000000000003E-3</v>
      </c>
      <c r="U107" s="65">
        <v>1702</v>
      </c>
      <c r="V107" s="62">
        <v>1714</v>
      </c>
      <c r="W107" s="62">
        <f t="shared" si="22"/>
        <v>-12</v>
      </c>
      <c r="X107" s="66">
        <f t="shared" si="23"/>
        <v>-7.0011668611435242E-3</v>
      </c>
      <c r="Y107" s="68">
        <f t="shared" si="24"/>
        <v>14.800000000000002</v>
      </c>
      <c r="Z107" s="69">
        <v>1235</v>
      </c>
      <c r="AA107" s="62">
        <v>950</v>
      </c>
      <c r="AB107" s="62">
        <v>95</v>
      </c>
      <c r="AC107" s="62">
        <f t="shared" si="25"/>
        <v>1045</v>
      </c>
      <c r="AD107" s="66">
        <f t="shared" si="26"/>
        <v>0.84615384615384615</v>
      </c>
      <c r="AE107" s="61">
        <f t="shared" si="27"/>
        <v>1.0061282356169396</v>
      </c>
      <c r="AF107" s="70">
        <v>120</v>
      </c>
      <c r="AG107" s="66">
        <f t="shared" si="28"/>
        <v>9.7165991902834009E-2</v>
      </c>
      <c r="AH107" s="71">
        <f t="shared" si="29"/>
        <v>0.99148971329422453</v>
      </c>
      <c r="AI107" s="62">
        <v>65</v>
      </c>
      <c r="AJ107" s="62">
        <v>0</v>
      </c>
      <c r="AK107" s="62">
        <f t="shared" si="30"/>
        <v>65</v>
      </c>
      <c r="AL107" s="66">
        <f t="shared" si="31"/>
        <v>5.2631578947368418E-2</v>
      </c>
      <c r="AM107" s="61">
        <f t="shared" si="32"/>
        <v>1.0243592632808178</v>
      </c>
      <c r="AN107" s="62">
        <v>0</v>
      </c>
      <c r="AO107" s="72" t="s">
        <v>38</v>
      </c>
      <c r="AP107" s="9" t="s">
        <v>38</v>
      </c>
      <c r="AQ107" s="58"/>
      <c r="AR107" s="87"/>
    </row>
    <row r="108" spans="1:44" ht="12.75" customHeight="1">
      <c r="A108" s="59"/>
      <c r="B108" s="60">
        <v>5370083</v>
      </c>
      <c r="C108" s="61"/>
      <c r="D108" s="61"/>
      <c r="E108" s="62"/>
      <c r="F108" s="62"/>
      <c r="G108" s="62"/>
      <c r="H108" s="63" t="s">
        <v>145</v>
      </c>
      <c r="I108" s="64">
        <v>0.86</v>
      </c>
      <c r="J108" s="62">
        <f t="shared" si="0"/>
        <v>86</v>
      </c>
      <c r="K108" s="65">
        <v>2378</v>
      </c>
      <c r="L108" s="62">
        <v>2383</v>
      </c>
      <c r="M108" s="62">
        <v>2469</v>
      </c>
      <c r="N108" s="62">
        <f t="shared" si="1"/>
        <v>-91</v>
      </c>
      <c r="O108" s="66">
        <f t="shared" si="19"/>
        <v>-3.6857027136492505E-2</v>
      </c>
      <c r="P108" s="67">
        <v>2769.6</v>
      </c>
      <c r="Q108" s="62">
        <v>1184</v>
      </c>
      <c r="R108" s="62">
        <v>1175</v>
      </c>
      <c r="S108" s="62">
        <f t="shared" si="20"/>
        <v>9</v>
      </c>
      <c r="T108" s="66">
        <f t="shared" si="21"/>
        <v>7.659574468085106E-3</v>
      </c>
      <c r="U108" s="65">
        <v>1151</v>
      </c>
      <c r="V108" s="62">
        <v>1145</v>
      </c>
      <c r="W108" s="62">
        <f t="shared" si="22"/>
        <v>6</v>
      </c>
      <c r="X108" s="66">
        <f t="shared" si="23"/>
        <v>5.2401746724890829E-3</v>
      </c>
      <c r="Y108" s="68">
        <f t="shared" si="24"/>
        <v>13.383720930232558</v>
      </c>
      <c r="Z108" s="69">
        <v>1055</v>
      </c>
      <c r="AA108" s="62">
        <v>790</v>
      </c>
      <c r="AB108" s="62">
        <v>75</v>
      </c>
      <c r="AC108" s="62">
        <f t="shared" si="25"/>
        <v>865</v>
      </c>
      <c r="AD108" s="66">
        <f t="shared" si="26"/>
        <v>0.81990521327014221</v>
      </c>
      <c r="AE108" s="61">
        <f t="shared" si="27"/>
        <v>0.9749170193461858</v>
      </c>
      <c r="AF108" s="70">
        <v>85</v>
      </c>
      <c r="AG108" s="66">
        <f t="shared" si="28"/>
        <v>8.0568720379146919E-2</v>
      </c>
      <c r="AH108" s="71">
        <f t="shared" si="29"/>
        <v>0.82212979978721346</v>
      </c>
      <c r="AI108" s="62">
        <v>70</v>
      </c>
      <c r="AJ108" s="62">
        <v>20</v>
      </c>
      <c r="AK108" s="62">
        <f t="shared" si="30"/>
        <v>90</v>
      </c>
      <c r="AL108" s="66">
        <f t="shared" si="31"/>
        <v>8.5308056872037921E-2</v>
      </c>
      <c r="AM108" s="61">
        <f t="shared" si="32"/>
        <v>1.6603358674978186</v>
      </c>
      <c r="AN108" s="62">
        <v>10</v>
      </c>
      <c r="AO108" s="72" t="s">
        <v>38</v>
      </c>
      <c r="AP108" s="9" t="s">
        <v>38</v>
      </c>
      <c r="AQ108" s="58"/>
      <c r="AR108" s="87"/>
    </row>
    <row r="109" spans="1:44" ht="12.75" customHeight="1">
      <c r="A109" s="59"/>
      <c r="B109" s="60">
        <v>5370084.0099999998</v>
      </c>
      <c r="C109" s="61"/>
      <c r="D109" s="61"/>
      <c r="E109" s="62"/>
      <c r="F109" s="62"/>
      <c r="G109" s="62"/>
      <c r="H109" s="63" t="s">
        <v>146</v>
      </c>
      <c r="I109" s="64">
        <v>1</v>
      </c>
      <c r="J109" s="62">
        <f t="shared" si="0"/>
        <v>100</v>
      </c>
      <c r="K109" s="65">
        <v>2688</v>
      </c>
      <c r="L109" s="62">
        <v>2690</v>
      </c>
      <c r="M109" s="62">
        <v>2822</v>
      </c>
      <c r="N109" s="62">
        <f t="shared" si="1"/>
        <v>-134</v>
      </c>
      <c r="O109" s="66">
        <f t="shared" si="19"/>
        <v>-4.7484053862508861E-2</v>
      </c>
      <c r="P109" s="67">
        <v>2680.5</v>
      </c>
      <c r="Q109" s="62">
        <v>1000</v>
      </c>
      <c r="R109" s="62">
        <v>990</v>
      </c>
      <c r="S109" s="62">
        <f t="shared" si="20"/>
        <v>10</v>
      </c>
      <c r="T109" s="66">
        <f t="shared" si="21"/>
        <v>1.0101010101010102E-2</v>
      </c>
      <c r="U109" s="65">
        <v>983</v>
      </c>
      <c r="V109" s="62">
        <v>975</v>
      </c>
      <c r="W109" s="62">
        <f t="shared" si="22"/>
        <v>8</v>
      </c>
      <c r="X109" s="66">
        <f t="shared" si="23"/>
        <v>8.2051282051282051E-3</v>
      </c>
      <c r="Y109" s="68">
        <f t="shared" si="24"/>
        <v>9.83</v>
      </c>
      <c r="Z109" s="69">
        <v>1160</v>
      </c>
      <c r="AA109" s="62">
        <v>955</v>
      </c>
      <c r="AB109" s="62">
        <v>75</v>
      </c>
      <c r="AC109" s="62">
        <f t="shared" si="25"/>
        <v>1030</v>
      </c>
      <c r="AD109" s="66">
        <f t="shared" si="26"/>
        <v>0.88793103448275867</v>
      </c>
      <c r="AE109" s="61">
        <f t="shared" si="27"/>
        <v>1.0558038459961459</v>
      </c>
      <c r="AF109" s="70">
        <v>70</v>
      </c>
      <c r="AG109" s="66">
        <f t="shared" si="28"/>
        <v>6.0344827586206899E-2</v>
      </c>
      <c r="AH109" s="71">
        <f t="shared" si="29"/>
        <v>0.61576354679802958</v>
      </c>
      <c r="AI109" s="62">
        <v>35</v>
      </c>
      <c r="AJ109" s="62">
        <v>10</v>
      </c>
      <c r="AK109" s="62">
        <f t="shared" si="30"/>
        <v>45</v>
      </c>
      <c r="AL109" s="66">
        <f t="shared" si="31"/>
        <v>3.8793103448275863E-2</v>
      </c>
      <c r="AM109" s="61">
        <f t="shared" si="32"/>
        <v>0.75502342250439591</v>
      </c>
      <c r="AN109" s="62">
        <v>20</v>
      </c>
      <c r="AO109" s="72" t="s">
        <v>38</v>
      </c>
      <c r="AP109" s="9" t="s">
        <v>38</v>
      </c>
      <c r="AQ109" s="58"/>
      <c r="AR109" s="87"/>
    </row>
    <row r="110" spans="1:44" ht="12.75" customHeight="1">
      <c r="A110" s="59"/>
      <c r="B110" s="60">
        <v>5370084.0199999996</v>
      </c>
      <c r="C110" s="61"/>
      <c r="D110" s="61"/>
      <c r="E110" s="62"/>
      <c r="F110" s="62"/>
      <c r="G110" s="62"/>
      <c r="H110" s="63" t="s">
        <v>147</v>
      </c>
      <c r="I110" s="64">
        <v>1</v>
      </c>
      <c r="J110" s="62">
        <f t="shared" si="0"/>
        <v>100</v>
      </c>
      <c r="K110" s="65">
        <v>3099</v>
      </c>
      <c r="L110" s="62">
        <v>3029</v>
      </c>
      <c r="M110" s="62">
        <v>3115</v>
      </c>
      <c r="N110" s="62">
        <f t="shared" si="1"/>
        <v>-16</v>
      </c>
      <c r="O110" s="66">
        <f t="shared" si="19"/>
        <v>-5.1364365971107544E-3</v>
      </c>
      <c r="P110" s="67">
        <v>3105.5</v>
      </c>
      <c r="Q110" s="62">
        <v>1274</v>
      </c>
      <c r="R110" s="62">
        <v>1223</v>
      </c>
      <c r="S110" s="62">
        <f t="shared" si="20"/>
        <v>51</v>
      </c>
      <c r="T110" s="66">
        <f t="shared" si="21"/>
        <v>4.1700735895339326E-2</v>
      </c>
      <c r="U110" s="65">
        <v>1263</v>
      </c>
      <c r="V110" s="62">
        <v>1211</v>
      </c>
      <c r="W110" s="62">
        <f t="shared" si="22"/>
        <v>52</v>
      </c>
      <c r="X110" s="66">
        <f t="shared" si="23"/>
        <v>4.2939719240297276E-2</v>
      </c>
      <c r="Y110" s="68">
        <f t="shared" si="24"/>
        <v>12.63</v>
      </c>
      <c r="Z110" s="69">
        <v>1345</v>
      </c>
      <c r="AA110" s="62">
        <v>1080</v>
      </c>
      <c r="AB110" s="62">
        <v>100</v>
      </c>
      <c r="AC110" s="62">
        <f t="shared" si="25"/>
        <v>1180</v>
      </c>
      <c r="AD110" s="66">
        <f t="shared" si="26"/>
        <v>0.87732342007434949</v>
      </c>
      <c r="AE110" s="61">
        <f t="shared" si="27"/>
        <v>1.0431907491966106</v>
      </c>
      <c r="AF110" s="70">
        <v>110</v>
      </c>
      <c r="AG110" s="66">
        <f t="shared" si="28"/>
        <v>8.1784386617100371E-2</v>
      </c>
      <c r="AH110" s="71">
        <f t="shared" si="29"/>
        <v>0.83453455731735071</v>
      </c>
      <c r="AI110" s="62">
        <v>35</v>
      </c>
      <c r="AJ110" s="62">
        <v>0</v>
      </c>
      <c r="AK110" s="62">
        <f t="shared" si="30"/>
        <v>35</v>
      </c>
      <c r="AL110" s="66">
        <f t="shared" si="31"/>
        <v>2.6022304832713755E-2</v>
      </c>
      <c r="AM110" s="61">
        <f t="shared" si="32"/>
        <v>0.50646759113884299</v>
      </c>
      <c r="AN110" s="62">
        <v>15</v>
      </c>
      <c r="AO110" s="72" t="s">
        <v>38</v>
      </c>
      <c r="AP110" s="9" t="s">
        <v>38</v>
      </c>
      <c r="AQ110" s="58"/>
      <c r="AR110" s="87"/>
    </row>
    <row r="111" spans="1:44" ht="12.75" customHeight="1">
      <c r="A111" s="59"/>
      <c r="B111" s="60">
        <v>5370084.0300000003</v>
      </c>
      <c r="C111" s="61"/>
      <c r="D111" s="61"/>
      <c r="E111" s="62"/>
      <c r="F111" s="62"/>
      <c r="G111" s="62"/>
      <c r="H111" s="63" t="s">
        <v>148</v>
      </c>
      <c r="I111" s="64">
        <v>0.96</v>
      </c>
      <c r="J111" s="62">
        <f t="shared" si="0"/>
        <v>96</v>
      </c>
      <c r="K111" s="65">
        <v>2022</v>
      </c>
      <c r="L111" s="62">
        <v>2045</v>
      </c>
      <c r="M111" s="62">
        <v>2169</v>
      </c>
      <c r="N111" s="62">
        <f t="shared" si="1"/>
        <v>-147</v>
      </c>
      <c r="O111" s="66">
        <f t="shared" si="19"/>
        <v>-6.7773167358229594E-2</v>
      </c>
      <c r="P111" s="67">
        <v>2110.4</v>
      </c>
      <c r="Q111" s="62">
        <v>763</v>
      </c>
      <c r="R111" s="62">
        <v>753</v>
      </c>
      <c r="S111" s="62">
        <f t="shared" si="20"/>
        <v>10</v>
      </c>
      <c r="T111" s="66">
        <f t="shared" si="21"/>
        <v>1.3280212483399735E-2</v>
      </c>
      <c r="U111" s="65">
        <v>752</v>
      </c>
      <c r="V111" s="62">
        <v>747</v>
      </c>
      <c r="W111" s="62">
        <f t="shared" si="22"/>
        <v>5</v>
      </c>
      <c r="X111" s="66">
        <f t="shared" si="23"/>
        <v>6.6934404283801874E-3</v>
      </c>
      <c r="Y111" s="68">
        <f t="shared" si="24"/>
        <v>7.833333333333333</v>
      </c>
      <c r="Z111" s="69">
        <v>860</v>
      </c>
      <c r="AA111" s="62">
        <v>765</v>
      </c>
      <c r="AB111" s="62">
        <v>55</v>
      </c>
      <c r="AC111" s="62">
        <f t="shared" si="25"/>
        <v>820</v>
      </c>
      <c r="AD111" s="66">
        <f t="shared" si="26"/>
        <v>0.95348837209302328</v>
      </c>
      <c r="AE111" s="61">
        <f t="shared" si="27"/>
        <v>1.133755495948898</v>
      </c>
      <c r="AF111" s="70">
        <v>15</v>
      </c>
      <c r="AG111" s="66">
        <f t="shared" si="28"/>
        <v>1.7441860465116279E-2</v>
      </c>
      <c r="AH111" s="71">
        <f t="shared" si="29"/>
        <v>0.1779781680113906</v>
      </c>
      <c r="AI111" s="62">
        <v>20</v>
      </c>
      <c r="AJ111" s="62">
        <v>0</v>
      </c>
      <c r="AK111" s="62">
        <f t="shared" si="30"/>
        <v>20</v>
      </c>
      <c r="AL111" s="66">
        <f t="shared" si="31"/>
        <v>2.3255813953488372E-2</v>
      </c>
      <c r="AM111" s="61">
        <f t="shared" si="32"/>
        <v>0.4526238605194311</v>
      </c>
      <c r="AN111" s="62">
        <v>10</v>
      </c>
      <c r="AO111" s="72" t="s">
        <v>38</v>
      </c>
      <c r="AP111" s="9" t="s">
        <v>38</v>
      </c>
      <c r="AQ111" s="58"/>
      <c r="AR111" s="87"/>
    </row>
    <row r="112" spans="1:44" ht="12.75" customHeight="1">
      <c r="A112" s="59"/>
      <c r="B112" s="60">
        <v>5370084.04</v>
      </c>
      <c r="C112" s="61"/>
      <c r="D112" s="61"/>
      <c r="E112" s="62"/>
      <c r="F112" s="62"/>
      <c r="G112" s="62"/>
      <c r="H112" s="63" t="s">
        <v>149</v>
      </c>
      <c r="I112" s="64">
        <v>2.4700000000000002</v>
      </c>
      <c r="J112" s="62">
        <f t="shared" si="0"/>
        <v>247.00000000000003</v>
      </c>
      <c r="K112" s="65">
        <v>1887</v>
      </c>
      <c r="L112" s="62">
        <v>1878</v>
      </c>
      <c r="M112" s="62">
        <v>1882</v>
      </c>
      <c r="N112" s="62">
        <f t="shared" si="1"/>
        <v>5</v>
      </c>
      <c r="O112" s="66">
        <f t="shared" si="19"/>
        <v>2.6567481402763019E-3</v>
      </c>
      <c r="P112" s="67">
        <v>765.4</v>
      </c>
      <c r="Q112" s="62">
        <v>959</v>
      </c>
      <c r="R112" s="62">
        <v>912</v>
      </c>
      <c r="S112" s="62">
        <f t="shared" si="20"/>
        <v>47</v>
      </c>
      <c r="T112" s="66">
        <f t="shared" si="21"/>
        <v>5.1535087719298246E-2</v>
      </c>
      <c r="U112" s="65">
        <v>950</v>
      </c>
      <c r="V112" s="62">
        <v>891</v>
      </c>
      <c r="W112" s="62">
        <f t="shared" si="22"/>
        <v>59</v>
      </c>
      <c r="X112" s="66">
        <f t="shared" si="23"/>
        <v>6.6217732884399555E-2</v>
      </c>
      <c r="Y112" s="68">
        <f t="shared" si="24"/>
        <v>3.8461538461538458</v>
      </c>
      <c r="Z112" s="69">
        <v>800</v>
      </c>
      <c r="AA112" s="62">
        <v>705</v>
      </c>
      <c r="AB112" s="62">
        <v>55</v>
      </c>
      <c r="AC112" s="62">
        <f t="shared" si="25"/>
        <v>760</v>
      </c>
      <c r="AD112" s="66">
        <f t="shared" si="26"/>
        <v>0.95</v>
      </c>
      <c r="AE112" s="61">
        <f t="shared" si="27"/>
        <v>1.1296076099881094</v>
      </c>
      <c r="AF112" s="70">
        <v>25</v>
      </c>
      <c r="AG112" s="66">
        <f t="shared" si="28"/>
        <v>3.125E-2</v>
      </c>
      <c r="AH112" s="71">
        <f t="shared" si="29"/>
        <v>0.31887755102040816</v>
      </c>
      <c r="AI112" s="62">
        <v>10</v>
      </c>
      <c r="AJ112" s="62">
        <v>0</v>
      </c>
      <c r="AK112" s="62">
        <f t="shared" si="30"/>
        <v>10</v>
      </c>
      <c r="AL112" s="66">
        <f t="shared" si="31"/>
        <v>1.2500000000000001E-2</v>
      </c>
      <c r="AM112" s="61">
        <f t="shared" si="32"/>
        <v>0.24328532502919425</v>
      </c>
      <c r="AN112" s="62">
        <v>0</v>
      </c>
      <c r="AO112" s="72" t="s">
        <v>38</v>
      </c>
      <c r="AP112" s="9" t="s">
        <v>38</v>
      </c>
      <c r="AQ112" s="58"/>
      <c r="AR112" s="87"/>
    </row>
    <row r="113" spans="1:44" ht="12.75" customHeight="1">
      <c r="A113" s="59"/>
      <c r="B113" s="60">
        <v>5370084.0499999998</v>
      </c>
      <c r="C113" s="61"/>
      <c r="D113" s="61"/>
      <c r="E113" s="62"/>
      <c r="F113" s="62"/>
      <c r="G113" s="62"/>
      <c r="H113" s="63" t="s">
        <v>150</v>
      </c>
      <c r="I113" s="64">
        <v>0.92</v>
      </c>
      <c r="J113" s="62">
        <f t="shared" si="0"/>
        <v>92</v>
      </c>
      <c r="K113" s="65">
        <v>3002</v>
      </c>
      <c r="L113" s="62">
        <v>2962</v>
      </c>
      <c r="M113" s="62">
        <v>2991</v>
      </c>
      <c r="N113" s="62">
        <f t="shared" si="1"/>
        <v>11</v>
      </c>
      <c r="O113" s="66">
        <f t="shared" si="19"/>
        <v>3.6776997659645604E-3</v>
      </c>
      <c r="P113" s="67">
        <v>3269.1</v>
      </c>
      <c r="Q113" s="62">
        <v>1053</v>
      </c>
      <c r="R113" s="62">
        <v>951</v>
      </c>
      <c r="S113" s="62">
        <f t="shared" si="20"/>
        <v>102</v>
      </c>
      <c r="T113" s="66">
        <f t="shared" si="21"/>
        <v>0.10725552050473186</v>
      </c>
      <c r="U113" s="65">
        <v>1033</v>
      </c>
      <c r="V113" s="62">
        <v>941</v>
      </c>
      <c r="W113" s="62">
        <f t="shared" si="22"/>
        <v>92</v>
      </c>
      <c r="X113" s="66">
        <f t="shared" si="23"/>
        <v>9.7768331562167909E-2</v>
      </c>
      <c r="Y113" s="68">
        <f t="shared" si="24"/>
        <v>11.228260869565217</v>
      </c>
      <c r="Z113" s="69">
        <v>1325</v>
      </c>
      <c r="AA113" s="62">
        <v>1150</v>
      </c>
      <c r="AB113" s="62">
        <v>85</v>
      </c>
      <c r="AC113" s="62">
        <f t="shared" si="25"/>
        <v>1235</v>
      </c>
      <c r="AD113" s="66">
        <f t="shared" si="26"/>
        <v>0.93207547169811322</v>
      </c>
      <c r="AE113" s="61">
        <f t="shared" si="27"/>
        <v>1.1082942588562583</v>
      </c>
      <c r="AF113" s="70">
        <v>60</v>
      </c>
      <c r="AG113" s="66">
        <f t="shared" si="28"/>
        <v>4.5283018867924525E-2</v>
      </c>
      <c r="AH113" s="71">
        <f t="shared" si="29"/>
        <v>0.46207162110127065</v>
      </c>
      <c r="AI113" s="62">
        <v>15</v>
      </c>
      <c r="AJ113" s="62">
        <v>0</v>
      </c>
      <c r="AK113" s="62">
        <f t="shared" si="30"/>
        <v>15</v>
      </c>
      <c r="AL113" s="66">
        <f t="shared" si="31"/>
        <v>1.1320754716981131E-2</v>
      </c>
      <c r="AM113" s="61">
        <f t="shared" si="32"/>
        <v>0.22033387927172307</v>
      </c>
      <c r="AN113" s="62">
        <v>15</v>
      </c>
      <c r="AO113" s="72" t="s">
        <v>38</v>
      </c>
      <c r="AP113" s="9" t="s">
        <v>38</v>
      </c>
      <c r="AQ113" s="58"/>
      <c r="AR113" s="87"/>
    </row>
    <row r="114" spans="1:44" ht="12.75" customHeight="1">
      <c r="A114" s="59"/>
      <c r="B114" s="60">
        <v>5370085.0099999998</v>
      </c>
      <c r="C114" s="61"/>
      <c r="D114" s="61"/>
      <c r="E114" s="62"/>
      <c r="F114" s="62"/>
      <c r="G114" s="62"/>
      <c r="H114" s="63" t="s">
        <v>151</v>
      </c>
      <c r="I114" s="64">
        <v>2.56</v>
      </c>
      <c r="J114" s="62">
        <f t="shared" si="0"/>
        <v>256</v>
      </c>
      <c r="K114" s="65">
        <v>4192</v>
      </c>
      <c r="L114" s="62">
        <v>4283</v>
      </c>
      <c r="M114" s="62">
        <v>4548</v>
      </c>
      <c r="N114" s="62">
        <f t="shared" si="1"/>
        <v>-356</v>
      </c>
      <c r="O114" s="66">
        <f t="shared" si="19"/>
        <v>-7.8276165347405446E-2</v>
      </c>
      <c r="P114" s="67">
        <v>1636.1</v>
      </c>
      <c r="Q114" s="62">
        <v>1439</v>
      </c>
      <c r="R114" s="62">
        <v>1410</v>
      </c>
      <c r="S114" s="62">
        <f t="shared" si="20"/>
        <v>29</v>
      </c>
      <c r="T114" s="66">
        <f t="shared" si="21"/>
        <v>2.0567375886524821E-2</v>
      </c>
      <c r="U114" s="65">
        <v>1428</v>
      </c>
      <c r="V114" s="62">
        <v>1397</v>
      </c>
      <c r="W114" s="62">
        <f t="shared" si="22"/>
        <v>31</v>
      </c>
      <c r="X114" s="66">
        <f t="shared" si="23"/>
        <v>2.2190408017179669E-2</v>
      </c>
      <c r="Y114" s="68">
        <f t="shared" si="24"/>
        <v>5.578125</v>
      </c>
      <c r="Z114" s="69">
        <v>2055</v>
      </c>
      <c r="AA114" s="62">
        <v>1780</v>
      </c>
      <c r="AB114" s="62">
        <v>140</v>
      </c>
      <c r="AC114" s="62">
        <f t="shared" si="25"/>
        <v>1920</v>
      </c>
      <c r="AD114" s="66">
        <f t="shared" si="26"/>
        <v>0.93430656934306566</v>
      </c>
      <c r="AE114" s="61">
        <f t="shared" si="27"/>
        <v>1.1109471692545372</v>
      </c>
      <c r="AF114" s="70">
        <v>100</v>
      </c>
      <c r="AG114" s="66">
        <f t="shared" si="28"/>
        <v>4.8661800486618008E-2</v>
      </c>
      <c r="AH114" s="71">
        <f t="shared" si="29"/>
        <v>0.4965489845573266</v>
      </c>
      <c r="AI114" s="62">
        <v>25</v>
      </c>
      <c r="AJ114" s="62">
        <v>10</v>
      </c>
      <c r="AK114" s="62">
        <f t="shared" si="30"/>
        <v>35</v>
      </c>
      <c r="AL114" s="66">
        <f t="shared" si="31"/>
        <v>1.7031630170316302E-2</v>
      </c>
      <c r="AM114" s="61">
        <f t="shared" si="32"/>
        <v>0.33148365454099454</v>
      </c>
      <c r="AN114" s="62">
        <v>0</v>
      </c>
      <c r="AO114" s="72" t="s">
        <v>38</v>
      </c>
      <c r="AP114" s="9" t="s">
        <v>38</v>
      </c>
      <c r="AQ114" s="58"/>
      <c r="AR114" s="87"/>
    </row>
    <row r="115" spans="1:44" ht="12.75" customHeight="1">
      <c r="A115" s="59"/>
      <c r="B115" s="60">
        <v>5370085.0199999996</v>
      </c>
      <c r="C115" s="61"/>
      <c r="D115" s="61"/>
      <c r="E115" s="62"/>
      <c r="F115" s="62"/>
      <c r="G115" s="62"/>
      <c r="H115" s="63" t="s">
        <v>152</v>
      </c>
      <c r="I115" s="64">
        <v>1.73</v>
      </c>
      <c r="J115" s="62">
        <f t="shared" si="0"/>
        <v>173</v>
      </c>
      <c r="K115" s="65">
        <v>6528</v>
      </c>
      <c r="L115" s="62">
        <v>6637</v>
      </c>
      <c r="M115" s="62">
        <v>6685</v>
      </c>
      <c r="N115" s="62">
        <f t="shared" si="1"/>
        <v>-157</v>
      </c>
      <c r="O115" s="66">
        <f t="shared" si="19"/>
        <v>-2.3485415108451757E-2</v>
      </c>
      <c r="P115" s="67">
        <v>3762.8</v>
      </c>
      <c r="Q115" s="62">
        <v>2249</v>
      </c>
      <c r="R115" s="62">
        <v>2130</v>
      </c>
      <c r="S115" s="62">
        <f t="shared" si="20"/>
        <v>119</v>
      </c>
      <c r="T115" s="66">
        <f t="shared" si="21"/>
        <v>5.5868544600938964E-2</v>
      </c>
      <c r="U115" s="65">
        <v>2233</v>
      </c>
      <c r="V115" s="62">
        <v>2103</v>
      </c>
      <c r="W115" s="62">
        <f t="shared" si="22"/>
        <v>130</v>
      </c>
      <c r="X115" s="66">
        <f t="shared" si="23"/>
        <v>6.1816452686638136E-2</v>
      </c>
      <c r="Y115" s="68">
        <f t="shared" si="24"/>
        <v>12.907514450867051</v>
      </c>
      <c r="Z115" s="69">
        <v>3275</v>
      </c>
      <c r="AA115" s="62">
        <v>2815</v>
      </c>
      <c r="AB115" s="62">
        <v>180</v>
      </c>
      <c r="AC115" s="62">
        <f t="shared" si="25"/>
        <v>2995</v>
      </c>
      <c r="AD115" s="66">
        <f t="shared" si="26"/>
        <v>0.91450381679389314</v>
      </c>
      <c r="AE115" s="61">
        <f t="shared" si="27"/>
        <v>1.0874004955932142</v>
      </c>
      <c r="AF115" s="70">
        <v>175</v>
      </c>
      <c r="AG115" s="66">
        <f t="shared" si="28"/>
        <v>5.3435114503816793E-2</v>
      </c>
      <c r="AH115" s="71">
        <f t="shared" si="29"/>
        <v>0.54525627044711011</v>
      </c>
      <c r="AI115" s="62">
        <v>70</v>
      </c>
      <c r="AJ115" s="62">
        <v>30</v>
      </c>
      <c r="AK115" s="62">
        <f t="shared" si="30"/>
        <v>100</v>
      </c>
      <c r="AL115" s="66">
        <f t="shared" si="31"/>
        <v>3.0534351145038167E-2</v>
      </c>
      <c r="AM115" s="61">
        <f t="shared" si="32"/>
        <v>0.59428476343009273</v>
      </c>
      <c r="AN115" s="62">
        <v>10</v>
      </c>
      <c r="AO115" s="72" t="s">
        <v>38</v>
      </c>
      <c r="AP115" s="9" t="s">
        <v>38</v>
      </c>
      <c r="AQ115" s="58"/>
      <c r="AR115" s="87"/>
    </row>
    <row r="116" spans="1:44" ht="12.75" customHeight="1">
      <c r="A116" s="59"/>
      <c r="B116" s="60">
        <v>5370085.0300000003</v>
      </c>
      <c r="C116" s="61"/>
      <c r="D116" s="61"/>
      <c r="E116" s="62"/>
      <c r="F116" s="62"/>
      <c r="G116" s="62"/>
      <c r="H116" s="63" t="s">
        <v>153</v>
      </c>
      <c r="I116" s="64">
        <v>8.02</v>
      </c>
      <c r="J116" s="62">
        <f t="shared" si="0"/>
        <v>802</v>
      </c>
      <c r="K116" s="65">
        <v>4120</v>
      </c>
      <c r="L116" s="62">
        <v>3606</v>
      </c>
      <c r="M116" s="62">
        <v>2824</v>
      </c>
      <c r="N116" s="62">
        <f t="shared" si="1"/>
        <v>1296</v>
      </c>
      <c r="O116" s="66">
        <f t="shared" si="19"/>
        <v>0.45892351274787535</v>
      </c>
      <c r="P116" s="67">
        <v>513.9</v>
      </c>
      <c r="Q116" s="62">
        <v>1628</v>
      </c>
      <c r="R116" s="62">
        <v>1152</v>
      </c>
      <c r="S116" s="62">
        <f t="shared" si="20"/>
        <v>476</v>
      </c>
      <c r="T116" s="66">
        <f t="shared" si="21"/>
        <v>0.41319444444444442</v>
      </c>
      <c r="U116" s="65">
        <v>1572</v>
      </c>
      <c r="V116" s="62">
        <v>1086</v>
      </c>
      <c r="W116" s="62">
        <f t="shared" si="22"/>
        <v>486</v>
      </c>
      <c r="X116" s="66">
        <f t="shared" si="23"/>
        <v>0.44751381215469616</v>
      </c>
      <c r="Y116" s="68">
        <f t="shared" si="24"/>
        <v>1.9600997506234414</v>
      </c>
      <c r="Z116" s="69">
        <v>1900</v>
      </c>
      <c r="AA116" s="62">
        <v>1690</v>
      </c>
      <c r="AB116" s="62">
        <v>135</v>
      </c>
      <c r="AC116" s="62">
        <f t="shared" si="25"/>
        <v>1825</v>
      </c>
      <c r="AD116" s="66">
        <f t="shared" si="26"/>
        <v>0.96052631578947367</v>
      </c>
      <c r="AE116" s="61">
        <f t="shared" si="27"/>
        <v>1.142124037799612</v>
      </c>
      <c r="AF116" s="70">
        <v>55</v>
      </c>
      <c r="AG116" s="66">
        <f t="shared" si="28"/>
        <v>2.8947368421052631E-2</v>
      </c>
      <c r="AH116" s="71">
        <f t="shared" si="29"/>
        <v>0.29538131041890436</v>
      </c>
      <c r="AI116" s="62">
        <v>15</v>
      </c>
      <c r="AJ116" s="62">
        <v>0</v>
      </c>
      <c r="AK116" s="62">
        <f t="shared" si="30"/>
        <v>15</v>
      </c>
      <c r="AL116" s="66">
        <f t="shared" si="31"/>
        <v>7.8947368421052634E-3</v>
      </c>
      <c r="AM116" s="61">
        <f t="shared" si="32"/>
        <v>0.15365388949212266</v>
      </c>
      <c r="AN116" s="62">
        <v>0</v>
      </c>
      <c r="AO116" s="72" t="s">
        <v>38</v>
      </c>
      <c r="AP116" s="9" t="s">
        <v>38</v>
      </c>
      <c r="AQ116" s="58"/>
      <c r="AR116" s="87"/>
    </row>
    <row r="117" spans="1:44" ht="12.75" customHeight="1">
      <c r="A117" s="59" t="s">
        <v>307</v>
      </c>
      <c r="B117" s="60">
        <v>5370086</v>
      </c>
      <c r="C117" s="61"/>
      <c r="D117" s="61"/>
      <c r="E117" s="62"/>
      <c r="F117" s="62"/>
      <c r="G117" s="62"/>
      <c r="H117" s="63" t="s">
        <v>154</v>
      </c>
      <c r="I117" s="64">
        <v>11.88</v>
      </c>
      <c r="J117" s="62">
        <f t="shared" si="0"/>
        <v>1188</v>
      </c>
      <c r="K117" s="65">
        <v>9719</v>
      </c>
      <c r="L117" s="62">
        <v>8564</v>
      </c>
      <c r="M117" s="62">
        <v>6342</v>
      </c>
      <c r="N117" s="62">
        <f t="shared" si="1"/>
        <v>3377</v>
      </c>
      <c r="O117" s="66">
        <f t="shared" si="19"/>
        <v>0.53248186691895305</v>
      </c>
      <c r="P117" s="67">
        <v>817.9</v>
      </c>
      <c r="Q117" s="62">
        <v>3218</v>
      </c>
      <c r="R117" s="62">
        <v>2196</v>
      </c>
      <c r="S117" s="62">
        <f t="shared" si="20"/>
        <v>1022</v>
      </c>
      <c r="T117" s="66">
        <f t="shared" si="21"/>
        <v>0.46539162112932603</v>
      </c>
      <c r="U117" s="65">
        <v>3181</v>
      </c>
      <c r="V117" s="62">
        <v>2127</v>
      </c>
      <c r="W117" s="62">
        <f t="shared" si="22"/>
        <v>1054</v>
      </c>
      <c r="X117" s="66">
        <f t="shared" si="23"/>
        <v>0.49553361542078045</v>
      </c>
      <c r="Y117" s="68">
        <f t="shared" si="24"/>
        <v>2.6776094276094278</v>
      </c>
      <c r="Z117" s="69">
        <v>4770</v>
      </c>
      <c r="AA117" s="62">
        <v>4230</v>
      </c>
      <c r="AB117" s="62">
        <v>245</v>
      </c>
      <c r="AC117" s="62">
        <f t="shared" si="25"/>
        <v>4475</v>
      </c>
      <c r="AD117" s="66">
        <f t="shared" si="26"/>
        <v>0.93815513626834379</v>
      </c>
      <c r="AE117" s="61">
        <f t="shared" si="27"/>
        <v>1.1155233487138452</v>
      </c>
      <c r="AF117" s="70">
        <v>175</v>
      </c>
      <c r="AG117" s="66">
        <f t="shared" si="28"/>
        <v>3.668763102725367E-2</v>
      </c>
      <c r="AH117" s="71">
        <f t="shared" si="29"/>
        <v>0.3743635819107517</v>
      </c>
      <c r="AI117" s="62">
        <v>50</v>
      </c>
      <c r="AJ117" s="62">
        <v>10</v>
      </c>
      <c r="AK117" s="62">
        <f t="shared" si="30"/>
        <v>60</v>
      </c>
      <c r="AL117" s="66">
        <f t="shared" si="31"/>
        <v>1.2578616352201259E-2</v>
      </c>
      <c r="AM117" s="61">
        <f t="shared" si="32"/>
        <v>0.24481542141302565</v>
      </c>
      <c r="AN117" s="62">
        <v>55</v>
      </c>
      <c r="AO117" s="72" t="s">
        <v>38</v>
      </c>
      <c r="AP117" s="9" t="s">
        <v>38</v>
      </c>
      <c r="AQ117" s="58"/>
      <c r="AR117" s="87"/>
    </row>
    <row r="118" spans="1:44" ht="12.75" customHeight="1">
      <c r="A118" s="59" t="s">
        <v>308</v>
      </c>
      <c r="B118" s="60">
        <v>5370100.0099999998</v>
      </c>
      <c r="C118" s="61">
        <v>5370100</v>
      </c>
      <c r="D118" s="9">
        <v>0.37902798100000001</v>
      </c>
      <c r="E118" s="62">
        <v>5660</v>
      </c>
      <c r="F118" s="62">
        <v>2133</v>
      </c>
      <c r="G118" s="62">
        <v>1980</v>
      </c>
      <c r="H118" s="60"/>
      <c r="I118" s="64">
        <v>33.229999999999997</v>
      </c>
      <c r="J118" s="62">
        <f t="shared" si="0"/>
        <v>3322.9999999999995</v>
      </c>
      <c r="K118" s="65">
        <v>9635</v>
      </c>
      <c r="L118" s="62">
        <v>5446</v>
      </c>
      <c r="M118" s="62">
        <f t="shared" ref="M118:M121" si="36">D118*E118</f>
        <v>2145.2983724599999</v>
      </c>
      <c r="N118" s="62">
        <f t="shared" si="1"/>
        <v>7489.7016275400001</v>
      </c>
      <c r="O118" s="66">
        <f t="shared" si="19"/>
        <v>3.491216757392869</v>
      </c>
      <c r="P118" s="67">
        <v>289.89999999999998</v>
      </c>
      <c r="Q118" s="62">
        <v>3194</v>
      </c>
      <c r="R118" s="62">
        <f t="shared" ref="R118:R121" si="37">D118*F118</f>
        <v>808.46668347299999</v>
      </c>
      <c r="S118" s="62">
        <f t="shared" si="20"/>
        <v>2385.5333165269999</v>
      </c>
      <c r="T118" s="66">
        <f t="shared" si="21"/>
        <v>2.950688464092619</v>
      </c>
      <c r="U118" s="65">
        <v>3150</v>
      </c>
      <c r="V118" s="62">
        <f t="shared" ref="V118:V121" si="38">D118*G118</f>
        <v>750.47540237999999</v>
      </c>
      <c r="W118" s="62">
        <f t="shared" si="22"/>
        <v>2399.5245976199999</v>
      </c>
      <c r="X118" s="66">
        <f t="shared" si="23"/>
        <v>3.1973394331250993</v>
      </c>
      <c r="Y118" s="68">
        <f t="shared" si="24"/>
        <v>0.94793860969003929</v>
      </c>
      <c r="Z118" s="69">
        <v>4905</v>
      </c>
      <c r="AA118" s="62">
        <v>4400</v>
      </c>
      <c r="AB118" s="62">
        <v>285</v>
      </c>
      <c r="AC118" s="62">
        <f t="shared" si="25"/>
        <v>4685</v>
      </c>
      <c r="AD118" s="66">
        <f t="shared" si="26"/>
        <v>0.95514780835881752</v>
      </c>
      <c r="AE118" s="61">
        <f t="shared" si="27"/>
        <v>1.1357286663006154</v>
      </c>
      <c r="AF118" s="70">
        <v>155</v>
      </c>
      <c r="AG118" s="66">
        <f t="shared" si="28"/>
        <v>3.1600407747196739E-2</v>
      </c>
      <c r="AH118" s="71">
        <f t="shared" si="29"/>
        <v>0.32245314027751776</v>
      </c>
      <c r="AI118" s="62">
        <v>25</v>
      </c>
      <c r="AJ118" s="62">
        <v>0</v>
      </c>
      <c r="AK118" s="62">
        <f t="shared" si="30"/>
        <v>25</v>
      </c>
      <c r="AL118" s="66">
        <f t="shared" si="31"/>
        <v>5.0968399592252805E-3</v>
      </c>
      <c r="AM118" s="61">
        <f t="shared" si="32"/>
        <v>9.9198909288152601E-2</v>
      </c>
      <c r="AN118" s="62">
        <v>30</v>
      </c>
      <c r="AO118" s="72" t="s">
        <v>38</v>
      </c>
      <c r="AP118" s="11" t="s">
        <v>134</v>
      </c>
      <c r="AQ118" s="127" t="s">
        <v>279</v>
      </c>
      <c r="AR118" s="87"/>
    </row>
    <row r="119" spans="1:44" ht="12.75" customHeight="1">
      <c r="A119" s="116" t="s">
        <v>309</v>
      </c>
      <c r="B119" s="117">
        <v>5370100.0199999996</v>
      </c>
      <c r="C119" s="22">
        <v>5370100</v>
      </c>
      <c r="D119" s="11">
        <v>0.62056065299999996</v>
      </c>
      <c r="E119" s="23">
        <v>5660</v>
      </c>
      <c r="F119" s="23">
        <v>2133</v>
      </c>
      <c r="G119" s="23">
        <v>1980</v>
      </c>
      <c r="H119" s="117"/>
      <c r="I119" s="25">
        <v>77.55</v>
      </c>
      <c r="J119" s="23">
        <f t="shared" si="0"/>
        <v>7755</v>
      </c>
      <c r="K119" s="119">
        <v>7891</v>
      </c>
      <c r="L119" s="23">
        <v>6229</v>
      </c>
      <c r="M119" s="23">
        <f t="shared" si="36"/>
        <v>3512.37329598</v>
      </c>
      <c r="N119" s="23">
        <f t="shared" si="1"/>
        <v>4378.62670402</v>
      </c>
      <c r="O119" s="120">
        <f t="shared" si="19"/>
        <v>1.2466290838253009</v>
      </c>
      <c r="P119" s="121">
        <v>101.8</v>
      </c>
      <c r="Q119" s="23">
        <v>2732</v>
      </c>
      <c r="R119" s="23">
        <f t="shared" si="37"/>
        <v>1323.6558728489999</v>
      </c>
      <c r="S119" s="23">
        <f t="shared" si="20"/>
        <v>1408.3441271510001</v>
      </c>
      <c r="T119" s="120">
        <f t="shared" si="21"/>
        <v>1.0639805677889069</v>
      </c>
      <c r="U119" s="119">
        <v>2671</v>
      </c>
      <c r="V119" s="23">
        <f t="shared" si="38"/>
        <v>1228.7100929399999</v>
      </c>
      <c r="W119" s="23">
        <f t="shared" si="22"/>
        <v>1442.2899070600001</v>
      </c>
      <c r="X119" s="120">
        <f t="shared" si="23"/>
        <v>1.1738244158220892</v>
      </c>
      <c r="Y119" s="122">
        <f t="shared" si="24"/>
        <v>0.34442295293359121</v>
      </c>
      <c r="Z119" s="123">
        <v>3875</v>
      </c>
      <c r="AA119" s="23">
        <v>3585</v>
      </c>
      <c r="AB119" s="23">
        <v>180</v>
      </c>
      <c r="AC119" s="23">
        <f t="shared" si="25"/>
        <v>3765</v>
      </c>
      <c r="AD119" s="120">
        <f t="shared" si="26"/>
        <v>0.9716129032258064</v>
      </c>
      <c r="AE119" s="22">
        <f t="shared" si="27"/>
        <v>1.1553066625752753</v>
      </c>
      <c r="AF119" s="124">
        <v>35</v>
      </c>
      <c r="AG119" s="120">
        <f t="shared" si="28"/>
        <v>9.0322580645161299E-3</v>
      </c>
      <c r="AH119" s="125">
        <f t="shared" si="29"/>
        <v>9.2165898617511524E-2</v>
      </c>
      <c r="AI119" s="23">
        <v>55</v>
      </c>
      <c r="AJ119" s="23">
        <v>0</v>
      </c>
      <c r="AK119" s="23">
        <f t="shared" si="30"/>
        <v>55</v>
      </c>
      <c r="AL119" s="120">
        <f t="shared" si="31"/>
        <v>1.4193548387096775E-2</v>
      </c>
      <c r="AM119" s="22">
        <f t="shared" si="32"/>
        <v>0.27624656261379477</v>
      </c>
      <c r="AN119" s="23">
        <v>15</v>
      </c>
      <c r="AO119" s="126" t="s">
        <v>134</v>
      </c>
      <c r="AP119" s="11" t="s">
        <v>134</v>
      </c>
      <c r="AQ119" s="127" t="s">
        <v>279</v>
      </c>
      <c r="AR119" s="87"/>
    </row>
    <row r="120" spans="1:44" ht="12.75" customHeight="1">
      <c r="A120" s="59" t="s">
        <v>310</v>
      </c>
      <c r="B120" s="60">
        <v>5370101.0099999998</v>
      </c>
      <c r="C120" s="61">
        <v>5370101</v>
      </c>
      <c r="D120" s="9">
        <v>0.57431956799999995</v>
      </c>
      <c r="E120" s="62">
        <v>9633</v>
      </c>
      <c r="F120" s="62">
        <v>3806</v>
      </c>
      <c r="G120" s="62">
        <v>3703</v>
      </c>
      <c r="H120" s="60"/>
      <c r="I120" s="64">
        <v>27.69</v>
      </c>
      <c r="J120" s="62">
        <f t="shared" si="0"/>
        <v>2769</v>
      </c>
      <c r="K120" s="65">
        <v>7821</v>
      </c>
      <c r="L120" s="62">
        <v>6862</v>
      </c>
      <c r="M120" s="62">
        <f t="shared" si="36"/>
        <v>5532.4203985439999</v>
      </c>
      <c r="N120" s="62">
        <f t="shared" si="1"/>
        <v>2288.5796014560001</v>
      </c>
      <c r="O120" s="66">
        <f t="shared" si="19"/>
        <v>0.41366697333020808</v>
      </c>
      <c r="P120" s="67">
        <v>282.39999999999998</v>
      </c>
      <c r="Q120" s="62">
        <v>3256</v>
      </c>
      <c r="R120" s="62">
        <f t="shared" si="37"/>
        <v>2185.8602758079996</v>
      </c>
      <c r="S120" s="62">
        <f t="shared" si="20"/>
        <v>1070.1397241920004</v>
      </c>
      <c r="T120" s="66">
        <f t="shared" si="21"/>
        <v>0.48957370973605574</v>
      </c>
      <c r="U120" s="65">
        <v>3230</v>
      </c>
      <c r="V120" s="62">
        <f t="shared" si="38"/>
        <v>2126.7053603039999</v>
      </c>
      <c r="W120" s="62">
        <f t="shared" si="22"/>
        <v>1103.2946396960001</v>
      </c>
      <c r="X120" s="66">
        <f t="shared" si="23"/>
        <v>0.51878114396546715</v>
      </c>
      <c r="Y120" s="68">
        <f t="shared" si="24"/>
        <v>1.1664860960635608</v>
      </c>
      <c r="Z120" s="69">
        <v>2910</v>
      </c>
      <c r="AA120" s="62">
        <v>2630</v>
      </c>
      <c r="AB120" s="62">
        <v>165</v>
      </c>
      <c r="AC120" s="62">
        <f t="shared" si="25"/>
        <v>2795</v>
      </c>
      <c r="AD120" s="66">
        <f t="shared" si="26"/>
        <v>0.96048109965635742</v>
      </c>
      <c r="AE120" s="61">
        <f t="shared" si="27"/>
        <v>1.1420702730753358</v>
      </c>
      <c r="AF120" s="70">
        <v>80</v>
      </c>
      <c r="AG120" s="66">
        <f t="shared" si="28"/>
        <v>2.7491408934707903E-2</v>
      </c>
      <c r="AH120" s="71">
        <f t="shared" si="29"/>
        <v>0.28052458096640714</v>
      </c>
      <c r="AI120" s="62">
        <v>20</v>
      </c>
      <c r="AJ120" s="62">
        <v>0</v>
      </c>
      <c r="AK120" s="62">
        <f t="shared" si="30"/>
        <v>20</v>
      </c>
      <c r="AL120" s="66">
        <f t="shared" si="31"/>
        <v>6.8728522336769758E-3</v>
      </c>
      <c r="AM120" s="61">
        <f t="shared" si="32"/>
        <v>0.13376512716381814</v>
      </c>
      <c r="AN120" s="62">
        <v>15</v>
      </c>
      <c r="AO120" s="72" t="s">
        <v>38</v>
      </c>
      <c r="AP120" s="11" t="s">
        <v>134</v>
      </c>
      <c r="AQ120" s="58" t="s">
        <v>279</v>
      </c>
      <c r="AR120" s="87"/>
    </row>
    <row r="121" spans="1:44" ht="12.75" customHeight="1">
      <c r="A121" s="116"/>
      <c r="B121" s="117">
        <v>5370101.0199999996</v>
      </c>
      <c r="C121" s="22">
        <v>5370101</v>
      </c>
      <c r="D121" s="11">
        <v>0.42505414400000002</v>
      </c>
      <c r="E121" s="23">
        <v>9633</v>
      </c>
      <c r="F121" s="23">
        <v>3806</v>
      </c>
      <c r="G121" s="23">
        <v>3703</v>
      </c>
      <c r="H121" s="117"/>
      <c r="I121" s="25">
        <v>65.06</v>
      </c>
      <c r="J121" s="23">
        <f t="shared" si="0"/>
        <v>6506</v>
      </c>
      <c r="K121" s="119">
        <v>4514</v>
      </c>
      <c r="L121" s="23">
        <v>3901</v>
      </c>
      <c r="M121" s="23">
        <f t="shared" si="36"/>
        <v>4094.5465691520003</v>
      </c>
      <c r="N121" s="23">
        <f t="shared" si="1"/>
        <v>419.4534308479997</v>
      </c>
      <c r="O121" s="120">
        <f t="shared" si="19"/>
        <v>0.1024419734307407</v>
      </c>
      <c r="P121" s="121">
        <v>69.400000000000006</v>
      </c>
      <c r="Q121" s="23">
        <v>1554</v>
      </c>
      <c r="R121" s="23">
        <f t="shared" si="37"/>
        <v>1617.7560720640001</v>
      </c>
      <c r="S121" s="23">
        <f t="shared" si="20"/>
        <v>-63.756072064000136</v>
      </c>
      <c r="T121" s="120">
        <f t="shared" si="21"/>
        <v>-3.9410188695912299E-2</v>
      </c>
      <c r="U121" s="119">
        <v>1510</v>
      </c>
      <c r="V121" s="23">
        <f t="shared" si="38"/>
        <v>1573.9754952320002</v>
      </c>
      <c r="W121" s="23">
        <f t="shared" si="22"/>
        <v>-63.975495232000185</v>
      </c>
      <c r="X121" s="120">
        <f t="shared" si="23"/>
        <v>-4.0645801301099897E-2</v>
      </c>
      <c r="Y121" s="122">
        <f t="shared" si="24"/>
        <v>0.23209345219797112</v>
      </c>
      <c r="Z121" s="123">
        <v>2340</v>
      </c>
      <c r="AA121" s="23">
        <v>2005</v>
      </c>
      <c r="AB121" s="23">
        <v>155</v>
      </c>
      <c r="AC121" s="23">
        <f t="shared" si="25"/>
        <v>2160</v>
      </c>
      <c r="AD121" s="120">
        <f t="shared" si="26"/>
        <v>0.92307692307692313</v>
      </c>
      <c r="AE121" s="22">
        <f t="shared" si="27"/>
        <v>1.0975944388548433</v>
      </c>
      <c r="AF121" s="124">
        <v>75</v>
      </c>
      <c r="AG121" s="120">
        <f t="shared" si="28"/>
        <v>3.2051282051282048E-2</v>
      </c>
      <c r="AH121" s="125">
        <f t="shared" si="29"/>
        <v>0.32705389848246985</v>
      </c>
      <c r="AI121" s="23">
        <v>70</v>
      </c>
      <c r="AJ121" s="23">
        <v>0</v>
      </c>
      <c r="AK121" s="23">
        <f t="shared" si="30"/>
        <v>70</v>
      </c>
      <c r="AL121" s="120">
        <f t="shared" si="31"/>
        <v>2.9914529914529916E-2</v>
      </c>
      <c r="AM121" s="22">
        <f t="shared" si="32"/>
        <v>0.5822212906681572</v>
      </c>
      <c r="AN121" s="23">
        <v>35</v>
      </c>
      <c r="AO121" s="126" t="s">
        <v>134</v>
      </c>
      <c r="AP121" s="11" t="s">
        <v>134</v>
      </c>
      <c r="AQ121" s="58" t="s">
        <v>279</v>
      </c>
      <c r="AR121" s="87"/>
    </row>
    <row r="122" spans="1:44" ht="12.75" customHeight="1">
      <c r="A122" s="116"/>
      <c r="B122" s="117">
        <v>5370120.0199999996</v>
      </c>
      <c r="C122" s="22"/>
      <c r="D122" s="22"/>
      <c r="E122" s="23"/>
      <c r="F122" s="23"/>
      <c r="G122" s="23"/>
      <c r="H122" s="118" t="s">
        <v>158</v>
      </c>
      <c r="I122" s="25">
        <v>76.94</v>
      </c>
      <c r="J122" s="23">
        <f t="shared" si="0"/>
        <v>7694</v>
      </c>
      <c r="K122" s="119">
        <v>2163</v>
      </c>
      <c r="L122" s="23">
        <v>2203</v>
      </c>
      <c r="M122" s="23">
        <v>2175</v>
      </c>
      <c r="N122" s="23">
        <f t="shared" si="1"/>
        <v>-12</v>
      </c>
      <c r="O122" s="120">
        <f t="shared" si="19"/>
        <v>-5.5172413793103444E-3</v>
      </c>
      <c r="P122" s="121">
        <v>28.1</v>
      </c>
      <c r="Q122" s="23">
        <v>712</v>
      </c>
      <c r="R122" s="23">
        <v>719</v>
      </c>
      <c r="S122" s="23">
        <f t="shared" si="20"/>
        <v>-7</v>
      </c>
      <c r="T122" s="120">
        <f t="shared" si="21"/>
        <v>-9.7357440890125171E-3</v>
      </c>
      <c r="U122" s="119">
        <v>692</v>
      </c>
      <c r="V122" s="23">
        <v>700</v>
      </c>
      <c r="W122" s="23">
        <f t="shared" si="22"/>
        <v>-8</v>
      </c>
      <c r="X122" s="120">
        <f t="shared" si="23"/>
        <v>-1.1428571428571429E-2</v>
      </c>
      <c r="Y122" s="122">
        <f t="shared" si="24"/>
        <v>8.994021315310631E-2</v>
      </c>
      <c r="Z122" s="123">
        <v>975</v>
      </c>
      <c r="AA122" s="23">
        <v>830</v>
      </c>
      <c r="AB122" s="23">
        <v>50</v>
      </c>
      <c r="AC122" s="23">
        <f t="shared" si="25"/>
        <v>880</v>
      </c>
      <c r="AD122" s="120">
        <f t="shared" si="26"/>
        <v>0.90256410256410258</v>
      </c>
      <c r="AE122" s="22">
        <f t="shared" si="27"/>
        <v>1.0732034513247355</v>
      </c>
      <c r="AF122" s="124">
        <v>10</v>
      </c>
      <c r="AG122" s="120">
        <f t="shared" si="28"/>
        <v>1.0256410256410256E-2</v>
      </c>
      <c r="AH122" s="125">
        <f t="shared" si="29"/>
        <v>0.10465724751439037</v>
      </c>
      <c r="AI122" s="23">
        <v>30</v>
      </c>
      <c r="AJ122" s="23">
        <v>0</v>
      </c>
      <c r="AK122" s="23">
        <f t="shared" si="30"/>
        <v>30</v>
      </c>
      <c r="AL122" s="120">
        <f t="shared" si="31"/>
        <v>3.0769230769230771E-2</v>
      </c>
      <c r="AM122" s="22">
        <f t="shared" si="32"/>
        <v>0.59885618468724733</v>
      </c>
      <c r="AN122" s="23">
        <v>50</v>
      </c>
      <c r="AO122" s="126" t="s">
        <v>134</v>
      </c>
      <c r="AP122" s="11" t="s">
        <v>134</v>
      </c>
      <c r="AQ122" s="58"/>
      <c r="AR122" s="87"/>
    </row>
    <row r="123" spans="1:44" ht="12.75" customHeight="1">
      <c r="A123" s="59"/>
      <c r="B123" s="60">
        <v>5370120.0300000003</v>
      </c>
      <c r="C123" s="61">
        <v>5370120.0099999998</v>
      </c>
      <c r="D123" s="9">
        <v>0.79594829300000003</v>
      </c>
      <c r="E123" s="62">
        <v>7116</v>
      </c>
      <c r="F123" s="62">
        <v>2290</v>
      </c>
      <c r="G123" s="62">
        <v>2187</v>
      </c>
      <c r="H123" s="60"/>
      <c r="I123" s="64">
        <v>2.31</v>
      </c>
      <c r="J123" s="62">
        <f t="shared" si="0"/>
        <v>231</v>
      </c>
      <c r="K123" s="65">
        <v>6871</v>
      </c>
      <c r="L123" s="62">
        <v>5475</v>
      </c>
      <c r="M123" s="62">
        <f t="shared" ref="M123:M124" si="39">D123*E123</f>
        <v>5663.9680529880006</v>
      </c>
      <c r="N123" s="62">
        <f t="shared" si="1"/>
        <v>1207.0319470119994</v>
      </c>
      <c r="O123" s="66">
        <f t="shared" si="19"/>
        <v>0.21310712484955405</v>
      </c>
      <c r="P123" s="67">
        <v>2973.9</v>
      </c>
      <c r="Q123" s="62">
        <v>2206</v>
      </c>
      <c r="R123" s="62">
        <f t="shared" ref="R123:R124" si="40">D123*F123</f>
        <v>1822.7215909700001</v>
      </c>
      <c r="S123" s="62">
        <f t="shared" si="20"/>
        <v>383.27840902999992</v>
      </c>
      <c r="T123" s="66">
        <f t="shared" si="21"/>
        <v>0.21027808686132377</v>
      </c>
      <c r="U123" s="65">
        <v>2185</v>
      </c>
      <c r="V123" s="62">
        <f t="shared" ref="V123:V124" si="41">D123*G123</f>
        <v>1740.7389167910001</v>
      </c>
      <c r="W123" s="62">
        <f t="shared" si="22"/>
        <v>444.26108320899993</v>
      </c>
      <c r="X123" s="66">
        <f t="shared" si="23"/>
        <v>0.25521408117190941</v>
      </c>
      <c r="Y123" s="68">
        <f t="shared" si="24"/>
        <v>9.4588744588744582</v>
      </c>
      <c r="Z123" s="69">
        <v>3155</v>
      </c>
      <c r="AA123" s="62">
        <v>2735</v>
      </c>
      <c r="AB123" s="62">
        <v>210</v>
      </c>
      <c r="AC123" s="62">
        <f t="shared" si="25"/>
        <v>2945</v>
      </c>
      <c r="AD123" s="66">
        <f t="shared" si="26"/>
        <v>0.93343898573692552</v>
      </c>
      <c r="AE123" s="61">
        <f t="shared" si="27"/>
        <v>1.109915559734751</v>
      </c>
      <c r="AF123" s="70">
        <v>130</v>
      </c>
      <c r="AG123" s="66">
        <f t="shared" si="28"/>
        <v>4.1204437400950873E-2</v>
      </c>
      <c r="AH123" s="71">
        <f t="shared" si="29"/>
        <v>0.42045344286684561</v>
      </c>
      <c r="AI123" s="62">
        <v>45</v>
      </c>
      <c r="AJ123" s="62">
        <v>0</v>
      </c>
      <c r="AK123" s="62">
        <f t="shared" si="30"/>
        <v>45</v>
      </c>
      <c r="AL123" s="66">
        <f t="shared" si="31"/>
        <v>1.4263074484944533E-2</v>
      </c>
      <c r="AM123" s="61">
        <f t="shared" si="32"/>
        <v>0.277599736958827</v>
      </c>
      <c r="AN123" s="62">
        <v>30</v>
      </c>
      <c r="AO123" s="72" t="s">
        <v>38</v>
      </c>
      <c r="AP123" s="9" t="s">
        <v>38</v>
      </c>
      <c r="AQ123" s="58" t="s">
        <v>311</v>
      </c>
      <c r="AR123" s="87"/>
    </row>
    <row r="124" spans="1:44" ht="12.75" customHeight="1">
      <c r="A124" s="59" t="s">
        <v>312</v>
      </c>
      <c r="B124" s="60">
        <v>5370120.04</v>
      </c>
      <c r="C124" s="61">
        <v>5370120.0099999998</v>
      </c>
      <c r="D124" s="9">
        <v>0.204051707</v>
      </c>
      <c r="E124" s="62">
        <v>7116</v>
      </c>
      <c r="F124" s="62">
        <v>2290</v>
      </c>
      <c r="G124" s="62">
        <v>2187</v>
      </c>
      <c r="H124" s="60"/>
      <c r="I124" s="64">
        <v>3.28</v>
      </c>
      <c r="J124" s="62">
        <f t="shared" si="0"/>
        <v>328</v>
      </c>
      <c r="K124" s="65">
        <v>6049</v>
      </c>
      <c r="L124" s="62">
        <v>4056</v>
      </c>
      <c r="M124" s="62">
        <f t="shared" si="39"/>
        <v>1452.031947012</v>
      </c>
      <c r="N124" s="62">
        <f t="shared" si="1"/>
        <v>4596.9680529879997</v>
      </c>
      <c r="O124" s="66">
        <f t="shared" si="19"/>
        <v>3.1658863032922024</v>
      </c>
      <c r="P124" s="67">
        <v>1847</v>
      </c>
      <c r="Q124" s="62">
        <v>1878</v>
      </c>
      <c r="R124" s="62">
        <f t="shared" si="40"/>
        <v>467.27840902999998</v>
      </c>
      <c r="S124" s="62">
        <f t="shared" si="20"/>
        <v>1410.7215909700001</v>
      </c>
      <c r="T124" s="66">
        <f t="shared" si="21"/>
        <v>3.0190172790102734</v>
      </c>
      <c r="U124" s="65">
        <v>1844</v>
      </c>
      <c r="V124" s="62">
        <f t="shared" si="41"/>
        <v>446.26108320899999</v>
      </c>
      <c r="W124" s="62">
        <f t="shared" si="22"/>
        <v>1397.7389167910001</v>
      </c>
      <c r="X124" s="66">
        <f t="shared" si="23"/>
        <v>3.1321102587302891</v>
      </c>
      <c r="Y124" s="68">
        <f t="shared" si="24"/>
        <v>5.6219512195121952</v>
      </c>
      <c r="Z124" s="69">
        <v>2705</v>
      </c>
      <c r="AA124" s="62">
        <v>2275</v>
      </c>
      <c r="AB124" s="62">
        <v>220</v>
      </c>
      <c r="AC124" s="62">
        <f t="shared" si="25"/>
        <v>2495</v>
      </c>
      <c r="AD124" s="66">
        <f t="shared" si="26"/>
        <v>0.922365988909427</v>
      </c>
      <c r="AE124" s="61">
        <f t="shared" si="27"/>
        <v>1.0967490950171546</v>
      </c>
      <c r="AF124" s="70">
        <v>155</v>
      </c>
      <c r="AG124" s="66">
        <f t="shared" si="28"/>
        <v>5.730129390018484E-2</v>
      </c>
      <c r="AH124" s="71">
        <f t="shared" si="29"/>
        <v>0.58470708061413101</v>
      </c>
      <c r="AI124" s="62">
        <v>35</v>
      </c>
      <c r="AJ124" s="62">
        <v>0</v>
      </c>
      <c r="AK124" s="62">
        <f t="shared" si="30"/>
        <v>35</v>
      </c>
      <c r="AL124" s="66">
        <f t="shared" si="31"/>
        <v>1.2939001848428836E-2</v>
      </c>
      <c r="AM124" s="61">
        <f t="shared" si="32"/>
        <v>0.25182954161986837</v>
      </c>
      <c r="AN124" s="62">
        <v>15</v>
      </c>
      <c r="AO124" s="72" t="s">
        <v>38</v>
      </c>
      <c r="AP124" s="9" t="s">
        <v>38</v>
      </c>
      <c r="AQ124" s="58" t="s">
        <v>279</v>
      </c>
      <c r="AR124" s="87"/>
    </row>
    <row r="125" spans="1:44" ht="12.75" customHeight="1">
      <c r="A125" s="116"/>
      <c r="B125" s="117">
        <v>5370121</v>
      </c>
      <c r="C125" s="22"/>
      <c r="D125" s="22"/>
      <c r="E125" s="23"/>
      <c r="F125" s="23"/>
      <c r="G125" s="23"/>
      <c r="H125" s="118" t="s">
        <v>159</v>
      </c>
      <c r="I125" s="25">
        <v>63.23</v>
      </c>
      <c r="J125" s="23">
        <f t="shared" si="0"/>
        <v>6323</v>
      </c>
      <c r="K125" s="119">
        <v>1812</v>
      </c>
      <c r="L125" s="23">
        <v>1791</v>
      </c>
      <c r="M125" s="23">
        <v>1811</v>
      </c>
      <c r="N125" s="23">
        <f t="shared" si="1"/>
        <v>1</v>
      </c>
      <c r="O125" s="120">
        <f t="shared" si="19"/>
        <v>5.5218111540585317E-4</v>
      </c>
      <c r="P125" s="121">
        <v>28.7</v>
      </c>
      <c r="Q125" s="23">
        <v>665</v>
      </c>
      <c r="R125" s="23">
        <v>609</v>
      </c>
      <c r="S125" s="23">
        <f t="shared" si="20"/>
        <v>56</v>
      </c>
      <c r="T125" s="120">
        <f t="shared" si="21"/>
        <v>9.1954022988505746E-2</v>
      </c>
      <c r="U125" s="119">
        <v>632</v>
      </c>
      <c r="V125" s="23">
        <v>584</v>
      </c>
      <c r="W125" s="23">
        <f t="shared" si="22"/>
        <v>48</v>
      </c>
      <c r="X125" s="120">
        <f t="shared" si="23"/>
        <v>8.2191780821917804E-2</v>
      </c>
      <c r="Y125" s="122">
        <f t="shared" si="24"/>
        <v>9.9952554167325638E-2</v>
      </c>
      <c r="Z125" s="123">
        <v>800</v>
      </c>
      <c r="AA125" s="23">
        <v>705</v>
      </c>
      <c r="AB125" s="23">
        <v>45</v>
      </c>
      <c r="AC125" s="23">
        <f t="shared" si="25"/>
        <v>750</v>
      </c>
      <c r="AD125" s="120">
        <f t="shared" si="26"/>
        <v>0.9375</v>
      </c>
      <c r="AE125" s="22">
        <f t="shared" si="27"/>
        <v>1.1147443519619502</v>
      </c>
      <c r="AF125" s="124">
        <v>10</v>
      </c>
      <c r="AG125" s="120">
        <f t="shared" si="28"/>
        <v>1.2500000000000001E-2</v>
      </c>
      <c r="AH125" s="125">
        <f t="shared" si="29"/>
        <v>0.12755102040816327</v>
      </c>
      <c r="AI125" s="23">
        <v>20</v>
      </c>
      <c r="AJ125" s="23">
        <v>0</v>
      </c>
      <c r="AK125" s="23">
        <f t="shared" si="30"/>
        <v>20</v>
      </c>
      <c r="AL125" s="120">
        <f t="shared" si="31"/>
        <v>2.5000000000000001E-2</v>
      </c>
      <c r="AM125" s="22">
        <f t="shared" si="32"/>
        <v>0.48657065005838851</v>
      </c>
      <c r="AN125" s="23">
        <v>15</v>
      </c>
      <c r="AO125" s="126" t="s">
        <v>134</v>
      </c>
      <c r="AP125" s="11" t="s">
        <v>134</v>
      </c>
      <c r="AQ125" s="58"/>
      <c r="AR125" s="87"/>
    </row>
    <row r="126" spans="1:44" ht="12.75" customHeight="1">
      <c r="A126" s="59"/>
      <c r="B126" s="60">
        <v>5370122.0099999998</v>
      </c>
      <c r="C126" s="61"/>
      <c r="D126" s="61"/>
      <c r="E126" s="62"/>
      <c r="F126" s="62"/>
      <c r="G126" s="62"/>
      <c r="H126" s="63" t="s">
        <v>160</v>
      </c>
      <c r="I126" s="64">
        <v>2.83</v>
      </c>
      <c r="J126" s="62">
        <f t="shared" si="0"/>
        <v>283</v>
      </c>
      <c r="K126" s="65">
        <v>5386</v>
      </c>
      <c r="L126" s="62">
        <v>5574</v>
      </c>
      <c r="M126" s="62">
        <v>4835</v>
      </c>
      <c r="N126" s="62">
        <f t="shared" si="1"/>
        <v>551</v>
      </c>
      <c r="O126" s="66">
        <f t="shared" si="19"/>
        <v>0.1139607032057911</v>
      </c>
      <c r="P126" s="67">
        <v>1902</v>
      </c>
      <c r="Q126" s="62">
        <v>1991</v>
      </c>
      <c r="R126" s="62">
        <v>1647</v>
      </c>
      <c r="S126" s="62">
        <f t="shared" si="20"/>
        <v>344</v>
      </c>
      <c r="T126" s="66">
        <f t="shared" si="21"/>
        <v>0.20886460230722526</v>
      </c>
      <c r="U126" s="65">
        <v>1977</v>
      </c>
      <c r="V126" s="62">
        <v>1616</v>
      </c>
      <c r="W126" s="62">
        <f t="shared" si="22"/>
        <v>361</v>
      </c>
      <c r="X126" s="66">
        <f t="shared" si="23"/>
        <v>0.2233910891089109</v>
      </c>
      <c r="Y126" s="68">
        <f t="shared" si="24"/>
        <v>6.9858657243816253</v>
      </c>
      <c r="Z126" s="69">
        <v>2730</v>
      </c>
      <c r="AA126" s="62">
        <v>2385</v>
      </c>
      <c r="AB126" s="62">
        <v>185</v>
      </c>
      <c r="AC126" s="62">
        <f t="shared" si="25"/>
        <v>2570</v>
      </c>
      <c r="AD126" s="66">
        <f t="shared" si="26"/>
        <v>0.94139194139194138</v>
      </c>
      <c r="AE126" s="61">
        <f t="shared" si="27"/>
        <v>1.1193721062924393</v>
      </c>
      <c r="AF126" s="70">
        <v>95</v>
      </c>
      <c r="AG126" s="66">
        <f t="shared" si="28"/>
        <v>3.47985347985348E-2</v>
      </c>
      <c r="AH126" s="71">
        <f t="shared" si="29"/>
        <v>0.35508708978096731</v>
      </c>
      <c r="AI126" s="62">
        <v>45</v>
      </c>
      <c r="AJ126" s="62">
        <v>10</v>
      </c>
      <c r="AK126" s="62">
        <f t="shared" si="30"/>
        <v>55</v>
      </c>
      <c r="AL126" s="66">
        <f t="shared" si="31"/>
        <v>2.0146520146520148E-2</v>
      </c>
      <c r="AM126" s="61">
        <f t="shared" si="32"/>
        <v>0.39210821616426911</v>
      </c>
      <c r="AN126" s="62">
        <v>15</v>
      </c>
      <c r="AO126" s="72" t="s">
        <v>38</v>
      </c>
      <c r="AP126" s="9" t="s">
        <v>38</v>
      </c>
      <c r="AQ126" s="58"/>
      <c r="AR126" s="87"/>
    </row>
    <row r="127" spans="1:44" ht="12.75" customHeight="1">
      <c r="A127" s="59"/>
      <c r="B127" s="60">
        <v>5370122.0199999996</v>
      </c>
      <c r="C127" s="61"/>
      <c r="D127" s="61"/>
      <c r="E127" s="62"/>
      <c r="F127" s="62"/>
      <c r="G127" s="62"/>
      <c r="H127" s="63" t="s">
        <v>161</v>
      </c>
      <c r="I127" s="64">
        <v>6</v>
      </c>
      <c r="J127" s="62">
        <f t="shared" si="0"/>
        <v>600</v>
      </c>
      <c r="K127" s="65">
        <v>6724</v>
      </c>
      <c r="L127" s="62">
        <v>6741</v>
      </c>
      <c r="M127" s="62">
        <v>6394</v>
      </c>
      <c r="N127" s="62">
        <f t="shared" si="1"/>
        <v>330</v>
      </c>
      <c r="O127" s="66">
        <f t="shared" si="19"/>
        <v>5.1610885204879574E-2</v>
      </c>
      <c r="P127" s="67">
        <v>1120.3</v>
      </c>
      <c r="Q127" s="62">
        <v>2311</v>
      </c>
      <c r="R127" s="62">
        <v>2117</v>
      </c>
      <c r="S127" s="62">
        <f t="shared" si="20"/>
        <v>194</v>
      </c>
      <c r="T127" s="66">
        <f t="shared" si="21"/>
        <v>9.1639111950873875E-2</v>
      </c>
      <c r="U127" s="65">
        <v>2295</v>
      </c>
      <c r="V127" s="62">
        <v>2084</v>
      </c>
      <c r="W127" s="62">
        <f t="shared" si="22"/>
        <v>211</v>
      </c>
      <c r="X127" s="66">
        <f t="shared" si="23"/>
        <v>0.10124760076775433</v>
      </c>
      <c r="Y127" s="68">
        <f t="shared" si="24"/>
        <v>3.8250000000000002</v>
      </c>
      <c r="Z127" s="69">
        <v>3020</v>
      </c>
      <c r="AA127" s="62">
        <v>2645</v>
      </c>
      <c r="AB127" s="62">
        <v>200</v>
      </c>
      <c r="AC127" s="62">
        <f t="shared" si="25"/>
        <v>2845</v>
      </c>
      <c r="AD127" s="66">
        <f t="shared" si="26"/>
        <v>0.94205298013245031</v>
      </c>
      <c r="AE127" s="61">
        <f t="shared" si="27"/>
        <v>1.1201581214416769</v>
      </c>
      <c r="AF127" s="70">
        <v>95</v>
      </c>
      <c r="AG127" s="66">
        <f t="shared" si="28"/>
        <v>3.1456953642384107E-2</v>
      </c>
      <c r="AH127" s="71">
        <f t="shared" si="29"/>
        <v>0.32098932288147047</v>
      </c>
      <c r="AI127" s="62">
        <v>50</v>
      </c>
      <c r="AJ127" s="62">
        <v>10</v>
      </c>
      <c r="AK127" s="62">
        <f t="shared" si="30"/>
        <v>60</v>
      </c>
      <c r="AL127" s="66">
        <f t="shared" si="31"/>
        <v>1.9867549668874173E-2</v>
      </c>
      <c r="AM127" s="61">
        <f t="shared" si="32"/>
        <v>0.38667866229805709</v>
      </c>
      <c r="AN127" s="62">
        <v>30</v>
      </c>
      <c r="AO127" s="72" t="s">
        <v>38</v>
      </c>
      <c r="AP127" s="9" t="s">
        <v>38</v>
      </c>
      <c r="AQ127" s="58"/>
      <c r="AR127" s="87"/>
    </row>
    <row r="128" spans="1:44" ht="12.75" customHeight="1">
      <c r="A128" s="59"/>
      <c r="B128" s="60">
        <v>5370123</v>
      </c>
      <c r="C128" s="61"/>
      <c r="D128" s="61"/>
      <c r="E128" s="62"/>
      <c r="F128" s="62"/>
      <c r="G128" s="62"/>
      <c r="H128" s="63" t="s">
        <v>162</v>
      </c>
      <c r="I128" s="64">
        <v>7.44</v>
      </c>
      <c r="J128" s="62">
        <f t="shared" si="0"/>
        <v>744</v>
      </c>
      <c r="K128" s="65">
        <v>7725</v>
      </c>
      <c r="L128" s="62">
        <v>7353</v>
      </c>
      <c r="M128" s="62">
        <v>7085</v>
      </c>
      <c r="N128" s="62">
        <f t="shared" si="1"/>
        <v>640</v>
      </c>
      <c r="O128" s="66">
        <f t="shared" si="19"/>
        <v>9.0331686661961896E-2</v>
      </c>
      <c r="P128" s="67">
        <v>1038.8</v>
      </c>
      <c r="Q128" s="62">
        <v>2742</v>
      </c>
      <c r="R128" s="62">
        <v>2479</v>
      </c>
      <c r="S128" s="62">
        <f t="shared" si="20"/>
        <v>263</v>
      </c>
      <c r="T128" s="66">
        <f t="shared" si="21"/>
        <v>0.10609116579265833</v>
      </c>
      <c r="U128" s="65">
        <v>2683</v>
      </c>
      <c r="V128" s="62">
        <v>2421</v>
      </c>
      <c r="W128" s="62">
        <f t="shared" si="22"/>
        <v>262</v>
      </c>
      <c r="X128" s="66">
        <f t="shared" si="23"/>
        <v>0.10821974390747625</v>
      </c>
      <c r="Y128" s="68">
        <f t="shared" si="24"/>
        <v>3.6061827956989245</v>
      </c>
      <c r="Z128" s="69">
        <v>3335</v>
      </c>
      <c r="AA128" s="62">
        <v>2910</v>
      </c>
      <c r="AB128" s="62">
        <v>180</v>
      </c>
      <c r="AC128" s="62">
        <f t="shared" si="25"/>
        <v>3090</v>
      </c>
      <c r="AD128" s="66">
        <f t="shared" si="26"/>
        <v>0.92653673163418293</v>
      </c>
      <c r="AE128" s="61">
        <f t="shared" si="27"/>
        <v>1.1017083610394565</v>
      </c>
      <c r="AF128" s="70">
        <v>125</v>
      </c>
      <c r="AG128" s="66">
        <f t="shared" si="28"/>
        <v>3.7481259370314844E-2</v>
      </c>
      <c r="AH128" s="71">
        <f t="shared" si="29"/>
        <v>0.38246183030933512</v>
      </c>
      <c r="AI128" s="62">
        <v>65</v>
      </c>
      <c r="AJ128" s="62">
        <v>10</v>
      </c>
      <c r="AK128" s="62">
        <f t="shared" si="30"/>
        <v>75</v>
      </c>
      <c r="AL128" s="66">
        <f t="shared" si="31"/>
        <v>2.2488755622188907E-2</v>
      </c>
      <c r="AM128" s="61">
        <f t="shared" si="32"/>
        <v>0.43769473768370781</v>
      </c>
      <c r="AN128" s="62">
        <v>50</v>
      </c>
      <c r="AO128" s="72" t="s">
        <v>38</v>
      </c>
      <c r="AP128" s="9" t="s">
        <v>38</v>
      </c>
      <c r="AQ128" s="58"/>
      <c r="AR128" s="87"/>
    </row>
    <row r="129" spans="1:44" ht="12.75" customHeight="1">
      <c r="A129" s="59"/>
      <c r="B129" s="60">
        <v>5370124</v>
      </c>
      <c r="C129" s="61"/>
      <c r="D129" s="61"/>
      <c r="E129" s="62"/>
      <c r="F129" s="62"/>
      <c r="G129" s="62"/>
      <c r="H129" s="63" t="s">
        <v>163</v>
      </c>
      <c r="I129" s="64">
        <v>14.6</v>
      </c>
      <c r="J129" s="62">
        <f t="shared" si="0"/>
        <v>1460</v>
      </c>
      <c r="K129" s="65">
        <v>3827</v>
      </c>
      <c r="L129" s="62">
        <v>3718</v>
      </c>
      <c r="M129" s="62">
        <v>3816</v>
      </c>
      <c r="N129" s="62">
        <f t="shared" si="1"/>
        <v>11</v>
      </c>
      <c r="O129" s="66">
        <f t="shared" si="19"/>
        <v>2.8825995807127882E-3</v>
      </c>
      <c r="P129" s="67">
        <v>262.10000000000002</v>
      </c>
      <c r="Q129" s="62">
        <v>1321</v>
      </c>
      <c r="R129" s="62">
        <v>1227</v>
      </c>
      <c r="S129" s="62">
        <f t="shared" si="20"/>
        <v>94</v>
      </c>
      <c r="T129" s="66">
        <f t="shared" si="21"/>
        <v>7.6609616951915246E-2</v>
      </c>
      <c r="U129" s="65">
        <v>1300</v>
      </c>
      <c r="V129" s="62">
        <v>1200</v>
      </c>
      <c r="W129" s="62">
        <f t="shared" si="22"/>
        <v>100</v>
      </c>
      <c r="X129" s="66">
        <f t="shared" si="23"/>
        <v>8.3333333333333329E-2</v>
      </c>
      <c r="Y129" s="68">
        <f t="shared" si="24"/>
        <v>0.8904109589041096</v>
      </c>
      <c r="Z129" s="69">
        <v>1465</v>
      </c>
      <c r="AA129" s="62">
        <v>1255</v>
      </c>
      <c r="AB129" s="62">
        <v>75</v>
      </c>
      <c r="AC129" s="62">
        <f t="shared" si="25"/>
        <v>1330</v>
      </c>
      <c r="AD129" s="66">
        <f t="shared" si="26"/>
        <v>0.9078498293515358</v>
      </c>
      <c r="AE129" s="61">
        <f t="shared" si="27"/>
        <v>1.0794885010125277</v>
      </c>
      <c r="AF129" s="70">
        <v>65</v>
      </c>
      <c r="AG129" s="66">
        <f t="shared" si="28"/>
        <v>4.4368600682593858E-2</v>
      </c>
      <c r="AH129" s="71">
        <f t="shared" si="29"/>
        <v>0.45274082329177406</v>
      </c>
      <c r="AI129" s="62">
        <v>55</v>
      </c>
      <c r="AJ129" s="62">
        <v>15</v>
      </c>
      <c r="AK129" s="62">
        <f t="shared" si="30"/>
        <v>70</v>
      </c>
      <c r="AL129" s="66">
        <f t="shared" si="31"/>
        <v>4.778156996587031E-2</v>
      </c>
      <c r="AM129" s="61">
        <f t="shared" si="32"/>
        <v>0.92996438236415546</v>
      </c>
      <c r="AN129" s="62">
        <v>0</v>
      </c>
      <c r="AO129" s="72" t="s">
        <v>38</v>
      </c>
      <c r="AP129" s="9" t="s">
        <v>38</v>
      </c>
      <c r="AQ129" s="58"/>
      <c r="AR129" s="87"/>
    </row>
    <row r="130" spans="1:44" ht="12.75" customHeight="1">
      <c r="A130" s="59"/>
      <c r="B130" s="60">
        <v>5370130.0199999996</v>
      </c>
      <c r="C130" s="61"/>
      <c r="D130" s="61"/>
      <c r="E130" s="62"/>
      <c r="F130" s="62"/>
      <c r="G130" s="62"/>
      <c r="H130" s="63" t="s">
        <v>164</v>
      </c>
      <c r="I130" s="64">
        <v>2.62</v>
      </c>
      <c r="J130" s="62">
        <f t="shared" si="0"/>
        <v>262</v>
      </c>
      <c r="K130" s="65">
        <v>3808</v>
      </c>
      <c r="L130" s="62">
        <v>3955</v>
      </c>
      <c r="M130" s="62">
        <v>3955</v>
      </c>
      <c r="N130" s="62">
        <f t="shared" si="1"/>
        <v>-147</v>
      </c>
      <c r="O130" s="66">
        <f t="shared" si="19"/>
        <v>-3.7168141592920353E-2</v>
      </c>
      <c r="P130" s="67">
        <v>1452.2</v>
      </c>
      <c r="Q130" s="62">
        <v>1522</v>
      </c>
      <c r="R130" s="62">
        <v>1428</v>
      </c>
      <c r="S130" s="62">
        <f t="shared" si="20"/>
        <v>94</v>
      </c>
      <c r="T130" s="66">
        <f t="shared" si="21"/>
        <v>6.5826330532212887E-2</v>
      </c>
      <c r="U130" s="65">
        <v>1508</v>
      </c>
      <c r="V130" s="62">
        <v>1417</v>
      </c>
      <c r="W130" s="62">
        <f t="shared" si="22"/>
        <v>91</v>
      </c>
      <c r="X130" s="66">
        <f t="shared" si="23"/>
        <v>6.4220183486238536E-2</v>
      </c>
      <c r="Y130" s="68">
        <f t="shared" si="24"/>
        <v>5.7557251908396942</v>
      </c>
      <c r="Z130" s="69">
        <v>1715</v>
      </c>
      <c r="AA130" s="62">
        <v>1365</v>
      </c>
      <c r="AB130" s="62">
        <v>115</v>
      </c>
      <c r="AC130" s="62">
        <f t="shared" si="25"/>
        <v>1480</v>
      </c>
      <c r="AD130" s="66">
        <f t="shared" si="26"/>
        <v>0.86297376093294464</v>
      </c>
      <c r="AE130" s="61">
        <f t="shared" si="27"/>
        <v>1.0261281342841198</v>
      </c>
      <c r="AF130" s="70">
        <v>125</v>
      </c>
      <c r="AG130" s="66">
        <f t="shared" si="28"/>
        <v>7.2886297376093298E-2</v>
      </c>
      <c r="AH130" s="71">
        <f t="shared" si="29"/>
        <v>0.74373772832748264</v>
      </c>
      <c r="AI130" s="62">
        <v>50</v>
      </c>
      <c r="AJ130" s="62">
        <v>45</v>
      </c>
      <c r="AK130" s="62">
        <f t="shared" si="30"/>
        <v>95</v>
      </c>
      <c r="AL130" s="66">
        <f t="shared" si="31"/>
        <v>5.5393586005830907E-2</v>
      </c>
      <c r="AM130" s="61">
        <f t="shared" si="32"/>
        <v>1.0781157260768959</v>
      </c>
      <c r="AN130" s="62">
        <v>20</v>
      </c>
      <c r="AO130" s="72" t="s">
        <v>38</v>
      </c>
      <c r="AP130" s="9" t="s">
        <v>38</v>
      </c>
      <c r="AQ130" s="58"/>
      <c r="AR130" s="87"/>
    </row>
    <row r="131" spans="1:44" ht="12.75" customHeight="1">
      <c r="A131" s="59"/>
      <c r="B131" s="60">
        <v>5370130.0300000003</v>
      </c>
      <c r="C131" s="61"/>
      <c r="D131" s="61"/>
      <c r="E131" s="62"/>
      <c r="F131" s="62"/>
      <c r="G131" s="62"/>
      <c r="H131" s="63" t="s">
        <v>165</v>
      </c>
      <c r="I131" s="64">
        <v>2.08</v>
      </c>
      <c r="J131" s="62">
        <f t="shared" si="0"/>
        <v>208</v>
      </c>
      <c r="K131" s="65">
        <v>3543</v>
      </c>
      <c r="L131" s="62">
        <v>3589</v>
      </c>
      <c r="M131" s="62">
        <v>3946</v>
      </c>
      <c r="N131" s="62">
        <f t="shared" si="1"/>
        <v>-403</v>
      </c>
      <c r="O131" s="66">
        <f t="shared" si="19"/>
        <v>-0.10212873796249367</v>
      </c>
      <c r="P131" s="67">
        <v>1704.5</v>
      </c>
      <c r="Q131" s="62">
        <v>1336</v>
      </c>
      <c r="R131" s="62">
        <v>1323</v>
      </c>
      <c r="S131" s="62">
        <f t="shared" si="20"/>
        <v>13</v>
      </c>
      <c r="T131" s="66">
        <f t="shared" si="21"/>
        <v>9.8261526832955411E-3</v>
      </c>
      <c r="U131" s="65">
        <v>1317</v>
      </c>
      <c r="V131" s="62">
        <v>1302</v>
      </c>
      <c r="W131" s="62">
        <f t="shared" si="22"/>
        <v>15</v>
      </c>
      <c r="X131" s="66">
        <f t="shared" si="23"/>
        <v>1.1520737327188941E-2</v>
      </c>
      <c r="Y131" s="68">
        <f t="shared" si="24"/>
        <v>6.3317307692307692</v>
      </c>
      <c r="Z131" s="69">
        <v>1325</v>
      </c>
      <c r="AA131" s="62">
        <v>1070</v>
      </c>
      <c r="AB131" s="62">
        <v>90</v>
      </c>
      <c r="AC131" s="62">
        <f t="shared" si="25"/>
        <v>1160</v>
      </c>
      <c r="AD131" s="66">
        <f t="shared" si="26"/>
        <v>0.87547169811320757</v>
      </c>
      <c r="AE131" s="61">
        <f t="shared" si="27"/>
        <v>1.040988939492518</v>
      </c>
      <c r="AF131" s="70">
        <v>60</v>
      </c>
      <c r="AG131" s="66">
        <f t="shared" si="28"/>
        <v>4.5283018867924525E-2</v>
      </c>
      <c r="AH131" s="71">
        <f t="shared" si="29"/>
        <v>0.46207162110127065</v>
      </c>
      <c r="AI131" s="62">
        <v>50</v>
      </c>
      <c r="AJ131" s="62">
        <v>35</v>
      </c>
      <c r="AK131" s="62">
        <f t="shared" si="30"/>
        <v>85</v>
      </c>
      <c r="AL131" s="66">
        <f t="shared" si="31"/>
        <v>6.4150943396226415E-2</v>
      </c>
      <c r="AM131" s="61">
        <f t="shared" si="32"/>
        <v>1.2485586492064307</v>
      </c>
      <c r="AN131" s="62">
        <v>20</v>
      </c>
      <c r="AO131" s="72" t="s">
        <v>38</v>
      </c>
      <c r="AP131" s="9" t="s">
        <v>38</v>
      </c>
      <c r="AQ131" s="58"/>
      <c r="AR131" s="87"/>
    </row>
    <row r="132" spans="1:44" ht="12.75" customHeight="1">
      <c r="A132" s="59"/>
      <c r="B132" s="60">
        <v>5370131</v>
      </c>
      <c r="C132" s="61"/>
      <c r="D132" s="61"/>
      <c r="E132" s="62"/>
      <c r="F132" s="62"/>
      <c r="G132" s="62"/>
      <c r="H132" s="63" t="s">
        <v>166</v>
      </c>
      <c r="I132" s="64">
        <v>11.07</v>
      </c>
      <c r="J132" s="62">
        <f t="shared" si="0"/>
        <v>1107</v>
      </c>
      <c r="K132" s="65">
        <v>4601</v>
      </c>
      <c r="L132" s="62">
        <v>4668</v>
      </c>
      <c r="M132" s="62">
        <v>4721</v>
      </c>
      <c r="N132" s="62">
        <f t="shared" si="1"/>
        <v>-120</v>
      </c>
      <c r="O132" s="66">
        <f t="shared" si="19"/>
        <v>-2.5418343571277272E-2</v>
      </c>
      <c r="P132" s="67">
        <v>415.5</v>
      </c>
      <c r="Q132" s="62">
        <v>1905</v>
      </c>
      <c r="R132" s="62">
        <v>1879</v>
      </c>
      <c r="S132" s="62">
        <f t="shared" si="20"/>
        <v>26</v>
      </c>
      <c r="T132" s="66">
        <f t="shared" si="21"/>
        <v>1.3837147418839808E-2</v>
      </c>
      <c r="U132" s="65">
        <v>1855</v>
      </c>
      <c r="V132" s="62">
        <v>1826</v>
      </c>
      <c r="W132" s="62">
        <f t="shared" si="22"/>
        <v>29</v>
      </c>
      <c r="X132" s="66">
        <f t="shared" si="23"/>
        <v>1.5881708652792991E-2</v>
      </c>
      <c r="Y132" s="68">
        <f t="shared" si="24"/>
        <v>1.6757000903342367</v>
      </c>
      <c r="Z132" s="69">
        <v>2205</v>
      </c>
      <c r="AA132" s="62">
        <v>1800</v>
      </c>
      <c r="AB132" s="62">
        <v>125</v>
      </c>
      <c r="AC132" s="62">
        <f t="shared" si="25"/>
        <v>1925</v>
      </c>
      <c r="AD132" s="66">
        <f t="shared" si="26"/>
        <v>0.87301587301587302</v>
      </c>
      <c r="AE132" s="61">
        <f t="shared" si="27"/>
        <v>1.0380688145254138</v>
      </c>
      <c r="AF132" s="70">
        <v>170</v>
      </c>
      <c r="AG132" s="66">
        <f t="shared" si="28"/>
        <v>7.7097505668934238E-2</v>
      </c>
      <c r="AH132" s="71">
        <f t="shared" si="29"/>
        <v>0.78670924151973709</v>
      </c>
      <c r="AI132" s="62">
        <v>75</v>
      </c>
      <c r="AJ132" s="62">
        <v>30</v>
      </c>
      <c r="AK132" s="62">
        <f t="shared" si="30"/>
        <v>105</v>
      </c>
      <c r="AL132" s="66">
        <f t="shared" si="31"/>
        <v>4.7619047619047616E-2</v>
      </c>
      <c r="AM132" s="61">
        <f t="shared" si="32"/>
        <v>0.9268012382064541</v>
      </c>
      <c r="AN132" s="62">
        <v>0</v>
      </c>
      <c r="AO132" s="72" t="s">
        <v>38</v>
      </c>
      <c r="AP132" s="9" t="s">
        <v>38</v>
      </c>
      <c r="AQ132" s="58"/>
      <c r="AR132" s="87"/>
    </row>
    <row r="133" spans="1:44" ht="12.75" customHeight="1">
      <c r="A133" s="88" t="s">
        <v>313</v>
      </c>
      <c r="B133" s="89">
        <v>5370132</v>
      </c>
      <c r="C133" s="90"/>
      <c r="D133" s="90"/>
      <c r="E133" s="91"/>
      <c r="F133" s="91"/>
      <c r="G133" s="91"/>
      <c r="H133" s="92" t="s">
        <v>167</v>
      </c>
      <c r="I133" s="93">
        <v>1.1000000000000001</v>
      </c>
      <c r="J133" s="91">
        <f t="shared" si="0"/>
        <v>110.00000000000001</v>
      </c>
      <c r="K133" s="94">
        <v>3010</v>
      </c>
      <c r="L133" s="91">
        <v>3005</v>
      </c>
      <c r="M133" s="91">
        <v>3104</v>
      </c>
      <c r="N133" s="91">
        <f t="shared" si="1"/>
        <v>-94</v>
      </c>
      <c r="O133" s="95">
        <f t="shared" si="19"/>
        <v>-3.0283505154639175E-2</v>
      </c>
      <c r="P133" s="96">
        <v>2732.6</v>
      </c>
      <c r="Q133" s="91">
        <v>1581</v>
      </c>
      <c r="R133" s="91">
        <v>1614</v>
      </c>
      <c r="S133" s="91">
        <f t="shared" si="20"/>
        <v>-33</v>
      </c>
      <c r="T133" s="95">
        <f t="shared" si="21"/>
        <v>-2.0446096654275093E-2</v>
      </c>
      <c r="U133" s="94">
        <v>1532</v>
      </c>
      <c r="V133" s="91">
        <v>1531</v>
      </c>
      <c r="W133" s="91">
        <f t="shared" si="22"/>
        <v>1</v>
      </c>
      <c r="X133" s="95">
        <f t="shared" si="23"/>
        <v>6.5316786414108428E-4</v>
      </c>
      <c r="Y133" s="97">
        <f t="shared" si="24"/>
        <v>13.927272727272726</v>
      </c>
      <c r="Z133" s="98">
        <v>1305</v>
      </c>
      <c r="AA133" s="91">
        <v>945</v>
      </c>
      <c r="AB133" s="91">
        <v>80</v>
      </c>
      <c r="AC133" s="91">
        <f t="shared" si="25"/>
        <v>1025</v>
      </c>
      <c r="AD133" s="95">
        <f t="shared" si="26"/>
        <v>0.78544061302681989</v>
      </c>
      <c r="AE133" s="90">
        <f t="shared" si="27"/>
        <v>0.93393651965139113</v>
      </c>
      <c r="AF133" s="99">
        <v>85</v>
      </c>
      <c r="AG133" s="95">
        <f t="shared" si="28"/>
        <v>6.5134099616858232E-2</v>
      </c>
      <c r="AH133" s="100">
        <f t="shared" si="29"/>
        <v>0.66463366955977787</v>
      </c>
      <c r="AI133" s="91">
        <v>140</v>
      </c>
      <c r="AJ133" s="91">
        <v>40</v>
      </c>
      <c r="AK133" s="91">
        <f t="shared" si="30"/>
        <v>180</v>
      </c>
      <c r="AL133" s="95">
        <f t="shared" si="31"/>
        <v>0.13793103448275862</v>
      </c>
      <c r="AM133" s="90">
        <f t="shared" si="32"/>
        <v>2.6845277244600743</v>
      </c>
      <c r="AN133" s="91">
        <v>0</v>
      </c>
      <c r="AO133" s="101" t="s">
        <v>95</v>
      </c>
      <c r="AP133" s="19" t="s">
        <v>95</v>
      </c>
      <c r="AQ133" s="58"/>
      <c r="AR133" s="87"/>
    </row>
    <row r="134" spans="1:44" ht="12.75" customHeight="1">
      <c r="A134" s="59"/>
      <c r="B134" s="60">
        <v>5370133.0099999998</v>
      </c>
      <c r="C134" s="61">
        <v>5370133</v>
      </c>
      <c r="D134" s="9">
        <v>0.33091005099999998</v>
      </c>
      <c r="E134" s="62">
        <v>8976</v>
      </c>
      <c r="F134" s="62">
        <v>3436</v>
      </c>
      <c r="G134" s="62">
        <v>3313</v>
      </c>
      <c r="H134" s="60"/>
      <c r="I134" s="64">
        <v>4.07</v>
      </c>
      <c r="J134" s="62">
        <f t="shared" si="0"/>
        <v>407</v>
      </c>
      <c r="K134" s="65">
        <v>3444</v>
      </c>
      <c r="L134" s="62">
        <v>3601</v>
      </c>
      <c r="M134" s="62">
        <f t="shared" ref="M134:M135" si="42">D134*E134</f>
        <v>2970.2486177759997</v>
      </c>
      <c r="N134" s="62">
        <f t="shared" si="1"/>
        <v>473.75138222400028</v>
      </c>
      <c r="O134" s="66">
        <f t="shared" si="19"/>
        <v>0.15949889830391567</v>
      </c>
      <c r="P134" s="67">
        <v>846.5</v>
      </c>
      <c r="Q134" s="62">
        <v>1194</v>
      </c>
      <c r="R134" s="62">
        <f t="shared" ref="R134:R135" si="43">D134*F134</f>
        <v>1137.0069352359999</v>
      </c>
      <c r="S134" s="62">
        <f t="shared" si="20"/>
        <v>56.99306476400011</v>
      </c>
      <c r="T134" s="66">
        <f t="shared" si="21"/>
        <v>5.0125520784242615E-2</v>
      </c>
      <c r="U134" s="65">
        <v>1183</v>
      </c>
      <c r="V134" s="62">
        <f t="shared" ref="V134:V135" si="44">D134*G134</f>
        <v>1096.3049989629999</v>
      </c>
      <c r="W134" s="62">
        <f t="shared" si="22"/>
        <v>86.695001037000111</v>
      </c>
      <c r="X134" s="66">
        <f t="shared" si="23"/>
        <v>7.9079271844062854E-2</v>
      </c>
      <c r="Y134" s="68">
        <f t="shared" si="24"/>
        <v>2.9066339066339064</v>
      </c>
      <c r="Z134" s="69">
        <v>1710</v>
      </c>
      <c r="AA134" s="62">
        <v>1420</v>
      </c>
      <c r="AB134" s="62">
        <v>130</v>
      </c>
      <c r="AC134" s="62">
        <f t="shared" si="25"/>
        <v>1550</v>
      </c>
      <c r="AD134" s="66">
        <f t="shared" si="26"/>
        <v>0.9064327485380117</v>
      </c>
      <c r="AE134" s="61">
        <f t="shared" si="27"/>
        <v>1.0778035059905016</v>
      </c>
      <c r="AF134" s="70">
        <v>110</v>
      </c>
      <c r="AG134" s="66">
        <f t="shared" si="28"/>
        <v>6.4327485380116955E-2</v>
      </c>
      <c r="AH134" s="71">
        <f t="shared" si="29"/>
        <v>0.65640291204200973</v>
      </c>
      <c r="AI134" s="62">
        <v>25</v>
      </c>
      <c r="AJ134" s="62">
        <v>15</v>
      </c>
      <c r="AK134" s="62">
        <f t="shared" si="30"/>
        <v>40</v>
      </c>
      <c r="AL134" s="66">
        <f t="shared" si="31"/>
        <v>2.3391812865497075E-2</v>
      </c>
      <c r="AM134" s="61">
        <f t="shared" si="32"/>
        <v>0.45527078368036344</v>
      </c>
      <c r="AN134" s="62">
        <v>10</v>
      </c>
      <c r="AO134" s="72" t="s">
        <v>38</v>
      </c>
      <c r="AP134" s="9" t="s">
        <v>38</v>
      </c>
      <c r="AQ134" s="58" t="s">
        <v>279</v>
      </c>
      <c r="AR134" s="87"/>
    </row>
    <row r="135" spans="1:44" ht="12.75" customHeight="1">
      <c r="A135" s="59"/>
      <c r="B135" s="60">
        <v>5370133.0199999996</v>
      </c>
      <c r="C135" s="61">
        <v>5370133</v>
      </c>
      <c r="D135" s="9">
        <v>0.666794624</v>
      </c>
      <c r="E135" s="62">
        <v>8976</v>
      </c>
      <c r="F135" s="62">
        <v>3436</v>
      </c>
      <c r="G135" s="62">
        <v>3313</v>
      </c>
      <c r="H135" s="60"/>
      <c r="I135" s="64">
        <v>2.37</v>
      </c>
      <c r="J135" s="62">
        <f t="shared" si="0"/>
        <v>237</v>
      </c>
      <c r="K135" s="65">
        <v>5879</v>
      </c>
      <c r="L135" s="62">
        <v>6089</v>
      </c>
      <c r="M135" s="62">
        <f t="shared" si="42"/>
        <v>5985.1485450239998</v>
      </c>
      <c r="N135" s="62">
        <f t="shared" si="1"/>
        <v>-106.14854502399976</v>
      </c>
      <c r="O135" s="66">
        <f t="shared" si="19"/>
        <v>-1.7735323396818735E-2</v>
      </c>
      <c r="P135" s="67">
        <v>2482.6</v>
      </c>
      <c r="Q135" s="62">
        <v>2587</v>
      </c>
      <c r="R135" s="62">
        <f t="shared" si="43"/>
        <v>2291.1063280640001</v>
      </c>
      <c r="S135" s="62">
        <f t="shared" si="20"/>
        <v>295.89367193599992</v>
      </c>
      <c r="T135" s="66">
        <f t="shared" si="21"/>
        <v>0.12914881701978101</v>
      </c>
      <c r="U135" s="65">
        <v>2522</v>
      </c>
      <c r="V135" s="62">
        <f t="shared" si="44"/>
        <v>2209.0905893119998</v>
      </c>
      <c r="W135" s="62">
        <f t="shared" si="22"/>
        <v>312.90941068800021</v>
      </c>
      <c r="X135" s="66">
        <f t="shared" si="23"/>
        <v>0.14164625579499338</v>
      </c>
      <c r="Y135" s="68">
        <f t="shared" si="24"/>
        <v>10.641350210970463</v>
      </c>
      <c r="Z135" s="69">
        <v>2450</v>
      </c>
      <c r="AA135" s="62">
        <v>1920</v>
      </c>
      <c r="AB135" s="62">
        <v>100</v>
      </c>
      <c r="AC135" s="62">
        <f t="shared" si="25"/>
        <v>2020</v>
      </c>
      <c r="AD135" s="66">
        <f t="shared" si="26"/>
        <v>0.82448979591836735</v>
      </c>
      <c r="AE135" s="61">
        <f t="shared" si="27"/>
        <v>0.98036836613361167</v>
      </c>
      <c r="AF135" s="70">
        <v>145</v>
      </c>
      <c r="AG135" s="66">
        <f t="shared" si="28"/>
        <v>5.9183673469387757E-2</v>
      </c>
      <c r="AH135" s="71">
        <f t="shared" si="29"/>
        <v>0.60391503540191582</v>
      </c>
      <c r="AI135" s="62">
        <v>170</v>
      </c>
      <c r="AJ135" s="62">
        <v>75</v>
      </c>
      <c r="AK135" s="62">
        <f t="shared" si="30"/>
        <v>245</v>
      </c>
      <c r="AL135" s="66">
        <f t="shared" si="31"/>
        <v>0.1</v>
      </c>
      <c r="AM135" s="61">
        <f t="shared" si="32"/>
        <v>1.946282600233554</v>
      </c>
      <c r="AN135" s="62">
        <v>35</v>
      </c>
      <c r="AO135" s="72" t="s">
        <v>38</v>
      </c>
      <c r="AP135" s="9" t="s">
        <v>38</v>
      </c>
      <c r="AQ135" s="58" t="s">
        <v>279</v>
      </c>
      <c r="AR135" s="87"/>
    </row>
    <row r="136" spans="1:44" ht="12.75" customHeight="1">
      <c r="A136" s="59" t="s">
        <v>314</v>
      </c>
      <c r="B136" s="60">
        <v>5370140.0199999996</v>
      </c>
      <c r="C136" s="61"/>
      <c r="D136" s="61"/>
      <c r="E136" s="62"/>
      <c r="F136" s="62"/>
      <c r="G136" s="62"/>
      <c r="H136" s="63" t="s">
        <v>169</v>
      </c>
      <c r="I136" s="64">
        <v>10.220000000000001</v>
      </c>
      <c r="J136" s="62">
        <f t="shared" si="0"/>
        <v>1022.0000000000001</v>
      </c>
      <c r="K136" s="65">
        <v>8605</v>
      </c>
      <c r="L136" s="62">
        <v>7430</v>
      </c>
      <c r="M136" s="62">
        <v>6863</v>
      </c>
      <c r="N136" s="62">
        <f t="shared" si="1"/>
        <v>1742</v>
      </c>
      <c r="O136" s="66">
        <f t="shared" si="19"/>
        <v>0.25382485793384818</v>
      </c>
      <c r="P136" s="67">
        <v>842</v>
      </c>
      <c r="Q136" s="62">
        <v>3075</v>
      </c>
      <c r="R136" s="62">
        <v>2422</v>
      </c>
      <c r="S136" s="62">
        <f t="shared" si="20"/>
        <v>653</v>
      </c>
      <c r="T136" s="66">
        <f t="shared" si="21"/>
        <v>0.26961189099917421</v>
      </c>
      <c r="U136" s="65">
        <v>3045</v>
      </c>
      <c r="V136" s="62">
        <v>2367</v>
      </c>
      <c r="W136" s="62">
        <f t="shared" si="22"/>
        <v>678</v>
      </c>
      <c r="X136" s="66">
        <f t="shared" si="23"/>
        <v>0.28643852978453738</v>
      </c>
      <c r="Y136" s="68">
        <f t="shared" si="24"/>
        <v>2.9794520547945202</v>
      </c>
      <c r="Z136" s="69">
        <v>4365</v>
      </c>
      <c r="AA136" s="62">
        <v>3800</v>
      </c>
      <c r="AB136" s="62">
        <v>155</v>
      </c>
      <c r="AC136" s="62">
        <f t="shared" si="25"/>
        <v>3955</v>
      </c>
      <c r="AD136" s="66">
        <f t="shared" si="26"/>
        <v>0.90607101947308133</v>
      </c>
      <c r="AE136" s="61">
        <f t="shared" si="27"/>
        <v>1.0773733881962917</v>
      </c>
      <c r="AF136" s="70">
        <v>220</v>
      </c>
      <c r="AG136" s="66">
        <f t="shared" si="28"/>
        <v>5.0400916380297825E-2</v>
      </c>
      <c r="AH136" s="71">
        <f t="shared" si="29"/>
        <v>0.51429506510507983</v>
      </c>
      <c r="AI136" s="62">
        <v>145</v>
      </c>
      <c r="AJ136" s="62">
        <v>40</v>
      </c>
      <c r="AK136" s="62">
        <f t="shared" si="30"/>
        <v>185</v>
      </c>
      <c r="AL136" s="66">
        <f t="shared" si="31"/>
        <v>4.2382588774341354E-2</v>
      </c>
      <c r="AM136" s="61">
        <f t="shared" si="32"/>
        <v>0.82488495084354518</v>
      </c>
      <c r="AN136" s="62">
        <v>15</v>
      </c>
      <c r="AO136" s="72" t="s">
        <v>38</v>
      </c>
      <c r="AP136" s="9" t="s">
        <v>38</v>
      </c>
      <c r="AQ136" s="58"/>
      <c r="AR136" s="87"/>
    </row>
    <row r="137" spans="1:44" ht="12.75" customHeight="1">
      <c r="A137" s="59"/>
      <c r="B137" s="60">
        <v>5370140.0300000003</v>
      </c>
      <c r="C137" s="61"/>
      <c r="D137" s="61"/>
      <c r="E137" s="62"/>
      <c r="F137" s="62"/>
      <c r="G137" s="62"/>
      <c r="H137" s="63" t="s">
        <v>170</v>
      </c>
      <c r="I137" s="64">
        <v>6.86</v>
      </c>
      <c r="J137" s="62">
        <f t="shared" si="0"/>
        <v>686</v>
      </c>
      <c r="K137" s="65">
        <v>7579</v>
      </c>
      <c r="L137" s="62">
        <v>6140</v>
      </c>
      <c r="M137" s="62">
        <v>5395</v>
      </c>
      <c r="N137" s="62">
        <f t="shared" si="1"/>
        <v>2184</v>
      </c>
      <c r="O137" s="66">
        <f t="shared" si="19"/>
        <v>0.40481927710843374</v>
      </c>
      <c r="P137" s="67">
        <v>1105.4000000000001</v>
      </c>
      <c r="Q137" s="62">
        <v>2532</v>
      </c>
      <c r="R137" s="62">
        <v>1698</v>
      </c>
      <c r="S137" s="62">
        <f t="shared" si="20"/>
        <v>834</v>
      </c>
      <c r="T137" s="66">
        <f t="shared" si="21"/>
        <v>0.49116607773851589</v>
      </c>
      <c r="U137" s="65">
        <v>2524</v>
      </c>
      <c r="V137" s="62">
        <v>1681</v>
      </c>
      <c r="W137" s="62">
        <f t="shared" si="22"/>
        <v>843</v>
      </c>
      <c r="X137" s="66">
        <f t="shared" si="23"/>
        <v>0.50148720999405116</v>
      </c>
      <c r="Y137" s="68">
        <f t="shared" si="24"/>
        <v>3.6793002915451893</v>
      </c>
      <c r="Z137" s="69">
        <v>4035</v>
      </c>
      <c r="AA137" s="62">
        <v>3420</v>
      </c>
      <c r="AB137" s="62">
        <v>235</v>
      </c>
      <c r="AC137" s="62">
        <f t="shared" si="25"/>
        <v>3655</v>
      </c>
      <c r="AD137" s="66">
        <f t="shared" si="26"/>
        <v>0.90582403965303593</v>
      </c>
      <c r="AE137" s="61">
        <f t="shared" si="27"/>
        <v>1.0770797142128845</v>
      </c>
      <c r="AF137" s="70">
        <v>170</v>
      </c>
      <c r="AG137" s="66">
        <f t="shared" si="28"/>
        <v>4.2131350681536554E-2</v>
      </c>
      <c r="AH137" s="71">
        <f t="shared" si="29"/>
        <v>0.42991174164833218</v>
      </c>
      <c r="AI137" s="62">
        <v>155</v>
      </c>
      <c r="AJ137" s="62">
        <v>10</v>
      </c>
      <c r="AK137" s="62">
        <f t="shared" si="30"/>
        <v>165</v>
      </c>
      <c r="AL137" s="66">
        <f t="shared" si="31"/>
        <v>4.0892193308550186E-2</v>
      </c>
      <c r="AM137" s="61">
        <f t="shared" si="32"/>
        <v>0.79587764321818188</v>
      </c>
      <c r="AN137" s="62">
        <v>45</v>
      </c>
      <c r="AO137" s="72" t="s">
        <v>38</v>
      </c>
      <c r="AP137" s="9" t="s">
        <v>38</v>
      </c>
      <c r="AQ137" s="58"/>
      <c r="AR137" s="87"/>
    </row>
    <row r="138" spans="1:44" ht="12.75" customHeight="1">
      <c r="A138" s="59"/>
      <c r="B138" s="60">
        <v>5370140.04</v>
      </c>
      <c r="C138" s="61"/>
      <c r="D138" s="61"/>
      <c r="E138" s="62"/>
      <c r="F138" s="62"/>
      <c r="G138" s="62"/>
      <c r="H138" s="63" t="s">
        <v>171</v>
      </c>
      <c r="I138" s="64">
        <v>3.03</v>
      </c>
      <c r="J138" s="62">
        <f t="shared" si="0"/>
        <v>303</v>
      </c>
      <c r="K138" s="65">
        <v>3634</v>
      </c>
      <c r="L138" s="62">
        <v>3478</v>
      </c>
      <c r="M138" s="62">
        <v>3548</v>
      </c>
      <c r="N138" s="62">
        <f t="shared" si="1"/>
        <v>86</v>
      </c>
      <c r="O138" s="66">
        <f t="shared" si="19"/>
        <v>2.4239007891770012E-2</v>
      </c>
      <c r="P138" s="67">
        <v>1198.5</v>
      </c>
      <c r="Q138" s="62">
        <v>1313</v>
      </c>
      <c r="R138" s="62">
        <v>1224</v>
      </c>
      <c r="S138" s="62">
        <f t="shared" si="20"/>
        <v>89</v>
      </c>
      <c r="T138" s="66">
        <f t="shared" si="21"/>
        <v>7.27124183006536E-2</v>
      </c>
      <c r="U138" s="65">
        <v>1300</v>
      </c>
      <c r="V138" s="62">
        <v>1218</v>
      </c>
      <c r="W138" s="62">
        <f t="shared" si="22"/>
        <v>82</v>
      </c>
      <c r="X138" s="66">
        <f t="shared" si="23"/>
        <v>6.7323481116584566E-2</v>
      </c>
      <c r="Y138" s="68">
        <f t="shared" si="24"/>
        <v>4.2904290429042904</v>
      </c>
      <c r="Z138" s="69">
        <v>2000</v>
      </c>
      <c r="AA138" s="62">
        <v>1765</v>
      </c>
      <c r="AB138" s="62">
        <v>90</v>
      </c>
      <c r="AC138" s="62">
        <f t="shared" si="25"/>
        <v>1855</v>
      </c>
      <c r="AD138" s="66">
        <f t="shared" si="26"/>
        <v>0.92749999999999999</v>
      </c>
      <c r="AE138" s="61">
        <f t="shared" si="27"/>
        <v>1.1028537455410226</v>
      </c>
      <c r="AF138" s="70">
        <v>75</v>
      </c>
      <c r="AG138" s="66">
        <f t="shared" si="28"/>
        <v>3.7499999999999999E-2</v>
      </c>
      <c r="AH138" s="71">
        <f t="shared" si="29"/>
        <v>0.38265306122448978</v>
      </c>
      <c r="AI138" s="62">
        <v>70</v>
      </c>
      <c r="AJ138" s="62">
        <v>0</v>
      </c>
      <c r="AK138" s="62">
        <f t="shared" si="30"/>
        <v>70</v>
      </c>
      <c r="AL138" s="66">
        <f t="shared" si="31"/>
        <v>3.5000000000000003E-2</v>
      </c>
      <c r="AM138" s="61">
        <f t="shared" si="32"/>
        <v>0.68119891008174394</v>
      </c>
      <c r="AN138" s="62">
        <v>0</v>
      </c>
      <c r="AO138" s="72" t="s">
        <v>38</v>
      </c>
      <c r="AP138" s="9" t="s">
        <v>38</v>
      </c>
      <c r="AQ138" s="58"/>
      <c r="AR138" s="87"/>
    </row>
    <row r="139" spans="1:44" ht="12.75" customHeight="1">
      <c r="A139" s="116"/>
      <c r="B139" s="117">
        <v>5370141</v>
      </c>
      <c r="C139" s="22"/>
      <c r="D139" s="22"/>
      <c r="E139" s="23"/>
      <c r="F139" s="23"/>
      <c r="G139" s="23"/>
      <c r="H139" s="118" t="s">
        <v>172</v>
      </c>
      <c r="I139" s="25">
        <v>37.94</v>
      </c>
      <c r="J139" s="23">
        <f t="shared" si="0"/>
        <v>3794</v>
      </c>
      <c r="K139" s="119">
        <v>3993</v>
      </c>
      <c r="L139" s="23">
        <v>4130</v>
      </c>
      <c r="M139" s="23">
        <v>4181</v>
      </c>
      <c r="N139" s="23">
        <f t="shared" si="1"/>
        <v>-188</v>
      </c>
      <c r="O139" s="120">
        <f t="shared" si="19"/>
        <v>-4.496531930160249E-2</v>
      </c>
      <c r="P139" s="121">
        <v>105.2</v>
      </c>
      <c r="Q139" s="23">
        <v>1486</v>
      </c>
      <c r="R139" s="23">
        <v>1473</v>
      </c>
      <c r="S139" s="23">
        <f t="shared" si="20"/>
        <v>13</v>
      </c>
      <c r="T139" s="120">
        <f t="shared" si="21"/>
        <v>8.8255261371350986E-3</v>
      </c>
      <c r="U139" s="119">
        <v>1450</v>
      </c>
      <c r="V139" s="23">
        <v>1452</v>
      </c>
      <c r="W139" s="23">
        <f t="shared" si="22"/>
        <v>-2</v>
      </c>
      <c r="X139" s="120">
        <f t="shared" si="23"/>
        <v>-1.3774104683195593E-3</v>
      </c>
      <c r="Y139" s="122">
        <f t="shared" si="24"/>
        <v>0.38218239325250397</v>
      </c>
      <c r="Z139" s="123">
        <v>1850</v>
      </c>
      <c r="AA139" s="23">
        <v>1605</v>
      </c>
      <c r="AB139" s="23">
        <v>105</v>
      </c>
      <c r="AC139" s="23">
        <f t="shared" si="25"/>
        <v>1710</v>
      </c>
      <c r="AD139" s="120">
        <f t="shared" si="26"/>
        <v>0.92432432432432432</v>
      </c>
      <c r="AE139" s="22">
        <f t="shared" si="27"/>
        <v>1.0990776745830253</v>
      </c>
      <c r="AF139" s="124">
        <v>75</v>
      </c>
      <c r="AG139" s="120">
        <f t="shared" si="28"/>
        <v>4.0540540540540543E-2</v>
      </c>
      <c r="AH139" s="125">
        <f t="shared" si="29"/>
        <v>0.41367898510755652</v>
      </c>
      <c r="AI139" s="23">
        <v>35</v>
      </c>
      <c r="AJ139" s="23">
        <v>0</v>
      </c>
      <c r="AK139" s="23">
        <f t="shared" si="30"/>
        <v>35</v>
      </c>
      <c r="AL139" s="120">
        <f t="shared" si="31"/>
        <v>1.891891891891892E-2</v>
      </c>
      <c r="AM139" s="22">
        <f t="shared" si="32"/>
        <v>0.36821562707121291</v>
      </c>
      <c r="AN139" s="23">
        <v>25</v>
      </c>
      <c r="AO139" s="126" t="s">
        <v>134</v>
      </c>
      <c r="AP139" s="11" t="s">
        <v>134</v>
      </c>
      <c r="AQ139" s="58"/>
      <c r="AR139" s="87"/>
    </row>
    <row r="140" spans="1:44" ht="12.75" customHeight="1">
      <c r="A140" s="116"/>
      <c r="B140" s="117">
        <v>5370142.0099999998</v>
      </c>
      <c r="C140" s="22"/>
      <c r="D140" s="22"/>
      <c r="E140" s="23"/>
      <c r="F140" s="23"/>
      <c r="G140" s="23"/>
      <c r="H140" s="118" t="s">
        <v>173</v>
      </c>
      <c r="I140" s="25">
        <v>122.17</v>
      </c>
      <c r="J140" s="23">
        <f t="shared" si="0"/>
        <v>12217</v>
      </c>
      <c r="K140" s="119">
        <v>3898</v>
      </c>
      <c r="L140" s="23">
        <v>3932</v>
      </c>
      <c r="M140" s="23">
        <v>3818</v>
      </c>
      <c r="N140" s="23">
        <f t="shared" si="1"/>
        <v>80</v>
      </c>
      <c r="O140" s="120">
        <f t="shared" si="19"/>
        <v>2.0953378732320588E-2</v>
      </c>
      <c r="P140" s="121">
        <v>31.9</v>
      </c>
      <c r="Q140" s="23">
        <v>1360</v>
      </c>
      <c r="R140" s="23">
        <v>1274</v>
      </c>
      <c r="S140" s="23">
        <f t="shared" si="20"/>
        <v>86</v>
      </c>
      <c r="T140" s="120">
        <f t="shared" si="21"/>
        <v>6.7503924646781788E-2</v>
      </c>
      <c r="U140" s="119">
        <v>1328</v>
      </c>
      <c r="V140" s="23">
        <v>1240</v>
      </c>
      <c r="W140" s="23">
        <f t="shared" si="22"/>
        <v>88</v>
      </c>
      <c r="X140" s="120">
        <f t="shared" si="23"/>
        <v>7.0967741935483872E-2</v>
      </c>
      <c r="Y140" s="122">
        <f t="shared" si="24"/>
        <v>0.10870099042318081</v>
      </c>
      <c r="Z140" s="123">
        <v>1850</v>
      </c>
      <c r="AA140" s="23">
        <v>1710</v>
      </c>
      <c r="AB140" s="23">
        <v>65</v>
      </c>
      <c r="AC140" s="23">
        <f t="shared" si="25"/>
        <v>1775</v>
      </c>
      <c r="AD140" s="120">
        <f t="shared" si="26"/>
        <v>0.95945945945945943</v>
      </c>
      <c r="AE140" s="22">
        <f t="shared" si="27"/>
        <v>1.1408554809268245</v>
      </c>
      <c r="AF140" s="124">
        <v>10</v>
      </c>
      <c r="AG140" s="120">
        <f t="shared" si="28"/>
        <v>5.4054054054054057E-3</v>
      </c>
      <c r="AH140" s="125">
        <f t="shared" si="29"/>
        <v>5.5157198014340873E-2</v>
      </c>
      <c r="AI140" s="23">
        <v>50</v>
      </c>
      <c r="AJ140" s="23">
        <v>0</v>
      </c>
      <c r="AK140" s="23">
        <f t="shared" si="30"/>
        <v>50</v>
      </c>
      <c r="AL140" s="120">
        <f t="shared" si="31"/>
        <v>2.7027027027027029E-2</v>
      </c>
      <c r="AM140" s="22">
        <f t="shared" si="32"/>
        <v>0.526022324387447</v>
      </c>
      <c r="AN140" s="23">
        <v>20</v>
      </c>
      <c r="AO140" s="126" t="s">
        <v>134</v>
      </c>
      <c r="AP140" s="11" t="s">
        <v>134</v>
      </c>
      <c r="AQ140" s="58"/>
      <c r="AR140" s="87"/>
    </row>
    <row r="141" spans="1:44" ht="12.75" customHeight="1">
      <c r="A141" s="116"/>
      <c r="B141" s="117">
        <v>5370142.0199999996</v>
      </c>
      <c r="C141" s="22"/>
      <c r="D141" s="22"/>
      <c r="E141" s="23"/>
      <c r="F141" s="23"/>
      <c r="G141" s="23"/>
      <c r="H141" s="118" t="s">
        <v>174</v>
      </c>
      <c r="I141" s="25">
        <v>137.49</v>
      </c>
      <c r="J141" s="23">
        <f t="shared" si="0"/>
        <v>13749</v>
      </c>
      <c r="K141" s="119">
        <v>4004</v>
      </c>
      <c r="L141" s="23">
        <v>4000</v>
      </c>
      <c r="M141" s="23">
        <v>3798</v>
      </c>
      <c r="N141" s="23">
        <f t="shared" si="1"/>
        <v>206</v>
      </c>
      <c r="O141" s="120">
        <f t="shared" si="19"/>
        <v>5.4239073196419171E-2</v>
      </c>
      <c r="P141" s="121">
        <v>29.1</v>
      </c>
      <c r="Q141" s="23">
        <v>1663</v>
      </c>
      <c r="R141" s="23">
        <v>1439</v>
      </c>
      <c r="S141" s="23">
        <f t="shared" si="20"/>
        <v>224</v>
      </c>
      <c r="T141" s="120">
        <f t="shared" si="21"/>
        <v>0.15566365531619181</v>
      </c>
      <c r="U141" s="119">
        <v>1631</v>
      </c>
      <c r="V141" s="23">
        <v>1398</v>
      </c>
      <c r="W141" s="23">
        <f t="shared" si="22"/>
        <v>233</v>
      </c>
      <c r="X141" s="120">
        <f t="shared" si="23"/>
        <v>0.16666666666666666</v>
      </c>
      <c r="Y141" s="122">
        <f t="shared" si="24"/>
        <v>0.1186268092224889</v>
      </c>
      <c r="Z141" s="123">
        <v>1655</v>
      </c>
      <c r="AA141" s="23">
        <v>1520</v>
      </c>
      <c r="AB141" s="23">
        <v>60</v>
      </c>
      <c r="AC141" s="23">
        <f t="shared" si="25"/>
        <v>1580</v>
      </c>
      <c r="AD141" s="120">
        <f t="shared" si="26"/>
        <v>0.9546827794561934</v>
      </c>
      <c r="AE141" s="22">
        <f t="shared" si="27"/>
        <v>1.1351757187350695</v>
      </c>
      <c r="AF141" s="124">
        <v>20</v>
      </c>
      <c r="AG141" s="120">
        <f t="shared" si="28"/>
        <v>1.2084592145015106E-2</v>
      </c>
      <c r="AH141" s="125">
        <f t="shared" si="29"/>
        <v>0.12331216474505209</v>
      </c>
      <c r="AI141" s="23">
        <v>35</v>
      </c>
      <c r="AJ141" s="23">
        <v>0</v>
      </c>
      <c r="AK141" s="23">
        <f t="shared" si="30"/>
        <v>35</v>
      </c>
      <c r="AL141" s="120">
        <f t="shared" si="31"/>
        <v>2.1148036253776436E-2</v>
      </c>
      <c r="AM141" s="22">
        <f t="shared" si="32"/>
        <v>0.41160054989833467</v>
      </c>
      <c r="AN141" s="23">
        <v>15</v>
      </c>
      <c r="AO141" s="126" t="s">
        <v>134</v>
      </c>
      <c r="AP141" s="11" t="s">
        <v>134</v>
      </c>
      <c r="AQ141" s="58"/>
      <c r="AR141" s="87"/>
    </row>
    <row r="142" spans="1:44" ht="12.75" customHeight="1">
      <c r="A142" s="116"/>
      <c r="B142" s="117">
        <v>5370143</v>
      </c>
      <c r="C142" s="22"/>
      <c r="D142" s="22"/>
      <c r="E142" s="23"/>
      <c r="F142" s="23"/>
      <c r="G142" s="23"/>
      <c r="H142" s="118" t="s">
        <v>175</v>
      </c>
      <c r="I142" s="25">
        <v>78.31</v>
      </c>
      <c r="J142" s="23">
        <f t="shared" si="0"/>
        <v>7831</v>
      </c>
      <c r="K142" s="119">
        <v>3835</v>
      </c>
      <c r="L142" s="23">
        <v>3781</v>
      </c>
      <c r="M142" s="23">
        <v>4043</v>
      </c>
      <c r="N142" s="23">
        <f t="shared" si="1"/>
        <v>-208</v>
      </c>
      <c r="O142" s="120">
        <f t="shared" si="19"/>
        <v>-5.1446945337620578E-2</v>
      </c>
      <c r="P142" s="121">
        <v>49</v>
      </c>
      <c r="Q142" s="23">
        <v>1398</v>
      </c>
      <c r="R142" s="23">
        <v>1386</v>
      </c>
      <c r="S142" s="23">
        <f t="shared" si="20"/>
        <v>12</v>
      </c>
      <c r="T142" s="120">
        <f t="shared" si="21"/>
        <v>8.658008658008658E-3</v>
      </c>
      <c r="U142" s="119">
        <v>1355</v>
      </c>
      <c r="V142" s="23">
        <v>1358</v>
      </c>
      <c r="W142" s="23">
        <f t="shared" si="22"/>
        <v>-3</v>
      </c>
      <c r="X142" s="120">
        <f t="shared" si="23"/>
        <v>-2.2091310751104565E-3</v>
      </c>
      <c r="Y142" s="122">
        <f t="shared" si="24"/>
        <v>0.17303026433405697</v>
      </c>
      <c r="Z142" s="123">
        <v>1925</v>
      </c>
      <c r="AA142" s="23">
        <v>1730</v>
      </c>
      <c r="AB142" s="23">
        <v>70</v>
      </c>
      <c r="AC142" s="23">
        <f t="shared" si="25"/>
        <v>1800</v>
      </c>
      <c r="AD142" s="120">
        <f t="shared" si="26"/>
        <v>0.93506493506493504</v>
      </c>
      <c r="AE142" s="22">
        <f t="shared" si="27"/>
        <v>1.1118489120867243</v>
      </c>
      <c r="AF142" s="124">
        <v>25</v>
      </c>
      <c r="AG142" s="120">
        <f t="shared" si="28"/>
        <v>1.2987012987012988E-2</v>
      </c>
      <c r="AH142" s="125">
        <f t="shared" si="29"/>
        <v>0.132520540683806</v>
      </c>
      <c r="AI142" s="23">
        <v>80</v>
      </c>
      <c r="AJ142" s="23">
        <v>10</v>
      </c>
      <c r="AK142" s="23">
        <f t="shared" si="30"/>
        <v>90</v>
      </c>
      <c r="AL142" s="120">
        <f t="shared" si="31"/>
        <v>4.6753246753246755E-2</v>
      </c>
      <c r="AM142" s="22">
        <f t="shared" si="32"/>
        <v>0.90995030660270049</v>
      </c>
      <c r="AN142" s="23">
        <v>10</v>
      </c>
      <c r="AO142" s="126" t="s">
        <v>134</v>
      </c>
      <c r="AP142" s="11" t="s">
        <v>134</v>
      </c>
      <c r="AQ142" s="58"/>
      <c r="AR142" s="87"/>
    </row>
    <row r="143" spans="1:44" ht="12.75" customHeight="1">
      <c r="A143" s="116"/>
      <c r="B143" s="117">
        <v>5370144.0099999998</v>
      </c>
      <c r="C143" s="22">
        <v>5370144</v>
      </c>
      <c r="D143" s="11">
        <v>0.73293174000000005</v>
      </c>
      <c r="E143" s="23">
        <v>7574</v>
      </c>
      <c r="F143" s="23">
        <v>2446</v>
      </c>
      <c r="G143" s="23">
        <v>2360</v>
      </c>
      <c r="H143" s="117"/>
      <c r="I143" s="25">
        <v>60.89</v>
      </c>
      <c r="J143" s="23">
        <f t="shared" si="0"/>
        <v>6089</v>
      </c>
      <c r="K143" s="119">
        <v>5161</v>
      </c>
      <c r="L143" s="23">
        <v>5331</v>
      </c>
      <c r="M143" s="23">
        <f t="shared" ref="M143:M144" si="45">D143*E143</f>
        <v>5551.2249987600007</v>
      </c>
      <c r="N143" s="23">
        <f t="shared" si="1"/>
        <v>-390.22499876000074</v>
      </c>
      <c r="O143" s="120">
        <f t="shared" si="19"/>
        <v>-7.0295294974922984E-2</v>
      </c>
      <c r="P143" s="121">
        <v>84.8</v>
      </c>
      <c r="Q143" s="23">
        <v>1741</v>
      </c>
      <c r="R143" s="23">
        <f t="shared" ref="R143:R144" si="46">D143*F143</f>
        <v>1792.7510360400001</v>
      </c>
      <c r="S143" s="23">
        <f t="shared" si="20"/>
        <v>-51.751036040000145</v>
      </c>
      <c r="T143" s="120">
        <f t="shared" si="21"/>
        <v>-2.8866828131536199E-2</v>
      </c>
      <c r="U143" s="119">
        <v>1704</v>
      </c>
      <c r="V143" s="23">
        <f t="shared" ref="V143:V144" si="47">D143*G143</f>
        <v>1729.7189064000002</v>
      </c>
      <c r="W143" s="23">
        <f t="shared" si="22"/>
        <v>-25.718906400000151</v>
      </c>
      <c r="X143" s="120">
        <f t="shared" si="23"/>
        <v>-1.4868835800337037E-2</v>
      </c>
      <c r="Y143" s="122">
        <f t="shared" si="24"/>
        <v>0.27984890786664479</v>
      </c>
      <c r="Z143" s="123">
        <v>2535</v>
      </c>
      <c r="AA143" s="23">
        <v>2215</v>
      </c>
      <c r="AB143" s="23">
        <v>180</v>
      </c>
      <c r="AC143" s="23">
        <f t="shared" si="25"/>
        <v>2395</v>
      </c>
      <c r="AD143" s="120">
        <f t="shared" si="26"/>
        <v>0.94477317554240636</v>
      </c>
      <c r="AE143" s="22">
        <f t="shared" si="27"/>
        <v>1.1233925987424571</v>
      </c>
      <c r="AF143" s="124">
        <v>45</v>
      </c>
      <c r="AG143" s="120">
        <f t="shared" si="28"/>
        <v>1.7751479289940829E-2</v>
      </c>
      <c r="AH143" s="125">
        <f t="shared" si="29"/>
        <v>0.1811375437749064</v>
      </c>
      <c r="AI143" s="23">
        <v>50</v>
      </c>
      <c r="AJ143" s="23">
        <v>10</v>
      </c>
      <c r="AK143" s="23">
        <f t="shared" si="30"/>
        <v>60</v>
      </c>
      <c r="AL143" s="120">
        <f t="shared" si="31"/>
        <v>2.3668639053254437E-2</v>
      </c>
      <c r="AM143" s="22">
        <f t="shared" si="32"/>
        <v>0.46065860360557487</v>
      </c>
      <c r="AN143" s="23">
        <v>35</v>
      </c>
      <c r="AO143" s="126" t="s">
        <v>134</v>
      </c>
      <c r="AP143" s="11" t="s">
        <v>134</v>
      </c>
      <c r="AQ143" s="58" t="s">
        <v>279</v>
      </c>
      <c r="AR143" s="87"/>
    </row>
    <row r="144" spans="1:44" ht="12.75" customHeight="1">
      <c r="A144" s="116"/>
      <c r="B144" s="117">
        <v>5370144.0199999996</v>
      </c>
      <c r="C144" s="22">
        <v>5370144</v>
      </c>
      <c r="D144" s="11">
        <v>0.26706826</v>
      </c>
      <c r="E144" s="23">
        <v>7574</v>
      </c>
      <c r="F144" s="23">
        <v>2446</v>
      </c>
      <c r="G144" s="23">
        <v>2360</v>
      </c>
      <c r="H144" s="117"/>
      <c r="I144" s="25">
        <v>34.03</v>
      </c>
      <c r="J144" s="23">
        <f t="shared" si="0"/>
        <v>3403</v>
      </c>
      <c r="K144" s="119">
        <v>1947</v>
      </c>
      <c r="L144" s="23">
        <v>1870</v>
      </c>
      <c r="M144" s="23">
        <f t="shared" si="45"/>
        <v>2022.7750012399999</v>
      </c>
      <c r="N144" s="23">
        <f t="shared" si="1"/>
        <v>-75.775001239999938</v>
      </c>
      <c r="O144" s="120">
        <f t="shared" si="19"/>
        <v>-3.746091443366089E-2</v>
      </c>
      <c r="P144" s="121">
        <v>57.2</v>
      </c>
      <c r="Q144" s="23">
        <v>667</v>
      </c>
      <c r="R144" s="23">
        <f t="shared" si="46"/>
        <v>653.24896395999997</v>
      </c>
      <c r="S144" s="23">
        <f t="shared" si="20"/>
        <v>13.751036040000031</v>
      </c>
      <c r="T144" s="120">
        <f t="shared" si="21"/>
        <v>2.1050222501144359E-2</v>
      </c>
      <c r="U144" s="119">
        <v>658</v>
      </c>
      <c r="V144" s="23">
        <f t="shared" si="47"/>
        <v>630.28109359999996</v>
      </c>
      <c r="W144" s="23">
        <f t="shared" si="22"/>
        <v>27.718906400000037</v>
      </c>
      <c r="X144" s="120">
        <f t="shared" si="23"/>
        <v>4.3978641722658897E-2</v>
      </c>
      <c r="Y144" s="122">
        <f t="shared" si="24"/>
        <v>0.19335880105789011</v>
      </c>
      <c r="Z144" s="123">
        <v>915</v>
      </c>
      <c r="AA144" s="23">
        <v>785</v>
      </c>
      <c r="AB144" s="23">
        <v>80</v>
      </c>
      <c r="AC144" s="23">
        <f t="shared" si="25"/>
        <v>865</v>
      </c>
      <c r="AD144" s="120">
        <f t="shared" si="26"/>
        <v>0.94535519125683065</v>
      </c>
      <c r="AE144" s="22">
        <f t="shared" si="27"/>
        <v>1.1240846507215585</v>
      </c>
      <c r="AF144" s="124">
        <v>15</v>
      </c>
      <c r="AG144" s="120">
        <f t="shared" si="28"/>
        <v>1.6393442622950821E-2</v>
      </c>
      <c r="AH144" s="125">
        <f t="shared" si="29"/>
        <v>0.16728002676480427</v>
      </c>
      <c r="AI144" s="23">
        <v>30</v>
      </c>
      <c r="AJ144" s="23">
        <v>0</v>
      </c>
      <c r="AK144" s="23">
        <f t="shared" si="30"/>
        <v>30</v>
      </c>
      <c r="AL144" s="120">
        <f t="shared" si="31"/>
        <v>3.2786885245901641E-2</v>
      </c>
      <c r="AM144" s="22">
        <f t="shared" si="32"/>
        <v>0.63812544269952587</v>
      </c>
      <c r="AN144" s="23">
        <v>0</v>
      </c>
      <c r="AO144" s="126" t="s">
        <v>134</v>
      </c>
      <c r="AP144" s="11" t="s">
        <v>134</v>
      </c>
      <c r="AQ144" s="58" t="s">
        <v>279</v>
      </c>
      <c r="AR144" s="87"/>
    </row>
    <row r="145" spans="1:44" ht="12.75" customHeight="1">
      <c r="A145" s="59"/>
      <c r="B145" s="60">
        <v>5370200</v>
      </c>
      <c r="C145" s="61"/>
      <c r="D145" s="61"/>
      <c r="E145" s="62"/>
      <c r="F145" s="62"/>
      <c r="G145" s="62"/>
      <c r="H145" s="63" t="s">
        <v>177</v>
      </c>
      <c r="I145" s="64">
        <v>16.16</v>
      </c>
      <c r="J145" s="62">
        <f t="shared" si="0"/>
        <v>1616</v>
      </c>
      <c r="K145" s="65">
        <v>2745</v>
      </c>
      <c r="L145" s="62">
        <v>2657</v>
      </c>
      <c r="M145" s="62">
        <v>2661</v>
      </c>
      <c r="N145" s="62">
        <f t="shared" si="1"/>
        <v>84</v>
      </c>
      <c r="O145" s="66">
        <f t="shared" si="19"/>
        <v>3.1567080045095827E-2</v>
      </c>
      <c r="P145" s="67">
        <v>169.9</v>
      </c>
      <c r="Q145" s="62">
        <v>985</v>
      </c>
      <c r="R145" s="62">
        <v>954</v>
      </c>
      <c r="S145" s="62">
        <f t="shared" si="20"/>
        <v>31</v>
      </c>
      <c r="T145" s="66">
        <f t="shared" si="21"/>
        <v>3.2494758909853247E-2</v>
      </c>
      <c r="U145" s="65">
        <v>969</v>
      </c>
      <c r="V145" s="62">
        <v>942</v>
      </c>
      <c r="W145" s="62">
        <f t="shared" si="22"/>
        <v>27</v>
      </c>
      <c r="X145" s="66">
        <f t="shared" si="23"/>
        <v>2.8662420382165606E-2</v>
      </c>
      <c r="Y145" s="68">
        <f t="shared" si="24"/>
        <v>0.59962871287128716</v>
      </c>
      <c r="Z145" s="69">
        <v>1165</v>
      </c>
      <c r="AA145" s="62">
        <v>970</v>
      </c>
      <c r="AB145" s="62">
        <v>65</v>
      </c>
      <c r="AC145" s="62">
        <f t="shared" si="25"/>
        <v>1035</v>
      </c>
      <c r="AD145" s="66">
        <f t="shared" si="26"/>
        <v>0.88841201716738194</v>
      </c>
      <c r="AE145" s="61">
        <f t="shared" si="27"/>
        <v>1.0563757635759596</v>
      </c>
      <c r="AF145" s="70">
        <v>75</v>
      </c>
      <c r="AG145" s="66">
        <f t="shared" si="28"/>
        <v>6.4377682403433473E-2</v>
      </c>
      <c r="AH145" s="71">
        <f t="shared" si="29"/>
        <v>0.65691512656564766</v>
      </c>
      <c r="AI145" s="62">
        <v>10</v>
      </c>
      <c r="AJ145" s="62">
        <v>20</v>
      </c>
      <c r="AK145" s="62">
        <f t="shared" si="30"/>
        <v>30</v>
      </c>
      <c r="AL145" s="66">
        <f t="shared" si="31"/>
        <v>2.575107296137339E-2</v>
      </c>
      <c r="AM145" s="61">
        <f t="shared" si="32"/>
        <v>0.50118865242065769</v>
      </c>
      <c r="AN145" s="62">
        <v>25</v>
      </c>
      <c r="AO145" s="72" t="s">
        <v>38</v>
      </c>
      <c r="AP145" s="9" t="s">
        <v>38</v>
      </c>
      <c r="AQ145" s="58"/>
      <c r="AR145" s="87"/>
    </row>
    <row r="146" spans="1:44" ht="12.75" customHeight="1">
      <c r="A146" s="59"/>
      <c r="B146" s="60">
        <v>5370201</v>
      </c>
      <c r="C146" s="61"/>
      <c r="D146" s="61"/>
      <c r="E146" s="62"/>
      <c r="F146" s="62"/>
      <c r="G146" s="62"/>
      <c r="H146" s="63" t="s">
        <v>178</v>
      </c>
      <c r="I146" s="64">
        <v>6.17</v>
      </c>
      <c r="J146" s="62">
        <f t="shared" si="0"/>
        <v>617</v>
      </c>
      <c r="K146" s="65">
        <v>3605</v>
      </c>
      <c r="L146" s="62">
        <v>3504</v>
      </c>
      <c r="M146" s="62">
        <v>3432</v>
      </c>
      <c r="N146" s="62">
        <f t="shared" si="1"/>
        <v>173</v>
      </c>
      <c r="O146" s="66">
        <f t="shared" si="19"/>
        <v>5.0407925407925408E-2</v>
      </c>
      <c r="P146" s="67">
        <v>584.20000000000005</v>
      </c>
      <c r="Q146" s="62">
        <v>1394</v>
      </c>
      <c r="R146" s="62">
        <v>1252</v>
      </c>
      <c r="S146" s="62">
        <f t="shared" si="20"/>
        <v>142</v>
      </c>
      <c r="T146" s="66">
        <f t="shared" si="21"/>
        <v>0.1134185303514377</v>
      </c>
      <c r="U146" s="65">
        <v>1366</v>
      </c>
      <c r="V146" s="62">
        <v>1231</v>
      </c>
      <c r="W146" s="62">
        <f t="shared" si="22"/>
        <v>135</v>
      </c>
      <c r="X146" s="66">
        <f t="shared" si="23"/>
        <v>0.10966693744922827</v>
      </c>
      <c r="Y146" s="68">
        <f t="shared" si="24"/>
        <v>2.2139384116693681</v>
      </c>
      <c r="Z146" s="69">
        <v>1655</v>
      </c>
      <c r="AA146" s="62">
        <v>1360</v>
      </c>
      <c r="AB146" s="62">
        <v>125</v>
      </c>
      <c r="AC146" s="62">
        <f t="shared" si="25"/>
        <v>1485</v>
      </c>
      <c r="AD146" s="66">
        <f t="shared" si="26"/>
        <v>0.89728096676737157</v>
      </c>
      <c r="AE146" s="61">
        <f t="shared" si="27"/>
        <v>1.0669214824820115</v>
      </c>
      <c r="AF146" s="70">
        <v>130</v>
      </c>
      <c r="AG146" s="66">
        <f t="shared" si="28"/>
        <v>7.8549848942598186E-2</v>
      </c>
      <c r="AH146" s="71">
        <f t="shared" si="29"/>
        <v>0.80152907084283864</v>
      </c>
      <c r="AI146" s="62">
        <v>25</v>
      </c>
      <c r="AJ146" s="62">
        <v>0</v>
      </c>
      <c r="AK146" s="62">
        <f t="shared" si="30"/>
        <v>25</v>
      </c>
      <c r="AL146" s="66">
        <f t="shared" si="31"/>
        <v>1.5105740181268883E-2</v>
      </c>
      <c r="AM146" s="61">
        <f t="shared" si="32"/>
        <v>0.29400039278452478</v>
      </c>
      <c r="AN146" s="62">
        <v>10</v>
      </c>
      <c r="AO146" s="72" t="s">
        <v>38</v>
      </c>
      <c r="AP146" s="9" t="s">
        <v>38</v>
      </c>
      <c r="AQ146" s="58"/>
      <c r="AR146" s="87"/>
    </row>
    <row r="147" spans="1:44" ht="12.75" customHeight="1">
      <c r="A147" s="59" t="s">
        <v>315</v>
      </c>
      <c r="B147" s="60">
        <v>5370202</v>
      </c>
      <c r="C147" s="61"/>
      <c r="D147" s="61"/>
      <c r="E147" s="62"/>
      <c r="F147" s="62"/>
      <c r="G147" s="62"/>
      <c r="H147" s="63" t="s">
        <v>179</v>
      </c>
      <c r="I147" s="64">
        <v>3</v>
      </c>
      <c r="J147" s="62">
        <f t="shared" si="0"/>
        <v>300</v>
      </c>
      <c r="K147" s="65">
        <v>6237</v>
      </c>
      <c r="L147" s="62">
        <v>5293</v>
      </c>
      <c r="M147" s="62">
        <v>4255</v>
      </c>
      <c r="N147" s="62">
        <f t="shared" si="1"/>
        <v>1982</v>
      </c>
      <c r="O147" s="66">
        <f t="shared" si="19"/>
        <v>0.46580493537015277</v>
      </c>
      <c r="P147" s="67">
        <v>2078.4</v>
      </c>
      <c r="Q147" s="62">
        <v>2955</v>
      </c>
      <c r="R147" s="62">
        <v>1815</v>
      </c>
      <c r="S147" s="62">
        <f t="shared" si="20"/>
        <v>1140</v>
      </c>
      <c r="T147" s="66">
        <f t="shared" si="21"/>
        <v>0.62809917355371903</v>
      </c>
      <c r="U147" s="65">
        <v>2897</v>
      </c>
      <c r="V147" s="62">
        <v>1781</v>
      </c>
      <c r="W147" s="62">
        <f t="shared" si="22"/>
        <v>1116</v>
      </c>
      <c r="X147" s="66">
        <f t="shared" si="23"/>
        <v>0.62661426165075795</v>
      </c>
      <c r="Y147" s="68">
        <f t="shared" si="24"/>
        <v>9.6566666666666663</v>
      </c>
      <c r="Z147" s="69">
        <v>2490</v>
      </c>
      <c r="AA147" s="62">
        <v>2045</v>
      </c>
      <c r="AB147" s="62">
        <v>120</v>
      </c>
      <c r="AC147" s="62">
        <f t="shared" si="25"/>
        <v>2165</v>
      </c>
      <c r="AD147" s="66">
        <f t="shared" si="26"/>
        <v>0.86947791164658639</v>
      </c>
      <c r="AE147" s="61">
        <f t="shared" si="27"/>
        <v>1.0338619639079505</v>
      </c>
      <c r="AF147" s="70">
        <v>225</v>
      </c>
      <c r="AG147" s="66">
        <f t="shared" si="28"/>
        <v>9.036144578313253E-2</v>
      </c>
      <c r="AH147" s="71">
        <f t="shared" si="29"/>
        <v>0.92205556921563803</v>
      </c>
      <c r="AI147" s="62">
        <v>45</v>
      </c>
      <c r="AJ147" s="62">
        <v>20</v>
      </c>
      <c r="AK147" s="62">
        <f t="shared" si="30"/>
        <v>65</v>
      </c>
      <c r="AL147" s="66">
        <f t="shared" si="31"/>
        <v>2.6104417670682729E-2</v>
      </c>
      <c r="AM147" s="61">
        <f t="shared" si="32"/>
        <v>0.50806573901679108</v>
      </c>
      <c r="AN147" s="62">
        <v>40</v>
      </c>
      <c r="AO147" s="72" t="s">
        <v>38</v>
      </c>
      <c r="AP147" s="9" t="s">
        <v>38</v>
      </c>
      <c r="AQ147" s="58"/>
      <c r="AR147" s="87"/>
    </row>
    <row r="148" spans="1:44" ht="12.75" customHeight="1">
      <c r="A148" s="59"/>
      <c r="B148" s="60">
        <v>5370203</v>
      </c>
      <c r="C148" s="61"/>
      <c r="D148" s="61"/>
      <c r="E148" s="62"/>
      <c r="F148" s="62"/>
      <c r="G148" s="62"/>
      <c r="H148" s="63" t="s">
        <v>180</v>
      </c>
      <c r="I148" s="64">
        <v>1.96</v>
      </c>
      <c r="J148" s="62">
        <f t="shared" si="0"/>
        <v>196</v>
      </c>
      <c r="K148" s="65">
        <v>2603</v>
      </c>
      <c r="L148" s="62">
        <v>2447</v>
      </c>
      <c r="M148" s="62">
        <v>2327</v>
      </c>
      <c r="N148" s="62">
        <f t="shared" si="1"/>
        <v>276</v>
      </c>
      <c r="O148" s="66">
        <f t="shared" si="19"/>
        <v>0.11860764933390631</v>
      </c>
      <c r="P148" s="67">
        <v>1325.4</v>
      </c>
      <c r="Q148" s="62">
        <v>1145</v>
      </c>
      <c r="R148" s="62">
        <v>950</v>
      </c>
      <c r="S148" s="62">
        <f t="shared" si="20"/>
        <v>195</v>
      </c>
      <c r="T148" s="66">
        <f t="shared" si="21"/>
        <v>0.20526315789473684</v>
      </c>
      <c r="U148" s="65">
        <v>1138</v>
      </c>
      <c r="V148" s="62">
        <v>938</v>
      </c>
      <c r="W148" s="62">
        <f t="shared" si="22"/>
        <v>200</v>
      </c>
      <c r="X148" s="66">
        <f t="shared" si="23"/>
        <v>0.21321961620469082</v>
      </c>
      <c r="Y148" s="68">
        <f t="shared" si="24"/>
        <v>5.8061224489795915</v>
      </c>
      <c r="Z148" s="69">
        <v>1180</v>
      </c>
      <c r="AA148" s="62">
        <v>1000</v>
      </c>
      <c r="AB148" s="62">
        <v>50</v>
      </c>
      <c r="AC148" s="62">
        <f t="shared" si="25"/>
        <v>1050</v>
      </c>
      <c r="AD148" s="66">
        <f t="shared" si="26"/>
        <v>0.88983050847457623</v>
      </c>
      <c r="AE148" s="61">
        <f t="shared" si="27"/>
        <v>1.0580624357604949</v>
      </c>
      <c r="AF148" s="70">
        <v>75</v>
      </c>
      <c r="AG148" s="66">
        <f t="shared" si="28"/>
        <v>6.3559322033898302E-2</v>
      </c>
      <c r="AH148" s="71">
        <f t="shared" si="29"/>
        <v>0.64856451054998265</v>
      </c>
      <c r="AI148" s="62">
        <v>30</v>
      </c>
      <c r="AJ148" s="62">
        <v>15</v>
      </c>
      <c r="AK148" s="62">
        <f t="shared" si="30"/>
        <v>45</v>
      </c>
      <c r="AL148" s="66">
        <f t="shared" si="31"/>
        <v>3.8135593220338986E-2</v>
      </c>
      <c r="AM148" s="61">
        <f t="shared" si="32"/>
        <v>0.74222641534330447</v>
      </c>
      <c r="AN148" s="62">
        <v>10</v>
      </c>
      <c r="AO148" s="72" t="s">
        <v>38</v>
      </c>
      <c r="AP148" s="9" t="s">
        <v>38</v>
      </c>
      <c r="AQ148" s="58"/>
      <c r="AR148" s="87"/>
    </row>
    <row r="149" spans="1:44" ht="12.75" customHeight="1">
      <c r="A149" s="59"/>
      <c r="B149" s="60">
        <v>5370204</v>
      </c>
      <c r="C149" s="61"/>
      <c r="D149" s="61"/>
      <c r="E149" s="62"/>
      <c r="F149" s="62"/>
      <c r="G149" s="62"/>
      <c r="H149" s="63" t="s">
        <v>181</v>
      </c>
      <c r="I149" s="64">
        <v>1.82</v>
      </c>
      <c r="J149" s="62">
        <f t="shared" si="0"/>
        <v>182</v>
      </c>
      <c r="K149" s="65">
        <v>5128</v>
      </c>
      <c r="L149" s="62">
        <v>4840</v>
      </c>
      <c r="M149" s="62">
        <v>4873</v>
      </c>
      <c r="N149" s="62">
        <f t="shared" si="1"/>
        <v>255</v>
      </c>
      <c r="O149" s="66">
        <f t="shared" si="19"/>
        <v>5.2329160681305151E-2</v>
      </c>
      <c r="P149" s="67">
        <v>2818.7</v>
      </c>
      <c r="Q149" s="62">
        <v>2107</v>
      </c>
      <c r="R149" s="62">
        <v>2100</v>
      </c>
      <c r="S149" s="62">
        <f t="shared" si="20"/>
        <v>7</v>
      </c>
      <c r="T149" s="66">
        <f t="shared" si="21"/>
        <v>3.3333333333333335E-3</v>
      </c>
      <c r="U149" s="65">
        <v>2067</v>
      </c>
      <c r="V149" s="62">
        <v>1978</v>
      </c>
      <c r="W149" s="62">
        <f t="shared" si="22"/>
        <v>89</v>
      </c>
      <c r="X149" s="66">
        <f t="shared" si="23"/>
        <v>4.499494438827098E-2</v>
      </c>
      <c r="Y149" s="68">
        <f t="shared" si="24"/>
        <v>11.357142857142858</v>
      </c>
      <c r="Z149" s="69">
        <v>2505</v>
      </c>
      <c r="AA149" s="62">
        <v>1935</v>
      </c>
      <c r="AB149" s="62">
        <v>140</v>
      </c>
      <c r="AC149" s="62">
        <f t="shared" si="25"/>
        <v>2075</v>
      </c>
      <c r="AD149" s="66">
        <f t="shared" si="26"/>
        <v>0.82834331337325351</v>
      </c>
      <c r="AE149" s="61">
        <f t="shared" si="27"/>
        <v>0.98495043207283417</v>
      </c>
      <c r="AF149" s="70">
        <v>250</v>
      </c>
      <c r="AG149" s="66">
        <f t="shared" si="28"/>
        <v>9.9800399201596807E-2</v>
      </c>
      <c r="AH149" s="71">
        <f t="shared" si="29"/>
        <v>1.0183714204244572</v>
      </c>
      <c r="AI149" s="62">
        <v>135</v>
      </c>
      <c r="AJ149" s="62">
        <v>40</v>
      </c>
      <c r="AK149" s="62">
        <f t="shared" si="30"/>
        <v>175</v>
      </c>
      <c r="AL149" s="66">
        <f t="shared" si="31"/>
        <v>6.9860279441117765E-2</v>
      </c>
      <c r="AM149" s="61">
        <f t="shared" si="32"/>
        <v>1.3596784632370136</v>
      </c>
      <c r="AN149" s="62">
        <v>10</v>
      </c>
      <c r="AO149" s="72" t="s">
        <v>38</v>
      </c>
      <c r="AP149" s="9" t="s">
        <v>38</v>
      </c>
      <c r="AQ149" s="58"/>
      <c r="AR149" s="87"/>
    </row>
    <row r="150" spans="1:44" ht="12.75" customHeight="1">
      <c r="A150" s="59"/>
      <c r="B150" s="60">
        <v>5370205.0099999998</v>
      </c>
      <c r="C150" s="61"/>
      <c r="D150" s="61"/>
      <c r="E150" s="62"/>
      <c r="F150" s="62"/>
      <c r="G150" s="62"/>
      <c r="H150" s="63" t="s">
        <v>182</v>
      </c>
      <c r="I150" s="64">
        <v>1.6</v>
      </c>
      <c r="J150" s="62">
        <f t="shared" si="0"/>
        <v>160</v>
      </c>
      <c r="K150" s="65">
        <v>3207</v>
      </c>
      <c r="L150" s="62">
        <v>3327</v>
      </c>
      <c r="M150" s="62">
        <v>3461</v>
      </c>
      <c r="N150" s="62">
        <f t="shared" si="1"/>
        <v>-254</v>
      </c>
      <c r="O150" s="66">
        <f t="shared" si="19"/>
        <v>-7.3389193874602715E-2</v>
      </c>
      <c r="P150" s="67">
        <v>2005.4</v>
      </c>
      <c r="Q150" s="62">
        <v>1360</v>
      </c>
      <c r="R150" s="62">
        <v>1353</v>
      </c>
      <c r="S150" s="62">
        <f t="shared" si="20"/>
        <v>7</v>
      </c>
      <c r="T150" s="66">
        <f t="shared" si="21"/>
        <v>5.1736881005173688E-3</v>
      </c>
      <c r="U150" s="65">
        <v>1335</v>
      </c>
      <c r="V150" s="62">
        <v>1331</v>
      </c>
      <c r="W150" s="62">
        <f t="shared" si="22"/>
        <v>4</v>
      </c>
      <c r="X150" s="66">
        <f t="shared" si="23"/>
        <v>3.0052592036063112E-3</v>
      </c>
      <c r="Y150" s="68">
        <f t="shared" si="24"/>
        <v>8.34375</v>
      </c>
      <c r="Z150" s="69">
        <v>1680</v>
      </c>
      <c r="AA150" s="62">
        <v>1360</v>
      </c>
      <c r="AB150" s="62">
        <v>80</v>
      </c>
      <c r="AC150" s="62">
        <f t="shared" si="25"/>
        <v>1440</v>
      </c>
      <c r="AD150" s="66">
        <f t="shared" si="26"/>
        <v>0.8571428571428571</v>
      </c>
      <c r="AE150" s="61">
        <f t="shared" si="27"/>
        <v>1.0191948360794971</v>
      </c>
      <c r="AF150" s="70">
        <v>145</v>
      </c>
      <c r="AG150" s="66">
        <f t="shared" si="28"/>
        <v>8.6309523809523808E-2</v>
      </c>
      <c r="AH150" s="71">
        <f t="shared" si="29"/>
        <v>0.88070942662779395</v>
      </c>
      <c r="AI150" s="62">
        <v>65</v>
      </c>
      <c r="AJ150" s="62">
        <v>20</v>
      </c>
      <c r="AK150" s="62">
        <f t="shared" si="30"/>
        <v>85</v>
      </c>
      <c r="AL150" s="66">
        <f t="shared" si="31"/>
        <v>5.0595238095238096E-2</v>
      </c>
      <c r="AM150" s="61">
        <f t="shared" si="32"/>
        <v>0.98472631559435764</v>
      </c>
      <c r="AN150" s="62">
        <v>15</v>
      </c>
      <c r="AO150" s="72" t="s">
        <v>38</v>
      </c>
      <c r="AP150" s="9" t="s">
        <v>38</v>
      </c>
      <c r="AQ150" s="58"/>
      <c r="AR150" s="87"/>
    </row>
    <row r="151" spans="1:44" ht="12.75" customHeight="1">
      <c r="A151" s="59"/>
      <c r="B151" s="60">
        <v>5370205.0199999996</v>
      </c>
      <c r="C151" s="61"/>
      <c r="D151" s="61"/>
      <c r="E151" s="62"/>
      <c r="F151" s="62"/>
      <c r="G151" s="62"/>
      <c r="H151" s="63" t="s">
        <v>183</v>
      </c>
      <c r="I151" s="64">
        <v>1.21</v>
      </c>
      <c r="J151" s="62">
        <f t="shared" si="0"/>
        <v>121</v>
      </c>
      <c r="K151" s="65">
        <v>5406</v>
      </c>
      <c r="L151" s="62">
        <v>4989</v>
      </c>
      <c r="M151" s="62">
        <v>4900</v>
      </c>
      <c r="N151" s="62">
        <f t="shared" si="1"/>
        <v>506</v>
      </c>
      <c r="O151" s="66">
        <f t="shared" si="19"/>
        <v>0.10326530612244898</v>
      </c>
      <c r="P151" s="67">
        <v>4486.3</v>
      </c>
      <c r="Q151" s="62">
        <v>3044</v>
      </c>
      <c r="R151" s="62">
        <v>2741</v>
      </c>
      <c r="S151" s="62">
        <f t="shared" si="20"/>
        <v>303</v>
      </c>
      <c r="T151" s="66">
        <f t="shared" si="21"/>
        <v>0.11054359722728931</v>
      </c>
      <c r="U151" s="65">
        <v>2938</v>
      </c>
      <c r="V151" s="62">
        <v>2576</v>
      </c>
      <c r="W151" s="62">
        <f t="shared" si="22"/>
        <v>362</v>
      </c>
      <c r="X151" s="66">
        <f t="shared" si="23"/>
        <v>0.14052795031055901</v>
      </c>
      <c r="Y151" s="68">
        <f t="shared" si="24"/>
        <v>24.280991735537189</v>
      </c>
      <c r="Z151" s="69">
        <v>2250</v>
      </c>
      <c r="AA151" s="62">
        <v>1710</v>
      </c>
      <c r="AB151" s="62">
        <v>105</v>
      </c>
      <c r="AC151" s="62">
        <f t="shared" si="25"/>
        <v>1815</v>
      </c>
      <c r="AD151" s="66">
        <f t="shared" si="26"/>
        <v>0.80666666666666664</v>
      </c>
      <c r="AE151" s="61">
        <f t="shared" si="27"/>
        <v>0.95917558462148234</v>
      </c>
      <c r="AF151" s="70">
        <v>245</v>
      </c>
      <c r="AG151" s="66">
        <f t="shared" si="28"/>
        <v>0.10888888888888888</v>
      </c>
      <c r="AH151" s="71">
        <f t="shared" si="29"/>
        <v>1.1111111111111109</v>
      </c>
      <c r="AI151" s="62">
        <v>130</v>
      </c>
      <c r="AJ151" s="62">
        <v>35</v>
      </c>
      <c r="AK151" s="62">
        <f t="shared" si="30"/>
        <v>165</v>
      </c>
      <c r="AL151" s="66">
        <f t="shared" si="31"/>
        <v>7.3333333333333334E-2</v>
      </c>
      <c r="AM151" s="61">
        <f t="shared" si="32"/>
        <v>1.4272739068379394</v>
      </c>
      <c r="AN151" s="62">
        <v>20</v>
      </c>
      <c r="AO151" s="72" t="s">
        <v>38</v>
      </c>
      <c r="AP151" s="9" t="s">
        <v>38</v>
      </c>
      <c r="AQ151" s="58"/>
      <c r="AR151" s="87"/>
    </row>
    <row r="152" spans="1:44" ht="12.75" customHeight="1">
      <c r="A152" s="59" t="s">
        <v>316</v>
      </c>
      <c r="B152" s="60">
        <v>5370206</v>
      </c>
      <c r="C152" s="61"/>
      <c r="D152" s="61"/>
      <c r="E152" s="62"/>
      <c r="F152" s="62"/>
      <c r="G152" s="62"/>
      <c r="H152" s="63" t="s">
        <v>184</v>
      </c>
      <c r="I152" s="64">
        <v>1.1299999999999999</v>
      </c>
      <c r="J152" s="62">
        <f t="shared" si="0"/>
        <v>112.99999999999999</v>
      </c>
      <c r="K152" s="65">
        <v>3699</v>
      </c>
      <c r="L152" s="62">
        <v>3727</v>
      </c>
      <c r="M152" s="62">
        <v>3516</v>
      </c>
      <c r="N152" s="62">
        <f t="shared" si="1"/>
        <v>183</v>
      </c>
      <c r="O152" s="66">
        <f t="shared" si="19"/>
        <v>5.2047781569965867E-2</v>
      </c>
      <c r="P152" s="67">
        <v>3281.6</v>
      </c>
      <c r="Q152" s="62">
        <v>2014</v>
      </c>
      <c r="R152" s="62">
        <v>2026</v>
      </c>
      <c r="S152" s="62">
        <f t="shared" si="20"/>
        <v>-12</v>
      </c>
      <c r="T152" s="66">
        <f t="shared" si="21"/>
        <v>-5.9230009871668312E-3</v>
      </c>
      <c r="U152" s="65">
        <v>1923</v>
      </c>
      <c r="V152" s="62">
        <v>1872</v>
      </c>
      <c r="W152" s="62">
        <f t="shared" si="22"/>
        <v>51</v>
      </c>
      <c r="X152" s="66">
        <f t="shared" si="23"/>
        <v>2.7243589743589744E-2</v>
      </c>
      <c r="Y152" s="68">
        <f t="shared" si="24"/>
        <v>17.017699115044248</v>
      </c>
      <c r="Z152" s="69">
        <v>1680</v>
      </c>
      <c r="AA152" s="62">
        <v>1280</v>
      </c>
      <c r="AB152" s="62">
        <v>70</v>
      </c>
      <c r="AC152" s="62">
        <f t="shared" si="25"/>
        <v>1350</v>
      </c>
      <c r="AD152" s="66">
        <f t="shared" si="26"/>
        <v>0.8035714285714286</v>
      </c>
      <c r="AE152" s="61">
        <f t="shared" si="27"/>
        <v>0.95549515882452873</v>
      </c>
      <c r="AF152" s="70">
        <v>175</v>
      </c>
      <c r="AG152" s="66">
        <f t="shared" si="28"/>
        <v>0.10416666666666667</v>
      </c>
      <c r="AH152" s="71">
        <f t="shared" si="29"/>
        <v>1.0629251700680271</v>
      </c>
      <c r="AI152" s="62">
        <v>115</v>
      </c>
      <c r="AJ152" s="62">
        <v>20</v>
      </c>
      <c r="AK152" s="62">
        <f t="shared" si="30"/>
        <v>135</v>
      </c>
      <c r="AL152" s="66">
        <f t="shared" si="31"/>
        <v>8.0357142857142863E-2</v>
      </c>
      <c r="AM152" s="61">
        <f t="shared" si="32"/>
        <v>1.5639770894733915</v>
      </c>
      <c r="AN152" s="62">
        <v>25</v>
      </c>
      <c r="AO152" s="72" t="s">
        <v>38</v>
      </c>
      <c r="AP152" s="12" t="s">
        <v>56</v>
      </c>
      <c r="AQ152" s="58"/>
      <c r="AR152" s="87"/>
    </row>
    <row r="153" spans="1:44" ht="12.75" customHeight="1">
      <c r="A153" s="59"/>
      <c r="B153" s="60">
        <v>5370207.0099999998</v>
      </c>
      <c r="C153" s="61"/>
      <c r="D153" s="61"/>
      <c r="E153" s="62"/>
      <c r="F153" s="62"/>
      <c r="G153" s="62"/>
      <c r="H153" s="63" t="s">
        <v>185</v>
      </c>
      <c r="I153" s="64">
        <v>5.2</v>
      </c>
      <c r="J153" s="62">
        <f t="shared" si="0"/>
        <v>520</v>
      </c>
      <c r="K153" s="65">
        <v>6520</v>
      </c>
      <c r="L153" s="62">
        <v>6247</v>
      </c>
      <c r="M153" s="62">
        <v>6319</v>
      </c>
      <c r="N153" s="62">
        <f t="shared" si="1"/>
        <v>201</v>
      </c>
      <c r="O153" s="66">
        <f t="shared" si="19"/>
        <v>3.1808830511156828E-2</v>
      </c>
      <c r="P153" s="67">
        <v>1253.7</v>
      </c>
      <c r="Q153" s="62">
        <v>2443</v>
      </c>
      <c r="R153" s="62">
        <v>2319</v>
      </c>
      <c r="S153" s="62">
        <f t="shared" si="20"/>
        <v>124</v>
      </c>
      <c r="T153" s="66">
        <f t="shared" si="21"/>
        <v>5.3471323846485556E-2</v>
      </c>
      <c r="U153" s="65">
        <v>2428</v>
      </c>
      <c r="V153" s="62">
        <v>2255</v>
      </c>
      <c r="W153" s="62">
        <f t="shared" si="22"/>
        <v>173</v>
      </c>
      <c r="X153" s="66">
        <f t="shared" si="23"/>
        <v>7.6718403547671843E-2</v>
      </c>
      <c r="Y153" s="68">
        <f t="shared" si="24"/>
        <v>4.6692307692307695</v>
      </c>
      <c r="Z153" s="69">
        <v>3200</v>
      </c>
      <c r="AA153" s="62">
        <v>2645</v>
      </c>
      <c r="AB153" s="62">
        <v>160</v>
      </c>
      <c r="AC153" s="62">
        <f t="shared" si="25"/>
        <v>2805</v>
      </c>
      <c r="AD153" s="66">
        <f t="shared" si="26"/>
        <v>0.87656250000000002</v>
      </c>
      <c r="AE153" s="61">
        <f t="shared" si="27"/>
        <v>1.0422859690844233</v>
      </c>
      <c r="AF153" s="70">
        <v>260</v>
      </c>
      <c r="AG153" s="66">
        <f t="shared" si="28"/>
        <v>8.1250000000000003E-2</v>
      </c>
      <c r="AH153" s="71">
        <f t="shared" si="29"/>
        <v>0.82908163265306123</v>
      </c>
      <c r="AI153" s="62">
        <v>115</v>
      </c>
      <c r="AJ153" s="62">
        <v>10</v>
      </c>
      <c r="AK153" s="62">
        <f t="shared" si="30"/>
        <v>125</v>
      </c>
      <c r="AL153" s="66">
        <f t="shared" si="31"/>
        <v>3.90625E-2</v>
      </c>
      <c r="AM153" s="61">
        <f t="shared" si="32"/>
        <v>0.76026664071623196</v>
      </c>
      <c r="AN153" s="62">
        <v>20</v>
      </c>
      <c r="AO153" s="72" t="s">
        <v>38</v>
      </c>
      <c r="AP153" s="9" t="s">
        <v>38</v>
      </c>
      <c r="AQ153" s="58"/>
      <c r="AR153" s="87"/>
    </row>
    <row r="154" spans="1:44" ht="12.75" customHeight="1">
      <c r="A154" s="59"/>
      <c r="B154" s="60">
        <v>5370207.0199999996</v>
      </c>
      <c r="C154" s="61"/>
      <c r="D154" s="61"/>
      <c r="E154" s="62"/>
      <c r="F154" s="62"/>
      <c r="G154" s="62"/>
      <c r="H154" s="63" t="s">
        <v>186</v>
      </c>
      <c r="I154" s="64">
        <v>1.64</v>
      </c>
      <c r="J154" s="62">
        <f t="shared" si="0"/>
        <v>164</v>
      </c>
      <c r="K154" s="65">
        <v>5975</v>
      </c>
      <c r="L154" s="62">
        <v>6075</v>
      </c>
      <c r="M154" s="62">
        <v>6403</v>
      </c>
      <c r="N154" s="62">
        <f t="shared" si="1"/>
        <v>-428</v>
      </c>
      <c r="O154" s="66">
        <f t="shared" si="19"/>
        <v>-6.6843667031079176E-2</v>
      </c>
      <c r="P154" s="67">
        <v>3639.7</v>
      </c>
      <c r="Q154" s="62">
        <v>1986</v>
      </c>
      <c r="R154" s="62">
        <v>1979</v>
      </c>
      <c r="S154" s="62">
        <f t="shared" si="20"/>
        <v>7</v>
      </c>
      <c r="T154" s="66">
        <f t="shared" si="21"/>
        <v>3.5371399696816574E-3</v>
      </c>
      <c r="U154" s="65">
        <v>1983</v>
      </c>
      <c r="V154" s="62">
        <v>1962</v>
      </c>
      <c r="W154" s="62">
        <f t="shared" si="22"/>
        <v>21</v>
      </c>
      <c r="X154" s="66">
        <f t="shared" si="23"/>
        <v>1.0703363914373088E-2</v>
      </c>
      <c r="Y154" s="68">
        <f t="shared" si="24"/>
        <v>12.091463414634147</v>
      </c>
      <c r="Z154" s="69">
        <v>3320</v>
      </c>
      <c r="AA154" s="62">
        <v>2775</v>
      </c>
      <c r="AB154" s="62">
        <v>205</v>
      </c>
      <c r="AC154" s="62">
        <f t="shared" si="25"/>
        <v>2980</v>
      </c>
      <c r="AD154" s="66">
        <f t="shared" si="26"/>
        <v>0.89759036144578308</v>
      </c>
      <c r="AE154" s="61">
        <f t="shared" si="27"/>
        <v>1.0672893715169836</v>
      </c>
      <c r="AF154" s="70">
        <v>225</v>
      </c>
      <c r="AG154" s="66">
        <f t="shared" si="28"/>
        <v>6.7771084337349394E-2</v>
      </c>
      <c r="AH154" s="71">
        <f t="shared" si="29"/>
        <v>0.69154167691172852</v>
      </c>
      <c r="AI154" s="62">
        <v>75</v>
      </c>
      <c r="AJ154" s="62">
        <v>10</v>
      </c>
      <c r="AK154" s="62">
        <f t="shared" si="30"/>
        <v>85</v>
      </c>
      <c r="AL154" s="66">
        <f t="shared" si="31"/>
        <v>2.5602409638554216E-2</v>
      </c>
      <c r="AM154" s="61">
        <f t="shared" si="32"/>
        <v>0.49829524403569903</v>
      </c>
      <c r="AN154" s="62">
        <v>20</v>
      </c>
      <c r="AO154" s="72" t="s">
        <v>38</v>
      </c>
      <c r="AP154" s="9" t="s">
        <v>38</v>
      </c>
      <c r="AQ154" s="58"/>
      <c r="AR154" s="87"/>
    </row>
    <row r="155" spans="1:44" ht="12.75" customHeight="1">
      <c r="A155" s="59"/>
      <c r="B155" s="60">
        <v>5370207.0300000003</v>
      </c>
      <c r="C155" s="61"/>
      <c r="D155" s="61"/>
      <c r="E155" s="62"/>
      <c r="F155" s="62"/>
      <c r="G155" s="62"/>
      <c r="H155" s="63" t="s">
        <v>187</v>
      </c>
      <c r="I155" s="64">
        <v>1.57</v>
      </c>
      <c r="J155" s="62">
        <f t="shared" si="0"/>
        <v>157</v>
      </c>
      <c r="K155" s="65">
        <v>3862</v>
      </c>
      <c r="L155" s="62">
        <v>3937</v>
      </c>
      <c r="M155" s="62">
        <v>4046</v>
      </c>
      <c r="N155" s="62">
        <f t="shared" si="1"/>
        <v>-184</v>
      </c>
      <c r="O155" s="66">
        <f t="shared" si="19"/>
        <v>-4.5477014335145824E-2</v>
      </c>
      <c r="P155" s="67">
        <v>2462.5</v>
      </c>
      <c r="Q155" s="62">
        <v>1427</v>
      </c>
      <c r="R155" s="62">
        <v>1417</v>
      </c>
      <c r="S155" s="62">
        <f t="shared" si="20"/>
        <v>10</v>
      </c>
      <c r="T155" s="66">
        <f t="shared" si="21"/>
        <v>7.0571630204657732E-3</v>
      </c>
      <c r="U155" s="65">
        <v>1422</v>
      </c>
      <c r="V155" s="62">
        <v>1401</v>
      </c>
      <c r="W155" s="62">
        <f t="shared" si="22"/>
        <v>21</v>
      </c>
      <c r="X155" s="66">
        <f t="shared" si="23"/>
        <v>1.4989293361884369E-2</v>
      </c>
      <c r="Y155" s="68">
        <f t="shared" si="24"/>
        <v>9.0573248407643305</v>
      </c>
      <c r="Z155" s="69">
        <v>1850</v>
      </c>
      <c r="AA155" s="62">
        <v>1455</v>
      </c>
      <c r="AB155" s="62">
        <v>140</v>
      </c>
      <c r="AC155" s="62">
        <f t="shared" si="25"/>
        <v>1595</v>
      </c>
      <c r="AD155" s="66">
        <f t="shared" si="26"/>
        <v>0.86216216216216213</v>
      </c>
      <c r="AE155" s="61">
        <f t="shared" si="27"/>
        <v>1.0251630941286114</v>
      </c>
      <c r="AF155" s="70">
        <v>155</v>
      </c>
      <c r="AG155" s="66">
        <f t="shared" si="28"/>
        <v>8.3783783783783788E-2</v>
      </c>
      <c r="AH155" s="71">
        <f t="shared" si="29"/>
        <v>0.85493656922228356</v>
      </c>
      <c r="AI155" s="62">
        <v>55</v>
      </c>
      <c r="AJ155" s="62">
        <v>15</v>
      </c>
      <c r="AK155" s="62">
        <f t="shared" si="30"/>
        <v>70</v>
      </c>
      <c r="AL155" s="66">
        <f t="shared" si="31"/>
        <v>3.783783783783784E-2</v>
      </c>
      <c r="AM155" s="61">
        <f t="shared" si="32"/>
        <v>0.73643125414242583</v>
      </c>
      <c r="AN155" s="62">
        <v>30</v>
      </c>
      <c r="AO155" s="72" t="s">
        <v>38</v>
      </c>
      <c r="AP155" s="9" t="s">
        <v>38</v>
      </c>
      <c r="AQ155" s="58"/>
      <c r="AR155" s="87"/>
    </row>
    <row r="156" spans="1:44" ht="12.75" customHeight="1">
      <c r="A156" s="59"/>
      <c r="B156" s="60">
        <v>5370207.04</v>
      </c>
      <c r="C156" s="61"/>
      <c r="D156" s="61"/>
      <c r="E156" s="62"/>
      <c r="F156" s="62"/>
      <c r="G156" s="62"/>
      <c r="H156" s="63" t="s">
        <v>188</v>
      </c>
      <c r="I156" s="64">
        <v>0.74</v>
      </c>
      <c r="J156" s="62">
        <f t="shared" si="0"/>
        <v>74</v>
      </c>
      <c r="K156" s="65">
        <v>2505</v>
      </c>
      <c r="L156" s="62">
        <v>2487</v>
      </c>
      <c r="M156" s="62">
        <v>2544</v>
      </c>
      <c r="N156" s="62">
        <f t="shared" si="1"/>
        <v>-39</v>
      </c>
      <c r="O156" s="66">
        <f t="shared" si="19"/>
        <v>-1.5330188679245283E-2</v>
      </c>
      <c r="P156" s="67">
        <v>3383.8</v>
      </c>
      <c r="Q156" s="62">
        <v>1149</v>
      </c>
      <c r="R156" s="62">
        <v>1146</v>
      </c>
      <c r="S156" s="62">
        <f t="shared" si="20"/>
        <v>3</v>
      </c>
      <c r="T156" s="66">
        <f t="shared" si="21"/>
        <v>2.617801047120419E-3</v>
      </c>
      <c r="U156" s="65">
        <v>1144</v>
      </c>
      <c r="V156" s="62">
        <v>1134</v>
      </c>
      <c r="W156" s="62">
        <f t="shared" si="22"/>
        <v>10</v>
      </c>
      <c r="X156" s="66">
        <f t="shared" si="23"/>
        <v>8.8183421516754845E-3</v>
      </c>
      <c r="Y156" s="68">
        <f t="shared" si="24"/>
        <v>15.45945945945946</v>
      </c>
      <c r="Z156" s="69">
        <v>1175</v>
      </c>
      <c r="AA156" s="62">
        <v>925</v>
      </c>
      <c r="AB156" s="62">
        <v>75</v>
      </c>
      <c r="AC156" s="62">
        <f t="shared" si="25"/>
        <v>1000</v>
      </c>
      <c r="AD156" s="66">
        <f t="shared" si="26"/>
        <v>0.85106382978723405</v>
      </c>
      <c r="AE156" s="61">
        <f t="shared" si="27"/>
        <v>1.0119665039087207</v>
      </c>
      <c r="AF156" s="70">
        <v>135</v>
      </c>
      <c r="AG156" s="66">
        <f t="shared" si="28"/>
        <v>0.1148936170212766</v>
      </c>
      <c r="AH156" s="71">
        <f t="shared" si="29"/>
        <v>1.1723838471558836</v>
      </c>
      <c r="AI156" s="62">
        <v>35</v>
      </c>
      <c r="AJ156" s="62">
        <v>0</v>
      </c>
      <c r="AK156" s="62">
        <f t="shared" si="30"/>
        <v>35</v>
      </c>
      <c r="AL156" s="66">
        <f t="shared" si="31"/>
        <v>2.9787234042553193E-2</v>
      </c>
      <c r="AM156" s="61">
        <f t="shared" si="32"/>
        <v>0.57974375326105865</v>
      </c>
      <c r="AN156" s="62">
        <v>10</v>
      </c>
      <c r="AO156" s="72" t="s">
        <v>38</v>
      </c>
      <c r="AP156" s="9" t="s">
        <v>38</v>
      </c>
      <c r="AQ156" s="58"/>
      <c r="AR156" s="87"/>
    </row>
    <row r="157" spans="1:44" ht="12.75" customHeight="1">
      <c r="A157" s="59"/>
      <c r="B157" s="60">
        <v>5370208</v>
      </c>
      <c r="C157" s="61"/>
      <c r="D157" s="61"/>
      <c r="E157" s="62"/>
      <c r="F157" s="62"/>
      <c r="G157" s="62"/>
      <c r="H157" s="63" t="s">
        <v>189</v>
      </c>
      <c r="I157" s="64">
        <v>1.72</v>
      </c>
      <c r="J157" s="62">
        <f t="shared" si="0"/>
        <v>172</v>
      </c>
      <c r="K157" s="65">
        <v>3131</v>
      </c>
      <c r="L157" s="62">
        <v>3086</v>
      </c>
      <c r="M157" s="62">
        <v>3126</v>
      </c>
      <c r="N157" s="62">
        <f t="shared" si="1"/>
        <v>5</v>
      </c>
      <c r="O157" s="66">
        <f t="shared" si="19"/>
        <v>1.5994881637875879E-3</v>
      </c>
      <c r="P157" s="67">
        <v>1817.5</v>
      </c>
      <c r="Q157" s="62">
        <v>1275</v>
      </c>
      <c r="R157" s="62">
        <v>1274</v>
      </c>
      <c r="S157" s="62">
        <f t="shared" si="20"/>
        <v>1</v>
      </c>
      <c r="T157" s="66">
        <f t="shared" si="21"/>
        <v>7.8492935635792783E-4</v>
      </c>
      <c r="U157" s="65">
        <v>1253</v>
      </c>
      <c r="V157" s="62">
        <v>1258</v>
      </c>
      <c r="W157" s="62">
        <f t="shared" si="22"/>
        <v>-5</v>
      </c>
      <c r="X157" s="66">
        <f t="shared" si="23"/>
        <v>-3.9745627980922096E-3</v>
      </c>
      <c r="Y157" s="68">
        <f t="shared" si="24"/>
        <v>7.2848837209302326</v>
      </c>
      <c r="Z157" s="69">
        <v>1670</v>
      </c>
      <c r="AA157" s="62">
        <v>1330</v>
      </c>
      <c r="AB157" s="62">
        <v>120</v>
      </c>
      <c r="AC157" s="62">
        <f t="shared" si="25"/>
        <v>1450</v>
      </c>
      <c r="AD157" s="66">
        <f t="shared" si="26"/>
        <v>0.86826347305389218</v>
      </c>
      <c r="AE157" s="61">
        <f t="shared" si="27"/>
        <v>1.0324179227751393</v>
      </c>
      <c r="AF157" s="70">
        <v>130</v>
      </c>
      <c r="AG157" s="66">
        <f t="shared" si="28"/>
        <v>7.7844311377245512E-2</v>
      </c>
      <c r="AH157" s="71">
        <f t="shared" si="29"/>
        <v>0.7943297079310766</v>
      </c>
      <c r="AI157" s="62">
        <v>45</v>
      </c>
      <c r="AJ157" s="62">
        <v>15</v>
      </c>
      <c r="AK157" s="62">
        <f t="shared" si="30"/>
        <v>60</v>
      </c>
      <c r="AL157" s="66">
        <f t="shared" si="31"/>
        <v>3.5928143712574849E-2</v>
      </c>
      <c r="AM157" s="61">
        <f t="shared" si="32"/>
        <v>0.69926320966474986</v>
      </c>
      <c r="AN157" s="62">
        <v>20</v>
      </c>
      <c r="AO157" s="72" t="s">
        <v>38</v>
      </c>
      <c r="AP157" s="9" t="s">
        <v>38</v>
      </c>
      <c r="AQ157" s="58"/>
      <c r="AR157" s="87"/>
    </row>
    <row r="158" spans="1:44" ht="12.75" customHeight="1">
      <c r="A158" s="59"/>
      <c r="B158" s="60">
        <v>5370209</v>
      </c>
      <c r="C158" s="61"/>
      <c r="D158" s="61"/>
      <c r="E158" s="62"/>
      <c r="F158" s="62"/>
      <c r="G158" s="62"/>
      <c r="H158" s="63" t="s">
        <v>190</v>
      </c>
      <c r="I158" s="64">
        <v>0.78</v>
      </c>
      <c r="J158" s="62">
        <f t="shared" si="0"/>
        <v>78</v>
      </c>
      <c r="K158" s="65">
        <v>1585</v>
      </c>
      <c r="L158" s="62">
        <v>1686</v>
      </c>
      <c r="M158" s="62">
        <v>1687</v>
      </c>
      <c r="N158" s="62">
        <f t="shared" si="1"/>
        <v>-102</v>
      </c>
      <c r="O158" s="66">
        <f t="shared" si="19"/>
        <v>-6.046235921754594E-2</v>
      </c>
      <c r="P158" s="67">
        <v>2027.6</v>
      </c>
      <c r="Q158" s="62">
        <v>626</v>
      </c>
      <c r="R158" s="62">
        <v>627</v>
      </c>
      <c r="S158" s="62">
        <f t="shared" si="20"/>
        <v>-1</v>
      </c>
      <c r="T158" s="66">
        <f t="shared" si="21"/>
        <v>-1.594896331738437E-3</v>
      </c>
      <c r="U158" s="65">
        <v>622</v>
      </c>
      <c r="V158" s="62">
        <v>622</v>
      </c>
      <c r="W158" s="62">
        <f t="shared" si="22"/>
        <v>0</v>
      </c>
      <c r="X158" s="66">
        <f t="shared" si="23"/>
        <v>0</v>
      </c>
      <c r="Y158" s="68">
        <f t="shared" si="24"/>
        <v>7.9743589743589745</v>
      </c>
      <c r="Z158" s="69">
        <v>745</v>
      </c>
      <c r="AA158" s="62">
        <v>640</v>
      </c>
      <c r="AB158" s="62">
        <v>45</v>
      </c>
      <c r="AC158" s="62">
        <f t="shared" si="25"/>
        <v>685</v>
      </c>
      <c r="AD158" s="66">
        <f t="shared" si="26"/>
        <v>0.91946308724832215</v>
      </c>
      <c r="AE158" s="61">
        <f t="shared" si="27"/>
        <v>1.0932973689040693</v>
      </c>
      <c r="AF158" s="70">
        <v>35</v>
      </c>
      <c r="AG158" s="66">
        <f t="shared" si="28"/>
        <v>4.6979865771812082E-2</v>
      </c>
      <c r="AH158" s="71">
        <f t="shared" si="29"/>
        <v>0.4793863854266539</v>
      </c>
      <c r="AI158" s="62">
        <v>10</v>
      </c>
      <c r="AJ158" s="62">
        <v>10</v>
      </c>
      <c r="AK158" s="62">
        <f t="shared" si="30"/>
        <v>20</v>
      </c>
      <c r="AL158" s="66">
        <f t="shared" si="31"/>
        <v>2.6845637583892617E-2</v>
      </c>
      <c r="AM158" s="61">
        <f t="shared" si="32"/>
        <v>0.52249197321706142</v>
      </c>
      <c r="AN158" s="62">
        <v>10</v>
      </c>
      <c r="AO158" s="72" t="s">
        <v>38</v>
      </c>
      <c r="AP158" s="9" t="s">
        <v>38</v>
      </c>
      <c r="AQ158" s="58"/>
      <c r="AR158" s="87"/>
    </row>
    <row r="159" spans="1:44" ht="12.75" customHeight="1">
      <c r="A159" s="59"/>
      <c r="B159" s="60">
        <v>5370210</v>
      </c>
      <c r="C159" s="61"/>
      <c r="D159" s="61"/>
      <c r="E159" s="62"/>
      <c r="F159" s="62"/>
      <c r="G159" s="62"/>
      <c r="H159" s="63" t="s">
        <v>191</v>
      </c>
      <c r="I159" s="64">
        <v>1.19</v>
      </c>
      <c r="J159" s="62">
        <f t="shared" si="0"/>
        <v>119</v>
      </c>
      <c r="K159" s="65">
        <v>2444</v>
      </c>
      <c r="L159" s="62">
        <v>2351</v>
      </c>
      <c r="M159" s="62">
        <v>2310</v>
      </c>
      <c r="N159" s="62">
        <f t="shared" si="1"/>
        <v>134</v>
      </c>
      <c r="O159" s="66">
        <f t="shared" si="19"/>
        <v>5.8008658008658009E-2</v>
      </c>
      <c r="P159" s="67">
        <v>2050.5</v>
      </c>
      <c r="Q159" s="62">
        <v>942</v>
      </c>
      <c r="R159" s="62">
        <v>836</v>
      </c>
      <c r="S159" s="62">
        <f t="shared" si="20"/>
        <v>106</v>
      </c>
      <c r="T159" s="66">
        <f t="shared" si="21"/>
        <v>0.12679425837320574</v>
      </c>
      <c r="U159" s="65">
        <v>920</v>
      </c>
      <c r="V159" s="62">
        <v>822</v>
      </c>
      <c r="W159" s="62">
        <f t="shared" si="22"/>
        <v>98</v>
      </c>
      <c r="X159" s="66">
        <f t="shared" si="23"/>
        <v>0.11922141119221411</v>
      </c>
      <c r="Y159" s="68">
        <f t="shared" si="24"/>
        <v>7.73109243697479</v>
      </c>
      <c r="Z159" s="69">
        <v>1210</v>
      </c>
      <c r="AA159" s="62">
        <v>960</v>
      </c>
      <c r="AB159" s="62">
        <v>85</v>
      </c>
      <c r="AC159" s="62">
        <f t="shared" si="25"/>
        <v>1045</v>
      </c>
      <c r="AD159" s="66">
        <f t="shared" si="26"/>
        <v>0.86363636363636365</v>
      </c>
      <c r="AE159" s="61">
        <f t="shared" si="27"/>
        <v>1.0269160090800995</v>
      </c>
      <c r="AF159" s="70">
        <v>90</v>
      </c>
      <c r="AG159" s="66">
        <f t="shared" si="28"/>
        <v>7.43801652892562E-2</v>
      </c>
      <c r="AH159" s="71">
        <f t="shared" si="29"/>
        <v>0.75898127846179797</v>
      </c>
      <c r="AI159" s="62">
        <v>65</v>
      </c>
      <c r="AJ159" s="62">
        <v>0</v>
      </c>
      <c r="AK159" s="62">
        <f t="shared" si="30"/>
        <v>65</v>
      </c>
      <c r="AL159" s="66">
        <f t="shared" si="31"/>
        <v>5.3719008264462811E-2</v>
      </c>
      <c r="AM159" s="61">
        <f t="shared" si="32"/>
        <v>1.0455237108692645</v>
      </c>
      <c r="AN159" s="62">
        <v>10</v>
      </c>
      <c r="AO159" s="72" t="s">
        <v>38</v>
      </c>
      <c r="AP159" s="9" t="s">
        <v>38</v>
      </c>
      <c r="AQ159" s="58"/>
      <c r="AR159" s="87"/>
    </row>
    <row r="160" spans="1:44" ht="12.75" customHeight="1">
      <c r="A160" s="59"/>
      <c r="B160" s="60">
        <v>5370211</v>
      </c>
      <c r="C160" s="61"/>
      <c r="D160" s="61"/>
      <c r="E160" s="62"/>
      <c r="F160" s="62"/>
      <c r="G160" s="62"/>
      <c r="H160" s="63" t="s">
        <v>192</v>
      </c>
      <c r="I160" s="64">
        <v>1.75</v>
      </c>
      <c r="J160" s="62">
        <f t="shared" si="0"/>
        <v>175</v>
      </c>
      <c r="K160" s="65">
        <v>3012</v>
      </c>
      <c r="L160" s="62">
        <v>2814</v>
      </c>
      <c r="M160" s="62">
        <v>2832</v>
      </c>
      <c r="N160" s="62">
        <f t="shared" si="1"/>
        <v>180</v>
      </c>
      <c r="O160" s="66">
        <f t="shared" si="19"/>
        <v>6.3559322033898302E-2</v>
      </c>
      <c r="P160" s="67">
        <v>1725.3</v>
      </c>
      <c r="Q160" s="62">
        <v>1262</v>
      </c>
      <c r="R160" s="62">
        <v>1238</v>
      </c>
      <c r="S160" s="62">
        <f t="shared" si="20"/>
        <v>24</v>
      </c>
      <c r="T160" s="66">
        <f t="shared" si="21"/>
        <v>1.9386106623586429E-2</v>
      </c>
      <c r="U160" s="65">
        <v>1227</v>
      </c>
      <c r="V160" s="62">
        <v>1183</v>
      </c>
      <c r="W160" s="62">
        <f t="shared" si="22"/>
        <v>44</v>
      </c>
      <c r="X160" s="66">
        <f t="shared" si="23"/>
        <v>3.7193575655114115E-2</v>
      </c>
      <c r="Y160" s="68">
        <f t="shared" si="24"/>
        <v>7.0114285714285716</v>
      </c>
      <c r="Z160" s="69">
        <v>1755</v>
      </c>
      <c r="AA160" s="62">
        <v>1260</v>
      </c>
      <c r="AB160" s="62">
        <v>145</v>
      </c>
      <c r="AC160" s="62">
        <f t="shared" si="25"/>
        <v>1405</v>
      </c>
      <c r="AD160" s="66">
        <f t="shared" si="26"/>
        <v>0.80056980056980054</v>
      </c>
      <c r="AE160" s="61">
        <f t="shared" si="27"/>
        <v>0.9519260411055892</v>
      </c>
      <c r="AF160" s="70">
        <v>205</v>
      </c>
      <c r="AG160" s="66">
        <f t="shared" si="28"/>
        <v>0.11680911680911681</v>
      </c>
      <c r="AH160" s="71">
        <f t="shared" si="29"/>
        <v>1.1919297633583348</v>
      </c>
      <c r="AI160" s="62">
        <v>85</v>
      </c>
      <c r="AJ160" s="62">
        <v>35</v>
      </c>
      <c r="AK160" s="62">
        <f t="shared" si="30"/>
        <v>120</v>
      </c>
      <c r="AL160" s="66">
        <f t="shared" si="31"/>
        <v>6.8376068376068383E-2</v>
      </c>
      <c r="AM160" s="61">
        <f t="shared" si="32"/>
        <v>1.3307915215272164</v>
      </c>
      <c r="AN160" s="62">
        <v>15</v>
      </c>
      <c r="AO160" s="72" t="s">
        <v>38</v>
      </c>
      <c r="AP160" s="9" t="s">
        <v>38</v>
      </c>
      <c r="AQ160" s="58"/>
      <c r="AR160" s="87"/>
    </row>
    <row r="161" spans="1:44" ht="12.75" customHeight="1">
      <c r="A161" s="59"/>
      <c r="B161" s="60">
        <v>5370212</v>
      </c>
      <c r="C161" s="61"/>
      <c r="D161" s="61"/>
      <c r="E161" s="62"/>
      <c r="F161" s="62"/>
      <c r="G161" s="62"/>
      <c r="H161" s="63" t="s">
        <v>193</v>
      </c>
      <c r="I161" s="64">
        <v>0.5</v>
      </c>
      <c r="J161" s="62">
        <f t="shared" si="0"/>
        <v>50</v>
      </c>
      <c r="K161" s="65">
        <v>1594</v>
      </c>
      <c r="L161" s="62">
        <v>1518</v>
      </c>
      <c r="M161" s="62">
        <v>1528</v>
      </c>
      <c r="N161" s="62">
        <f t="shared" si="1"/>
        <v>66</v>
      </c>
      <c r="O161" s="66">
        <f t="shared" si="19"/>
        <v>4.3193717277486908E-2</v>
      </c>
      <c r="P161" s="67">
        <v>3157.7</v>
      </c>
      <c r="Q161" s="62">
        <v>750</v>
      </c>
      <c r="R161" s="62">
        <v>696</v>
      </c>
      <c r="S161" s="62">
        <f t="shared" si="20"/>
        <v>54</v>
      </c>
      <c r="T161" s="66">
        <f t="shared" si="21"/>
        <v>7.7586206896551727E-2</v>
      </c>
      <c r="U161" s="65">
        <v>743</v>
      </c>
      <c r="V161" s="62">
        <v>675</v>
      </c>
      <c r="W161" s="62">
        <f t="shared" si="22"/>
        <v>68</v>
      </c>
      <c r="X161" s="66">
        <f t="shared" si="23"/>
        <v>0.10074074074074074</v>
      </c>
      <c r="Y161" s="68">
        <f t="shared" si="24"/>
        <v>14.86</v>
      </c>
      <c r="Z161" s="69">
        <v>840</v>
      </c>
      <c r="AA161" s="62">
        <v>655</v>
      </c>
      <c r="AB161" s="62">
        <v>55</v>
      </c>
      <c r="AC161" s="62">
        <f t="shared" si="25"/>
        <v>710</v>
      </c>
      <c r="AD161" s="66">
        <f t="shared" si="26"/>
        <v>0.84523809523809523</v>
      </c>
      <c r="AE161" s="61">
        <f t="shared" si="27"/>
        <v>1.0050393522450598</v>
      </c>
      <c r="AF161" s="70">
        <v>65</v>
      </c>
      <c r="AG161" s="66">
        <f t="shared" si="28"/>
        <v>7.7380952380952384E-2</v>
      </c>
      <c r="AH161" s="71">
        <f t="shared" si="29"/>
        <v>0.78960155490767736</v>
      </c>
      <c r="AI161" s="62">
        <v>45</v>
      </c>
      <c r="AJ161" s="62">
        <v>10</v>
      </c>
      <c r="AK161" s="62">
        <f t="shared" si="30"/>
        <v>55</v>
      </c>
      <c r="AL161" s="66">
        <f t="shared" si="31"/>
        <v>6.5476190476190479E-2</v>
      </c>
      <c r="AM161" s="61">
        <f t="shared" si="32"/>
        <v>1.2743517025338746</v>
      </c>
      <c r="AN161" s="62">
        <v>15</v>
      </c>
      <c r="AO161" s="72" t="s">
        <v>38</v>
      </c>
      <c r="AP161" s="9" t="s">
        <v>38</v>
      </c>
      <c r="AQ161" s="58"/>
      <c r="AR161" s="87"/>
    </row>
    <row r="162" spans="1:44" ht="12.75" customHeight="1">
      <c r="A162" s="59"/>
      <c r="B162" s="60">
        <v>5370213</v>
      </c>
      <c r="C162" s="61"/>
      <c r="D162" s="61"/>
      <c r="E162" s="62"/>
      <c r="F162" s="62"/>
      <c r="G162" s="62"/>
      <c r="H162" s="63" t="s">
        <v>194</v>
      </c>
      <c r="I162" s="64">
        <v>0.8</v>
      </c>
      <c r="J162" s="62">
        <f t="shared" si="0"/>
        <v>80</v>
      </c>
      <c r="K162" s="65">
        <v>3814</v>
      </c>
      <c r="L162" s="62">
        <v>3707</v>
      </c>
      <c r="M162" s="62">
        <v>3470</v>
      </c>
      <c r="N162" s="62">
        <f t="shared" si="1"/>
        <v>344</v>
      </c>
      <c r="O162" s="66">
        <f t="shared" si="19"/>
        <v>9.9135446685878967E-2</v>
      </c>
      <c r="P162" s="67">
        <v>4763.8999999999996</v>
      </c>
      <c r="Q162" s="62">
        <v>2250</v>
      </c>
      <c r="R162" s="62">
        <v>2064</v>
      </c>
      <c r="S162" s="62">
        <f t="shared" si="20"/>
        <v>186</v>
      </c>
      <c r="T162" s="66">
        <f t="shared" si="21"/>
        <v>9.0116279069767435E-2</v>
      </c>
      <c r="U162" s="65">
        <v>2130</v>
      </c>
      <c r="V162" s="62">
        <v>1907</v>
      </c>
      <c r="W162" s="62">
        <f t="shared" si="22"/>
        <v>223</v>
      </c>
      <c r="X162" s="66">
        <f t="shared" si="23"/>
        <v>0.11693759832197169</v>
      </c>
      <c r="Y162" s="68">
        <f t="shared" si="24"/>
        <v>26.625</v>
      </c>
      <c r="Z162" s="69">
        <v>1765</v>
      </c>
      <c r="AA162" s="62">
        <v>1330</v>
      </c>
      <c r="AB162" s="62">
        <v>95</v>
      </c>
      <c r="AC162" s="62">
        <f t="shared" si="25"/>
        <v>1425</v>
      </c>
      <c r="AD162" s="66">
        <f t="shared" si="26"/>
        <v>0.80736543909348446</v>
      </c>
      <c r="AE162" s="61">
        <f t="shared" si="27"/>
        <v>0.96000646741199103</v>
      </c>
      <c r="AF162" s="70">
        <v>175</v>
      </c>
      <c r="AG162" s="66">
        <f t="shared" si="28"/>
        <v>9.9150141643059492E-2</v>
      </c>
      <c r="AH162" s="71">
        <f t="shared" si="29"/>
        <v>1.0117361392148927</v>
      </c>
      <c r="AI162" s="62">
        <v>130</v>
      </c>
      <c r="AJ162" s="62">
        <v>25</v>
      </c>
      <c r="AK162" s="62">
        <f t="shared" si="30"/>
        <v>155</v>
      </c>
      <c r="AL162" s="66">
        <f t="shared" si="31"/>
        <v>8.7818696883852687E-2</v>
      </c>
      <c r="AM162" s="61">
        <f t="shared" si="32"/>
        <v>1.709200017202271</v>
      </c>
      <c r="AN162" s="62">
        <v>10</v>
      </c>
      <c r="AO162" s="72" t="s">
        <v>38</v>
      </c>
      <c r="AP162" s="9" t="s">
        <v>38</v>
      </c>
      <c r="AQ162" s="58"/>
      <c r="AR162" s="87"/>
    </row>
    <row r="163" spans="1:44" ht="12.75" customHeight="1">
      <c r="A163" s="59"/>
      <c r="B163" s="60">
        <v>5370214</v>
      </c>
      <c r="C163" s="61"/>
      <c r="D163" s="61"/>
      <c r="E163" s="62"/>
      <c r="F163" s="62"/>
      <c r="G163" s="62"/>
      <c r="H163" s="63" t="s">
        <v>195</v>
      </c>
      <c r="I163" s="64">
        <v>1.08</v>
      </c>
      <c r="J163" s="62">
        <f t="shared" si="0"/>
        <v>108</v>
      </c>
      <c r="K163" s="65">
        <v>2621</v>
      </c>
      <c r="L163" s="62">
        <v>2561</v>
      </c>
      <c r="M163" s="62">
        <v>2536</v>
      </c>
      <c r="N163" s="62">
        <f t="shared" si="1"/>
        <v>85</v>
      </c>
      <c r="O163" s="66">
        <f t="shared" si="19"/>
        <v>3.3517350157728706E-2</v>
      </c>
      <c r="P163" s="67">
        <v>2438.1</v>
      </c>
      <c r="Q163" s="62">
        <v>1201</v>
      </c>
      <c r="R163" s="62">
        <v>1168</v>
      </c>
      <c r="S163" s="62">
        <f t="shared" si="20"/>
        <v>33</v>
      </c>
      <c r="T163" s="66">
        <f t="shared" si="21"/>
        <v>2.8253424657534245E-2</v>
      </c>
      <c r="U163" s="65">
        <v>1191</v>
      </c>
      <c r="V163" s="62">
        <v>1135</v>
      </c>
      <c r="W163" s="62">
        <f t="shared" si="22"/>
        <v>56</v>
      </c>
      <c r="X163" s="66">
        <f t="shared" si="23"/>
        <v>4.933920704845815E-2</v>
      </c>
      <c r="Y163" s="68">
        <f t="shared" si="24"/>
        <v>11.027777777777779</v>
      </c>
      <c r="Z163" s="69">
        <v>1295</v>
      </c>
      <c r="AA163" s="62">
        <v>945</v>
      </c>
      <c r="AB163" s="62">
        <v>80</v>
      </c>
      <c r="AC163" s="62">
        <f t="shared" si="25"/>
        <v>1025</v>
      </c>
      <c r="AD163" s="66">
        <f t="shared" si="26"/>
        <v>0.79150579150579148</v>
      </c>
      <c r="AE163" s="61">
        <f t="shared" si="27"/>
        <v>0.94114838466800421</v>
      </c>
      <c r="AF163" s="70">
        <v>145</v>
      </c>
      <c r="AG163" s="66">
        <f t="shared" si="28"/>
        <v>0.11196911196911197</v>
      </c>
      <c r="AH163" s="71">
        <f t="shared" si="29"/>
        <v>1.1425419588684895</v>
      </c>
      <c r="AI163" s="62">
        <v>100</v>
      </c>
      <c r="AJ163" s="62">
        <v>10</v>
      </c>
      <c r="AK163" s="62">
        <f t="shared" si="30"/>
        <v>110</v>
      </c>
      <c r="AL163" s="66">
        <f t="shared" si="31"/>
        <v>8.4942084942084939E-2</v>
      </c>
      <c r="AM163" s="61">
        <f t="shared" si="32"/>
        <v>1.6532130195034047</v>
      </c>
      <c r="AN163" s="62">
        <v>15</v>
      </c>
      <c r="AO163" s="72" t="s">
        <v>38</v>
      </c>
      <c r="AP163" s="9" t="s">
        <v>38</v>
      </c>
      <c r="AQ163" s="58"/>
      <c r="AR163" s="87"/>
    </row>
    <row r="164" spans="1:44" ht="12.75" customHeight="1">
      <c r="A164" s="59"/>
      <c r="B164" s="60">
        <v>5370215</v>
      </c>
      <c r="C164" s="61"/>
      <c r="D164" s="61"/>
      <c r="E164" s="62"/>
      <c r="F164" s="62"/>
      <c r="G164" s="62"/>
      <c r="H164" s="63" t="s">
        <v>196</v>
      </c>
      <c r="I164" s="64">
        <v>0.73</v>
      </c>
      <c r="J164" s="62">
        <f t="shared" si="0"/>
        <v>73</v>
      </c>
      <c r="K164" s="65">
        <v>2727</v>
      </c>
      <c r="L164" s="62">
        <v>2748</v>
      </c>
      <c r="M164" s="62">
        <v>2646</v>
      </c>
      <c r="N164" s="62">
        <f t="shared" si="1"/>
        <v>81</v>
      </c>
      <c r="O164" s="66">
        <f t="shared" si="19"/>
        <v>3.0612244897959183E-2</v>
      </c>
      <c r="P164" s="67">
        <v>3751.5</v>
      </c>
      <c r="Q164" s="62">
        <v>1333</v>
      </c>
      <c r="R164" s="62">
        <v>1329</v>
      </c>
      <c r="S164" s="62">
        <f t="shared" si="20"/>
        <v>4</v>
      </c>
      <c r="T164" s="66">
        <f t="shared" si="21"/>
        <v>3.0097817908201654E-3</v>
      </c>
      <c r="U164" s="65">
        <v>1287</v>
      </c>
      <c r="V164" s="62">
        <v>1239</v>
      </c>
      <c r="W164" s="62">
        <f t="shared" si="22"/>
        <v>48</v>
      </c>
      <c r="X164" s="66">
        <f t="shared" si="23"/>
        <v>3.8740920096852302E-2</v>
      </c>
      <c r="Y164" s="68">
        <f t="shared" si="24"/>
        <v>17.63013698630137</v>
      </c>
      <c r="Z164" s="69">
        <v>1240</v>
      </c>
      <c r="AA164" s="62">
        <v>945</v>
      </c>
      <c r="AB164" s="62">
        <v>55</v>
      </c>
      <c r="AC164" s="62">
        <f t="shared" si="25"/>
        <v>1000</v>
      </c>
      <c r="AD164" s="66">
        <f t="shared" si="26"/>
        <v>0.80645161290322576</v>
      </c>
      <c r="AE164" s="61">
        <f t="shared" si="27"/>
        <v>0.95891987265544087</v>
      </c>
      <c r="AF164" s="70">
        <v>125</v>
      </c>
      <c r="AG164" s="66">
        <f t="shared" si="28"/>
        <v>0.10080645161290322</v>
      </c>
      <c r="AH164" s="71">
        <f t="shared" si="29"/>
        <v>1.0286372613561552</v>
      </c>
      <c r="AI164" s="62">
        <v>75</v>
      </c>
      <c r="AJ164" s="62">
        <v>30</v>
      </c>
      <c r="AK164" s="62">
        <f t="shared" si="30"/>
        <v>105</v>
      </c>
      <c r="AL164" s="66">
        <f t="shared" si="31"/>
        <v>8.4677419354838704E-2</v>
      </c>
      <c r="AM164" s="61">
        <f t="shared" si="32"/>
        <v>1.6480618792300252</v>
      </c>
      <c r="AN164" s="62">
        <v>10</v>
      </c>
      <c r="AO164" s="72" t="s">
        <v>38</v>
      </c>
      <c r="AP164" s="9" t="s">
        <v>38</v>
      </c>
      <c r="AQ164" s="58"/>
      <c r="AR164" s="87"/>
    </row>
    <row r="165" spans="1:44" ht="12.75" customHeight="1">
      <c r="A165" s="59"/>
      <c r="B165" s="60">
        <v>5370216</v>
      </c>
      <c r="C165" s="61"/>
      <c r="D165" s="61"/>
      <c r="E165" s="62"/>
      <c r="F165" s="62"/>
      <c r="G165" s="62"/>
      <c r="H165" s="63" t="s">
        <v>197</v>
      </c>
      <c r="I165" s="64">
        <v>2.1800000000000002</v>
      </c>
      <c r="J165" s="62">
        <f t="shared" si="0"/>
        <v>218.00000000000003</v>
      </c>
      <c r="K165" s="65">
        <v>4097</v>
      </c>
      <c r="L165" s="62">
        <v>4065</v>
      </c>
      <c r="M165" s="62">
        <v>4090</v>
      </c>
      <c r="N165" s="62">
        <f t="shared" si="1"/>
        <v>7</v>
      </c>
      <c r="O165" s="66">
        <f t="shared" si="19"/>
        <v>1.7114914425427872E-3</v>
      </c>
      <c r="P165" s="67">
        <v>1882.6</v>
      </c>
      <c r="Q165" s="62">
        <v>1504</v>
      </c>
      <c r="R165" s="62">
        <v>1506</v>
      </c>
      <c r="S165" s="62">
        <f t="shared" si="20"/>
        <v>-2</v>
      </c>
      <c r="T165" s="66">
        <f t="shared" si="21"/>
        <v>-1.3280212483399733E-3</v>
      </c>
      <c r="U165" s="65">
        <v>1463</v>
      </c>
      <c r="V165" s="62">
        <v>1465</v>
      </c>
      <c r="W165" s="62">
        <f t="shared" si="22"/>
        <v>-2</v>
      </c>
      <c r="X165" s="66">
        <f t="shared" si="23"/>
        <v>-1.3651877133105802E-3</v>
      </c>
      <c r="Y165" s="68">
        <f t="shared" si="24"/>
        <v>6.7110091743119256</v>
      </c>
      <c r="Z165" s="69">
        <v>1690</v>
      </c>
      <c r="AA165" s="62">
        <v>1360</v>
      </c>
      <c r="AB165" s="62">
        <v>80</v>
      </c>
      <c r="AC165" s="62">
        <f t="shared" si="25"/>
        <v>1440</v>
      </c>
      <c r="AD165" s="66">
        <f t="shared" si="26"/>
        <v>0.85207100591715978</v>
      </c>
      <c r="AE165" s="61">
        <f t="shared" si="27"/>
        <v>1.0131640974044707</v>
      </c>
      <c r="AF165" s="70">
        <v>160</v>
      </c>
      <c r="AG165" s="66">
        <f t="shared" si="28"/>
        <v>9.4674556213017749E-2</v>
      </c>
      <c r="AH165" s="71">
        <f t="shared" si="29"/>
        <v>0.96606690013283414</v>
      </c>
      <c r="AI165" s="62">
        <v>45</v>
      </c>
      <c r="AJ165" s="62">
        <v>25</v>
      </c>
      <c r="AK165" s="62">
        <f t="shared" si="30"/>
        <v>70</v>
      </c>
      <c r="AL165" s="66">
        <f t="shared" si="31"/>
        <v>4.142011834319527E-2</v>
      </c>
      <c r="AM165" s="61">
        <f t="shared" si="32"/>
        <v>0.80615255630975613</v>
      </c>
      <c r="AN165" s="62">
        <v>25</v>
      </c>
      <c r="AO165" s="72" t="s">
        <v>38</v>
      </c>
      <c r="AP165" s="9" t="s">
        <v>38</v>
      </c>
      <c r="AQ165" s="58"/>
      <c r="AR165" s="87"/>
    </row>
    <row r="166" spans="1:44" ht="12.75" customHeight="1">
      <c r="A166" s="59" t="s">
        <v>317</v>
      </c>
      <c r="B166" s="60">
        <v>5370217.0099999998</v>
      </c>
      <c r="C166" s="61"/>
      <c r="D166" s="61"/>
      <c r="E166" s="62"/>
      <c r="F166" s="62"/>
      <c r="G166" s="62"/>
      <c r="H166" s="63" t="s">
        <v>198</v>
      </c>
      <c r="I166" s="64">
        <v>2.19</v>
      </c>
      <c r="J166" s="62">
        <f t="shared" si="0"/>
        <v>219</v>
      </c>
      <c r="K166" s="65">
        <v>5159</v>
      </c>
      <c r="L166" s="62">
        <v>5199</v>
      </c>
      <c r="M166" s="62">
        <v>5053</v>
      </c>
      <c r="N166" s="62">
        <f t="shared" si="1"/>
        <v>106</v>
      </c>
      <c r="O166" s="66">
        <f t="shared" si="19"/>
        <v>2.0977637047298634E-2</v>
      </c>
      <c r="P166" s="67">
        <v>2352.4</v>
      </c>
      <c r="Q166" s="62">
        <v>2452</v>
      </c>
      <c r="R166" s="62">
        <v>2545</v>
      </c>
      <c r="S166" s="62">
        <f t="shared" si="20"/>
        <v>-93</v>
      </c>
      <c r="T166" s="66">
        <f t="shared" si="21"/>
        <v>-3.6542239685658152E-2</v>
      </c>
      <c r="U166" s="65">
        <v>2428</v>
      </c>
      <c r="V166" s="62">
        <v>2470</v>
      </c>
      <c r="W166" s="62">
        <f t="shared" si="22"/>
        <v>-42</v>
      </c>
      <c r="X166" s="66">
        <f t="shared" si="23"/>
        <v>-1.7004048582995951E-2</v>
      </c>
      <c r="Y166" s="68">
        <f t="shared" si="24"/>
        <v>11.08675799086758</v>
      </c>
      <c r="Z166" s="69">
        <v>2350</v>
      </c>
      <c r="AA166" s="62">
        <v>1730</v>
      </c>
      <c r="AB166" s="62">
        <v>180</v>
      </c>
      <c r="AC166" s="62">
        <f t="shared" si="25"/>
        <v>1910</v>
      </c>
      <c r="AD166" s="66">
        <f t="shared" si="26"/>
        <v>0.81276595744680846</v>
      </c>
      <c r="AE166" s="61">
        <f t="shared" si="27"/>
        <v>0.96642801123282818</v>
      </c>
      <c r="AF166" s="70">
        <v>205</v>
      </c>
      <c r="AG166" s="66">
        <f t="shared" si="28"/>
        <v>8.723404255319149E-2</v>
      </c>
      <c r="AH166" s="71">
        <f t="shared" si="29"/>
        <v>0.89014329135909676</v>
      </c>
      <c r="AI166" s="62">
        <v>150</v>
      </c>
      <c r="AJ166" s="62">
        <v>50</v>
      </c>
      <c r="AK166" s="62">
        <f t="shared" si="30"/>
        <v>200</v>
      </c>
      <c r="AL166" s="66">
        <f t="shared" si="31"/>
        <v>8.5106382978723402E-2</v>
      </c>
      <c r="AM166" s="61">
        <f t="shared" si="32"/>
        <v>1.6564107236030245</v>
      </c>
      <c r="AN166" s="62">
        <v>40</v>
      </c>
      <c r="AO166" s="72" t="s">
        <v>38</v>
      </c>
      <c r="AP166" s="9" t="s">
        <v>38</v>
      </c>
      <c r="AQ166" s="58"/>
      <c r="AR166" s="87"/>
    </row>
    <row r="167" spans="1:44" ht="12.75" customHeight="1">
      <c r="A167" s="59"/>
      <c r="B167" s="60">
        <v>5370217.0199999996</v>
      </c>
      <c r="C167" s="61"/>
      <c r="D167" s="61"/>
      <c r="E167" s="62"/>
      <c r="F167" s="62"/>
      <c r="G167" s="62"/>
      <c r="H167" s="63" t="s">
        <v>199</v>
      </c>
      <c r="I167" s="64">
        <v>2.1800000000000002</v>
      </c>
      <c r="J167" s="62">
        <f t="shared" si="0"/>
        <v>218.00000000000003</v>
      </c>
      <c r="K167" s="65">
        <v>3615</v>
      </c>
      <c r="L167" s="62">
        <v>3568</v>
      </c>
      <c r="M167" s="62">
        <v>3693</v>
      </c>
      <c r="N167" s="62">
        <f t="shared" si="1"/>
        <v>-78</v>
      </c>
      <c r="O167" s="66">
        <f t="shared" si="19"/>
        <v>-2.1121039805036556E-2</v>
      </c>
      <c r="P167" s="67">
        <v>1655</v>
      </c>
      <c r="Q167" s="62">
        <v>1394</v>
      </c>
      <c r="R167" s="62">
        <v>1394</v>
      </c>
      <c r="S167" s="62">
        <f t="shared" si="20"/>
        <v>0</v>
      </c>
      <c r="T167" s="66">
        <f t="shared" si="21"/>
        <v>0</v>
      </c>
      <c r="U167" s="65">
        <v>1384</v>
      </c>
      <c r="V167" s="62">
        <v>1375</v>
      </c>
      <c r="W167" s="62">
        <f t="shared" si="22"/>
        <v>9</v>
      </c>
      <c r="X167" s="66">
        <f t="shared" si="23"/>
        <v>6.5454545454545453E-3</v>
      </c>
      <c r="Y167" s="68">
        <f t="shared" si="24"/>
        <v>6.3486238532110084</v>
      </c>
      <c r="Z167" s="69">
        <v>1595</v>
      </c>
      <c r="AA167" s="62">
        <v>1240</v>
      </c>
      <c r="AB167" s="62">
        <v>95</v>
      </c>
      <c r="AC167" s="62">
        <f t="shared" si="25"/>
        <v>1335</v>
      </c>
      <c r="AD167" s="66">
        <f t="shared" si="26"/>
        <v>0.8369905956112853</v>
      </c>
      <c r="AE167" s="61">
        <f t="shared" si="27"/>
        <v>0.99523257504314544</v>
      </c>
      <c r="AF167" s="70">
        <v>175</v>
      </c>
      <c r="AG167" s="66">
        <f t="shared" si="28"/>
        <v>0.109717868338558</v>
      </c>
      <c r="AH167" s="71">
        <f t="shared" si="29"/>
        <v>1.1195700850873265</v>
      </c>
      <c r="AI167" s="62">
        <v>65</v>
      </c>
      <c r="AJ167" s="62">
        <v>10</v>
      </c>
      <c r="AK167" s="62">
        <f t="shared" si="30"/>
        <v>75</v>
      </c>
      <c r="AL167" s="66">
        <f t="shared" si="31"/>
        <v>4.7021943573667714E-2</v>
      </c>
      <c r="AM167" s="61">
        <f t="shared" si="32"/>
        <v>0.91517990606593447</v>
      </c>
      <c r="AN167" s="62">
        <v>10</v>
      </c>
      <c r="AO167" s="72" t="s">
        <v>38</v>
      </c>
      <c r="AP167" s="9" t="s">
        <v>38</v>
      </c>
      <c r="AQ167" s="58"/>
      <c r="AR167" s="87"/>
    </row>
    <row r="168" spans="1:44" ht="12.75" customHeight="1">
      <c r="A168" s="59"/>
      <c r="B168" s="60">
        <v>5370218</v>
      </c>
      <c r="C168" s="61"/>
      <c r="D168" s="61"/>
      <c r="E168" s="62"/>
      <c r="F168" s="62"/>
      <c r="G168" s="62"/>
      <c r="H168" s="63" t="s">
        <v>200</v>
      </c>
      <c r="I168" s="64">
        <v>4.37</v>
      </c>
      <c r="J168" s="62">
        <f t="shared" si="0"/>
        <v>437</v>
      </c>
      <c r="K168" s="65">
        <v>6991</v>
      </c>
      <c r="L168" s="62">
        <v>6863</v>
      </c>
      <c r="M168" s="62">
        <v>6753</v>
      </c>
      <c r="N168" s="62">
        <f t="shared" si="1"/>
        <v>238</v>
      </c>
      <c r="O168" s="66">
        <f t="shared" si="19"/>
        <v>3.5243595439064121E-2</v>
      </c>
      <c r="P168" s="67">
        <v>1598.4</v>
      </c>
      <c r="Q168" s="62">
        <v>2704</v>
      </c>
      <c r="R168" s="62">
        <v>2486</v>
      </c>
      <c r="S168" s="62">
        <f t="shared" si="20"/>
        <v>218</v>
      </c>
      <c r="T168" s="66">
        <f t="shared" si="21"/>
        <v>8.7691069991954945E-2</v>
      </c>
      <c r="U168" s="65">
        <v>2689</v>
      </c>
      <c r="V168" s="62">
        <v>2437</v>
      </c>
      <c r="W168" s="62">
        <f t="shared" si="22"/>
        <v>252</v>
      </c>
      <c r="X168" s="66">
        <f t="shared" si="23"/>
        <v>0.10340582683627411</v>
      </c>
      <c r="Y168" s="68">
        <f t="shared" si="24"/>
        <v>6.1533180778032035</v>
      </c>
      <c r="Z168" s="69">
        <v>3410</v>
      </c>
      <c r="AA168" s="62">
        <v>2645</v>
      </c>
      <c r="AB168" s="62">
        <v>210</v>
      </c>
      <c r="AC168" s="62">
        <f t="shared" si="25"/>
        <v>2855</v>
      </c>
      <c r="AD168" s="66">
        <f t="shared" si="26"/>
        <v>0.83724340175953083</v>
      </c>
      <c r="AE168" s="61">
        <f t="shared" si="27"/>
        <v>0.99553317688410325</v>
      </c>
      <c r="AF168" s="70">
        <v>345</v>
      </c>
      <c r="AG168" s="66">
        <f t="shared" si="28"/>
        <v>0.10117302052785923</v>
      </c>
      <c r="AH168" s="71">
        <f t="shared" si="29"/>
        <v>1.0323777604883595</v>
      </c>
      <c r="AI168" s="62">
        <v>140</v>
      </c>
      <c r="AJ168" s="62">
        <v>30</v>
      </c>
      <c r="AK168" s="62">
        <f t="shared" si="30"/>
        <v>170</v>
      </c>
      <c r="AL168" s="66">
        <f t="shared" si="31"/>
        <v>4.9853372434017593E-2</v>
      </c>
      <c r="AM168" s="61">
        <f t="shared" si="32"/>
        <v>0.9702875133129153</v>
      </c>
      <c r="AN168" s="62">
        <v>40</v>
      </c>
      <c r="AO168" s="72" t="s">
        <v>38</v>
      </c>
      <c r="AP168" s="9" t="s">
        <v>38</v>
      </c>
      <c r="AQ168" s="58"/>
      <c r="AR168" s="87"/>
    </row>
    <row r="169" spans="1:44" ht="12.75" customHeight="1">
      <c r="A169" s="59"/>
      <c r="B169" s="60">
        <v>5370219</v>
      </c>
      <c r="C169" s="61"/>
      <c r="D169" s="61"/>
      <c r="E169" s="62"/>
      <c r="F169" s="62"/>
      <c r="G169" s="62"/>
      <c r="H169" s="63" t="s">
        <v>201</v>
      </c>
      <c r="I169" s="64">
        <v>2.37</v>
      </c>
      <c r="J169" s="62">
        <f t="shared" si="0"/>
        <v>237</v>
      </c>
      <c r="K169" s="65">
        <v>4615</v>
      </c>
      <c r="L169" s="62">
        <v>4549</v>
      </c>
      <c r="M169" s="62">
        <v>4531</v>
      </c>
      <c r="N169" s="62">
        <f t="shared" si="1"/>
        <v>84</v>
      </c>
      <c r="O169" s="66">
        <f t="shared" si="19"/>
        <v>1.8538953873317148E-2</v>
      </c>
      <c r="P169" s="67">
        <v>1946</v>
      </c>
      <c r="Q169" s="62">
        <v>1624</v>
      </c>
      <c r="R169" s="62">
        <v>1628</v>
      </c>
      <c r="S169" s="62">
        <f t="shared" si="20"/>
        <v>-4</v>
      </c>
      <c r="T169" s="66">
        <f t="shared" si="21"/>
        <v>-2.4570024570024569E-3</v>
      </c>
      <c r="U169" s="65">
        <v>1594</v>
      </c>
      <c r="V169" s="62">
        <v>1583</v>
      </c>
      <c r="W169" s="62">
        <f t="shared" si="22"/>
        <v>11</v>
      </c>
      <c r="X169" s="66">
        <f t="shared" si="23"/>
        <v>6.9488313329121917E-3</v>
      </c>
      <c r="Y169" s="68">
        <f t="shared" si="24"/>
        <v>6.7257383966244726</v>
      </c>
      <c r="Z169" s="69">
        <v>1980</v>
      </c>
      <c r="AA169" s="62">
        <v>1645</v>
      </c>
      <c r="AB169" s="62">
        <v>90</v>
      </c>
      <c r="AC169" s="62">
        <f t="shared" si="25"/>
        <v>1735</v>
      </c>
      <c r="AD169" s="66">
        <f t="shared" si="26"/>
        <v>0.8762626262626263</v>
      </c>
      <c r="AE169" s="61">
        <f t="shared" si="27"/>
        <v>1.041929401025715</v>
      </c>
      <c r="AF169" s="70">
        <v>160</v>
      </c>
      <c r="AG169" s="66">
        <f t="shared" si="28"/>
        <v>8.0808080808080815E-2</v>
      </c>
      <c r="AH169" s="71">
        <f t="shared" si="29"/>
        <v>0.82457225314368177</v>
      </c>
      <c r="AI169" s="62">
        <v>55</v>
      </c>
      <c r="AJ169" s="62">
        <v>20</v>
      </c>
      <c r="AK169" s="62">
        <f t="shared" si="30"/>
        <v>75</v>
      </c>
      <c r="AL169" s="66">
        <f t="shared" si="31"/>
        <v>3.787878787878788E-2</v>
      </c>
      <c r="AM169" s="61">
        <f t="shared" si="32"/>
        <v>0.73722825766422495</v>
      </c>
      <c r="AN169" s="62">
        <v>10</v>
      </c>
      <c r="AO169" s="72" t="s">
        <v>38</v>
      </c>
      <c r="AP169" s="9" t="s">
        <v>38</v>
      </c>
      <c r="AQ169" s="58"/>
      <c r="AR169" s="87"/>
    </row>
    <row r="170" spans="1:44" ht="12.75" customHeight="1">
      <c r="A170" s="59" t="s">
        <v>318</v>
      </c>
      <c r="B170" s="60">
        <v>5370220</v>
      </c>
      <c r="C170" s="61"/>
      <c r="D170" s="61"/>
      <c r="E170" s="62"/>
      <c r="F170" s="62"/>
      <c r="G170" s="62"/>
      <c r="H170" s="63" t="s">
        <v>202</v>
      </c>
      <c r="I170" s="64">
        <v>1.8</v>
      </c>
      <c r="J170" s="62">
        <f t="shared" si="0"/>
        <v>180</v>
      </c>
      <c r="K170" s="65">
        <v>6176</v>
      </c>
      <c r="L170" s="62">
        <v>6113</v>
      </c>
      <c r="M170" s="62">
        <v>6119</v>
      </c>
      <c r="N170" s="62">
        <f t="shared" si="1"/>
        <v>57</v>
      </c>
      <c r="O170" s="66">
        <f t="shared" si="19"/>
        <v>9.3152475894754047E-3</v>
      </c>
      <c r="P170" s="67">
        <v>3422.6</v>
      </c>
      <c r="Q170" s="62">
        <v>2637</v>
      </c>
      <c r="R170" s="62">
        <v>2822</v>
      </c>
      <c r="S170" s="62">
        <f t="shared" si="20"/>
        <v>-185</v>
      </c>
      <c r="T170" s="66">
        <f t="shared" si="21"/>
        <v>-6.5556343019135363E-2</v>
      </c>
      <c r="U170" s="65">
        <v>2559</v>
      </c>
      <c r="V170" s="62">
        <v>2657</v>
      </c>
      <c r="W170" s="62">
        <f t="shared" si="22"/>
        <v>-98</v>
      </c>
      <c r="X170" s="66">
        <f t="shared" si="23"/>
        <v>-3.6883703424915315E-2</v>
      </c>
      <c r="Y170" s="68">
        <f t="shared" si="24"/>
        <v>14.216666666666667</v>
      </c>
      <c r="Z170" s="69">
        <v>2455</v>
      </c>
      <c r="AA170" s="62">
        <v>1965</v>
      </c>
      <c r="AB170" s="62">
        <v>125</v>
      </c>
      <c r="AC170" s="62">
        <f t="shared" si="25"/>
        <v>2090</v>
      </c>
      <c r="AD170" s="66">
        <f t="shared" si="26"/>
        <v>0.85132382892057024</v>
      </c>
      <c r="AE170" s="61">
        <f t="shared" si="27"/>
        <v>1.0122756586451489</v>
      </c>
      <c r="AF170" s="70">
        <v>240</v>
      </c>
      <c r="AG170" s="66">
        <f t="shared" si="28"/>
        <v>9.775967413441955E-2</v>
      </c>
      <c r="AH170" s="71">
        <f t="shared" si="29"/>
        <v>0.99754769524917908</v>
      </c>
      <c r="AI170" s="62">
        <v>75</v>
      </c>
      <c r="AJ170" s="62">
        <v>20</v>
      </c>
      <c r="AK170" s="62">
        <f t="shared" si="30"/>
        <v>95</v>
      </c>
      <c r="AL170" s="66">
        <f t="shared" si="31"/>
        <v>3.8696537678207736E-2</v>
      </c>
      <c r="AM170" s="61">
        <f t="shared" si="32"/>
        <v>0.75314397972377845</v>
      </c>
      <c r="AN170" s="62">
        <v>30</v>
      </c>
      <c r="AO170" s="72" t="s">
        <v>38</v>
      </c>
      <c r="AP170" s="9" t="s">
        <v>38</v>
      </c>
      <c r="AQ170" s="58"/>
      <c r="AR170" s="87"/>
    </row>
    <row r="171" spans="1:44" ht="12.75" customHeight="1">
      <c r="A171" s="59"/>
      <c r="B171" s="60">
        <v>5370221</v>
      </c>
      <c r="C171" s="61"/>
      <c r="D171" s="61"/>
      <c r="E171" s="62"/>
      <c r="F171" s="62"/>
      <c r="G171" s="62"/>
      <c r="H171" s="63" t="s">
        <v>203</v>
      </c>
      <c r="I171" s="64">
        <v>1.1399999999999999</v>
      </c>
      <c r="J171" s="62">
        <f t="shared" si="0"/>
        <v>113.99999999999999</v>
      </c>
      <c r="K171" s="65">
        <v>3107</v>
      </c>
      <c r="L171" s="62">
        <v>3066</v>
      </c>
      <c r="M171" s="62">
        <v>3081</v>
      </c>
      <c r="N171" s="62">
        <f t="shared" si="1"/>
        <v>26</v>
      </c>
      <c r="O171" s="66">
        <f t="shared" si="19"/>
        <v>8.4388185654008432E-3</v>
      </c>
      <c r="P171" s="67">
        <v>2720.4</v>
      </c>
      <c r="Q171" s="62">
        <v>1175</v>
      </c>
      <c r="R171" s="62">
        <v>1154</v>
      </c>
      <c r="S171" s="62">
        <f t="shared" si="20"/>
        <v>21</v>
      </c>
      <c r="T171" s="66">
        <f t="shared" si="21"/>
        <v>1.8197573656845753E-2</v>
      </c>
      <c r="U171" s="65">
        <v>1169</v>
      </c>
      <c r="V171" s="62">
        <v>1140</v>
      </c>
      <c r="W171" s="62">
        <f t="shared" si="22"/>
        <v>29</v>
      </c>
      <c r="X171" s="66">
        <f t="shared" si="23"/>
        <v>2.5438596491228069E-2</v>
      </c>
      <c r="Y171" s="68">
        <f t="shared" si="24"/>
        <v>10.254385964912283</v>
      </c>
      <c r="Z171" s="69">
        <v>1615</v>
      </c>
      <c r="AA171" s="62">
        <v>1250</v>
      </c>
      <c r="AB171" s="62">
        <v>120</v>
      </c>
      <c r="AC171" s="62">
        <f t="shared" si="25"/>
        <v>1370</v>
      </c>
      <c r="AD171" s="66">
        <f t="shared" si="26"/>
        <v>0.84829721362229105</v>
      </c>
      <c r="AE171" s="61">
        <f t="shared" si="27"/>
        <v>1.0086768295152093</v>
      </c>
      <c r="AF171" s="70">
        <v>145</v>
      </c>
      <c r="AG171" s="66">
        <f t="shared" si="28"/>
        <v>8.9783281733746126E-2</v>
      </c>
      <c r="AH171" s="71">
        <f t="shared" si="29"/>
        <v>0.91615593605863388</v>
      </c>
      <c r="AI171" s="62">
        <v>80</v>
      </c>
      <c r="AJ171" s="62">
        <v>15</v>
      </c>
      <c r="AK171" s="62">
        <f t="shared" si="30"/>
        <v>95</v>
      </c>
      <c r="AL171" s="66">
        <f t="shared" si="31"/>
        <v>5.8823529411764705E-2</v>
      </c>
      <c r="AM171" s="61">
        <f t="shared" si="32"/>
        <v>1.1448721177844434</v>
      </c>
      <c r="AN171" s="62">
        <v>10</v>
      </c>
      <c r="AO171" s="72" t="s">
        <v>38</v>
      </c>
      <c r="AP171" s="9" t="s">
        <v>38</v>
      </c>
      <c r="AQ171" s="58"/>
      <c r="AR171" s="87"/>
    </row>
    <row r="172" spans="1:44" ht="12.75" customHeight="1">
      <c r="A172" s="102" t="s">
        <v>319</v>
      </c>
      <c r="B172" s="103">
        <v>5370222.0099999998</v>
      </c>
      <c r="C172" s="104">
        <v>5370222</v>
      </c>
      <c r="D172" s="14">
        <v>5.6249485000000002E-2</v>
      </c>
      <c r="E172" s="105">
        <v>8593</v>
      </c>
      <c r="F172" s="105">
        <v>3275</v>
      </c>
      <c r="G172" s="105">
        <v>3191</v>
      </c>
      <c r="H172" s="103"/>
      <c r="I172" s="107">
        <v>1.93</v>
      </c>
      <c r="J172" s="105">
        <f t="shared" si="0"/>
        <v>193</v>
      </c>
      <c r="K172" s="108">
        <v>0</v>
      </c>
      <c r="L172" s="105">
        <v>5</v>
      </c>
      <c r="M172" s="105"/>
      <c r="N172" s="105"/>
      <c r="O172" s="109"/>
      <c r="P172" s="110"/>
      <c r="Q172" s="105"/>
      <c r="R172" s="105"/>
      <c r="S172" s="105"/>
      <c r="T172" s="109"/>
      <c r="U172" s="108"/>
      <c r="V172" s="105"/>
      <c r="W172" s="105">
        <f t="shared" si="22"/>
        <v>0</v>
      </c>
      <c r="X172" s="109"/>
      <c r="Y172" s="111"/>
      <c r="Z172" s="112"/>
      <c r="AA172" s="105"/>
      <c r="AB172" s="105"/>
      <c r="AC172" s="105"/>
      <c r="AD172" s="109"/>
      <c r="AE172" s="104"/>
      <c r="AF172" s="113"/>
      <c r="AG172" s="109"/>
      <c r="AH172" s="114"/>
      <c r="AI172" s="105"/>
      <c r="AJ172" s="105"/>
      <c r="AK172" s="105"/>
      <c r="AL172" s="109"/>
      <c r="AM172" s="104"/>
      <c r="AN172" s="105"/>
      <c r="AO172" s="115" t="s">
        <v>73</v>
      </c>
      <c r="AP172" s="9" t="s">
        <v>38</v>
      </c>
      <c r="AQ172" s="58" t="s">
        <v>311</v>
      </c>
      <c r="AR172" s="87"/>
    </row>
    <row r="173" spans="1:44" ht="12.75" customHeight="1">
      <c r="A173" s="73" t="s">
        <v>320</v>
      </c>
      <c r="B173" s="74">
        <v>5370222.0199999996</v>
      </c>
      <c r="C173" s="75">
        <v>5370222</v>
      </c>
      <c r="D173" s="12">
        <v>0.45286754200000001</v>
      </c>
      <c r="E173" s="76">
        <v>8593</v>
      </c>
      <c r="F173" s="76">
        <v>3275</v>
      </c>
      <c r="G173" s="76">
        <v>3191</v>
      </c>
      <c r="H173" s="74"/>
      <c r="I173" s="78">
        <v>1.41</v>
      </c>
      <c r="J173" s="76">
        <f t="shared" si="0"/>
        <v>141</v>
      </c>
      <c r="K173" s="79">
        <v>4246</v>
      </c>
      <c r="L173" s="76">
        <v>4195</v>
      </c>
      <c r="M173" s="76">
        <f t="shared" ref="M173:M174" si="48">D173*E173</f>
        <v>3891.4907884060003</v>
      </c>
      <c r="N173" s="76">
        <f t="shared" ref="N173:N193" si="49">K173-M173</f>
        <v>354.50921159399968</v>
      </c>
      <c r="O173" s="80">
        <f t="shared" ref="O173:O193" si="50">N173/M173</f>
        <v>9.1098561160724414E-2</v>
      </c>
      <c r="P173" s="81">
        <v>3005.4</v>
      </c>
      <c r="Q173" s="76">
        <v>1785</v>
      </c>
      <c r="R173" s="76">
        <f t="shared" ref="R173:R174" si="51">D173*F173</f>
        <v>1483.14120005</v>
      </c>
      <c r="S173" s="76">
        <f t="shared" ref="S173:S193" si="52">Q173-R173</f>
        <v>301.85879995000005</v>
      </c>
      <c r="T173" s="80">
        <f t="shared" ref="T173:T193" si="53">S173/R173</f>
        <v>0.20352667698788471</v>
      </c>
      <c r="U173" s="79">
        <v>1766</v>
      </c>
      <c r="V173" s="76">
        <f t="shared" ref="V173:V174" si="54">D173*G173</f>
        <v>1445.1003265219999</v>
      </c>
      <c r="W173" s="76">
        <f t="shared" si="22"/>
        <v>320.89967347800007</v>
      </c>
      <c r="X173" s="80">
        <f t="shared" ref="X173:X193" si="55">W173/V173</f>
        <v>0.22206048091507005</v>
      </c>
      <c r="Y173" s="82">
        <f t="shared" ref="Y173:Y193" si="56">U173/J173</f>
        <v>12.524822695035461</v>
      </c>
      <c r="Z173" s="83">
        <v>1990</v>
      </c>
      <c r="AA173" s="76">
        <v>1435</v>
      </c>
      <c r="AB173" s="76">
        <v>110</v>
      </c>
      <c r="AC173" s="76">
        <f t="shared" ref="AC173:AC193" si="57">AA173+AB173</f>
        <v>1545</v>
      </c>
      <c r="AD173" s="80">
        <f t="shared" ref="AD173:AD193" si="58">AC173/Z173</f>
        <v>0.77638190954773867</v>
      </c>
      <c r="AE173" s="75">
        <f t="shared" ref="AE173:AE193" si="59">AD173/0.841</f>
        <v>0.92316517187602698</v>
      </c>
      <c r="AF173" s="84">
        <v>305</v>
      </c>
      <c r="AG173" s="80">
        <f t="shared" ref="AG173:AG193" si="60">AF173/Z173</f>
        <v>0.15326633165829145</v>
      </c>
      <c r="AH173" s="85">
        <f t="shared" ref="AH173:AH193" si="61">AG173/0.098</f>
        <v>1.5639421597784842</v>
      </c>
      <c r="AI173" s="76">
        <v>95</v>
      </c>
      <c r="AJ173" s="76">
        <v>20</v>
      </c>
      <c r="AK173" s="76">
        <f t="shared" ref="AK173:AK193" si="62">AI173+AJ173</f>
        <v>115</v>
      </c>
      <c r="AL173" s="80">
        <f t="shared" ref="AL173:AL193" si="63">AK173/Z173</f>
        <v>5.7788944723618091E-2</v>
      </c>
      <c r="AM173" s="75">
        <f t="shared" ref="AM173:AM193" si="64">AL173/0.05138</f>
        <v>1.1247361760143653</v>
      </c>
      <c r="AN173" s="76">
        <v>20</v>
      </c>
      <c r="AO173" s="86" t="s">
        <v>56</v>
      </c>
      <c r="AP173" s="9" t="s">
        <v>38</v>
      </c>
      <c r="AQ173" s="58" t="s">
        <v>279</v>
      </c>
      <c r="AR173" s="87"/>
    </row>
    <row r="174" spans="1:44" ht="12.75" customHeight="1">
      <c r="A174" s="59"/>
      <c r="B174" s="60">
        <v>5370222.0300000003</v>
      </c>
      <c r="C174" s="61">
        <v>5370222</v>
      </c>
      <c r="D174" s="9">
        <v>0.490882973</v>
      </c>
      <c r="E174" s="62">
        <v>8593</v>
      </c>
      <c r="F174" s="62">
        <v>3275</v>
      </c>
      <c r="G174" s="62">
        <v>3191</v>
      </c>
      <c r="H174" s="60"/>
      <c r="I174" s="64">
        <v>1.01</v>
      </c>
      <c r="J174" s="62">
        <f t="shared" si="0"/>
        <v>101</v>
      </c>
      <c r="K174" s="65">
        <v>4577</v>
      </c>
      <c r="L174" s="62">
        <v>4601</v>
      </c>
      <c r="M174" s="62">
        <f t="shared" si="48"/>
        <v>4218.1573869889999</v>
      </c>
      <c r="N174" s="62">
        <f t="shared" si="49"/>
        <v>358.84261301100014</v>
      </c>
      <c r="O174" s="66">
        <f t="shared" si="50"/>
        <v>8.5070939770492709E-2</v>
      </c>
      <c r="P174" s="67">
        <v>4539.3</v>
      </c>
      <c r="Q174" s="62">
        <v>1574</v>
      </c>
      <c r="R174" s="62">
        <f t="shared" si="51"/>
        <v>1607.6417365750001</v>
      </c>
      <c r="S174" s="62">
        <f t="shared" si="52"/>
        <v>-33.641736575000095</v>
      </c>
      <c r="T174" s="66">
        <f t="shared" si="53"/>
        <v>-2.0926140326931374E-2</v>
      </c>
      <c r="U174" s="65">
        <v>1568</v>
      </c>
      <c r="V174" s="62">
        <f t="shared" si="54"/>
        <v>1566.407566843</v>
      </c>
      <c r="W174" s="62">
        <f t="shared" si="22"/>
        <v>1.5924331569999595</v>
      </c>
      <c r="X174" s="66">
        <f t="shared" si="55"/>
        <v>1.0166148266312403E-3</v>
      </c>
      <c r="Y174" s="68">
        <f t="shared" si="56"/>
        <v>15.524752475247524</v>
      </c>
      <c r="Z174" s="69">
        <v>2200</v>
      </c>
      <c r="AA174" s="62">
        <v>1720</v>
      </c>
      <c r="AB174" s="62">
        <v>170</v>
      </c>
      <c r="AC174" s="62">
        <f t="shared" si="57"/>
        <v>1890</v>
      </c>
      <c r="AD174" s="66">
        <f t="shared" si="58"/>
        <v>0.85909090909090913</v>
      </c>
      <c r="AE174" s="61">
        <f t="shared" si="59"/>
        <v>1.0215111879796779</v>
      </c>
      <c r="AF174" s="70">
        <v>250</v>
      </c>
      <c r="AG174" s="66">
        <f t="shared" si="60"/>
        <v>0.11363636363636363</v>
      </c>
      <c r="AH174" s="71">
        <f t="shared" si="61"/>
        <v>1.1595547309833023</v>
      </c>
      <c r="AI174" s="62">
        <v>45</v>
      </c>
      <c r="AJ174" s="62">
        <v>20</v>
      </c>
      <c r="AK174" s="62">
        <f t="shared" si="62"/>
        <v>65</v>
      </c>
      <c r="AL174" s="66">
        <f t="shared" si="63"/>
        <v>2.9545454545454545E-2</v>
      </c>
      <c r="AM174" s="61">
        <f t="shared" si="64"/>
        <v>0.57503804097809541</v>
      </c>
      <c r="AN174" s="62">
        <v>0</v>
      </c>
      <c r="AO174" s="72" t="s">
        <v>38</v>
      </c>
      <c r="AP174" s="9" t="s">
        <v>38</v>
      </c>
      <c r="AQ174" s="58"/>
      <c r="AR174" s="87"/>
    </row>
    <row r="175" spans="1:44" ht="12.75" customHeight="1">
      <c r="A175" s="59"/>
      <c r="B175" s="60">
        <v>5370223.0099999998</v>
      </c>
      <c r="C175" s="61"/>
      <c r="D175" s="61"/>
      <c r="E175" s="62"/>
      <c r="F175" s="62"/>
      <c r="G175" s="62"/>
      <c r="H175" s="63" t="s">
        <v>205</v>
      </c>
      <c r="I175" s="64">
        <v>1.62</v>
      </c>
      <c r="J175" s="62">
        <f t="shared" si="0"/>
        <v>162</v>
      </c>
      <c r="K175" s="65">
        <v>2645</v>
      </c>
      <c r="L175" s="62">
        <v>2699</v>
      </c>
      <c r="M175" s="62">
        <v>2759</v>
      </c>
      <c r="N175" s="62">
        <f t="shared" si="49"/>
        <v>-114</v>
      </c>
      <c r="O175" s="66">
        <f t="shared" si="50"/>
        <v>-4.1319318593693366E-2</v>
      </c>
      <c r="P175" s="67">
        <v>1636.9</v>
      </c>
      <c r="Q175" s="62">
        <v>1001</v>
      </c>
      <c r="R175" s="62">
        <v>996</v>
      </c>
      <c r="S175" s="62">
        <f t="shared" si="52"/>
        <v>5</v>
      </c>
      <c r="T175" s="66">
        <f t="shared" si="53"/>
        <v>5.0200803212851405E-3</v>
      </c>
      <c r="U175" s="65">
        <v>996</v>
      </c>
      <c r="V175" s="62">
        <v>979</v>
      </c>
      <c r="W175" s="62">
        <f t="shared" si="22"/>
        <v>17</v>
      </c>
      <c r="X175" s="66">
        <f t="shared" si="55"/>
        <v>1.7364657814096015E-2</v>
      </c>
      <c r="Y175" s="68">
        <f t="shared" si="56"/>
        <v>6.1481481481481479</v>
      </c>
      <c r="Z175" s="69">
        <v>1295</v>
      </c>
      <c r="AA175" s="62">
        <v>1090</v>
      </c>
      <c r="AB175" s="62">
        <v>65</v>
      </c>
      <c r="AC175" s="62">
        <f t="shared" si="57"/>
        <v>1155</v>
      </c>
      <c r="AD175" s="66">
        <f t="shared" si="58"/>
        <v>0.89189189189189189</v>
      </c>
      <c r="AE175" s="61">
        <f t="shared" si="59"/>
        <v>1.0605135456502877</v>
      </c>
      <c r="AF175" s="70">
        <v>60</v>
      </c>
      <c r="AG175" s="66">
        <f t="shared" si="60"/>
        <v>4.633204633204633E-2</v>
      </c>
      <c r="AH175" s="71">
        <f t="shared" si="61"/>
        <v>0.47277598298006457</v>
      </c>
      <c r="AI175" s="62">
        <v>40</v>
      </c>
      <c r="AJ175" s="62">
        <v>25</v>
      </c>
      <c r="AK175" s="62">
        <f t="shared" si="62"/>
        <v>65</v>
      </c>
      <c r="AL175" s="66">
        <f t="shared" si="63"/>
        <v>5.019305019305019E-2</v>
      </c>
      <c r="AM175" s="61">
        <f t="shared" si="64"/>
        <v>0.97689860243383009</v>
      </c>
      <c r="AN175" s="62">
        <v>15</v>
      </c>
      <c r="AO175" s="72" t="s">
        <v>38</v>
      </c>
      <c r="AP175" s="9" t="s">
        <v>38</v>
      </c>
      <c r="AQ175" s="58"/>
      <c r="AR175" s="87"/>
    </row>
    <row r="176" spans="1:44" ht="12.75" customHeight="1">
      <c r="A176" s="59"/>
      <c r="B176" s="60">
        <v>5370223.0199999996</v>
      </c>
      <c r="C176" s="61"/>
      <c r="D176" s="61"/>
      <c r="E176" s="62"/>
      <c r="F176" s="62"/>
      <c r="G176" s="62"/>
      <c r="H176" s="63" t="s">
        <v>206</v>
      </c>
      <c r="I176" s="64">
        <v>2.4900000000000002</v>
      </c>
      <c r="J176" s="62">
        <f t="shared" si="0"/>
        <v>249.00000000000003</v>
      </c>
      <c r="K176" s="65">
        <v>4577</v>
      </c>
      <c r="L176" s="62">
        <v>4691</v>
      </c>
      <c r="M176" s="62">
        <v>4766</v>
      </c>
      <c r="N176" s="62">
        <f t="shared" si="49"/>
        <v>-189</v>
      </c>
      <c r="O176" s="66">
        <f t="shared" si="50"/>
        <v>-3.9655895929500633E-2</v>
      </c>
      <c r="P176" s="67">
        <v>1841.3</v>
      </c>
      <c r="Q176" s="62">
        <v>1721</v>
      </c>
      <c r="R176" s="62">
        <v>1714</v>
      </c>
      <c r="S176" s="62">
        <f t="shared" si="52"/>
        <v>7</v>
      </c>
      <c r="T176" s="66">
        <f t="shared" si="53"/>
        <v>4.0840140023337222E-3</v>
      </c>
      <c r="U176" s="65">
        <v>1712</v>
      </c>
      <c r="V176" s="62">
        <v>1693</v>
      </c>
      <c r="W176" s="62">
        <f t="shared" si="22"/>
        <v>19</v>
      </c>
      <c r="X176" s="66">
        <f t="shared" si="55"/>
        <v>1.1222681630242174E-2</v>
      </c>
      <c r="Y176" s="68">
        <f t="shared" si="56"/>
        <v>6.8755020080321279</v>
      </c>
      <c r="Z176" s="69">
        <v>2640</v>
      </c>
      <c r="AA176" s="62">
        <v>2160</v>
      </c>
      <c r="AB176" s="62">
        <v>200</v>
      </c>
      <c r="AC176" s="62">
        <f t="shared" si="57"/>
        <v>2360</v>
      </c>
      <c r="AD176" s="66">
        <f t="shared" si="58"/>
        <v>0.89393939393939392</v>
      </c>
      <c r="AE176" s="61">
        <f t="shared" si="59"/>
        <v>1.0629481497495767</v>
      </c>
      <c r="AF176" s="70">
        <v>205</v>
      </c>
      <c r="AG176" s="66">
        <f t="shared" si="60"/>
        <v>7.7651515151515152E-2</v>
      </c>
      <c r="AH176" s="71">
        <f t="shared" si="61"/>
        <v>0.79236239950525666</v>
      </c>
      <c r="AI176" s="62">
        <v>45</v>
      </c>
      <c r="AJ176" s="62">
        <v>10</v>
      </c>
      <c r="AK176" s="62">
        <f t="shared" si="62"/>
        <v>55</v>
      </c>
      <c r="AL176" s="66">
        <f t="shared" si="63"/>
        <v>2.0833333333333332E-2</v>
      </c>
      <c r="AM176" s="61">
        <f t="shared" si="64"/>
        <v>0.40547554171532368</v>
      </c>
      <c r="AN176" s="62">
        <v>25</v>
      </c>
      <c r="AO176" s="72" t="s">
        <v>38</v>
      </c>
      <c r="AP176" s="9" t="s">
        <v>38</v>
      </c>
      <c r="AQ176" s="58"/>
      <c r="AR176" s="87"/>
    </row>
    <row r="177" spans="1:44" ht="12.75" customHeight="1">
      <c r="A177" s="59"/>
      <c r="B177" s="60">
        <v>5370223.0499999998</v>
      </c>
      <c r="C177" s="61"/>
      <c r="D177" s="61"/>
      <c r="E177" s="62"/>
      <c r="F177" s="62"/>
      <c r="G177" s="62"/>
      <c r="H177" s="63" t="s">
        <v>207</v>
      </c>
      <c r="I177" s="64">
        <v>0.98</v>
      </c>
      <c r="J177" s="62">
        <f t="shared" si="0"/>
        <v>98</v>
      </c>
      <c r="K177" s="65">
        <v>3157</v>
      </c>
      <c r="L177" s="62">
        <v>3218</v>
      </c>
      <c r="M177" s="62">
        <v>3345</v>
      </c>
      <c r="N177" s="62">
        <f t="shared" si="49"/>
        <v>-188</v>
      </c>
      <c r="O177" s="66">
        <f t="shared" si="50"/>
        <v>-5.6203288490284005E-2</v>
      </c>
      <c r="P177" s="67">
        <v>3210.3</v>
      </c>
      <c r="Q177" s="62">
        <v>997</v>
      </c>
      <c r="R177" s="62">
        <v>988</v>
      </c>
      <c r="S177" s="62">
        <f t="shared" si="52"/>
        <v>9</v>
      </c>
      <c r="T177" s="66">
        <f t="shared" si="53"/>
        <v>9.1093117408906875E-3</v>
      </c>
      <c r="U177" s="65">
        <v>989</v>
      </c>
      <c r="V177" s="62">
        <v>977</v>
      </c>
      <c r="W177" s="62">
        <f t="shared" si="22"/>
        <v>12</v>
      </c>
      <c r="X177" s="66">
        <f t="shared" si="55"/>
        <v>1.2282497441146366E-2</v>
      </c>
      <c r="Y177" s="68">
        <f t="shared" si="56"/>
        <v>10.091836734693878</v>
      </c>
      <c r="Z177" s="69">
        <v>1755</v>
      </c>
      <c r="AA177" s="62">
        <v>1380</v>
      </c>
      <c r="AB177" s="62">
        <v>165</v>
      </c>
      <c r="AC177" s="62">
        <f t="shared" si="57"/>
        <v>1545</v>
      </c>
      <c r="AD177" s="66">
        <f t="shared" si="58"/>
        <v>0.88034188034188032</v>
      </c>
      <c r="AE177" s="61">
        <f t="shared" si="59"/>
        <v>1.0467798815004523</v>
      </c>
      <c r="AF177" s="70">
        <v>150</v>
      </c>
      <c r="AG177" s="66">
        <f t="shared" si="60"/>
        <v>8.5470085470085472E-2</v>
      </c>
      <c r="AH177" s="71">
        <f t="shared" si="61"/>
        <v>0.87214372928658646</v>
      </c>
      <c r="AI177" s="62">
        <v>40</v>
      </c>
      <c r="AJ177" s="62">
        <v>10</v>
      </c>
      <c r="AK177" s="62">
        <f t="shared" si="62"/>
        <v>50</v>
      </c>
      <c r="AL177" s="66">
        <f t="shared" si="63"/>
        <v>2.8490028490028491E-2</v>
      </c>
      <c r="AM177" s="61">
        <f t="shared" si="64"/>
        <v>0.55449646730300683</v>
      </c>
      <c r="AN177" s="62">
        <v>15</v>
      </c>
      <c r="AO177" s="72" t="s">
        <v>38</v>
      </c>
      <c r="AP177" s="9" t="s">
        <v>38</v>
      </c>
      <c r="AQ177" s="58"/>
      <c r="AR177" s="87"/>
    </row>
    <row r="178" spans="1:44" ht="12.75" customHeight="1">
      <c r="A178" s="59"/>
      <c r="B178" s="60">
        <v>5370223.0599999996</v>
      </c>
      <c r="C178" s="61"/>
      <c r="D178" s="61"/>
      <c r="E178" s="62"/>
      <c r="F178" s="62"/>
      <c r="G178" s="62"/>
      <c r="H178" s="63" t="s">
        <v>208</v>
      </c>
      <c r="I178" s="64">
        <v>1.44</v>
      </c>
      <c r="J178" s="62">
        <f t="shared" si="0"/>
        <v>144</v>
      </c>
      <c r="K178" s="65">
        <v>3954</v>
      </c>
      <c r="L178" s="62">
        <v>4128</v>
      </c>
      <c r="M178" s="62">
        <v>4386</v>
      </c>
      <c r="N178" s="62">
        <f t="shared" si="49"/>
        <v>-432</v>
      </c>
      <c r="O178" s="66">
        <f t="shared" si="50"/>
        <v>-9.8495212038303692E-2</v>
      </c>
      <c r="P178" s="67">
        <v>2743.2</v>
      </c>
      <c r="Q178" s="62">
        <v>1310</v>
      </c>
      <c r="R178" s="62">
        <v>1312</v>
      </c>
      <c r="S178" s="62">
        <f t="shared" si="52"/>
        <v>-2</v>
      </c>
      <c r="T178" s="66">
        <f t="shared" si="53"/>
        <v>-1.5243902439024391E-3</v>
      </c>
      <c r="U178" s="65">
        <v>1298</v>
      </c>
      <c r="V178" s="62">
        <v>1305</v>
      </c>
      <c r="W178" s="62">
        <f t="shared" si="22"/>
        <v>-7</v>
      </c>
      <c r="X178" s="66">
        <f t="shared" si="55"/>
        <v>-5.3639846743295016E-3</v>
      </c>
      <c r="Y178" s="68">
        <f t="shared" si="56"/>
        <v>9.0138888888888893</v>
      </c>
      <c r="Z178" s="69">
        <v>2030</v>
      </c>
      <c r="AA178" s="62">
        <v>1720</v>
      </c>
      <c r="AB178" s="62">
        <v>130</v>
      </c>
      <c r="AC178" s="62">
        <f t="shared" si="57"/>
        <v>1850</v>
      </c>
      <c r="AD178" s="66">
        <f t="shared" si="58"/>
        <v>0.91133004926108374</v>
      </c>
      <c r="AE178" s="61">
        <f t="shared" si="59"/>
        <v>1.0836266935327987</v>
      </c>
      <c r="AF178" s="70">
        <v>145</v>
      </c>
      <c r="AG178" s="66">
        <f t="shared" si="60"/>
        <v>7.1428571428571425E-2</v>
      </c>
      <c r="AH178" s="71">
        <f t="shared" si="61"/>
        <v>0.7288629737609329</v>
      </c>
      <c r="AI178" s="62">
        <v>20</v>
      </c>
      <c r="AJ178" s="62">
        <v>10</v>
      </c>
      <c r="AK178" s="62">
        <f t="shared" si="62"/>
        <v>30</v>
      </c>
      <c r="AL178" s="66">
        <f t="shared" si="63"/>
        <v>1.4778325123152709E-2</v>
      </c>
      <c r="AM178" s="61">
        <f t="shared" si="64"/>
        <v>0.28762797047786509</v>
      </c>
      <c r="AN178" s="62">
        <v>15</v>
      </c>
      <c r="AO178" s="72" t="s">
        <v>38</v>
      </c>
      <c r="AP178" s="9" t="s">
        <v>38</v>
      </c>
      <c r="AQ178" s="58"/>
      <c r="AR178" s="87"/>
    </row>
    <row r="179" spans="1:44" ht="12.75" customHeight="1">
      <c r="A179" s="59"/>
      <c r="B179" s="60">
        <v>5370223.0700000003</v>
      </c>
      <c r="C179" s="61"/>
      <c r="D179" s="61"/>
      <c r="E179" s="62"/>
      <c r="F179" s="62"/>
      <c r="G179" s="62"/>
      <c r="H179" s="63" t="s">
        <v>209</v>
      </c>
      <c r="I179" s="64">
        <v>1.21</v>
      </c>
      <c r="J179" s="62">
        <f t="shared" si="0"/>
        <v>121</v>
      </c>
      <c r="K179" s="65">
        <v>4428</v>
      </c>
      <c r="L179" s="62">
        <v>4517</v>
      </c>
      <c r="M179" s="62">
        <v>4630</v>
      </c>
      <c r="N179" s="62">
        <f t="shared" si="49"/>
        <v>-202</v>
      </c>
      <c r="O179" s="66">
        <f t="shared" si="50"/>
        <v>-4.3628509719222462E-2</v>
      </c>
      <c r="P179" s="67">
        <v>3673.5</v>
      </c>
      <c r="Q179" s="62">
        <v>1722</v>
      </c>
      <c r="R179" s="62">
        <v>1714</v>
      </c>
      <c r="S179" s="62">
        <f t="shared" si="52"/>
        <v>8</v>
      </c>
      <c r="T179" s="66">
        <f t="shared" si="53"/>
        <v>4.6674445740956822E-3</v>
      </c>
      <c r="U179" s="65">
        <v>1715</v>
      </c>
      <c r="V179" s="62">
        <v>1697</v>
      </c>
      <c r="W179" s="62">
        <f t="shared" si="22"/>
        <v>18</v>
      </c>
      <c r="X179" s="66">
        <f t="shared" si="55"/>
        <v>1.060695344725987E-2</v>
      </c>
      <c r="Y179" s="68">
        <f t="shared" si="56"/>
        <v>14.173553719008265</v>
      </c>
      <c r="Z179" s="69">
        <v>2340</v>
      </c>
      <c r="AA179" s="62">
        <v>1975</v>
      </c>
      <c r="AB179" s="62">
        <v>130</v>
      </c>
      <c r="AC179" s="62">
        <f t="shared" si="57"/>
        <v>2105</v>
      </c>
      <c r="AD179" s="66">
        <f t="shared" si="58"/>
        <v>0.8995726495726496</v>
      </c>
      <c r="AE179" s="61">
        <f t="shared" si="59"/>
        <v>1.0696464323099282</v>
      </c>
      <c r="AF179" s="70">
        <v>150</v>
      </c>
      <c r="AG179" s="66">
        <f t="shared" si="60"/>
        <v>6.4102564102564097E-2</v>
      </c>
      <c r="AH179" s="71">
        <f t="shared" si="61"/>
        <v>0.6541077969649397</v>
      </c>
      <c r="AI179" s="62">
        <v>75</v>
      </c>
      <c r="AJ179" s="62">
        <v>0</v>
      </c>
      <c r="AK179" s="62">
        <f t="shared" si="62"/>
        <v>75</v>
      </c>
      <c r="AL179" s="66">
        <f t="shared" si="63"/>
        <v>3.2051282051282048E-2</v>
      </c>
      <c r="AM179" s="61">
        <f t="shared" si="64"/>
        <v>0.62380852571588263</v>
      </c>
      <c r="AN179" s="62">
        <v>10</v>
      </c>
      <c r="AO179" s="72" t="s">
        <v>38</v>
      </c>
      <c r="AP179" s="9" t="s">
        <v>38</v>
      </c>
      <c r="AQ179" s="58" t="s">
        <v>321</v>
      </c>
      <c r="AR179" s="87"/>
    </row>
    <row r="180" spans="1:44" ht="12.75" customHeight="1">
      <c r="A180" s="59" t="s">
        <v>322</v>
      </c>
      <c r="B180" s="60">
        <v>5370223.0899999999</v>
      </c>
      <c r="C180" s="61"/>
      <c r="D180" s="61"/>
      <c r="E180" s="62"/>
      <c r="F180" s="62"/>
      <c r="G180" s="62"/>
      <c r="H180" s="63" t="s">
        <v>210</v>
      </c>
      <c r="I180" s="64">
        <v>2.85</v>
      </c>
      <c r="J180" s="62">
        <f t="shared" si="0"/>
        <v>285</v>
      </c>
      <c r="K180" s="65">
        <v>8665</v>
      </c>
      <c r="L180" s="62">
        <v>8239</v>
      </c>
      <c r="M180" s="62">
        <v>7116</v>
      </c>
      <c r="N180" s="62">
        <f t="shared" si="49"/>
        <v>1549</v>
      </c>
      <c r="O180" s="66">
        <f t="shared" si="50"/>
        <v>0.21767847105115234</v>
      </c>
      <c r="P180" s="67">
        <v>3044.5</v>
      </c>
      <c r="Q180" s="62">
        <v>2676</v>
      </c>
      <c r="R180" s="62">
        <v>2417</v>
      </c>
      <c r="S180" s="62">
        <f t="shared" si="52"/>
        <v>259</v>
      </c>
      <c r="T180" s="66">
        <f t="shared" si="53"/>
        <v>0.10715763342987174</v>
      </c>
      <c r="U180" s="65">
        <v>2671</v>
      </c>
      <c r="V180" s="62">
        <v>2340</v>
      </c>
      <c r="W180" s="62">
        <f t="shared" si="22"/>
        <v>331</v>
      </c>
      <c r="X180" s="66">
        <f t="shared" si="55"/>
        <v>0.14145299145299145</v>
      </c>
      <c r="Y180" s="68">
        <f t="shared" si="56"/>
        <v>9.3719298245614038</v>
      </c>
      <c r="Z180" s="69">
        <v>4305</v>
      </c>
      <c r="AA180" s="62">
        <v>3435</v>
      </c>
      <c r="AB180" s="62">
        <v>235</v>
      </c>
      <c r="AC180" s="62">
        <f t="shared" si="57"/>
        <v>3670</v>
      </c>
      <c r="AD180" s="66">
        <f t="shared" si="58"/>
        <v>0.85249709639953541</v>
      </c>
      <c r="AE180" s="61">
        <f t="shared" si="59"/>
        <v>1.0136707448270339</v>
      </c>
      <c r="AF180" s="70">
        <v>495</v>
      </c>
      <c r="AG180" s="66">
        <f t="shared" si="60"/>
        <v>0.11498257839721254</v>
      </c>
      <c r="AH180" s="71">
        <f t="shared" si="61"/>
        <v>1.1732916162980871</v>
      </c>
      <c r="AI180" s="62">
        <v>85</v>
      </c>
      <c r="AJ180" s="62">
        <v>15</v>
      </c>
      <c r="AK180" s="62">
        <f t="shared" si="62"/>
        <v>100</v>
      </c>
      <c r="AL180" s="66">
        <f t="shared" si="63"/>
        <v>2.3228803716608595E-2</v>
      </c>
      <c r="AM180" s="61">
        <f t="shared" si="64"/>
        <v>0.45209816497875815</v>
      </c>
      <c r="AN180" s="62">
        <v>35</v>
      </c>
      <c r="AO180" s="72" t="s">
        <v>38</v>
      </c>
      <c r="AP180" s="9" t="s">
        <v>38</v>
      </c>
      <c r="AQ180" s="58"/>
      <c r="AR180" s="87"/>
    </row>
    <row r="181" spans="1:44" ht="12.75" customHeight="1">
      <c r="A181" s="59"/>
      <c r="B181" s="60">
        <v>5370223.0999999996</v>
      </c>
      <c r="C181" s="61"/>
      <c r="D181" s="61"/>
      <c r="E181" s="62"/>
      <c r="F181" s="62"/>
      <c r="G181" s="62"/>
      <c r="H181" s="63" t="s">
        <v>211</v>
      </c>
      <c r="I181" s="64">
        <v>1.25</v>
      </c>
      <c r="J181" s="62">
        <f t="shared" si="0"/>
        <v>125</v>
      </c>
      <c r="K181" s="65">
        <v>4579</v>
      </c>
      <c r="L181" s="62">
        <v>4468</v>
      </c>
      <c r="M181" s="62">
        <v>4225</v>
      </c>
      <c r="N181" s="62">
        <f t="shared" si="49"/>
        <v>354</v>
      </c>
      <c r="O181" s="66">
        <f t="shared" si="50"/>
        <v>8.3786982248520714E-2</v>
      </c>
      <c r="P181" s="67">
        <v>3660.6</v>
      </c>
      <c r="Q181" s="62">
        <v>1603</v>
      </c>
      <c r="R181" s="62">
        <v>1598</v>
      </c>
      <c r="S181" s="62">
        <f t="shared" si="52"/>
        <v>5</v>
      </c>
      <c r="T181" s="66">
        <f t="shared" si="53"/>
        <v>3.1289111389236545E-3</v>
      </c>
      <c r="U181" s="65">
        <v>1597</v>
      </c>
      <c r="V181" s="62">
        <v>1506</v>
      </c>
      <c r="W181" s="62">
        <f t="shared" si="22"/>
        <v>91</v>
      </c>
      <c r="X181" s="66">
        <f t="shared" si="55"/>
        <v>6.0424966799468793E-2</v>
      </c>
      <c r="Y181" s="68">
        <f t="shared" si="56"/>
        <v>12.776</v>
      </c>
      <c r="Z181" s="69">
        <v>2325</v>
      </c>
      <c r="AA181" s="62">
        <v>1910</v>
      </c>
      <c r="AB181" s="62">
        <v>105</v>
      </c>
      <c r="AC181" s="62">
        <f t="shared" si="57"/>
        <v>2015</v>
      </c>
      <c r="AD181" s="66">
        <f t="shared" si="58"/>
        <v>0.8666666666666667</v>
      </c>
      <c r="AE181" s="61">
        <f t="shared" si="59"/>
        <v>1.0305192231470472</v>
      </c>
      <c r="AF181" s="70">
        <v>230</v>
      </c>
      <c r="AG181" s="66">
        <f t="shared" si="60"/>
        <v>9.8924731182795697E-2</v>
      </c>
      <c r="AH181" s="71">
        <f t="shared" si="61"/>
        <v>1.0094360324775071</v>
      </c>
      <c r="AI181" s="62">
        <v>55</v>
      </c>
      <c r="AJ181" s="62">
        <v>0</v>
      </c>
      <c r="AK181" s="62">
        <f t="shared" si="62"/>
        <v>55</v>
      </c>
      <c r="AL181" s="66">
        <f t="shared" si="63"/>
        <v>2.3655913978494623E-2</v>
      </c>
      <c r="AM181" s="61">
        <f t="shared" si="64"/>
        <v>0.46041093768965791</v>
      </c>
      <c r="AN181" s="62">
        <v>15</v>
      </c>
      <c r="AO181" s="72" t="s">
        <v>38</v>
      </c>
      <c r="AP181" s="9" t="s">
        <v>38</v>
      </c>
      <c r="AQ181" s="58"/>
      <c r="AR181" s="87"/>
    </row>
    <row r="182" spans="1:44" ht="12.75" customHeight="1">
      <c r="A182" s="59"/>
      <c r="B182" s="60">
        <v>5370223.1200000001</v>
      </c>
      <c r="C182" s="61"/>
      <c r="D182" s="61"/>
      <c r="E182" s="62"/>
      <c r="F182" s="62"/>
      <c r="G182" s="62"/>
      <c r="H182" s="63" t="s">
        <v>213</v>
      </c>
      <c r="I182" s="64">
        <v>8.35</v>
      </c>
      <c r="J182" s="62">
        <f t="shared" si="0"/>
        <v>835</v>
      </c>
      <c r="K182" s="65">
        <v>8457</v>
      </c>
      <c r="L182" s="62">
        <v>7143</v>
      </c>
      <c r="M182" s="62">
        <v>6139</v>
      </c>
      <c r="N182" s="62">
        <f t="shared" si="49"/>
        <v>2318</v>
      </c>
      <c r="O182" s="66">
        <f t="shared" si="50"/>
        <v>0.37758592604658742</v>
      </c>
      <c r="P182" s="67">
        <v>1012.7</v>
      </c>
      <c r="Q182" s="62">
        <v>3677</v>
      </c>
      <c r="R182" s="62">
        <v>2657</v>
      </c>
      <c r="S182" s="62">
        <f t="shared" si="52"/>
        <v>1020</v>
      </c>
      <c r="T182" s="66">
        <f t="shared" si="53"/>
        <v>0.38389160707564923</v>
      </c>
      <c r="U182" s="65">
        <v>3588</v>
      </c>
      <c r="V182" s="62">
        <v>2512</v>
      </c>
      <c r="W182" s="62">
        <f t="shared" si="22"/>
        <v>1076</v>
      </c>
      <c r="X182" s="66">
        <f t="shared" si="55"/>
        <v>0.428343949044586</v>
      </c>
      <c r="Y182" s="68">
        <f t="shared" si="56"/>
        <v>4.297005988023952</v>
      </c>
      <c r="Z182" s="69">
        <v>4020</v>
      </c>
      <c r="AA182" s="62">
        <v>3345</v>
      </c>
      <c r="AB182" s="62">
        <v>190</v>
      </c>
      <c r="AC182" s="62">
        <f t="shared" si="57"/>
        <v>3535</v>
      </c>
      <c r="AD182" s="66">
        <f t="shared" si="58"/>
        <v>0.87935323383084574</v>
      </c>
      <c r="AE182" s="61">
        <f t="shared" si="59"/>
        <v>1.0456043208452388</v>
      </c>
      <c r="AF182" s="70">
        <v>335</v>
      </c>
      <c r="AG182" s="66">
        <f t="shared" si="60"/>
        <v>8.3333333333333329E-2</v>
      </c>
      <c r="AH182" s="71">
        <f t="shared" si="61"/>
        <v>0.85034013605442171</v>
      </c>
      <c r="AI182" s="62">
        <v>95</v>
      </c>
      <c r="AJ182" s="62">
        <v>30</v>
      </c>
      <c r="AK182" s="62">
        <f t="shared" si="62"/>
        <v>125</v>
      </c>
      <c r="AL182" s="66">
        <f t="shared" si="63"/>
        <v>3.109452736318408E-2</v>
      </c>
      <c r="AM182" s="61">
        <f t="shared" si="64"/>
        <v>0.60518737569451297</v>
      </c>
      <c r="AN182" s="62">
        <v>20</v>
      </c>
      <c r="AO182" s="72" t="s">
        <v>38</v>
      </c>
      <c r="AP182" s="9" t="s">
        <v>38</v>
      </c>
      <c r="AQ182" s="58"/>
      <c r="AR182" s="87"/>
    </row>
    <row r="183" spans="1:44" ht="12.75" customHeight="1">
      <c r="A183" s="59"/>
      <c r="B183" s="60">
        <v>5370223.1299999999</v>
      </c>
      <c r="C183" s="61">
        <v>5370223.1100000003</v>
      </c>
      <c r="D183" s="9">
        <v>0.34488228999999998</v>
      </c>
      <c r="E183" s="62">
        <v>12533</v>
      </c>
      <c r="F183" s="62">
        <v>4441</v>
      </c>
      <c r="G183" s="62">
        <v>4353</v>
      </c>
      <c r="H183" s="60"/>
      <c r="I183" s="64">
        <v>1.81</v>
      </c>
      <c r="J183" s="62">
        <f t="shared" si="0"/>
        <v>181</v>
      </c>
      <c r="K183" s="65">
        <v>4480</v>
      </c>
      <c r="L183" s="62">
        <v>4439</v>
      </c>
      <c r="M183" s="62">
        <f t="shared" ref="M183:M188" si="65">D183*E183</f>
        <v>4322.4097405699995</v>
      </c>
      <c r="N183" s="62">
        <f t="shared" si="49"/>
        <v>157.59025943000051</v>
      </c>
      <c r="O183" s="66">
        <f t="shared" si="50"/>
        <v>3.6458889575151421E-2</v>
      </c>
      <c r="P183" s="67">
        <v>2480.3000000000002</v>
      </c>
      <c r="Q183" s="62">
        <v>1607</v>
      </c>
      <c r="R183" s="62">
        <f t="shared" ref="R183:R188" si="66">D183*F183</f>
        <v>1531.6222498899999</v>
      </c>
      <c r="S183" s="62">
        <f t="shared" si="52"/>
        <v>75.377750110000079</v>
      </c>
      <c r="T183" s="66">
        <f t="shared" si="53"/>
        <v>4.9214321687618245E-2</v>
      </c>
      <c r="U183" s="65">
        <v>1603</v>
      </c>
      <c r="V183" s="62">
        <f t="shared" ref="V183:V188" si="67">D183*G183</f>
        <v>1501.2726083699999</v>
      </c>
      <c r="W183" s="62">
        <f t="shared" si="22"/>
        <v>101.72739163000006</v>
      </c>
      <c r="X183" s="66">
        <f t="shared" si="55"/>
        <v>6.7760772469198732E-2</v>
      </c>
      <c r="Y183" s="68">
        <f t="shared" si="56"/>
        <v>8.8563535911602216</v>
      </c>
      <c r="Z183" s="69">
        <v>2105</v>
      </c>
      <c r="AA183" s="62">
        <v>1700</v>
      </c>
      <c r="AB183" s="62">
        <v>115</v>
      </c>
      <c r="AC183" s="62">
        <f t="shared" si="57"/>
        <v>1815</v>
      </c>
      <c r="AD183" s="66">
        <f t="shared" si="58"/>
        <v>0.86223277909738716</v>
      </c>
      <c r="AE183" s="61">
        <f t="shared" si="59"/>
        <v>1.0252470619469527</v>
      </c>
      <c r="AF183" s="70">
        <v>180</v>
      </c>
      <c r="AG183" s="66">
        <f t="shared" si="60"/>
        <v>8.5510688836104506E-2</v>
      </c>
      <c r="AH183" s="71">
        <f t="shared" si="61"/>
        <v>0.87255804934800518</v>
      </c>
      <c r="AI183" s="62">
        <v>70</v>
      </c>
      <c r="AJ183" s="62">
        <v>15</v>
      </c>
      <c r="AK183" s="62">
        <f t="shared" si="62"/>
        <v>85</v>
      </c>
      <c r="AL183" s="66">
        <f t="shared" si="63"/>
        <v>4.0380047505938245E-2</v>
      </c>
      <c r="AM183" s="61">
        <f t="shared" si="64"/>
        <v>0.78590983857411922</v>
      </c>
      <c r="AN183" s="62">
        <v>25</v>
      </c>
      <c r="AO183" s="72" t="s">
        <v>38</v>
      </c>
      <c r="AP183" s="9" t="s">
        <v>38</v>
      </c>
      <c r="AQ183" s="58" t="s">
        <v>279</v>
      </c>
      <c r="AR183" s="87"/>
    </row>
    <row r="184" spans="1:44" ht="12.75" customHeight="1">
      <c r="A184" s="59"/>
      <c r="B184" s="60">
        <v>5370223.1399999997</v>
      </c>
      <c r="C184" s="61">
        <v>5370223.1100000003</v>
      </c>
      <c r="D184" s="9">
        <v>0.30331662700000001</v>
      </c>
      <c r="E184" s="62">
        <v>12533</v>
      </c>
      <c r="F184" s="62">
        <v>4441</v>
      </c>
      <c r="G184" s="62">
        <v>4353</v>
      </c>
      <c r="H184" s="60"/>
      <c r="I184" s="64">
        <v>1.58</v>
      </c>
      <c r="J184" s="62">
        <f t="shared" si="0"/>
        <v>158</v>
      </c>
      <c r="K184" s="65">
        <v>4300</v>
      </c>
      <c r="L184" s="62">
        <v>4402</v>
      </c>
      <c r="M184" s="62">
        <f t="shared" si="65"/>
        <v>3801.4672861909999</v>
      </c>
      <c r="N184" s="62">
        <f t="shared" si="49"/>
        <v>498.53271380900014</v>
      </c>
      <c r="O184" s="66">
        <f t="shared" si="50"/>
        <v>0.13114218176227441</v>
      </c>
      <c r="P184" s="67">
        <v>2724.5</v>
      </c>
      <c r="Q184" s="62">
        <v>1460</v>
      </c>
      <c r="R184" s="62">
        <f t="shared" si="66"/>
        <v>1347.029140507</v>
      </c>
      <c r="S184" s="62">
        <f t="shared" si="52"/>
        <v>112.97085949300003</v>
      </c>
      <c r="T184" s="66">
        <f t="shared" si="53"/>
        <v>8.3866678229752051E-2</v>
      </c>
      <c r="U184" s="65">
        <v>1459</v>
      </c>
      <c r="V184" s="62">
        <f t="shared" si="67"/>
        <v>1320.337277331</v>
      </c>
      <c r="W184" s="62">
        <f t="shared" si="22"/>
        <v>138.662722669</v>
      </c>
      <c r="X184" s="66">
        <f t="shared" si="55"/>
        <v>0.10502068301010194</v>
      </c>
      <c r="Y184" s="68">
        <f t="shared" si="56"/>
        <v>9.2341772151898738</v>
      </c>
      <c r="Z184" s="69">
        <v>1745</v>
      </c>
      <c r="AA184" s="62">
        <v>1445</v>
      </c>
      <c r="AB184" s="62">
        <v>60</v>
      </c>
      <c r="AC184" s="62">
        <f t="shared" si="57"/>
        <v>1505</v>
      </c>
      <c r="AD184" s="66">
        <f t="shared" si="58"/>
        <v>0.86246418338108888</v>
      </c>
      <c r="AE184" s="61">
        <f t="shared" si="59"/>
        <v>1.0255222156731141</v>
      </c>
      <c r="AF184" s="70">
        <v>145</v>
      </c>
      <c r="AG184" s="66">
        <f t="shared" si="60"/>
        <v>8.3094555873925502E-2</v>
      </c>
      <c r="AH184" s="71">
        <f t="shared" si="61"/>
        <v>0.84790363136658675</v>
      </c>
      <c r="AI184" s="62">
        <v>50</v>
      </c>
      <c r="AJ184" s="62">
        <v>0</v>
      </c>
      <c r="AK184" s="62">
        <f t="shared" si="62"/>
        <v>50</v>
      </c>
      <c r="AL184" s="66">
        <f t="shared" si="63"/>
        <v>2.865329512893983E-2</v>
      </c>
      <c r="AM184" s="61">
        <f t="shared" si="64"/>
        <v>0.55767409748812435</v>
      </c>
      <c r="AN184" s="62">
        <v>35</v>
      </c>
      <c r="AO184" s="72" t="s">
        <v>38</v>
      </c>
      <c r="AP184" s="9" t="s">
        <v>38</v>
      </c>
      <c r="AQ184" s="58" t="s">
        <v>279</v>
      </c>
      <c r="AR184" s="87"/>
    </row>
    <row r="185" spans="1:44" ht="12.75" customHeight="1">
      <c r="A185" s="59"/>
      <c r="B185" s="60">
        <v>5370223.1500000004</v>
      </c>
      <c r="C185" s="61">
        <v>5370223.1100000003</v>
      </c>
      <c r="D185" s="9">
        <v>0.18227585299999999</v>
      </c>
      <c r="E185" s="62">
        <v>12533</v>
      </c>
      <c r="F185" s="62">
        <v>4441</v>
      </c>
      <c r="G185" s="62">
        <v>4353</v>
      </c>
      <c r="H185" s="60"/>
      <c r="I185" s="64">
        <v>0.73</v>
      </c>
      <c r="J185" s="62">
        <f t="shared" si="0"/>
        <v>73</v>
      </c>
      <c r="K185" s="65">
        <v>2365</v>
      </c>
      <c r="L185" s="62">
        <v>2375</v>
      </c>
      <c r="M185" s="62">
        <f t="shared" si="65"/>
        <v>2284.4632656489998</v>
      </c>
      <c r="N185" s="62">
        <f t="shared" si="49"/>
        <v>80.536734351000177</v>
      </c>
      <c r="O185" s="66">
        <f t="shared" si="50"/>
        <v>3.525411660673837E-2</v>
      </c>
      <c r="P185" s="67">
        <v>3222.9</v>
      </c>
      <c r="Q185" s="62">
        <v>876</v>
      </c>
      <c r="R185" s="62">
        <f t="shared" si="66"/>
        <v>809.48706317299991</v>
      </c>
      <c r="S185" s="62">
        <f t="shared" si="52"/>
        <v>66.51293682700009</v>
      </c>
      <c r="T185" s="66">
        <f t="shared" si="53"/>
        <v>8.2166769369092743E-2</v>
      </c>
      <c r="U185" s="65">
        <v>875</v>
      </c>
      <c r="V185" s="62">
        <f t="shared" si="67"/>
        <v>793.44678810899995</v>
      </c>
      <c r="W185" s="62">
        <f t="shared" si="22"/>
        <v>81.553211891000046</v>
      </c>
      <c r="X185" s="66">
        <f t="shared" si="55"/>
        <v>0.10278346716276159</v>
      </c>
      <c r="Y185" s="68">
        <f t="shared" si="56"/>
        <v>11.986301369863014</v>
      </c>
      <c r="Z185" s="69">
        <v>1190</v>
      </c>
      <c r="AA185" s="62">
        <v>945</v>
      </c>
      <c r="AB185" s="62">
        <v>70</v>
      </c>
      <c r="AC185" s="62">
        <f t="shared" si="57"/>
        <v>1015</v>
      </c>
      <c r="AD185" s="66">
        <f t="shared" si="58"/>
        <v>0.8529411764705882</v>
      </c>
      <c r="AE185" s="61">
        <f t="shared" si="59"/>
        <v>1.0141987829614605</v>
      </c>
      <c r="AF185" s="70">
        <v>115</v>
      </c>
      <c r="AG185" s="66">
        <f t="shared" si="60"/>
        <v>9.6638655462184878E-2</v>
      </c>
      <c r="AH185" s="71">
        <f t="shared" si="61"/>
        <v>0.98610872920596815</v>
      </c>
      <c r="AI185" s="62">
        <v>40</v>
      </c>
      <c r="AJ185" s="62">
        <v>15</v>
      </c>
      <c r="AK185" s="62">
        <f t="shared" si="62"/>
        <v>55</v>
      </c>
      <c r="AL185" s="66">
        <f t="shared" si="63"/>
        <v>4.6218487394957986E-2</v>
      </c>
      <c r="AM185" s="61">
        <f t="shared" si="64"/>
        <v>0.89954237825920558</v>
      </c>
      <c r="AN185" s="62">
        <v>0</v>
      </c>
      <c r="AO185" s="72" t="s">
        <v>38</v>
      </c>
      <c r="AP185" s="9" t="s">
        <v>38</v>
      </c>
      <c r="AQ185" s="58" t="s">
        <v>279</v>
      </c>
      <c r="AR185" s="87"/>
    </row>
    <row r="186" spans="1:44" ht="12.75" customHeight="1">
      <c r="A186" s="59"/>
      <c r="B186" s="60">
        <v>5370223.1600000001</v>
      </c>
      <c r="C186" s="61">
        <v>5370223.1100000003</v>
      </c>
      <c r="D186" s="9">
        <v>0.16952523</v>
      </c>
      <c r="E186" s="62">
        <v>12533</v>
      </c>
      <c r="F186" s="62">
        <v>4441</v>
      </c>
      <c r="G186" s="62">
        <v>4353</v>
      </c>
      <c r="H186" s="60"/>
      <c r="I186" s="64">
        <v>0.57999999999999996</v>
      </c>
      <c r="J186" s="62">
        <f t="shared" si="0"/>
        <v>57.999999999999993</v>
      </c>
      <c r="K186" s="65">
        <v>2102</v>
      </c>
      <c r="L186" s="62">
        <v>2066</v>
      </c>
      <c r="M186" s="62">
        <f t="shared" si="65"/>
        <v>2124.6597075899999</v>
      </c>
      <c r="N186" s="62">
        <f t="shared" si="49"/>
        <v>-22.659707589999925</v>
      </c>
      <c r="O186" s="66">
        <f t="shared" si="50"/>
        <v>-1.0665099690577187E-2</v>
      </c>
      <c r="P186" s="67">
        <v>3624.1</v>
      </c>
      <c r="Q186" s="62">
        <v>797</v>
      </c>
      <c r="R186" s="62">
        <f t="shared" si="66"/>
        <v>752.86154642999998</v>
      </c>
      <c r="S186" s="62">
        <f t="shared" si="52"/>
        <v>44.138453570000024</v>
      </c>
      <c r="T186" s="66">
        <f t="shared" si="53"/>
        <v>5.8627584021657769E-2</v>
      </c>
      <c r="U186" s="65">
        <v>793</v>
      </c>
      <c r="V186" s="62">
        <f t="shared" si="67"/>
        <v>737.94332618999999</v>
      </c>
      <c r="W186" s="62">
        <f t="shared" si="22"/>
        <v>55.056673810000007</v>
      </c>
      <c r="X186" s="66">
        <f t="shared" si="55"/>
        <v>7.4608268488933302E-2</v>
      </c>
      <c r="Y186" s="68">
        <f t="shared" si="56"/>
        <v>13.67241379310345</v>
      </c>
      <c r="Z186" s="69">
        <v>1195</v>
      </c>
      <c r="AA186" s="62">
        <v>965</v>
      </c>
      <c r="AB186" s="62">
        <v>90</v>
      </c>
      <c r="AC186" s="62">
        <f t="shared" si="57"/>
        <v>1055</v>
      </c>
      <c r="AD186" s="66">
        <f t="shared" si="58"/>
        <v>0.88284518828451886</v>
      </c>
      <c r="AE186" s="61">
        <f t="shared" si="59"/>
        <v>1.0497564664500818</v>
      </c>
      <c r="AF186" s="70">
        <v>90</v>
      </c>
      <c r="AG186" s="66">
        <f t="shared" si="60"/>
        <v>7.5313807531380755E-2</v>
      </c>
      <c r="AH186" s="71">
        <f t="shared" si="61"/>
        <v>0.76850824011613017</v>
      </c>
      <c r="AI186" s="62">
        <v>30</v>
      </c>
      <c r="AJ186" s="62">
        <v>0</v>
      </c>
      <c r="AK186" s="62">
        <f t="shared" si="62"/>
        <v>30</v>
      </c>
      <c r="AL186" s="66">
        <f t="shared" si="63"/>
        <v>2.5104602510460251E-2</v>
      </c>
      <c r="AM186" s="61">
        <f t="shared" si="64"/>
        <v>0.48860651051888382</v>
      </c>
      <c r="AN186" s="62">
        <v>15</v>
      </c>
      <c r="AO186" s="72" t="s">
        <v>38</v>
      </c>
      <c r="AP186" s="9" t="s">
        <v>38</v>
      </c>
      <c r="AQ186" s="58" t="s">
        <v>279</v>
      </c>
      <c r="AR186" s="87"/>
    </row>
    <row r="187" spans="1:44" ht="12.75" customHeight="1">
      <c r="A187" s="59" t="s">
        <v>323</v>
      </c>
      <c r="B187" s="60">
        <v>5370224.0099999998</v>
      </c>
      <c r="C187" s="61">
        <v>5370224</v>
      </c>
      <c r="D187" s="9">
        <v>2.0281793999999999E-2</v>
      </c>
      <c r="E187" s="62">
        <v>3731</v>
      </c>
      <c r="F187" s="62">
        <v>1409</v>
      </c>
      <c r="G187" s="62">
        <v>1275</v>
      </c>
      <c r="H187" s="60"/>
      <c r="I187" s="64">
        <v>6.11</v>
      </c>
      <c r="J187" s="62">
        <f t="shared" si="0"/>
        <v>611</v>
      </c>
      <c r="K187" s="65">
        <v>10637</v>
      </c>
      <c r="L187" s="62">
        <v>7466</v>
      </c>
      <c r="M187" s="62">
        <f t="shared" si="65"/>
        <v>75.671373414000001</v>
      </c>
      <c r="N187" s="62">
        <f t="shared" si="49"/>
        <v>10561.328626586001</v>
      </c>
      <c r="O187" s="66">
        <f t="shared" si="50"/>
        <v>139.56834863832461</v>
      </c>
      <c r="P187" s="67">
        <v>1740.4</v>
      </c>
      <c r="Q187" s="62">
        <v>3140</v>
      </c>
      <c r="R187" s="62">
        <f t="shared" si="66"/>
        <v>28.577047745999998</v>
      </c>
      <c r="S187" s="62">
        <f t="shared" si="52"/>
        <v>3111.4229522539999</v>
      </c>
      <c r="T187" s="66">
        <f t="shared" si="53"/>
        <v>108.878390095055</v>
      </c>
      <c r="U187" s="65">
        <v>3124</v>
      </c>
      <c r="V187" s="62">
        <f t="shared" si="67"/>
        <v>25.859287349999999</v>
      </c>
      <c r="W187" s="62">
        <f t="shared" si="22"/>
        <v>3098.1407126499998</v>
      </c>
      <c r="X187" s="66">
        <f t="shared" si="55"/>
        <v>119.80766023120896</v>
      </c>
      <c r="Y187" s="68">
        <f t="shared" si="56"/>
        <v>5.1129296235679211</v>
      </c>
      <c r="Z187" s="69">
        <v>4840</v>
      </c>
      <c r="AA187" s="62">
        <v>4015</v>
      </c>
      <c r="AB187" s="62">
        <v>220</v>
      </c>
      <c r="AC187" s="62">
        <f t="shared" si="57"/>
        <v>4235</v>
      </c>
      <c r="AD187" s="66">
        <f t="shared" si="58"/>
        <v>0.875</v>
      </c>
      <c r="AE187" s="61">
        <f t="shared" si="59"/>
        <v>1.0404280618311534</v>
      </c>
      <c r="AF187" s="70">
        <v>500</v>
      </c>
      <c r="AG187" s="66">
        <f t="shared" si="60"/>
        <v>0.10330578512396695</v>
      </c>
      <c r="AH187" s="71">
        <f t="shared" si="61"/>
        <v>1.0541406645302749</v>
      </c>
      <c r="AI187" s="62">
        <v>45</v>
      </c>
      <c r="AJ187" s="62">
        <v>0</v>
      </c>
      <c r="AK187" s="62">
        <f t="shared" si="62"/>
        <v>45</v>
      </c>
      <c r="AL187" s="66">
        <f t="shared" si="63"/>
        <v>9.2975206611570251E-3</v>
      </c>
      <c r="AM187" s="61">
        <f t="shared" si="64"/>
        <v>0.18095602688121884</v>
      </c>
      <c r="AN187" s="62">
        <v>60</v>
      </c>
      <c r="AO187" s="72" t="s">
        <v>38</v>
      </c>
      <c r="AP187" s="11" t="s">
        <v>134</v>
      </c>
      <c r="AQ187" s="58" t="s">
        <v>279</v>
      </c>
      <c r="AR187" s="87"/>
    </row>
    <row r="188" spans="1:44" ht="12.75" customHeight="1">
      <c r="A188" s="116" t="s">
        <v>324</v>
      </c>
      <c r="B188" s="117">
        <v>5370224.0199999996</v>
      </c>
      <c r="C188" s="22">
        <v>5370224</v>
      </c>
      <c r="D188" s="11">
        <v>0.97971820600000004</v>
      </c>
      <c r="E188" s="23">
        <v>3731</v>
      </c>
      <c r="F188" s="23">
        <v>1409</v>
      </c>
      <c r="G188" s="23">
        <v>1275</v>
      </c>
      <c r="H188" s="117"/>
      <c r="I188" s="25">
        <v>83.33</v>
      </c>
      <c r="J188" s="23">
        <f t="shared" si="0"/>
        <v>8333</v>
      </c>
      <c r="K188" s="119">
        <v>3965</v>
      </c>
      <c r="L188" s="23">
        <v>3703</v>
      </c>
      <c r="M188" s="23">
        <f t="shared" si="65"/>
        <v>3655.3286265860002</v>
      </c>
      <c r="N188" s="23">
        <f t="shared" si="49"/>
        <v>309.67137341399985</v>
      </c>
      <c r="O188" s="120">
        <f t="shared" si="50"/>
        <v>8.4717792857718063E-2</v>
      </c>
      <c r="P188" s="121">
        <v>47.6</v>
      </c>
      <c r="Q188" s="23">
        <v>1451</v>
      </c>
      <c r="R188" s="23">
        <f t="shared" si="66"/>
        <v>1380.4229522539999</v>
      </c>
      <c r="S188" s="23">
        <f t="shared" si="52"/>
        <v>70.577047746000062</v>
      </c>
      <c r="T188" s="120">
        <f t="shared" si="53"/>
        <v>5.1127118417409342E-2</v>
      </c>
      <c r="U188" s="119">
        <v>1350</v>
      </c>
      <c r="V188" s="23">
        <f t="shared" si="67"/>
        <v>1249.1407126500001</v>
      </c>
      <c r="W188" s="23">
        <f t="shared" si="22"/>
        <v>100.85928734999993</v>
      </c>
      <c r="X188" s="120">
        <f t="shared" si="55"/>
        <v>8.0742934986108295E-2</v>
      </c>
      <c r="Y188" s="122">
        <f t="shared" si="56"/>
        <v>0.16200648025921036</v>
      </c>
      <c r="Z188" s="123">
        <v>1570</v>
      </c>
      <c r="AA188" s="23">
        <v>1345</v>
      </c>
      <c r="AB188" s="23">
        <v>70</v>
      </c>
      <c r="AC188" s="23">
        <f t="shared" si="57"/>
        <v>1415</v>
      </c>
      <c r="AD188" s="120">
        <f t="shared" si="58"/>
        <v>0.90127388535031849</v>
      </c>
      <c r="AE188" s="22">
        <f t="shared" si="59"/>
        <v>1.0716693048160744</v>
      </c>
      <c r="AF188" s="124">
        <v>70</v>
      </c>
      <c r="AG188" s="120">
        <f t="shared" si="60"/>
        <v>4.4585987261146494E-2</v>
      </c>
      <c r="AH188" s="125">
        <f t="shared" si="61"/>
        <v>0.45495905368516831</v>
      </c>
      <c r="AI188" s="23">
        <v>60</v>
      </c>
      <c r="AJ188" s="23">
        <v>0</v>
      </c>
      <c r="AK188" s="23">
        <f t="shared" si="62"/>
        <v>60</v>
      </c>
      <c r="AL188" s="120">
        <f t="shared" si="63"/>
        <v>3.8216560509554139E-2</v>
      </c>
      <c r="AM188" s="22">
        <f t="shared" si="64"/>
        <v>0.74380226760517976</v>
      </c>
      <c r="AN188" s="23">
        <v>30</v>
      </c>
      <c r="AO188" s="126" t="s">
        <v>134</v>
      </c>
      <c r="AP188" s="11" t="s">
        <v>134</v>
      </c>
      <c r="AQ188" s="58" t="s">
        <v>279</v>
      </c>
      <c r="AR188" s="87"/>
    </row>
    <row r="189" spans="1:44" ht="12.75" customHeight="1">
      <c r="A189" s="116"/>
      <c r="B189" s="117">
        <v>5370300</v>
      </c>
      <c r="C189" s="22"/>
      <c r="D189" s="22"/>
      <c r="E189" s="23"/>
      <c r="F189" s="23"/>
      <c r="G189" s="23"/>
      <c r="H189" s="118" t="s">
        <v>215</v>
      </c>
      <c r="I189" s="25">
        <v>46</v>
      </c>
      <c r="J189" s="23">
        <f t="shared" si="0"/>
        <v>4600</v>
      </c>
      <c r="K189" s="119">
        <v>1993</v>
      </c>
      <c r="L189" s="23">
        <v>1905</v>
      </c>
      <c r="M189" s="23">
        <v>2079</v>
      </c>
      <c r="N189" s="23">
        <f t="shared" si="49"/>
        <v>-86</v>
      </c>
      <c r="O189" s="120">
        <f t="shared" si="50"/>
        <v>-4.1366041366041363E-2</v>
      </c>
      <c r="P189" s="121">
        <v>43.3</v>
      </c>
      <c r="Q189" s="23">
        <v>715</v>
      </c>
      <c r="R189" s="23">
        <v>690</v>
      </c>
      <c r="S189" s="23">
        <f t="shared" si="52"/>
        <v>25</v>
      </c>
      <c r="T189" s="120">
        <f t="shared" si="53"/>
        <v>3.6231884057971016E-2</v>
      </c>
      <c r="U189" s="119">
        <v>691</v>
      </c>
      <c r="V189" s="23">
        <v>674</v>
      </c>
      <c r="W189" s="23">
        <f t="shared" si="22"/>
        <v>17</v>
      </c>
      <c r="X189" s="120">
        <f t="shared" si="55"/>
        <v>2.5222551928783383E-2</v>
      </c>
      <c r="Y189" s="122">
        <f t="shared" si="56"/>
        <v>0.15021739130434783</v>
      </c>
      <c r="Z189" s="123">
        <v>1035</v>
      </c>
      <c r="AA189" s="23">
        <v>925</v>
      </c>
      <c r="AB189" s="23">
        <v>55</v>
      </c>
      <c r="AC189" s="23">
        <f t="shared" si="57"/>
        <v>980</v>
      </c>
      <c r="AD189" s="120">
        <f t="shared" si="58"/>
        <v>0.9468599033816425</v>
      </c>
      <c r="AE189" s="22">
        <f t="shared" si="59"/>
        <v>1.1258738446868519</v>
      </c>
      <c r="AF189" s="124">
        <v>10</v>
      </c>
      <c r="AG189" s="120">
        <f t="shared" si="60"/>
        <v>9.6618357487922701E-3</v>
      </c>
      <c r="AH189" s="125">
        <f t="shared" si="61"/>
        <v>9.8590160701961929E-2</v>
      </c>
      <c r="AI189" s="23">
        <v>35</v>
      </c>
      <c r="AJ189" s="23">
        <v>10</v>
      </c>
      <c r="AK189" s="23">
        <f t="shared" si="62"/>
        <v>45</v>
      </c>
      <c r="AL189" s="120">
        <f t="shared" si="63"/>
        <v>4.3478260869565216E-2</v>
      </c>
      <c r="AM189" s="22">
        <f t="shared" si="64"/>
        <v>0.8462098261885016</v>
      </c>
      <c r="AN189" s="23">
        <v>10</v>
      </c>
      <c r="AO189" s="126" t="s">
        <v>134</v>
      </c>
      <c r="AP189" s="11" t="s">
        <v>134</v>
      </c>
      <c r="AQ189" s="58"/>
      <c r="AR189" s="87"/>
    </row>
    <row r="190" spans="1:44" ht="12.75" customHeight="1">
      <c r="A190" s="59" t="s">
        <v>325</v>
      </c>
      <c r="B190" s="60">
        <v>5370301</v>
      </c>
      <c r="C190" s="61"/>
      <c r="D190" s="61"/>
      <c r="E190" s="62"/>
      <c r="F190" s="62"/>
      <c r="G190" s="62"/>
      <c r="H190" s="63" t="s">
        <v>216</v>
      </c>
      <c r="I190" s="64">
        <v>11.11</v>
      </c>
      <c r="J190" s="62">
        <f t="shared" si="0"/>
        <v>1111</v>
      </c>
      <c r="K190" s="65">
        <v>7707</v>
      </c>
      <c r="L190" s="62">
        <v>6373</v>
      </c>
      <c r="M190" s="62">
        <v>5130</v>
      </c>
      <c r="N190" s="62">
        <f t="shared" si="49"/>
        <v>2577</v>
      </c>
      <c r="O190" s="66">
        <f t="shared" si="50"/>
        <v>0.50233918128654975</v>
      </c>
      <c r="P190" s="67">
        <v>693.5</v>
      </c>
      <c r="Q190" s="62">
        <v>2942</v>
      </c>
      <c r="R190" s="62">
        <v>1871</v>
      </c>
      <c r="S190" s="62">
        <f t="shared" si="52"/>
        <v>1071</v>
      </c>
      <c r="T190" s="66">
        <f t="shared" si="53"/>
        <v>0.572421165152325</v>
      </c>
      <c r="U190" s="65">
        <v>2890</v>
      </c>
      <c r="V190" s="62">
        <v>1841</v>
      </c>
      <c r="W190" s="62">
        <f t="shared" si="22"/>
        <v>1049</v>
      </c>
      <c r="X190" s="66">
        <f t="shared" si="55"/>
        <v>0.56979902227050516</v>
      </c>
      <c r="Y190" s="68">
        <f t="shared" si="56"/>
        <v>2.6012601260126011</v>
      </c>
      <c r="Z190" s="69">
        <v>3850</v>
      </c>
      <c r="AA190" s="62">
        <v>3385</v>
      </c>
      <c r="AB190" s="62">
        <v>200</v>
      </c>
      <c r="AC190" s="62">
        <f t="shared" si="57"/>
        <v>3585</v>
      </c>
      <c r="AD190" s="66">
        <f t="shared" si="58"/>
        <v>0.9311688311688312</v>
      </c>
      <c r="AE190" s="61">
        <f t="shared" si="59"/>
        <v>1.107216208286363</v>
      </c>
      <c r="AF190" s="70">
        <v>115</v>
      </c>
      <c r="AG190" s="66">
        <f t="shared" si="60"/>
        <v>2.987012987012987E-2</v>
      </c>
      <c r="AH190" s="71">
        <f t="shared" si="61"/>
        <v>0.30479724357275378</v>
      </c>
      <c r="AI190" s="62">
        <v>105</v>
      </c>
      <c r="AJ190" s="62">
        <v>20</v>
      </c>
      <c r="AK190" s="62">
        <f t="shared" si="62"/>
        <v>125</v>
      </c>
      <c r="AL190" s="66">
        <f t="shared" si="63"/>
        <v>3.2467532467532464E-2</v>
      </c>
      <c r="AM190" s="61">
        <f t="shared" si="64"/>
        <v>0.63190993514076421</v>
      </c>
      <c r="AN190" s="62">
        <v>25</v>
      </c>
      <c r="AO190" s="72" t="s">
        <v>38</v>
      </c>
      <c r="AP190" s="9" t="s">
        <v>38</v>
      </c>
      <c r="AQ190" s="58"/>
      <c r="AR190" s="87"/>
    </row>
    <row r="191" spans="1:44" ht="12.75" customHeight="1">
      <c r="A191" s="59"/>
      <c r="B191" s="60">
        <v>5370302</v>
      </c>
      <c r="C191" s="61"/>
      <c r="D191" s="61"/>
      <c r="E191" s="62"/>
      <c r="F191" s="62"/>
      <c r="G191" s="62"/>
      <c r="H191" s="63" t="s">
        <v>217</v>
      </c>
      <c r="I191" s="64">
        <v>3.7</v>
      </c>
      <c r="J191" s="62">
        <f t="shared" si="0"/>
        <v>370</v>
      </c>
      <c r="K191" s="65">
        <v>5323</v>
      </c>
      <c r="L191" s="62">
        <v>5379</v>
      </c>
      <c r="M191" s="62">
        <v>5689</v>
      </c>
      <c r="N191" s="62">
        <f t="shared" si="49"/>
        <v>-366</v>
      </c>
      <c r="O191" s="66">
        <f t="shared" si="50"/>
        <v>-6.4334680963262433E-2</v>
      </c>
      <c r="P191" s="67">
        <v>1437.3</v>
      </c>
      <c r="Q191" s="62">
        <v>2506</v>
      </c>
      <c r="R191" s="62">
        <v>2513</v>
      </c>
      <c r="S191" s="62">
        <f t="shared" si="52"/>
        <v>-7</v>
      </c>
      <c r="T191" s="66">
        <f t="shared" si="53"/>
        <v>-2.7855153203342618E-3</v>
      </c>
      <c r="U191" s="65">
        <v>2427</v>
      </c>
      <c r="V191" s="62">
        <v>2441</v>
      </c>
      <c r="W191" s="62">
        <f t="shared" si="22"/>
        <v>-14</v>
      </c>
      <c r="X191" s="66">
        <f t="shared" si="55"/>
        <v>-5.7353543629659973E-3</v>
      </c>
      <c r="Y191" s="68">
        <f t="shared" si="56"/>
        <v>6.5594594594594593</v>
      </c>
      <c r="Z191" s="69">
        <v>2460</v>
      </c>
      <c r="AA191" s="62">
        <v>2040</v>
      </c>
      <c r="AB191" s="62">
        <v>175</v>
      </c>
      <c r="AC191" s="62">
        <f t="shared" si="57"/>
        <v>2215</v>
      </c>
      <c r="AD191" s="66">
        <f t="shared" si="58"/>
        <v>0.90040650406504064</v>
      </c>
      <c r="AE191" s="61">
        <f t="shared" si="59"/>
        <v>1.0706379358680627</v>
      </c>
      <c r="AF191" s="70">
        <v>20</v>
      </c>
      <c r="AG191" s="66">
        <f t="shared" si="60"/>
        <v>8.130081300813009E-3</v>
      </c>
      <c r="AH191" s="71">
        <f t="shared" si="61"/>
        <v>8.2960013273602126E-2</v>
      </c>
      <c r="AI191" s="62">
        <v>175</v>
      </c>
      <c r="AJ191" s="62">
        <v>15</v>
      </c>
      <c r="AK191" s="62">
        <f t="shared" si="62"/>
        <v>190</v>
      </c>
      <c r="AL191" s="66">
        <f t="shared" si="63"/>
        <v>7.7235772357723581E-2</v>
      </c>
      <c r="AM191" s="61">
        <f t="shared" si="64"/>
        <v>1.503226398554371</v>
      </c>
      <c r="AN191" s="62">
        <v>40</v>
      </c>
      <c r="AO191" s="72" t="s">
        <v>38</v>
      </c>
      <c r="AP191" s="9" t="s">
        <v>38</v>
      </c>
      <c r="AQ191" s="58"/>
      <c r="AR191" s="87"/>
    </row>
    <row r="192" spans="1:44" ht="12.75" customHeight="1">
      <c r="A192" s="59"/>
      <c r="B192" s="60">
        <v>5370303.0099999998</v>
      </c>
      <c r="C192" s="61"/>
      <c r="D192" s="61"/>
      <c r="E192" s="62"/>
      <c r="F192" s="62"/>
      <c r="G192" s="62"/>
      <c r="H192" s="63" t="s">
        <v>218</v>
      </c>
      <c r="I192" s="64">
        <v>1.84</v>
      </c>
      <c r="J192" s="62">
        <f t="shared" si="0"/>
        <v>184</v>
      </c>
      <c r="K192" s="65">
        <v>3848</v>
      </c>
      <c r="L192" s="62">
        <v>3706</v>
      </c>
      <c r="M192" s="62">
        <v>3646</v>
      </c>
      <c r="N192" s="62">
        <f t="shared" si="49"/>
        <v>202</v>
      </c>
      <c r="O192" s="66">
        <f t="shared" si="50"/>
        <v>5.5403181568842566E-2</v>
      </c>
      <c r="P192" s="67">
        <v>2092.1999999999998</v>
      </c>
      <c r="Q192" s="62">
        <v>1463</v>
      </c>
      <c r="R192" s="62">
        <v>1298</v>
      </c>
      <c r="S192" s="62">
        <f t="shared" si="52"/>
        <v>165</v>
      </c>
      <c r="T192" s="66">
        <f t="shared" si="53"/>
        <v>0.1271186440677966</v>
      </c>
      <c r="U192" s="65">
        <v>1443</v>
      </c>
      <c r="V192" s="62">
        <v>1272</v>
      </c>
      <c r="W192" s="62">
        <f t="shared" si="22"/>
        <v>171</v>
      </c>
      <c r="X192" s="66">
        <f t="shared" si="55"/>
        <v>0.13443396226415094</v>
      </c>
      <c r="Y192" s="68">
        <f t="shared" si="56"/>
        <v>7.8423913043478262</v>
      </c>
      <c r="Z192" s="69">
        <v>1810</v>
      </c>
      <c r="AA192" s="62">
        <v>1655</v>
      </c>
      <c r="AB192" s="62">
        <v>90</v>
      </c>
      <c r="AC192" s="62">
        <f t="shared" si="57"/>
        <v>1745</v>
      </c>
      <c r="AD192" s="66">
        <f t="shared" si="58"/>
        <v>0.96408839779005528</v>
      </c>
      <c r="AE192" s="61">
        <f t="shared" si="59"/>
        <v>1.1463595693104105</v>
      </c>
      <c r="AF192" s="70">
        <v>20</v>
      </c>
      <c r="AG192" s="66">
        <f t="shared" si="60"/>
        <v>1.1049723756906077E-2</v>
      </c>
      <c r="AH192" s="71">
        <f t="shared" si="61"/>
        <v>0.11275228323373547</v>
      </c>
      <c r="AI192" s="62">
        <v>25</v>
      </c>
      <c r="AJ192" s="62">
        <v>10</v>
      </c>
      <c r="AK192" s="62">
        <f t="shared" si="62"/>
        <v>35</v>
      </c>
      <c r="AL192" s="66">
        <f t="shared" si="63"/>
        <v>1.9337016574585635E-2</v>
      </c>
      <c r="AM192" s="61">
        <f t="shared" si="64"/>
        <v>0.37635298899543856</v>
      </c>
      <c r="AN192" s="62">
        <v>10</v>
      </c>
      <c r="AO192" s="72" t="s">
        <v>38</v>
      </c>
      <c r="AP192" s="9" t="s">
        <v>38</v>
      </c>
      <c r="AQ192" s="58"/>
      <c r="AR192" s="87"/>
    </row>
    <row r="193" spans="1:44" ht="12.75" customHeight="1">
      <c r="A193" s="59" t="s">
        <v>326</v>
      </c>
      <c r="B193" s="60">
        <v>5370303.0199999996</v>
      </c>
      <c r="C193" s="61"/>
      <c r="D193" s="61"/>
      <c r="E193" s="62"/>
      <c r="F193" s="62"/>
      <c r="G193" s="62"/>
      <c r="H193" s="63" t="s">
        <v>219</v>
      </c>
      <c r="I193" s="64">
        <v>6.28</v>
      </c>
      <c r="J193" s="62">
        <f t="shared" si="0"/>
        <v>628</v>
      </c>
      <c r="K193" s="65">
        <v>8443</v>
      </c>
      <c r="L193" s="62">
        <v>7962</v>
      </c>
      <c r="M193" s="62">
        <v>5863</v>
      </c>
      <c r="N193" s="62">
        <f t="shared" si="49"/>
        <v>2580</v>
      </c>
      <c r="O193" s="66">
        <f t="shared" si="50"/>
        <v>0.44004775712092786</v>
      </c>
      <c r="P193" s="67">
        <v>1344.7</v>
      </c>
      <c r="Q193" s="62">
        <v>2955</v>
      </c>
      <c r="R193" s="62">
        <v>2520</v>
      </c>
      <c r="S193" s="62">
        <f t="shared" si="52"/>
        <v>435</v>
      </c>
      <c r="T193" s="66">
        <f t="shared" si="53"/>
        <v>0.17261904761904762</v>
      </c>
      <c r="U193" s="65">
        <v>2925</v>
      </c>
      <c r="V193" s="62">
        <v>6.3321997070312497</v>
      </c>
      <c r="W193" s="62">
        <f t="shared" si="22"/>
        <v>2918.6678002929689</v>
      </c>
      <c r="X193" s="66">
        <f t="shared" si="55"/>
        <v>460.9247868559944</v>
      </c>
      <c r="Y193" s="68">
        <f t="shared" si="56"/>
        <v>4.6576433121019107</v>
      </c>
      <c r="Z193" s="69">
        <v>3755</v>
      </c>
      <c r="AA193" s="62">
        <v>3300</v>
      </c>
      <c r="AB193" s="62">
        <v>215</v>
      </c>
      <c r="AC193" s="62">
        <f t="shared" si="57"/>
        <v>3515</v>
      </c>
      <c r="AD193" s="66">
        <f t="shared" si="58"/>
        <v>0.93608521970705727</v>
      </c>
      <c r="AE193" s="61">
        <f t="shared" si="59"/>
        <v>1.1130620923984034</v>
      </c>
      <c r="AF193" s="70">
        <v>65</v>
      </c>
      <c r="AG193" s="66">
        <f t="shared" si="60"/>
        <v>1.7310252996005325E-2</v>
      </c>
      <c r="AH193" s="71">
        <f t="shared" si="61"/>
        <v>0.17663523465311556</v>
      </c>
      <c r="AI193" s="62">
        <v>145</v>
      </c>
      <c r="AJ193" s="62">
        <v>30</v>
      </c>
      <c r="AK193" s="62">
        <f t="shared" si="62"/>
        <v>175</v>
      </c>
      <c r="AL193" s="66">
        <f t="shared" si="63"/>
        <v>4.6604527296937419E-2</v>
      </c>
      <c r="AM193" s="61">
        <f t="shared" si="64"/>
        <v>0.90705580570138999</v>
      </c>
      <c r="AN193" s="62">
        <v>0</v>
      </c>
      <c r="AO193" s="72" t="s">
        <v>38</v>
      </c>
      <c r="AP193" s="9" t="s">
        <v>38</v>
      </c>
      <c r="AQ193" s="58"/>
      <c r="AR193" s="87"/>
    </row>
    <row r="194" spans="1:44" ht="12.75" customHeight="1">
      <c r="A194" s="116"/>
      <c r="B194" s="117"/>
      <c r="C194" s="22"/>
      <c r="D194" s="22"/>
      <c r="E194" s="23"/>
      <c r="F194" s="23"/>
      <c r="G194" s="23"/>
      <c r="H194" s="117"/>
      <c r="I194" s="25"/>
      <c r="J194" s="128"/>
      <c r="K194" s="119"/>
      <c r="L194" s="23"/>
      <c r="M194" s="23"/>
      <c r="N194" s="23"/>
      <c r="O194" s="128"/>
      <c r="P194" s="121"/>
      <c r="Q194" s="129"/>
      <c r="R194" s="129"/>
      <c r="S194" s="23"/>
      <c r="T194" s="128"/>
      <c r="U194" s="119"/>
      <c r="V194" s="23"/>
      <c r="W194" s="23"/>
      <c r="X194" s="11"/>
      <c r="Y194" s="130"/>
      <c r="Z194" s="131"/>
      <c r="AA194" s="23"/>
      <c r="AB194" s="23"/>
      <c r="AC194" s="23"/>
      <c r="AD194" s="11"/>
      <c r="AE194" s="11"/>
      <c r="AF194" s="124"/>
      <c r="AG194" s="120"/>
      <c r="AH194" s="132"/>
      <c r="AI194" s="23"/>
      <c r="AJ194" s="23"/>
      <c r="AK194" s="23"/>
      <c r="AL194" s="120"/>
      <c r="AM194" s="11"/>
      <c r="AN194" s="23"/>
      <c r="AO194" s="126"/>
      <c r="AP194" s="128"/>
      <c r="AQ194" s="58"/>
      <c r="AR194" s="87"/>
    </row>
    <row r="195" spans="1:44" ht="12.75" customHeight="1">
      <c r="A195" s="116"/>
      <c r="B195" s="117"/>
      <c r="C195" s="22"/>
      <c r="D195" s="22"/>
      <c r="E195" s="23"/>
      <c r="F195" s="23"/>
      <c r="G195" s="23"/>
      <c r="H195" s="117"/>
      <c r="I195" s="25"/>
      <c r="J195" s="128"/>
      <c r="K195" s="119"/>
      <c r="L195" s="23"/>
      <c r="M195" s="23"/>
      <c r="N195" s="23"/>
      <c r="O195" s="128"/>
      <c r="P195" s="121"/>
      <c r="Q195" s="129"/>
      <c r="R195" s="129"/>
      <c r="S195" s="23"/>
      <c r="T195" s="128"/>
      <c r="U195" s="119"/>
      <c r="V195" s="23"/>
      <c r="W195" s="23"/>
      <c r="X195" s="11"/>
      <c r="Y195" s="130"/>
      <c r="Z195" s="131"/>
      <c r="AA195" s="23"/>
      <c r="AB195" s="23"/>
      <c r="AC195" s="23"/>
      <c r="AD195" s="11"/>
      <c r="AE195" s="11"/>
      <c r="AF195" s="124"/>
      <c r="AG195" s="120"/>
      <c r="AH195" s="132"/>
      <c r="AI195" s="23"/>
      <c r="AJ195" s="23"/>
      <c r="AK195" s="23"/>
      <c r="AL195" s="120"/>
      <c r="AM195" s="11"/>
      <c r="AN195" s="23"/>
      <c r="AO195" s="126"/>
      <c r="AP195" s="128"/>
      <c r="AQ195" s="58"/>
      <c r="AR195" s="87"/>
    </row>
    <row r="196" spans="1:44" ht="12.75" customHeight="1">
      <c r="A196" s="116"/>
      <c r="B196" s="117"/>
      <c r="C196" s="22"/>
      <c r="D196" s="22"/>
      <c r="E196" s="23"/>
      <c r="F196" s="23"/>
      <c r="G196" s="23"/>
      <c r="H196" s="117"/>
      <c r="I196" s="25"/>
      <c r="J196" s="128"/>
      <c r="K196" s="119"/>
      <c r="L196" s="23"/>
      <c r="M196" s="23"/>
      <c r="N196" s="23"/>
      <c r="O196" s="128"/>
      <c r="P196" s="121"/>
      <c r="Q196" s="129"/>
      <c r="R196" s="129"/>
      <c r="S196" s="23"/>
      <c r="T196" s="128"/>
      <c r="U196" s="119"/>
      <c r="V196" s="23"/>
      <c r="W196" s="23"/>
      <c r="X196" s="11"/>
      <c r="Y196" s="130"/>
      <c r="Z196" s="131"/>
      <c r="AA196" s="23"/>
      <c r="AB196" s="23"/>
      <c r="AC196" s="23"/>
      <c r="AD196" s="11"/>
      <c r="AE196" s="11"/>
      <c r="AF196" s="124"/>
      <c r="AG196" s="120"/>
      <c r="AH196" s="132"/>
      <c r="AI196" s="23"/>
      <c r="AJ196" s="23"/>
      <c r="AK196" s="23"/>
      <c r="AL196" s="120"/>
      <c r="AM196" s="11"/>
      <c r="AN196" s="23"/>
      <c r="AO196" s="126"/>
      <c r="AP196" s="128"/>
      <c r="AQ196" s="58"/>
      <c r="AR196" s="87"/>
    </row>
    <row r="197" spans="1:44" ht="12.75" customHeight="1">
      <c r="A197" s="116"/>
      <c r="B197" s="117"/>
      <c r="C197" s="22"/>
      <c r="D197" s="22"/>
      <c r="E197" s="23"/>
      <c r="F197" s="23"/>
      <c r="G197" s="23"/>
      <c r="H197" s="117"/>
      <c r="I197" s="25"/>
      <c r="J197" s="128"/>
      <c r="K197" s="119"/>
      <c r="L197" s="23"/>
      <c r="M197" s="23"/>
      <c r="N197" s="23"/>
      <c r="O197" s="128"/>
      <c r="P197" s="121"/>
      <c r="Q197" s="129"/>
      <c r="R197" s="129"/>
      <c r="S197" s="23"/>
      <c r="T197" s="128"/>
      <c r="U197" s="119"/>
      <c r="V197" s="23"/>
      <c r="W197" s="23"/>
      <c r="X197" s="11"/>
      <c r="Y197" s="130"/>
      <c r="Z197" s="131"/>
      <c r="AA197" s="23"/>
      <c r="AB197" s="23"/>
      <c r="AC197" s="23"/>
      <c r="AD197" s="11"/>
      <c r="AE197" s="11"/>
      <c r="AF197" s="124"/>
      <c r="AG197" s="120"/>
      <c r="AH197" s="132"/>
      <c r="AI197" s="23"/>
      <c r="AJ197" s="23"/>
      <c r="AK197" s="23"/>
      <c r="AL197" s="120"/>
      <c r="AM197" s="11"/>
      <c r="AN197" s="23"/>
      <c r="AO197" s="126"/>
      <c r="AP197" s="128"/>
      <c r="AQ197" s="58"/>
      <c r="AR197" s="87"/>
    </row>
    <row r="198" spans="1:44" ht="12.75" customHeight="1">
      <c r="A198" s="116"/>
      <c r="B198" s="117"/>
      <c r="C198" s="22"/>
      <c r="D198" s="22"/>
      <c r="E198" s="23"/>
      <c r="F198" s="23"/>
      <c r="G198" s="23"/>
      <c r="H198" s="117"/>
      <c r="I198" s="25"/>
      <c r="J198" s="128"/>
      <c r="K198" s="119"/>
      <c r="L198" s="23"/>
      <c r="M198" s="23"/>
      <c r="N198" s="23"/>
      <c r="O198" s="128"/>
      <c r="P198" s="121"/>
      <c r="Q198" s="129"/>
      <c r="R198" s="129"/>
      <c r="S198" s="23"/>
      <c r="T198" s="128"/>
      <c r="U198" s="119"/>
      <c r="V198" s="23"/>
      <c r="W198" s="23"/>
      <c r="X198" s="11"/>
      <c r="Y198" s="130"/>
      <c r="Z198" s="131"/>
      <c r="AA198" s="23"/>
      <c r="AB198" s="23"/>
      <c r="AC198" s="23"/>
      <c r="AD198" s="11"/>
      <c r="AE198" s="11"/>
      <c r="AF198" s="124"/>
      <c r="AG198" s="120"/>
      <c r="AH198" s="132"/>
      <c r="AI198" s="23"/>
      <c r="AJ198" s="23"/>
      <c r="AK198" s="23"/>
      <c r="AL198" s="120"/>
      <c r="AM198" s="11"/>
      <c r="AN198" s="23"/>
      <c r="AO198" s="126"/>
      <c r="AP198" s="128"/>
      <c r="AQ198" s="58"/>
      <c r="AR198" s="87"/>
    </row>
    <row r="199" spans="1:44" ht="12.75" customHeight="1">
      <c r="A199" s="116"/>
      <c r="B199" s="117"/>
      <c r="C199" s="22"/>
      <c r="D199" s="22"/>
      <c r="E199" s="23"/>
      <c r="F199" s="23"/>
      <c r="G199" s="23"/>
      <c r="H199" s="117"/>
      <c r="I199" s="25"/>
      <c r="J199" s="128"/>
      <c r="K199" s="119"/>
      <c r="L199" s="23"/>
      <c r="M199" s="23"/>
      <c r="N199" s="23"/>
      <c r="O199" s="128"/>
      <c r="P199" s="121"/>
      <c r="Q199" s="129"/>
      <c r="R199" s="129"/>
      <c r="S199" s="23"/>
      <c r="T199" s="128"/>
      <c r="U199" s="119"/>
      <c r="V199" s="23"/>
      <c r="W199" s="23"/>
      <c r="X199" s="11"/>
      <c r="Y199" s="130"/>
      <c r="Z199" s="131"/>
      <c r="AA199" s="23"/>
      <c r="AB199" s="23"/>
      <c r="AC199" s="23"/>
      <c r="AD199" s="11"/>
      <c r="AE199" s="11"/>
      <c r="AF199" s="124"/>
      <c r="AG199" s="120"/>
      <c r="AH199" s="132"/>
      <c r="AI199" s="23"/>
      <c r="AJ199" s="23"/>
      <c r="AK199" s="23"/>
      <c r="AL199" s="120"/>
      <c r="AM199" s="11"/>
      <c r="AN199" s="23"/>
      <c r="AO199" s="126"/>
      <c r="AP199" s="128"/>
      <c r="AQ199" s="58"/>
      <c r="AR199" s="87"/>
    </row>
    <row r="200" spans="1:44" ht="12.75" customHeight="1">
      <c r="A200" s="116"/>
      <c r="B200" s="117"/>
      <c r="C200" s="22"/>
      <c r="D200" s="22"/>
      <c r="E200" s="23"/>
      <c r="F200" s="23"/>
      <c r="G200" s="23"/>
      <c r="H200" s="117"/>
      <c r="I200" s="25"/>
      <c r="J200" s="128"/>
      <c r="K200" s="119"/>
      <c r="L200" s="23"/>
      <c r="M200" s="23"/>
      <c r="N200" s="23"/>
      <c r="O200" s="128"/>
      <c r="P200" s="121"/>
      <c r="Q200" s="129"/>
      <c r="R200" s="129"/>
      <c r="S200" s="23"/>
      <c r="T200" s="128"/>
      <c r="U200" s="119"/>
      <c r="V200" s="23"/>
      <c r="W200" s="23"/>
      <c r="X200" s="11"/>
      <c r="Y200" s="130"/>
      <c r="Z200" s="131"/>
      <c r="AA200" s="23"/>
      <c r="AB200" s="23"/>
      <c r="AC200" s="23"/>
      <c r="AD200" s="11"/>
      <c r="AE200" s="11"/>
      <c r="AF200" s="124"/>
      <c r="AG200" s="120"/>
      <c r="AH200" s="132"/>
      <c r="AI200" s="23"/>
      <c r="AJ200" s="23"/>
      <c r="AK200" s="23"/>
      <c r="AL200" s="120"/>
      <c r="AM200" s="11"/>
      <c r="AN200" s="23"/>
      <c r="AO200" s="126"/>
      <c r="AP200" s="128"/>
      <c r="AQ200" s="58"/>
      <c r="AR200" s="87"/>
    </row>
    <row r="201" spans="1:44" ht="12.75" customHeight="1">
      <c r="A201" s="116"/>
      <c r="B201" s="117"/>
      <c r="C201" s="22"/>
      <c r="D201" s="22"/>
      <c r="E201" s="23"/>
      <c r="F201" s="23"/>
      <c r="G201" s="23"/>
      <c r="H201" s="117"/>
      <c r="I201" s="25"/>
      <c r="J201" s="128"/>
      <c r="K201" s="119"/>
      <c r="L201" s="23"/>
      <c r="M201" s="23"/>
      <c r="N201" s="23"/>
      <c r="O201" s="128"/>
      <c r="P201" s="121"/>
      <c r="Q201" s="129"/>
      <c r="R201" s="129"/>
      <c r="S201" s="23"/>
      <c r="T201" s="128"/>
      <c r="U201" s="119"/>
      <c r="V201" s="23"/>
      <c r="W201" s="23"/>
      <c r="X201" s="11"/>
      <c r="Y201" s="130"/>
      <c r="Z201" s="131"/>
      <c r="AA201" s="23"/>
      <c r="AB201" s="23"/>
      <c r="AC201" s="23"/>
      <c r="AD201" s="11"/>
      <c r="AE201" s="11"/>
      <c r="AF201" s="124"/>
      <c r="AG201" s="120"/>
      <c r="AH201" s="132"/>
      <c r="AI201" s="23"/>
      <c r="AJ201" s="23"/>
      <c r="AK201" s="23"/>
      <c r="AL201" s="120"/>
      <c r="AM201" s="11"/>
      <c r="AN201" s="23"/>
      <c r="AO201" s="126"/>
      <c r="AP201" s="128"/>
      <c r="AQ201" s="58"/>
      <c r="AR201" s="87"/>
    </row>
    <row r="202" spans="1:44" ht="12.75" customHeight="1">
      <c r="A202" s="116"/>
      <c r="B202" s="117"/>
      <c r="C202" s="22"/>
      <c r="D202" s="22"/>
      <c r="E202" s="23"/>
      <c r="F202" s="23"/>
      <c r="G202" s="23"/>
      <c r="H202" s="117"/>
      <c r="I202" s="25"/>
      <c r="J202" s="128"/>
      <c r="K202" s="119"/>
      <c r="L202" s="23"/>
      <c r="M202" s="23"/>
      <c r="N202" s="23"/>
      <c r="O202" s="128"/>
      <c r="P202" s="121"/>
      <c r="Q202" s="129"/>
      <c r="R202" s="129"/>
      <c r="S202" s="23"/>
      <c r="T202" s="128"/>
      <c r="U202" s="119"/>
      <c r="V202" s="23"/>
      <c r="W202" s="23"/>
      <c r="X202" s="11"/>
      <c r="Y202" s="130"/>
      <c r="Z202" s="131"/>
      <c r="AA202" s="23"/>
      <c r="AB202" s="23"/>
      <c r="AC202" s="23"/>
      <c r="AD202" s="11"/>
      <c r="AE202" s="11"/>
      <c r="AF202" s="124"/>
      <c r="AG202" s="120"/>
      <c r="AH202" s="132"/>
      <c r="AI202" s="23"/>
      <c r="AJ202" s="23"/>
      <c r="AK202" s="23"/>
      <c r="AL202" s="120"/>
      <c r="AM202" s="11"/>
      <c r="AN202" s="23"/>
      <c r="AO202" s="126"/>
      <c r="AP202" s="128"/>
      <c r="AQ202" s="58"/>
      <c r="AR202" s="87"/>
    </row>
    <row r="203" spans="1:44" ht="12.75" customHeight="1">
      <c r="A203" s="116"/>
      <c r="B203" s="117"/>
      <c r="C203" s="22"/>
      <c r="D203" s="22"/>
      <c r="E203" s="23"/>
      <c r="F203" s="23"/>
      <c r="G203" s="23"/>
      <c r="H203" s="117"/>
      <c r="I203" s="25"/>
      <c r="J203" s="128"/>
      <c r="K203" s="119"/>
      <c r="L203" s="23"/>
      <c r="M203" s="23"/>
      <c r="N203" s="23"/>
      <c r="O203" s="128"/>
      <c r="P203" s="121"/>
      <c r="Q203" s="129"/>
      <c r="R203" s="129"/>
      <c r="S203" s="23"/>
      <c r="T203" s="128"/>
      <c r="U203" s="119"/>
      <c r="V203" s="23"/>
      <c r="W203" s="23"/>
      <c r="X203" s="11"/>
      <c r="Y203" s="130"/>
      <c r="Z203" s="131"/>
      <c r="AA203" s="23"/>
      <c r="AB203" s="23"/>
      <c r="AC203" s="23"/>
      <c r="AD203" s="11"/>
      <c r="AE203" s="11"/>
      <c r="AF203" s="124"/>
      <c r="AG203" s="120"/>
      <c r="AH203" s="132"/>
      <c r="AI203" s="23"/>
      <c r="AJ203" s="23"/>
      <c r="AK203" s="23"/>
      <c r="AL203" s="120"/>
      <c r="AM203" s="11"/>
      <c r="AN203" s="23"/>
      <c r="AO203" s="126"/>
      <c r="AP203" s="128"/>
      <c r="AQ203" s="58"/>
      <c r="AR203" s="87"/>
    </row>
    <row r="204" spans="1:44" ht="12.75" customHeight="1">
      <c r="A204" s="116"/>
      <c r="B204" s="117"/>
      <c r="C204" s="22"/>
      <c r="D204" s="22"/>
      <c r="E204" s="23"/>
      <c r="F204" s="23"/>
      <c r="G204" s="23"/>
      <c r="H204" s="117"/>
      <c r="I204" s="25"/>
      <c r="J204" s="128"/>
      <c r="K204" s="119"/>
      <c r="L204" s="23"/>
      <c r="M204" s="23"/>
      <c r="N204" s="23"/>
      <c r="O204" s="128"/>
      <c r="P204" s="121"/>
      <c r="Q204" s="129"/>
      <c r="R204" s="129"/>
      <c r="S204" s="23"/>
      <c r="T204" s="128"/>
      <c r="U204" s="119"/>
      <c r="V204" s="23"/>
      <c r="W204" s="23"/>
      <c r="X204" s="11"/>
      <c r="Y204" s="130"/>
      <c r="Z204" s="131"/>
      <c r="AA204" s="23"/>
      <c r="AB204" s="23"/>
      <c r="AC204" s="23"/>
      <c r="AD204" s="11"/>
      <c r="AE204" s="11"/>
      <c r="AF204" s="124"/>
      <c r="AG204" s="120"/>
      <c r="AH204" s="132"/>
      <c r="AI204" s="23"/>
      <c r="AJ204" s="23"/>
      <c r="AK204" s="23"/>
      <c r="AL204" s="120"/>
      <c r="AM204" s="11"/>
      <c r="AN204" s="23"/>
      <c r="AO204" s="126"/>
      <c r="AP204" s="128"/>
      <c r="AQ204" s="58"/>
      <c r="AR204" s="87"/>
    </row>
    <row r="205" spans="1:44" ht="12.75" customHeight="1">
      <c r="A205" s="116"/>
      <c r="B205" s="117"/>
      <c r="C205" s="22"/>
      <c r="D205" s="22"/>
      <c r="E205" s="23"/>
      <c r="F205" s="23"/>
      <c r="G205" s="23"/>
      <c r="H205" s="117"/>
      <c r="I205" s="25"/>
      <c r="J205" s="128"/>
      <c r="K205" s="119"/>
      <c r="L205" s="23"/>
      <c r="M205" s="23"/>
      <c r="N205" s="23"/>
      <c r="O205" s="128"/>
      <c r="P205" s="121"/>
      <c r="Q205" s="129"/>
      <c r="R205" s="129"/>
      <c r="S205" s="23"/>
      <c r="T205" s="128"/>
      <c r="U205" s="119"/>
      <c r="V205" s="23"/>
      <c r="W205" s="23"/>
      <c r="X205" s="11"/>
      <c r="Y205" s="130"/>
      <c r="Z205" s="131"/>
      <c r="AA205" s="23"/>
      <c r="AB205" s="23"/>
      <c r="AC205" s="23"/>
      <c r="AD205" s="11"/>
      <c r="AE205" s="11"/>
      <c r="AF205" s="124"/>
      <c r="AG205" s="120"/>
      <c r="AH205" s="132"/>
      <c r="AI205" s="23"/>
      <c r="AJ205" s="23"/>
      <c r="AK205" s="23"/>
      <c r="AL205" s="120"/>
      <c r="AM205" s="11"/>
      <c r="AN205" s="23"/>
      <c r="AO205" s="126"/>
      <c r="AP205" s="128"/>
      <c r="AQ205" s="58"/>
      <c r="AR205" s="87"/>
    </row>
    <row r="206" spans="1:44" ht="12.75" customHeight="1">
      <c r="A206" s="116"/>
      <c r="B206" s="117"/>
      <c r="C206" s="22"/>
      <c r="D206" s="22"/>
      <c r="E206" s="23"/>
      <c r="F206" s="23"/>
      <c r="G206" s="23"/>
      <c r="H206" s="117"/>
      <c r="I206" s="25"/>
      <c r="J206" s="128"/>
      <c r="K206" s="119"/>
      <c r="L206" s="23"/>
      <c r="M206" s="23"/>
      <c r="N206" s="23"/>
      <c r="O206" s="128"/>
      <c r="P206" s="121"/>
      <c r="Q206" s="129"/>
      <c r="R206" s="129"/>
      <c r="S206" s="23"/>
      <c r="T206" s="128"/>
      <c r="U206" s="119"/>
      <c r="V206" s="23"/>
      <c r="W206" s="23"/>
      <c r="X206" s="11"/>
      <c r="Y206" s="130"/>
      <c r="Z206" s="131"/>
      <c r="AA206" s="23"/>
      <c r="AB206" s="23"/>
      <c r="AC206" s="23"/>
      <c r="AD206" s="11"/>
      <c r="AE206" s="11"/>
      <c r="AF206" s="124"/>
      <c r="AG206" s="120"/>
      <c r="AH206" s="132"/>
      <c r="AI206" s="23"/>
      <c r="AJ206" s="23"/>
      <c r="AK206" s="23"/>
      <c r="AL206" s="120"/>
      <c r="AM206" s="11"/>
      <c r="AN206" s="23"/>
      <c r="AO206" s="126"/>
      <c r="AP206" s="128"/>
      <c r="AQ206" s="58"/>
      <c r="AR206" s="87"/>
    </row>
    <row r="207" spans="1:44" ht="12.75" customHeight="1">
      <c r="A207" s="116"/>
      <c r="B207" s="117"/>
      <c r="C207" s="22"/>
      <c r="D207" s="22"/>
      <c r="E207" s="23"/>
      <c r="F207" s="23"/>
      <c r="G207" s="23"/>
      <c r="H207" s="117"/>
      <c r="I207" s="25"/>
      <c r="J207" s="128"/>
      <c r="K207" s="119"/>
      <c r="L207" s="23"/>
      <c r="M207" s="23"/>
      <c r="N207" s="23"/>
      <c r="O207" s="128"/>
      <c r="P207" s="121"/>
      <c r="Q207" s="129"/>
      <c r="R207" s="129"/>
      <c r="S207" s="23"/>
      <c r="T207" s="128"/>
      <c r="U207" s="119"/>
      <c r="V207" s="23"/>
      <c r="W207" s="23"/>
      <c r="X207" s="11"/>
      <c r="Y207" s="130"/>
      <c r="Z207" s="131"/>
      <c r="AA207" s="23"/>
      <c r="AB207" s="23"/>
      <c r="AC207" s="23"/>
      <c r="AD207" s="11"/>
      <c r="AE207" s="11"/>
      <c r="AF207" s="124"/>
      <c r="AG207" s="120"/>
      <c r="AH207" s="132"/>
      <c r="AI207" s="23"/>
      <c r="AJ207" s="23"/>
      <c r="AK207" s="23"/>
      <c r="AL207" s="120"/>
      <c r="AM207" s="11"/>
      <c r="AN207" s="23"/>
      <c r="AO207" s="126"/>
      <c r="AP207" s="11"/>
      <c r="AQ207" s="58"/>
      <c r="AR207" s="87"/>
    </row>
    <row r="208" spans="1:44" ht="12.75" customHeight="1">
      <c r="A208" s="116"/>
      <c r="B208" s="117"/>
      <c r="C208" s="22"/>
      <c r="D208" s="22"/>
      <c r="E208" s="23"/>
      <c r="F208" s="23"/>
      <c r="G208" s="23"/>
      <c r="H208" s="117"/>
      <c r="I208" s="25"/>
      <c r="J208" s="128"/>
      <c r="K208" s="119"/>
      <c r="L208" s="23"/>
      <c r="M208" s="23"/>
      <c r="N208" s="23"/>
      <c r="O208" s="128"/>
      <c r="P208" s="121"/>
      <c r="Q208" s="129"/>
      <c r="R208" s="129"/>
      <c r="S208" s="23"/>
      <c r="T208" s="128"/>
      <c r="U208" s="119"/>
      <c r="V208" s="23"/>
      <c r="W208" s="23"/>
      <c r="X208" s="11"/>
      <c r="Y208" s="130"/>
      <c r="Z208" s="131"/>
      <c r="AA208" s="23"/>
      <c r="AB208" s="23"/>
      <c r="AC208" s="23"/>
      <c r="AD208" s="11"/>
      <c r="AE208" s="11"/>
      <c r="AF208" s="124"/>
      <c r="AG208" s="120"/>
      <c r="AH208" s="132"/>
      <c r="AI208" s="23"/>
      <c r="AJ208" s="23"/>
      <c r="AK208" s="23"/>
      <c r="AL208" s="120"/>
      <c r="AM208" s="11"/>
      <c r="AN208" s="23"/>
      <c r="AO208" s="126"/>
      <c r="AP208" s="11"/>
      <c r="AQ208" s="58"/>
      <c r="AR208" s="87"/>
    </row>
    <row r="209" spans="1:44" ht="12.75" customHeight="1">
      <c r="A209" s="116"/>
      <c r="B209" s="117"/>
      <c r="C209" s="22"/>
      <c r="D209" s="22"/>
      <c r="E209" s="23"/>
      <c r="F209" s="23"/>
      <c r="G209" s="23"/>
      <c r="H209" s="117"/>
      <c r="I209" s="25"/>
      <c r="J209" s="128"/>
      <c r="K209" s="119"/>
      <c r="L209" s="23"/>
      <c r="M209" s="23"/>
      <c r="N209" s="23"/>
      <c r="O209" s="128"/>
      <c r="P209" s="121"/>
      <c r="Q209" s="129"/>
      <c r="R209" s="129"/>
      <c r="S209" s="23"/>
      <c r="T209" s="128"/>
      <c r="U209" s="119"/>
      <c r="V209" s="23"/>
      <c r="W209" s="23"/>
      <c r="X209" s="11"/>
      <c r="Y209" s="130"/>
      <c r="Z209" s="131"/>
      <c r="AA209" s="23"/>
      <c r="AB209" s="23"/>
      <c r="AC209" s="23"/>
      <c r="AD209" s="11"/>
      <c r="AE209" s="11"/>
      <c r="AF209" s="124"/>
      <c r="AG209" s="120"/>
      <c r="AH209" s="132"/>
      <c r="AI209" s="23"/>
      <c r="AJ209" s="23"/>
      <c r="AK209" s="23"/>
      <c r="AL209" s="120"/>
      <c r="AM209" s="11"/>
      <c r="AN209" s="23"/>
      <c r="AO209" s="126"/>
      <c r="AP209" s="11"/>
      <c r="AQ209" s="58"/>
      <c r="AR209" s="87"/>
    </row>
    <row r="210" spans="1:44" ht="12.75" customHeight="1">
      <c r="A210" s="116"/>
      <c r="B210" s="117"/>
      <c r="C210" s="22"/>
      <c r="D210" s="22"/>
      <c r="E210" s="23"/>
      <c r="F210" s="23"/>
      <c r="G210" s="23"/>
      <c r="H210" s="117"/>
      <c r="I210" s="25"/>
      <c r="J210" s="128"/>
      <c r="K210" s="119"/>
      <c r="L210" s="23"/>
      <c r="M210" s="23"/>
      <c r="N210" s="23"/>
      <c r="O210" s="128"/>
      <c r="P210" s="121"/>
      <c r="Q210" s="129"/>
      <c r="R210" s="129"/>
      <c r="S210" s="23"/>
      <c r="T210" s="128"/>
      <c r="U210" s="119"/>
      <c r="V210" s="23"/>
      <c r="W210" s="23"/>
      <c r="X210" s="11"/>
      <c r="Y210" s="130"/>
      <c r="Z210" s="131"/>
      <c r="AA210" s="23"/>
      <c r="AB210" s="23"/>
      <c r="AC210" s="23"/>
      <c r="AD210" s="11"/>
      <c r="AE210" s="11"/>
      <c r="AF210" s="124"/>
      <c r="AG210" s="120"/>
      <c r="AH210" s="132"/>
      <c r="AI210" s="23"/>
      <c r="AJ210" s="23"/>
      <c r="AK210" s="23"/>
      <c r="AL210" s="120"/>
      <c r="AM210" s="11"/>
      <c r="AN210" s="23"/>
      <c r="AO210" s="126"/>
      <c r="AP210" s="11"/>
      <c r="AQ210" s="58"/>
      <c r="AR210" s="87"/>
    </row>
    <row r="211" spans="1:44" ht="12.75" customHeight="1">
      <c r="A211" s="116"/>
      <c r="B211" s="117"/>
      <c r="C211" s="22"/>
      <c r="D211" s="22"/>
      <c r="E211" s="23"/>
      <c r="F211" s="23"/>
      <c r="G211" s="23"/>
      <c r="H211" s="117"/>
      <c r="I211" s="25"/>
      <c r="J211" s="128"/>
      <c r="K211" s="119"/>
      <c r="L211" s="23"/>
      <c r="M211" s="23"/>
      <c r="N211" s="23"/>
      <c r="O211" s="128"/>
      <c r="P211" s="121"/>
      <c r="Q211" s="129"/>
      <c r="R211" s="129"/>
      <c r="S211" s="23"/>
      <c r="T211" s="128"/>
      <c r="U211" s="119"/>
      <c r="V211" s="23"/>
      <c r="W211" s="23"/>
      <c r="X211" s="11"/>
      <c r="Y211" s="130"/>
      <c r="Z211" s="131"/>
      <c r="AA211" s="23"/>
      <c r="AB211" s="23"/>
      <c r="AC211" s="23"/>
      <c r="AD211" s="11"/>
      <c r="AE211" s="11"/>
      <c r="AF211" s="124"/>
      <c r="AG211" s="120"/>
      <c r="AH211" s="132"/>
      <c r="AI211" s="23"/>
      <c r="AJ211" s="23"/>
      <c r="AK211" s="23"/>
      <c r="AL211" s="120"/>
      <c r="AM211" s="11"/>
      <c r="AN211" s="23"/>
      <c r="AO211" s="126"/>
      <c r="AP211" s="11"/>
      <c r="AQ211" s="58"/>
      <c r="AR211" s="87"/>
    </row>
    <row r="212" spans="1:44" ht="12.75" customHeight="1">
      <c r="A212" s="116"/>
      <c r="B212" s="117"/>
      <c r="C212" s="22"/>
      <c r="D212" s="22"/>
      <c r="E212" s="23"/>
      <c r="F212" s="23"/>
      <c r="G212" s="23"/>
      <c r="H212" s="117"/>
      <c r="I212" s="25"/>
      <c r="J212" s="128"/>
      <c r="K212" s="119"/>
      <c r="L212" s="23"/>
      <c r="M212" s="23"/>
      <c r="N212" s="23"/>
      <c r="O212" s="128"/>
      <c r="P212" s="121"/>
      <c r="Q212" s="129"/>
      <c r="R212" s="129"/>
      <c r="S212" s="23"/>
      <c r="T212" s="128"/>
      <c r="U212" s="119"/>
      <c r="V212" s="23"/>
      <c r="W212" s="23"/>
      <c r="X212" s="11"/>
      <c r="Y212" s="130"/>
      <c r="Z212" s="131"/>
      <c r="AA212" s="23"/>
      <c r="AB212" s="23"/>
      <c r="AC212" s="23"/>
      <c r="AD212" s="11"/>
      <c r="AE212" s="11"/>
      <c r="AF212" s="124"/>
      <c r="AG212" s="120"/>
      <c r="AH212" s="132"/>
      <c r="AI212" s="23"/>
      <c r="AJ212" s="23"/>
      <c r="AK212" s="23"/>
      <c r="AL212" s="120"/>
      <c r="AM212" s="11"/>
      <c r="AN212" s="23"/>
      <c r="AO212" s="126"/>
      <c r="AP212" s="11"/>
      <c r="AQ212" s="58"/>
      <c r="AR212" s="87"/>
    </row>
    <row r="213" spans="1:44" ht="12.75" customHeight="1">
      <c r="A213" s="116"/>
      <c r="B213" s="117"/>
      <c r="C213" s="22"/>
      <c r="D213" s="22"/>
      <c r="E213" s="23"/>
      <c r="F213" s="23"/>
      <c r="G213" s="23"/>
      <c r="H213" s="117"/>
      <c r="I213" s="25"/>
      <c r="J213" s="128"/>
      <c r="K213" s="119"/>
      <c r="L213" s="23"/>
      <c r="M213" s="23"/>
      <c r="N213" s="23"/>
      <c r="O213" s="128"/>
      <c r="P213" s="121"/>
      <c r="Q213" s="129"/>
      <c r="R213" s="129"/>
      <c r="S213" s="23"/>
      <c r="T213" s="128"/>
      <c r="U213" s="119"/>
      <c r="V213" s="23"/>
      <c r="W213" s="23"/>
      <c r="X213" s="11"/>
      <c r="Y213" s="130"/>
      <c r="Z213" s="131"/>
      <c r="AA213" s="23"/>
      <c r="AB213" s="23"/>
      <c r="AC213" s="23"/>
      <c r="AD213" s="11"/>
      <c r="AE213" s="11"/>
      <c r="AF213" s="124"/>
      <c r="AG213" s="120"/>
      <c r="AH213" s="132"/>
      <c r="AI213" s="23"/>
      <c r="AJ213" s="23"/>
      <c r="AK213" s="23"/>
      <c r="AL213" s="120"/>
      <c r="AM213" s="11"/>
      <c r="AN213" s="23"/>
      <c r="AO213" s="126"/>
      <c r="AP213" s="11"/>
      <c r="AQ213" s="58"/>
      <c r="AR213" s="87"/>
    </row>
    <row r="214" spans="1:44" ht="12.75" customHeight="1">
      <c r="A214" s="116"/>
      <c r="B214" s="117"/>
      <c r="C214" s="22"/>
      <c r="D214" s="22"/>
      <c r="E214" s="23"/>
      <c r="F214" s="23"/>
      <c r="G214" s="23"/>
      <c r="H214" s="117"/>
      <c r="I214" s="25"/>
      <c r="J214" s="128"/>
      <c r="K214" s="119"/>
      <c r="L214" s="23"/>
      <c r="M214" s="23"/>
      <c r="N214" s="23"/>
      <c r="O214" s="128"/>
      <c r="P214" s="121"/>
      <c r="Q214" s="129"/>
      <c r="R214" s="129"/>
      <c r="S214" s="23"/>
      <c r="T214" s="128"/>
      <c r="U214" s="119"/>
      <c r="V214" s="23"/>
      <c r="W214" s="23"/>
      <c r="X214" s="11"/>
      <c r="Y214" s="130"/>
      <c r="Z214" s="131"/>
      <c r="AA214" s="23"/>
      <c r="AB214" s="23"/>
      <c r="AC214" s="23"/>
      <c r="AD214" s="11"/>
      <c r="AE214" s="11"/>
      <c r="AF214" s="124"/>
      <c r="AG214" s="120"/>
      <c r="AH214" s="132"/>
      <c r="AI214" s="23"/>
      <c r="AJ214" s="23"/>
      <c r="AK214" s="23"/>
      <c r="AL214" s="120"/>
      <c r="AM214" s="11"/>
      <c r="AN214" s="23"/>
      <c r="AO214" s="126"/>
      <c r="AP214" s="11"/>
      <c r="AQ214" s="58"/>
      <c r="AR214" s="87"/>
    </row>
    <row r="215" spans="1:44" ht="12.75" customHeight="1">
      <c r="A215" s="116"/>
      <c r="B215" s="117"/>
      <c r="C215" s="22"/>
      <c r="D215" s="22"/>
      <c r="E215" s="23"/>
      <c r="F215" s="23"/>
      <c r="G215" s="23"/>
      <c r="H215" s="117"/>
      <c r="I215" s="25"/>
      <c r="J215" s="128"/>
      <c r="K215" s="119"/>
      <c r="L215" s="23"/>
      <c r="M215" s="23"/>
      <c r="N215" s="23"/>
      <c r="O215" s="128"/>
      <c r="P215" s="121"/>
      <c r="Q215" s="129"/>
      <c r="R215" s="129"/>
      <c r="S215" s="23"/>
      <c r="T215" s="128"/>
      <c r="U215" s="119"/>
      <c r="V215" s="23"/>
      <c r="W215" s="23"/>
      <c r="X215" s="11"/>
      <c r="Y215" s="130"/>
      <c r="Z215" s="131"/>
      <c r="AA215" s="23"/>
      <c r="AB215" s="23"/>
      <c r="AC215" s="23"/>
      <c r="AD215" s="11"/>
      <c r="AE215" s="11"/>
      <c r="AF215" s="124"/>
      <c r="AG215" s="120"/>
      <c r="AH215" s="132"/>
      <c r="AI215" s="23"/>
      <c r="AJ215" s="23"/>
      <c r="AK215" s="23"/>
      <c r="AL215" s="120"/>
      <c r="AM215" s="11"/>
      <c r="AN215" s="23"/>
      <c r="AO215" s="126"/>
      <c r="AP215" s="11"/>
      <c r="AQ215" s="58"/>
      <c r="AR215" s="87"/>
    </row>
    <row r="216" spans="1:44" ht="12.75" customHeight="1">
      <c r="A216" s="116"/>
      <c r="B216" s="117"/>
      <c r="C216" s="22"/>
      <c r="D216" s="22"/>
      <c r="E216" s="23"/>
      <c r="F216" s="23"/>
      <c r="G216" s="23"/>
      <c r="H216" s="117"/>
      <c r="I216" s="25"/>
      <c r="J216" s="128"/>
      <c r="K216" s="119"/>
      <c r="L216" s="23"/>
      <c r="M216" s="23"/>
      <c r="N216" s="23"/>
      <c r="O216" s="128"/>
      <c r="P216" s="121"/>
      <c r="Q216" s="129"/>
      <c r="R216" s="129"/>
      <c r="S216" s="23"/>
      <c r="T216" s="128"/>
      <c r="U216" s="119"/>
      <c r="V216" s="23"/>
      <c r="W216" s="23"/>
      <c r="X216" s="11"/>
      <c r="Y216" s="130"/>
      <c r="Z216" s="131"/>
      <c r="AA216" s="23"/>
      <c r="AB216" s="23"/>
      <c r="AC216" s="23"/>
      <c r="AD216" s="11"/>
      <c r="AE216" s="11"/>
      <c r="AF216" s="124"/>
      <c r="AG216" s="120"/>
      <c r="AH216" s="132"/>
      <c r="AI216" s="23"/>
      <c r="AJ216" s="23"/>
      <c r="AK216" s="23"/>
      <c r="AL216" s="120"/>
      <c r="AM216" s="11"/>
      <c r="AN216" s="23"/>
      <c r="AO216" s="126"/>
      <c r="AP216" s="11"/>
      <c r="AQ216" s="58"/>
      <c r="AR216" s="87"/>
    </row>
    <row r="217" spans="1:44" ht="12.75" customHeight="1">
      <c r="A217" s="116"/>
      <c r="B217" s="117"/>
      <c r="C217" s="22"/>
      <c r="D217" s="22"/>
      <c r="E217" s="23"/>
      <c r="F217" s="23"/>
      <c r="G217" s="23"/>
      <c r="H217" s="117"/>
      <c r="I217" s="25"/>
      <c r="J217" s="128"/>
      <c r="K217" s="119"/>
      <c r="L217" s="23"/>
      <c r="M217" s="23"/>
      <c r="N217" s="23"/>
      <c r="O217" s="128"/>
      <c r="P217" s="121"/>
      <c r="Q217" s="129"/>
      <c r="R217" s="129"/>
      <c r="S217" s="23"/>
      <c r="T217" s="128"/>
      <c r="U217" s="119"/>
      <c r="V217" s="23"/>
      <c r="W217" s="23"/>
      <c r="X217" s="11"/>
      <c r="Y217" s="130"/>
      <c r="Z217" s="131"/>
      <c r="AA217" s="23"/>
      <c r="AB217" s="23"/>
      <c r="AC217" s="23"/>
      <c r="AD217" s="11"/>
      <c r="AE217" s="11"/>
      <c r="AF217" s="124"/>
      <c r="AG217" s="120"/>
      <c r="AH217" s="132"/>
      <c r="AI217" s="23"/>
      <c r="AJ217" s="23"/>
      <c r="AK217" s="23"/>
      <c r="AL217" s="120"/>
      <c r="AM217" s="11"/>
      <c r="AN217" s="23"/>
      <c r="AO217" s="126"/>
      <c r="AP217" s="11"/>
      <c r="AQ217" s="58"/>
      <c r="AR217" s="87"/>
    </row>
    <row r="218" spans="1:44" ht="12.75" customHeight="1">
      <c r="A218" s="116"/>
      <c r="B218" s="117"/>
      <c r="C218" s="22"/>
      <c r="D218" s="22"/>
      <c r="E218" s="23"/>
      <c r="F218" s="23"/>
      <c r="G218" s="23"/>
      <c r="H218" s="117"/>
      <c r="I218" s="25"/>
      <c r="J218" s="128"/>
      <c r="K218" s="119"/>
      <c r="L218" s="23"/>
      <c r="M218" s="23"/>
      <c r="N218" s="23"/>
      <c r="O218" s="128"/>
      <c r="P218" s="121"/>
      <c r="Q218" s="129"/>
      <c r="R218" s="129"/>
      <c r="S218" s="23"/>
      <c r="T218" s="128"/>
      <c r="U218" s="119"/>
      <c r="V218" s="23"/>
      <c r="W218" s="23"/>
      <c r="X218" s="11"/>
      <c r="Y218" s="130"/>
      <c r="Z218" s="131"/>
      <c r="AA218" s="23"/>
      <c r="AB218" s="23"/>
      <c r="AC218" s="23"/>
      <c r="AD218" s="11"/>
      <c r="AE218" s="11"/>
      <c r="AF218" s="124"/>
      <c r="AG218" s="120"/>
      <c r="AH218" s="132"/>
      <c r="AI218" s="23"/>
      <c r="AJ218" s="23"/>
      <c r="AK218" s="23"/>
      <c r="AL218" s="120"/>
      <c r="AM218" s="11"/>
      <c r="AN218" s="23"/>
      <c r="AO218" s="126"/>
      <c r="AP218" s="11"/>
      <c r="AQ218" s="58"/>
      <c r="AR218" s="87"/>
    </row>
    <row r="219" spans="1:44" ht="12.75" customHeight="1">
      <c r="A219" s="116"/>
      <c r="B219" s="117"/>
      <c r="C219" s="22"/>
      <c r="D219" s="22"/>
      <c r="E219" s="23"/>
      <c r="F219" s="23"/>
      <c r="G219" s="23"/>
      <c r="H219" s="117"/>
      <c r="I219" s="25"/>
      <c r="J219" s="128"/>
      <c r="K219" s="119"/>
      <c r="L219" s="23"/>
      <c r="M219" s="23"/>
      <c r="N219" s="23"/>
      <c r="O219" s="128"/>
      <c r="P219" s="121"/>
      <c r="Q219" s="129"/>
      <c r="R219" s="129"/>
      <c r="S219" s="23"/>
      <c r="T219" s="128"/>
      <c r="U219" s="119"/>
      <c r="V219" s="23"/>
      <c r="W219" s="23"/>
      <c r="X219" s="11"/>
      <c r="Y219" s="130"/>
      <c r="Z219" s="131"/>
      <c r="AA219" s="23"/>
      <c r="AB219" s="23"/>
      <c r="AC219" s="23"/>
      <c r="AD219" s="11"/>
      <c r="AE219" s="11"/>
      <c r="AF219" s="124"/>
      <c r="AG219" s="120"/>
      <c r="AH219" s="132"/>
      <c r="AI219" s="23"/>
      <c r="AJ219" s="23"/>
      <c r="AK219" s="23"/>
      <c r="AL219" s="120"/>
      <c r="AM219" s="11"/>
      <c r="AN219" s="23"/>
      <c r="AO219" s="126"/>
      <c r="AP219" s="11"/>
      <c r="AQ219" s="58"/>
      <c r="AR219" s="87"/>
    </row>
    <row r="220" spans="1:44" ht="12.75" customHeight="1">
      <c r="A220" s="116"/>
      <c r="B220" s="117"/>
      <c r="C220" s="22"/>
      <c r="D220" s="22"/>
      <c r="E220" s="23"/>
      <c r="F220" s="23"/>
      <c r="G220" s="23"/>
      <c r="H220" s="117"/>
      <c r="I220" s="25"/>
      <c r="J220" s="128"/>
      <c r="K220" s="119"/>
      <c r="L220" s="23"/>
      <c r="M220" s="23"/>
      <c r="N220" s="23"/>
      <c r="O220" s="128"/>
      <c r="P220" s="121"/>
      <c r="Q220" s="129"/>
      <c r="R220" s="129"/>
      <c r="S220" s="23"/>
      <c r="T220" s="128"/>
      <c r="U220" s="119"/>
      <c r="V220" s="23"/>
      <c r="W220" s="23"/>
      <c r="X220" s="11"/>
      <c r="Y220" s="130"/>
      <c r="Z220" s="131"/>
      <c r="AA220" s="23"/>
      <c r="AB220" s="23"/>
      <c r="AC220" s="23"/>
      <c r="AD220" s="11"/>
      <c r="AE220" s="11"/>
      <c r="AF220" s="124"/>
      <c r="AG220" s="120"/>
      <c r="AH220" s="132"/>
      <c r="AI220" s="23"/>
      <c r="AJ220" s="23"/>
      <c r="AK220" s="23"/>
      <c r="AL220" s="120"/>
      <c r="AM220" s="11"/>
      <c r="AN220" s="23"/>
      <c r="AO220" s="126"/>
      <c r="AP220" s="11"/>
      <c r="AQ220" s="58"/>
      <c r="AR220" s="87"/>
    </row>
    <row r="221" spans="1:44" ht="12.75" customHeight="1">
      <c r="A221" s="116"/>
      <c r="B221" s="117"/>
      <c r="C221" s="22"/>
      <c r="D221" s="22"/>
      <c r="E221" s="23"/>
      <c r="F221" s="23"/>
      <c r="G221" s="23"/>
      <c r="H221" s="117"/>
      <c r="I221" s="25"/>
      <c r="J221" s="128"/>
      <c r="K221" s="119"/>
      <c r="L221" s="23"/>
      <c r="M221" s="23"/>
      <c r="N221" s="23"/>
      <c r="O221" s="128"/>
      <c r="P221" s="121"/>
      <c r="Q221" s="129"/>
      <c r="R221" s="129"/>
      <c r="S221" s="23"/>
      <c r="T221" s="128"/>
      <c r="U221" s="119"/>
      <c r="V221" s="23"/>
      <c r="W221" s="23"/>
      <c r="X221" s="11"/>
      <c r="Y221" s="130"/>
      <c r="Z221" s="131"/>
      <c r="AA221" s="23"/>
      <c r="AB221" s="23"/>
      <c r="AC221" s="23"/>
      <c r="AD221" s="11"/>
      <c r="AE221" s="11"/>
      <c r="AF221" s="124"/>
      <c r="AG221" s="120"/>
      <c r="AH221" s="132"/>
      <c r="AI221" s="23"/>
      <c r="AJ221" s="23"/>
      <c r="AK221" s="23"/>
      <c r="AL221" s="120"/>
      <c r="AM221" s="11"/>
      <c r="AN221" s="23"/>
      <c r="AO221" s="126"/>
      <c r="AP221" s="11"/>
      <c r="AQ221" s="58"/>
      <c r="AR221" s="87"/>
    </row>
    <row r="222" spans="1:44" ht="12.75" customHeight="1">
      <c r="A222" s="116"/>
      <c r="B222" s="117"/>
      <c r="C222" s="22"/>
      <c r="D222" s="22"/>
      <c r="E222" s="23"/>
      <c r="F222" s="23"/>
      <c r="G222" s="23"/>
      <c r="H222" s="117"/>
      <c r="I222" s="25"/>
      <c r="J222" s="128"/>
      <c r="K222" s="119"/>
      <c r="L222" s="23"/>
      <c r="M222" s="23"/>
      <c r="N222" s="23"/>
      <c r="O222" s="128"/>
      <c r="P222" s="121"/>
      <c r="Q222" s="129"/>
      <c r="R222" s="129"/>
      <c r="S222" s="23"/>
      <c r="T222" s="128"/>
      <c r="U222" s="119"/>
      <c r="V222" s="23"/>
      <c r="W222" s="23"/>
      <c r="X222" s="11"/>
      <c r="Y222" s="130"/>
      <c r="Z222" s="131"/>
      <c r="AA222" s="23"/>
      <c r="AB222" s="23"/>
      <c r="AC222" s="23"/>
      <c r="AD222" s="11"/>
      <c r="AE222" s="11"/>
      <c r="AF222" s="124"/>
      <c r="AG222" s="120"/>
      <c r="AH222" s="132"/>
      <c r="AI222" s="23"/>
      <c r="AJ222" s="23"/>
      <c r="AK222" s="23"/>
      <c r="AL222" s="120"/>
      <c r="AM222" s="11"/>
      <c r="AN222" s="23"/>
      <c r="AO222" s="126"/>
      <c r="AP222" s="11"/>
      <c r="AQ222" s="58"/>
      <c r="AR222" s="87"/>
    </row>
    <row r="223" spans="1:44" ht="12.75" customHeight="1">
      <c r="A223" s="116"/>
      <c r="B223" s="117"/>
      <c r="C223" s="22"/>
      <c r="D223" s="22"/>
      <c r="E223" s="23"/>
      <c r="F223" s="23"/>
      <c r="G223" s="23"/>
      <c r="H223" s="117"/>
      <c r="I223" s="25"/>
      <c r="J223" s="128"/>
      <c r="K223" s="119"/>
      <c r="L223" s="23"/>
      <c r="M223" s="23"/>
      <c r="N223" s="23"/>
      <c r="O223" s="128"/>
      <c r="P223" s="121"/>
      <c r="Q223" s="129"/>
      <c r="R223" s="129"/>
      <c r="S223" s="23"/>
      <c r="T223" s="128"/>
      <c r="U223" s="119"/>
      <c r="V223" s="23"/>
      <c r="W223" s="23"/>
      <c r="X223" s="11"/>
      <c r="Y223" s="130"/>
      <c r="Z223" s="131"/>
      <c r="AA223" s="23"/>
      <c r="AB223" s="23"/>
      <c r="AC223" s="23"/>
      <c r="AD223" s="11"/>
      <c r="AE223" s="11"/>
      <c r="AF223" s="124"/>
      <c r="AG223" s="120"/>
      <c r="AH223" s="132"/>
      <c r="AI223" s="23"/>
      <c r="AJ223" s="23"/>
      <c r="AK223" s="23"/>
      <c r="AL223" s="120"/>
      <c r="AM223" s="11"/>
      <c r="AN223" s="23"/>
      <c r="AO223" s="126"/>
      <c r="AP223" s="11"/>
      <c r="AQ223" s="58"/>
      <c r="AR223" s="87"/>
    </row>
    <row r="224" spans="1:44" ht="12.75" customHeight="1">
      <c r="A224" s="116"/>
      <c r="B224" s="117"/>
      <c r="C224" s="22"/>
      <c r="D224" s="22"/>
      <c r="E224" s="23"/>
      <c r="F224" s="23"/>
      <c r="G224" s="23"/>
      <c r="H224" s="117"/>
      <c r="I224" s="25"/>
      <c r="J224" s="128"/>
      <c r="K224" s="119"/>
      <c r="L224" s="23"/>
      <c r="M224" s="23"/>
      <c r="N224" s="23"/>
      <c r="O224" s="128"/>
      <c r="P224" s="121"/>
      <c r="Q224" s="129"/>
      <c r="R224" s="129"/>
      <c r="S224" s="23"/>
      <c r="T224" s="128"/>
      <c r="U224" s="119"/>
      <c r="V224" s="23"/>
      <c r="W224" s="23"/>
      <c r="X224" s="11"/>
      <c r="Y224" s="130"/>
      <c r="Z224" s="131"/>
      <c r="AA224" s="23"/>
      <c r="AB224" s="23"/>
      <c r="AC224" s="23"/>
      <c r="AD224" s="11"/>
      <c r="AE224" s="11"/>
      <c r="AF224" s="124"/>
      <c r="AG224" s="120"/>
      <c r="AH224" s="132"/>
      <c r="AI224" s="23"/>
      <c r="AJ224" s="23"/>
      <c r="AK224" s="23"/>
      <c r="AL224" s="120"/>
      <c r="AM224" s="11"/>
      <c r="AN224" s="23"/>
      <c r="AO224" s="126"/>
      <c r="AP224" s="11"/>
      <c r="AQ224" s="58"/>
      <c r="AR224" s="87"/>
    </row>
    <row r="225" spans="1:44" ht="12.75" customHeight="1">
      <c r="A225" s="116"/>
      <c r="B225" s="117"/>
      <c r="C225" s="22"/>
      <c r="D225" s="22"/>
      <c r="E225" s="23"/>
      <c r="F225" s="23"/>
      <c r="G225" s="23"/>
      <c r="H225" s="117"/>
      <c r="I225" s="25"/>
      <c r="J225" s="128"/>
      <c r="K225" s="119"/>
      <c r="L225" s="23"/>
      <c r="M225" s="23"/>
      <c r="N225" s="23"/>
      <c r="O225" s="128"/>
      <c r="P225" s="121"/>
      <c r="Q225" s="129"/>
      <c r="R225" s="129"/>
      <c r="S225" s="23"/>
      <c r="T225" s="128"/>
      <c r="U225" s="119"/>
      <c r="V225" s="23"/>
      <c r="W225" s="23"/>
      <c r="X225" s="11"/>
      <c r="Y225" s="130"/>
      <c r="Z225" s="131"/>
      <c r="AA225" s="23"/>
      <c r="AB225" s="23"/>
      <c r="AC225" s="23"/>
      <c r="AD225" s="11"/>
      <c r="AE225" s="11"/>
      <c r="AF225" s="124"/>
      <c r="AG225" s="120"/>
      <c r="AH225" s="132"/>
      <c r="AI225" s="23"/>
      <c r="AJ225" s="23"/>
      <c r="AK225" s="23"/>
      <c r="AL225" s="120"/>
      <c r="AM225" s="11"/>
      <c r="AN225" s="23"/>
      <c r="AO225" s="126"/>
      <c r="AP225" s="11"/>
      <c r="AQ225" s="58"/>
      <c r="AR225" s="87"/>
    </row>
    <row r="226" spans="1:44" ht="12.75" customHeight="1">
      <c r="A226" s="116"/>
      <c r="B226" s="117"/>
      <c r="C226" s="22"/>
      <c r="D226" s="22"/>
      <c r="E226" s="23"/>
      <c r="F226" s="23"/>
      <c r="G226" s="23"/>
      <c r="H226" s="117"/>
      <c r="I226" s="25"/>
      <c r="J226" s="128"/>
      <c r="K226" s="119"/>
      <c r="L226" s="23"/>
      <c r="M226" s="23"/>
      <c r="N226" s="23"/>
      <c r="O226" s="128"/>
      <c r="P226" s="121"/>
      <c r="Q226" s="129"/>
      <c r="R226" s="129"/>
      <c r="S226" s="23"/>
      <c r="T226" s="128"/>
      <c r="U226" s="119"/>
      <c r="V226" s="23"/>
      <c r="W226" s="23"/>
      <c r="X226" s="11"/>
      <c r="Y226" s="130"/>
      <c r="Z226" s="131"/>
      <c r="AA226" s="23"/>
      <c r="AB226" s="23"/>
      <c r="AC226" s="23"/>
      <c r="AD226" s="11"/>
      <c r="AE226" s="11"/>
      <c r="AF226" s="124"/>
      <c r="AG226" s="120"/>
      <c r="AH226" s="132"/>
      <c r="AI226" s="23"/>
      <c r="AJ226" s="23"/>
      <c r="AK226" s="23"/>
      <c r="AL226" s="120"/>
      <c r="AM226" s="11"/>
      <c r="AN226" s="23"/>
      <c r="AO226" s="126"/>
      <c r="AP226" s="11"/>
      <c r="AQ226" s="58"/>
      <c r="AR226" s="87"/>
    </row>
    <row r="227" spans="1:44" ht="12.75" customHeight="1">
      <c r="A227" s="116"/>
      <c r="B227" s="117"/>
      <c r="C227" s="22"/>
      <c r="D227" s="22"/>
      <c r="E227" s="23"/>
      <c r="F227" s="23"/>
      <c r="G227" s="23"/>
      <c r="H227" s="117"/>
      <c r="I227" s="25"/>
      <c r="J227" s="128"/>
      <c r="K227" s="119"/>
      <c r="L227" s="23"/>
      <c r="M227" s="23"/>
      <c r="N227" s="23"/>
      <c r="O227" s="128"/>
      <c r="P227" s="121"/>
      <c r="Q227" s="129"/>
      <c r="R227" s="129"/>
      <c r="S227" s="23"/>
      <c r="T227" s="128"/>
      <c r="U227" s="119"/>
      <c r="V227" s="23"/>
      <c r="W227" s="23"/>
      <c r="X227" s="11"/>
      <c r="Y227" s="130"/>
      <c r="Z227" s="131"/>
      <c r="AA227" s="23"/>
      <c r="AB227" s="23"/>
      <c r="AC227" s="23"/>
      <c r="AD227" s="11"/>
      <c r="AE227" s="11"/>
      <c r="AF227" s="124"/>
      <c r="AG227" s="120"/>
      <c r="AH227" s="132"/>
      <c r="AI227" s="23"/>
      <c r="AJ227" s="23"/>
      <c r="AK227" s="23"/>
      <c r="AL227" s="120"/>
      <c r="AM227" s="11"/>
      <c r="AN227" s="23"/>
      <c r="AO227" s="126"/>
      <c r="AP227" s="11"/>
      <c r="AQ227" s="58"/>
      <c r="AR227" s="87"/>
    </row>
    <row r="228" spans="1:44" ht="12.75" customHeight="1">
      <c r="A228" s="116"/>
      <c r="B228" s="117"/>
      <c r="C228" s="22"/>
      <c r="D228" s="22"/>
      <c r="E228" s="23"/>
      <c r="F228" s="23"/>
      <c r="G228" s="23"/>
      <c r="H228" s="117"/>
      <c r="I228" s="25"/>
      <c r="J228" s="128"/>
      <c r="K228" s="119"/>
      <c r="L228" s="23"/>
      <c r="M228" s="23"/>
      <c r="N228" s="23"/>
      <c r="O228" s="128"/>
      <c r="P228" s="121"/>
      <c r="Q228" s="129"/>
      <c r="R228" s="129"/>
      <c r="S228" s="23"/>
      <c r="T228" s="128"/>
      <c r="U228" s="119"/>
      <c r="V228" s="23"/>
      <c r="W228" s="23"/>
      <c r="X228" s="11"/>
      <c r="Y228" s="130"/>
      <c r="Z228" s="131"/>
      <c r="AA228" s="23"/>
      <c r="AB228" s="23"/>
      <c r="AC228" s="23"/>
      <c r="AD228" s="11"/>
      <c r="AE228" s="11"/>
      <c r="AF228" s="124"/>
      <c r="AG228" s="120"/>
      <c r="AH228" s="132"/>
      <c r="AI228" s="23"/>
      <c r="AJ228" s="23"/>
      <c r="AK228" s="23"/>
      <c r="AL228" s="120"/>
      <c r="AM228" s="11"/>
      <c r="AN228" s="23"/>
      <c r="AO228" s="126"/>
      <c r="AP228" s="11"/>
      <c r="AQ228" s="58"/>
      <c r="AR228" s="87"/>
    </row>
    <row r="229" spans="1:44" ht="12.75" customHeight="1">
      <c r="A229" s="116"/>
      <c r="B229" s="117"/>
      <c r="C229" s="22"/>
      <c r="D229" s="22"/>
      <c r="E229" s="23"/>
      <c r="F229" s="23"/>
      <c r="G229" s="23"/>
      <c r="H229" s="117"/>
      <c r="I229" s="25"/>
      <c r="J229" s="128"/>
      <c r="K229" s="119"/>
      <c r="L229" s="23"/>
      <c r="M229" s="23"/>
      <c r="N229" s="23"/>
      <c r="O229" s="128"/>
      <c r="P229" s="121"/>
      <c r="Q229" s="129"/>
      <c r="R229" s="129"/>
      <c r="S229" s="23"/>
      <c r="T229" s="128"/>
      <c r="U229" s="119"/>
      <c r="V229" s="23"/>
      <c r="W229" s="23"/>
      <c r="X229" s="11"/>
      <c r="Y229" s="130"/>
      <c r="Z229" s="131"/>
      <c r="AA229" s="23"/>
      <c r="AB229" s="23"/>
      <c r="AC229" s="23"/>
      <c r="AD229" s="11"/>
      <c r="AE229" s="11"/>
      <c r="AF229" s="124"/>
      <c r="AG229" s="120"/>
      <c r="AH229" s="132"/>
      <c r="AI229" s="23"/>
      <c r="AJ229" s="23"/>
      <c r="AK229" s="23"/>
      <c r="AL229" s="120"/>
      <c r="AM229" s="11"/>
      <c r="AN229" s="23"/>
      <c r="AO229" s="126"/>
      <c r="AP229" s="11"/>
      <c r="AQ229" s="58"/>
      <c r="AR229" s="87"/>
    </row>
    <row r="230" spans="1:44" ht="12.75" customHeight="1">
      <c r="A230" s="116"/>
      <c r="B230" s="117"/>
      <c r="C230" s="22"/>
      <c r="D230" s="22"/>
      <c r="E230" s="23"/>
      <c r="F230" s="23"/>
      <c r="G230" s="23"/>
      <c r="H230" s="117"/>
      <c r="I230" s="25"/>
      <c r="J230" s="128"/>
      <c r="K230" s="119"/>
      <c r="L230" s="23"/>
      <c r="M230" s="23"/>
      <c r="N230" s="23"/>
      <c r="O230" s="128"/>
      <c r="P230" s="121"/>
      <c r="Q230" s="129"/>
      <c r="R230" s="129"/>
      <c r="S230" s="23"/>
      <c r="T230" s="128"/>
      <c r="U230" s="119"/>
      <c r="V230" s="23"/>
      <c r="W230" s="23"/>
      <c r="X230" s="11"/>
      <c r="Y230" s="130"/>
      <c r="Z230" s="131"/>
      <c r="AA230" s="23"/>
      <c r="AB230" s="23"/>
      <c r="AC230" s="23"/>
      <c r="AD230" s="11"/>
      <c r="AE230" s="11"/>
      <c r="AF230" s="124"/>
      <c r="AG230" s="120"/>
      <c r="AH230" s="132"/>
      <c r="AI230" s="23"/>
      <c r="AJ230" s="23"/>
      <c r="AK230" s="23"/>
      <c r="AL230" s="120"/>
      <c r="AM230" s="11"/>
      <c r="AN230" s="23"/>
      <c r="AO230" s="126"/>
      <c r="AP230" s="11"/>
      <c r="AQ230" s="58"/>
      <c r="AR230" s="87"/>
    </row>
    <row r="231" spans="1:44" ht="12.75" customHeight="1">
      <c r="A231" s="116"/>
      <c r="B231" s="117"/>
      <c r="C231" s="22"/>
      <c r="D231" s="22"/>
      <c r="E231" s="23"/>
      <c r="F231" s="23"/>
      <c r="G231" s="23"/>
      <c r="H231" s="117"/>
      <c r="I231" s="25"/>
      <c r="J231" s="128"/>
      <c r="K231" s="119"/>
      <c r="L231" s="23"/>
      <c r="M231" s="23"/>
      <c r="N231" s="23"/>
      <c r="O231" s="128"/>
      <c r="P231" s="121"/>
      <c r="Q231" s="129"/>
      <c r="R231" s="129"/>
      <c r="S231" s="23"/>
      <c r="T231" s="128"/>
      <c r="U231" s="119"/>
      <c r="V231" s="23"/>
      <c r="W231" s="23"/>
      <c r="X231" s="11"/>
      <c r="Y231" s="130"/>
      <c r="Z231" s="131"/>
      <c r="AA231" s="23"/>
      <c r="AB231" s="23"/>
      <c r="AC231" s="23"/>
      <c r="AD231" s="11"/>
      <c r="AE231" s="11"/>
      <c r="AF231" s="124"/>
      <c r="AG231" s="120"/>
      <c r="AH231" s="132"/>
      <c r="AI231" s="23"/>
      <c r="AJ231" s="23"/>
      <c r="AK231" s="23"/>
      <c r="AL231" s="120"/>
      <c r="AM231" s="11"/>
      <c r="AN231" s="23"/>
      <c r="AO231" s="126"/>
      <c r="AP231" s="11"/>
      <c r="AQ231" s="58"/>
      <c r="AR231" s="87"/>
    </row>
    <row r="232" spans="1:44" ht="12.75" customHeight="1">
      <c r="A232" s="116"/>
      <c r="B232" s="117"/>
      <c r="C232" s="22"/>
      <c r="D232" s="22"/>
      <c r="E232" s="23"/>
      <c r="F232" s="23"/>
      <c r="G232" s="23"/>
      <c r="H232" s="117"/>
      <c r="I232" s="25"/>
      <c r="J232" s="128"/>
      <c r="K232" s="119"/>
      <c r="L232" s="23"/>
      <c r="M232" s="23"/>
      <c r="N232" s="23"/>
      <c r="O232" s="128"/>
      <c r="P232" s="121"/>
      <c r="Q232" s="129"/>
      <c r="R232" s="129"/>
      <c r="S232" s="23"/>
      <c r="T232" s="128"/>
      <c r="U232" s="119"/>
      <c r="V232" s="23"/>
      <c r="W232" s="23"/>
      <c r="X232" s="11"/>
      <c r="Y232" s="130"/>
      <c r="Z232" s="131"/>
      <c r="AA232" s="23"/>
      <c r="AB232" s="23"/>
      <c r="AC232" s="23"/>
      <c r="AD232" s="11"/>
      <c r="AE232" s="11"/>
      <c r="AF232" s="124"/>
      <c r="AG232" s="120"/>
      <c r="AH232" s="132"/>
      <c r="AI232" s="23"/>
      <c r="AJ232" s="23"/>
      <c r="AK232" s="23"/>
      <c r="AL232" s="120"/>
      <c r="AM232" s="11"/>
      <c r="AN232" s="23"/>
      <c r="AO232" s="126"/>
      <c r="AP232" s="11"/>
      <c r="AQ232" s="58"/>
      <c r="AR232" s="87"/>
    </row>
    <row r="233" spans="1:44" ht="12.75" customHeight="1">
      <c r="A233" s="116"/>
      <c r="B233" s="117"/>
      <c r="C233" s="22"/>
      <c r="D233" s="22"/>
      <c r="E233" s="23"/>
      <c r="F233" s="23"/>
      <c r="G233" s="23"/>
      <c r="H233" s="117"/>
      <c r="I233" s="25"/>
      <c r="J233" s="128"/>
      <c r="K233" s="119"/>
      <c r="L233" s="23"/>
      <c r="M233" s="23"/>
      <c r="N233" s="23"/>
      <c r="O233" s="128"/>
      <c r="P233" s="121"/>
      <c r="Q233" s="129"/>
      <c r="R233" s="129"/>
      <c r="S233" s="23"/>
      <c r="T233" s="128"/>
      <c r="U233" s="119"/>
      <c r="V233" s="23"/>
      <c r="W233" s="23"/>
      <c r="X233" s="11"/>
      <c r="Y233" s="130"/>
      <c r="Z233" s="131"/>
      <c r="AA233" s="23"/>
      <c r="AB233" s="23"/>
      <c r="AC233" s="23"/>
      <c r="AD233" s="11"/>
      <c r="AE233" s="11"/>
      <c r="AF233" s="124"/>
      <c r="AG233" s="120"/>
      <c r="AH233" s="132"/>
      <c r="AI233" s="23"/>
      <c r="AJ233" s="23"/>
      <c r="AK233" s="23"/>
      <c r="AL233" s="120"/>
      <c r="AM233" s="11"/>
      <c r="AN233" s="23"/>
      <c r="AO233" s="126"/>
      <c r="AP233" s="11"/>
      <c r="AQ233" s="58"/>
      <c r="AR233" s="87"/>
    </row>
    <row r="234" spans="1:44" ht="12.75" customHeight="1">
      <c r="A234" s="116"/>
      <c r="B234" s="117"/>
      <c r="C234" s="22"/>
      <c r="D234" s="22"/>
      <c r="E234" s="23"/>
      <c r="F234" s="23"/>
      <c r="G234" s="23"/>
      <c r="H234" s="117"/>
      <c r="I234" s="25"/>
      <c r="J234" s="128"/>
      <c r="K234" s="119"/>
      <c r="L234" s="23"/>
      <c r="M234" s="23"/>
      <c r="N234" s="23"/>
      <c r="O234" s="128"/>
      <c r="P234" s="121"/>
      <c r="Q234" s="129"/>
      <c r="R234" s="129"/>
      <c r="S234" s="23"/>
      <c r="T234" s="128"/>
      <c r="U234" s="119"/>
      <c r="V234" s="23"/>
      <c r="W234" s="23"/>
      <c r="X234" s="11"/>
      <c r="Y234" s="130"/>
      <c r="Z234" s="131"/>
      <c r="AA234" s="23"/>
      <c r="AB234" s="23"/>
      <c r="AC234" s="23"/>
      <c r="AD234" s="11"/>
      <c r="AE234" s="11"/>
      <c r="AF234" s="124"/>
      <c r="AG234" s="120"/>
      <c r="AH234" s="132"/>
      <c r="AI234" s="23"/>
      <c r="AJ234" s="23"/>
      <c r="AK234" s="23"/>
      <c r="AL234" s="120"/>
      <c r="AM234" s="11"/>
      <c r="AN234" s="23"/>
      <c r="AO234" s="126"/>
      <c r="AP234" s="11"/>
      <c r="AQ234" s="58"/>
      <c r="AR234" s="87"/>
    </row>
    <row r="235" spans="1:44" ht="12.75" customHeight="1">
      <c r="A235" s="116"/>
      <c r="B235" s="117"/>
      <c r="C235" s="22"/>
      <c r="D235" s="22"/>
      <c r="E235" s="23"/>
      <c r="F235" s="23"/>
      <c r="G235" s="23"/>
      <c r="H235" s="117"/>
      <c r="I235" s="25"/>
      <c r="J235" s="128"/>
      <c r="K235" s="119"/>
      <c r="L235" s="23"/>
      <c r="M235" s="23"/>
      <c r="N235" s="23"/>
      <c r="O235" s="128"/>
      <c r="P235" s="121"/>
      <c r="Q235" s="129"/>
      <c r="R235" s="129"/>
      <c r="S235" s="23"/>
      <c r="T235" s="128"/>
      <c r="U235" s="119"/>
      <c r="V235" s="23"/>
      <c r="W235" s="23"/>
      <c r="X235" s="11"/>
      <c r="Y235" s="130"/>
      <c r="Z235" s="131"/>
      <c r="AA235" s="23"/>
      <c r="AB235" s="23"/>
      <c r="AC235" s="23"/>
      <c r="AD235" s="11"/>
      <c r="AE235" s="11"/>
      <c r="AF235" s="124"/>
      <c r="AG235" s="120"/>
      <c r="AH235" s="132"/>
      <c r="AI235" s="23"/>
      <c r="AJ235" s="23"/>
      <c r="AK235" s="23"/>
      <c r="AL235" s="120"/>
      <c r="AM235" s="11"/>
      <c r="AN235" s="23"/>
      <c r="AO235" s="126"/>
      <c r="AP235" s="11"/>
      <c r="AQ235" s="58"/>
      <c r="AR235" s="87"/>
    </row>
    <row r="236" spans="1:44" ht="12.75" customHeight="1">
      <c r="A236" s="116"/>
      <c r="B236" s="117"/>
      <c r="C236" s="22"/>
      <c r="D236" s="22"/>
      <c r="E236" s="23"/>
      <c r="F236" s="23"/>
      <c r="G236" s="23"/>
      <c r="H236" s="117"/>
      <c r="I236" s="25"/>
      <c r="J236" s="128"/>
      <c r="K236" s="119"/>
      <c r="L236" s="23"/>
      <c r="M236" s="23"/>
      <c r="N236" s="23"/>
      <c r="O236" s="128"/>
      <c r="P236" s="121"/>
      <c r="Q236" s="129"/>
      <c r="R236" s="129"/>
      <c r="S236" s="23"/>
      <c r="T236" s="128"/>
      <c r="U236" s="119"/>
      <c r="V236" s="23"/>
      <c r="W236" s="23"/>
      <c r="X236" s="11"/>
      <c r="Y236" s="130"/>
      <c r="Z236" s="131"/>
      <c r="AA236" s="23"/>
      <c r="AB236" s="23"/>
      <c r="AC236" s="23"/>
      <c r="AD236" s="11"/>
      <c r="AE236" s="11"/>
      <c r="AF236" s="124"/>
      <c r="AG236" s="120"/>
      <c r="AH236" s="132"/>
      <c r="AI236" s="23"/>
      <c r="AJ236" s="23"/>
      <c r="AK236" s="23"/>
      <c r="AL236" s="120"/>
      <c r="AM236" s="11"/>
      <c r="AN236" s="23"/>
      <c r="AO236" s="126"/>
      <c r="AP236" s="11"/>
      <c r="AQ236" s="58"/>
      <c r="AR236" s="87"/>
    </row>
    <row r="237" spans="1:44" ht="12.75" customHeight="1">
      <c r="A237" s="116"/>
      <c r="B237" s="117"/>
      <c r="C237" s="22"/>
      <c r="D237" s="22"/>
      <c r="E237" s="23"/>
      <c r="F237" s="23"/>
      <c r="G237" s="23"/>
      <c r="H237" s="117"/>
      <c r="I237" s="25"/>
      <c r="J237" s="128"/>
      <c r="K237" s="119"/>
      <c r="L237" s="23"/>
      <c r="M237" s="23"/>
      <c r="N237" s="23"/>
      <c r="O237" s="128"/>
      <c r="P237" s="121"/>
      <c r="Q237" s="129"/>
      <c r="R237" s="129"/>
      <c r="S237" s="23"/>
      <c r="T237" s="128"/>
      <c r="U237" s="119"/>
      <c r="V237" s="23"/>
      <c r="W237" s="23"/>
      <c r="X237" s="11"/>
      <c r="Y237" s="130"/>
      <c r="Z237" s="131"/>
      <c r="AA237" s="23"/>
      <c r="AB237" s="23"/>
      <c r="AC237" s="23"/>
      <c r="AD237" s="11"/>
      <c r="AE237" s="11"/>
      <c r="AF237" s="124"/>
      <c r="AG237" s="120"/>
      <c r="AH237" s="132"/>
      <c r="AI237" s="23"/>
      <c r="AJ237" s="23"/>
      <c r="AK237" s="23"/>
      <c r="AL237" s="120"/>
      <c r="AM237" s="11"/>
      <c r="AN237" s="23"/>
      <c r="AO237" s="126"/>
      <c r="AP237" s="11"/>
      <c r="AQ237" s="58"/>
      <c r="AR237" s="87"/>
    </row>
    <row r="238" spans="1:44" ht="12.75" customHeight="1">
      <c r="A238" s="116"/>
      <c r="B238" s="117"/>
      <c r="C238" s="22"/>
      <c r="D238" s="22"/>
      <c r="E238" s="23"/>
      <c r="F238" s="23"/>
      <c r="G238" s="23"/>
      <c r="H238" s="117"/>
      <c r="I238" s="25"/>
      <c r="J238" s="128"/>
      <c r="K238" s="119"/>
      <c r="L238" s="23"/>
      <c r="M238" s="23"/>
      <c r="N238" s="23"/>
      <c r="O238" s="128"/>
      <c r="P238" s="121"/>
      <c r="Q238" s="129"/>
      <c r="R238" s="129"/>
      <c r="S238" s="23"/>
      <c r="T238" s="128"/>
      <c r="U238" s="119"/>
      <c r="V238" s="23"/>
      <c r="W238" s="23"/>
      <c r="X238" s="11"/>
      <c r="Y238" s="130"/>
      <c r="Z238" s="131"/>
      <c r="AA238" s="23"/>
      <c r="AB238" s="23"/>
      <c r="AC238" s="23"/>
      <c r="AD238" s="11"/>
      <c r="AE238" s="11"/>
      <c r="AF238" s="124"/>
      <c r="AG238" s="120"/>
      <c r="AH238" s="132"/>
      <c r="AI238" s="23"/>
      <c r="AJ238" s="23"/>
      <c r="AK238" s="23"/>
      <c r="AL238" s="120"/>
      <c r="AM238" s="11"/>
      <c r="AN238" s="23"/>
      <c r="AO238" s="126"/>
      <c r="AP238" s="11"/>
      <c r="AQ238" s="58"/>
      <c r="AR238" s="87"/>
    </row>
    <row r="239" spans="1:44" ht="12.75" customHeight="1">
      <c r="A239" s="116"/>
      <c r="B239" s="117"/>
      <c r="C239" s="22"/>
      <c r="D239" s="22"/>
      <c r="E239" s="23"/>
      <c r="F239" s="23"/>
      <c r="G239" s="23"/>
      <c r="H239" s="117"/>
      <c r="I239" s="25"/>
      <c r="J239" s="128"/>
      <c r="K239" s="119"/>
      <c r="L239" s="23"/>
      <c r="M239" s="23"/>
      <c r="N239" s="23"/>
      <c r="O239" s="128"/>
      <c r="P239" s="121"/>
      <c r="Q239" s="129"/>
      <c r="R239" s="129"/>
      <c r="S239" s="23"/>
      <c r="T239" s="128"/>
      <c r="U239" s="119"/>
      <c r="V239" s="23"/>
      <c r="W239" s="23"/>
      <c r="X239" s="11"/>
      <c r="Y239" s="130"/>
      <c r="Z239" s="131"/>
      <c r="AA239" s="23"/>
      <c r="AB239" s="23"/>
      <c r="AC239" s="23"/>
      <c r="AD239" s="11"/>
      <c r="AE239" s="11"/>
      <c r="AF239" s="124"/>
      <c r="AG239" s="120"/>
      <c r="AH239" s="132"/>
      <c r="AI239" s="23"/>
      <c r="AJ239" s="23"/>
      <c r="AK239" s="23"/>
      <c r="AL239" s="120"/>
      <c r="AM239" s="11"/>
      <c r="AN239" s="23"/>
      <c r="AO239" s="126"/>
      <c r="AP239" s="11"/>
      <c r="AQ239" s="58"/>
      <c r="AR239" s="87"/>
    </row>
    <row r="240" spans="1:44" ht="12.75" customHeight="1">
      <c r="A240" s="116"/>
      <c r="B240" s="117"/>
      <c r="C240" s="22"/>
      <c r="D240" s="22"/>
      <c r="E240" s="23"/>
      <c r="F240" s="23"/>
      <c r="G240" s="23"/>
      <c r="H240" s="117"/>
      <c r="I240" s="25"/>
      <c r="J240" s="128"/>
      <c r="K240" s="119"/>
      <c r="L240" s="23"/>
      <c r="M240" s="23"/>
      <c r="N240" s="23"/>
      <c r="O240" s="128"/>
      <c r="P240" s="121"/>
      <c r="Q240" s="129"/>
      <c r="R240" s="129"/>
      <c r="S240" s="23"/>
      <c r="T240" s="128"/>
      <c r="U240" s="119"/>
      <c r="V240" s="23"/>
      <c r="W240" s="23"/>
      <c r="X240" s="11"/>
      <c r="Y240" s="130"/>
      <c r="Z240" s="131"/>
      <c r="AA240" s="23"/>
      <c r="AB240" s="23"/>
      <c r="AC240" s="23"/>
      <c r="AD240" s="11"/>
      <c r="AE240" s="11"/>
      <c r="AF240" s="124"/>
      <c r="AG240" s="120"/>
      <c r="AH240" s="132"/>
      <c r="AI240" s="23"/>
      <c r="AJ240" s="23"/>
      <c r="AK240" s="23"/>
      <c r="AL240" s="120"/>
      <c r="AM240" s="11"/>
      <c r="AN240" s="23"/>
      <c r="AO240" s="126"/>
      <c r="AP240" s="11"/>
      <c r="AQ240" s="58"/>
      <c r="AR240" s="87"/>
    </row>
    <row r="241" spans="1:44" ht="12.75" customHeight="1">
      <c r="A241" s="116"/>
      <c r="B241" s="117"/>
      <c r="C241" s="22"/>
      <c r="D241" s="22"/>
      <c r="E241" s="23"/>
      <c r="F241" s="23"/>
      <c r="G241" s="23"/>
      <c r="H241" s="117"/>
      <c r="I241" s="25"/>
      <c r="J241" s="128"/>
      <c r="K241" s="119"/>
      <c r="L241" s="23"/>
      <c r="M241" s="23"/>
      <c r="N241" s="23"/>
      <c r="O241" s="128"/>
      <c r="P241" s="121"/>
      <c r="Q241" s="129"/>
      <c r="R241" s="129"/>
      <c r="S241" s="23"/>
      <c r="T241" s="128"/>
      <c r="U241" s="119"/>
      <c r="V241" s="23"/>
      <c r="W241" s="23"/>
      <c r="X241" s="11"/>
      <c r="Y241" s="130"/>
      <c r="Z241" s="131"/>
      <c r="AA241" s="23"/>
      <c r="AB241" s="23"/>
      <c r="AC241" s="23"/>
      <c r="AD241" s="11"/>
      <c r="AE241" s="11"/>
      <c r="AF241" s="124"/>
      <c r="AG241" s="120"/>
      <c r="AH241" s="132"/>
      <c r="AI241" s="23"/>
      <c r="AJ241" s="23"/>
      <c r="AK241" s="23"/>
      <c r="AL241" s="120"/>
      <c r="AM241" s="11"/>
      <c r="AN241" s="23"/>
      <c r="AO241" s="126"/>
      <c r="AP241" s="11"/>
      <c r="AQ241" s="58"/>
      <c r="AR241" s="87"/>
    </row>
    <row r="242" spans="1:44" ht="12.75" customHeight="1">
      <c r="A242" s="116"/>
      <c r="B242" s="117"/>
      <c r="C242" s="22"/>
      <c r="D242" s="22"/>
      <c r="E242" s="23"/>
      <c r="F242" s="23"/>
      <c r="G242" s="23"/>
      <c r="H242" s="117"/>
      <c r="I242" s="25"/>
      <c r="J242" s="128"/>
      <c r="K242" s="119"/>
      <c r="L242" s="23"/>
      <c r="M242" s="23"/>
      <c r="N242" s="23"/>
      <c r="O242" s="128"/>
      <c r="P242" s="121"/>
      <c r="Q242" s="129"/>
      <c r="R242" s="129"/>
      <c r="S242" s="23"/>
      <c r="T242" s="128"/>
      <c r="U242" s="119"/>
      <c r="V242" s="23"/>
      <c r="W242" s="23"/>
      <c r="X242" s="11"/>
      <c r="Y242" s="130"/>
      <c r="Z242" s="131"/>
      <c r="AA242" s="23"/>
      <c r="AB242" s="23"/>
      <c r="AC242" s="23"/>
      <c r="AD242" s="11"/>
      <c r="AE242" s="11"/>
      <c r="AF242" s="124"/>
      <c r="AG242" s="120"/>
      <c r="AH242" s="132"/>
      <c r="AI242" s="23"/>
      <c r="AJ242" s="23"/>
      <c r="AK242" s="23"/>
      <c r="AL242" s="120"/>
      <c r="AM242" s="11"/>
      <c r="AN242" s="23"/>
      <c r="AO242" s="126"/>
      <c r="AP242" s="11"/>
      <c r="AQ242" s="58"/>
      <c r="AR242" s="87"/>
    </row>
    <row r="243" spans="1:44" ht="12.75" customHeight="1">
      <c r="A243" s="116"/>
      <c r="B243" s="117"/>
      <c r="C243" s="22"/>
      <c r="D243" s="22"/>
      <c r="E243" s="23"/>
      <c r="F243" s="23"/>
      <c r="G243" s="23"/>
      <c r="H243" s="117"/>
      <c r="I243" s="25"/>
      <c r="J243" s="128"/>
      <c r="K243" s="119"/>
      <c r="L243" s="23"/>
      <c r="M243" s="23"/>
      <c r="N243" s="23"/>
      <c r="O243" s="128"/>
      <c r="P243" s="121"/>
      <c r="Q243" s="129"/>
      <c r="R243" s="129"/>
      <c r="S243" s="23"/>
      <c r="T243" s="128"/>
      <c r="U243" s="119"/>
      <c r="V243" s="23"/>
      <c r="W243" s="23"/>
      <c r="X243" s="11"/>
      <c r="Y243" s="130"/>
      <c r="Z243" s="131"/>
      <c r="AA243" s="23"/>
      <c r="AB243" s="23"/>
      <c r="AC243" s="23"/>
      <c r="AD243" s="11"/>
      <c r="AE243" s="11"/>
      <c r="AF243" s="124"/>
      <c r="AG243" s="120"/>
      <c r="AH243" s="132"/>
      <c r="AI243" s="23"/>
      <c r="AJ243" s="23"/>
      <c r="AK243" s="23"/>
      <c r="AL243" s="120"/>
      <c r="AM243" s="11"/>
      <c r="AN243" s="23"/>
      <c r="AO243" s="126"/>
      <c r="AP243" s="11"/>
      <c r="AQ243" s="58"/>
      <c r="AR243" s="87"/>
    </row>
    <row r="244" spans="1:44" ht="12.75" customHeight="1">
      <c r="A244" s="116"/>
      <c r="B244" s="117"/>
      <c r="C244" s="22"/>
      <c r="D244" s="22"/>
      <c r="E244" s="23"/>
      <c r="F244" s="23"/>
      <c r="G244" s="23"/>
      <c r="H244" s="117"/>
      <c r="I244" s="25"/>
      <c r="J244" s="128"/>
      <c r="K244" s="119"/>
      <c r="L244" s="23"/>
      <c r="M244" s="23"/>
      <c r="N244" s="23"/>
      <c r="O244" s="128"/>
      <c r="P244" s="121"/>
      <c r="Q244" s="129"/>
      <c r="R244" s="129"/>
      <c r="S244" s="23"/>
      <c r="T244" s="128"/>
      <c r="U244" s="119"/>
      <c r="V244" s="23"/>
      <c r="W244" s="23"/>
      <c r="X244" s="11"/>
      <c r="Y244" s="130"/>
      <c r="Z244" s="131"/>
      <c r="AA244" s="23"/>
      <c r="AB244" s="23"/>
      <c r="AC244" s="23"/>
      <c r="AD244" s="11"/>
      <c r="AE244" s="11"/>
      <c r="AF244" s="124"/>
      <c r="AG244" s="120"/>
      <c r="AH244" s="132"/>
      <c r="AI244" s="23"/>
      <c r="AJ244" s="23"/>
      <c r="AK244" s="23"/>
      <c r="AL244" s="120"/>
      <c r="AM244" s="11"/>
      <c r="AN244" s="23"/>
      <c r="AO244" s="126"/>
      <c r="AP244" s="11"/>
      <c r="AQ244" s="58"/>
      <c r="AR244" s="87"/>
    </row>
    <row r="245" spans="1:44" ht="12.75" customHeight="1">
      <c r="A245" s="116"/>
      <c r="B245" s="117"/>
      <c r="C245" s="22"/>
      <c r="D245" s="22"/>
      <c r="E245" s="23"/>
      <c r="F245" s="23"/>
      <c r="G245" s="23"/>
      <c r="H245" s="117"/>
      <c r="I245" s="25"/>
      <c r="J245" s="128"/>
      <c r="K245" s="119"/>
      <c r="L245" s="23"/>
      <c r="M245" s="23"/>
      <c r="N245" s="23"/>
      <c r="O245" s="128"/>
      <c r="P245" s="121"/>
      <c r="Q245" s="129"/>
      <c r="R245" s="129"/>
      <c r="S245" s="23"/>
      <c r="T245" s="128"/>
      <c r="U245" s="119"/>
      <c r="V245" s="23"/>
      <c r="W245" s="23"/>
      <c r="X245" s="11"/>
      <c r="Y245" s="130"/>
      <c r="Z245" s="131"/>
      <c r="AA245" s="23"/>
      <c r="AB245" s="23"/>
      <c r="AC245" s="23"/>
      <c r="AD245" s="11"/>
      <c r="AE245" s="11"/>
      <c r="AF245" s="124"/>
      <c r="AG245" s="120"/>
      <c r="AH245" s="132"/>
      <c r="AI245" s="23"/>
      <c r="AJ245" s="23"/>
      <c r="AK245" s="23"/>
      <c r="AL245" s="120"/>
      <c r="AM245" s="11"/>
      <c r="AN245" s="23"/>
      <c r="AO245" s="126"/>
      <c r="AP245" s="11"/>
      <c r="AQ245" s="58"/>
      <c r="AR245" s="87"/>
    </row>
    <row r="246" spans="1:44" ht="12.75" customHeight="1">
      <c r="A246" s="116"/>
      <c r="B246" s="117"/>
      <c r="C246" s="22"/>
      <c r="D246" s="22"/>
      <c r="E246" s="23"/>
      <c r="F246" s="23"/>
      <c r="G246" s="23"/>
      <c r="H246" s="117"/>
      <c r="I246" s="25"/>
      <c r="J246" s="128"/>
      <c r="K246" s="119"/>
      <c r="L246" s="23"/>
      <c r="M246" s="23"/>
      <c r="N246" s="23"/>
      <c r="O246" s="128"/>
      <c r="P246" s="121"/>
      <c r="Q246" s="129"/>
      <c r="R246" s="129"/>
      <c r="S246" s="23"/>
      <c r="T246" s="128"/>
      <c r="U246" s="119"/>
      <c r="V246" s="23"/>
      <c r="W246" s="23"/>
      <c r="X246" s="11"/>
      <c r="Y246" s="130"/>
      <c r="Z246" s="131"/>
      <c r="AA246" s="23"/>
      <c r="AB246" s="23"/>
      <c r="AC246" s="23"/>
      <c r="AD246" s="11"/>
      <c r="AE246" s="11"/>
      <c r="AF246" s="124"/>
      <c r="AG246" s="120"/>
      <c r="AH246" s="132"/>
      <c r="AI246" s="23"/>
      <c r="AJ246" s="23"/>
      <c r="AK246" s="23"/>
      <c r="AL246" s="120"/>
      <c r="AM246" s="11"/>
      <c r="AN246" s="23"/>
      <c r="AO246" s="126"/>
      <c r="AP246" s="11"/>
      <c r="AQ246" s="58"/>
      <c r="AR246" s="87"/>
    </row>
    <row r="247" spans="1:44" ht="12.75" customHeight="1">
      <c r="A247" s="116"/>
      <c r="B247" s="117"/>
      <c r="C247" s="22"/>
      <c r="D247" s="22"/>
      <c r="E247" s="23"/>
      <c r="F247" s="23"/>
      <c r="G247" s="23"/>
      <c r="H247" s="117"/>
      <c r="I247" s="25"/>
      <c r="J247" s="128"/>
      <c r="K247" s="119"/>
      <c r="L247" s="23"/>
      <c r="M247" s="23"/>
      <c r="N247" s="23"/>
      <c r="O247" s="128"/>
      <c r="P247" s="121"/>
      <c r="Q247" s="129"/>
      <c r="R247" s="129"/>
      <c r="S247" s="23"/>
      <c r="T247" s="128"/>
      <c r="U247" s="119"/>
      <c r="V247" s="23"/>
      <c r="W247" s="23"/>
      <c r="X247" s="11"/>
      <c r="Y247" s="130"/>
      <c r="Z247" s="131"/>
      <c r="AA247" s="23"/>
      <c r="AB247" s="23"/>
      <c r="AC247" s="23"/>
      <c r="AD247" s="11"/>
      <c r="AE247" s="11"/>
      <c r="AF247" s="124"/>
      <c r="AG247" s="120"/>
      <c r="AH247" s="132"/>
      <c r="AI247" s="23"/>
      <c r="AJ247" s="23"/>
      <c r="AK247" s="23"/>
      <c r="AL247" s="120"/>
      <c r="AM247" s="11"/>
      <c r="AN247" s="23"/>
      <c r="AO247" s="126"/>
      <c r="AP247" s="11"/>
      <c r="AQ247" s="58"/>
      <c r="AR247" s="87"/>
    </row>
    <row r="248" spans="1:44" ht="12.75" customHeight="1">
      <c r="A248" s="116"/>
      <c r="B248" s="117"/>
      <c r="C248" s="22"/>
      <c r="D248" s="22"/>
      <c r="E248" s="23"/>
      <c r="F248" s="23"/>
      <c r="G248" s="23"/>
      <c r="H248" s="117"/>
      <c r="I248" s="25"/>
      <c r="J248" s="128"/>
      <c r="K248" s="119"/>
      <c r="L248" s="23"/>
      <c r="M248" s="23"/>
      <c r="N248" s="23"/>
      <c r="O248" s="128"/>
      <c r="P248" s="121"/>
      <c r="Q248" s="129"/>
      <c r="R248" s="129"/>
      <c r="S248" s="23"/>
      <c r="T248" s="128"/>
      <c r="U248" s="119"/>
      <c r="V248" s="23"/>
      <c r="W248" s="23"/>
      <c r="X248" s="11"/>
      <c r="Y248" s="130"/>
      <c r="Z248" s="131"/>
      <c r="AA248" s="23"/>
      <c r="AB248" s="23"/>
      <c r="AC248" s="23"/>
      <c r="AD248" s="11"/>
      <c r="AE248" s="11"/>
      <c r="AF248" s="124"/>
      <c r="AG248" s="120"/>
      <c r="AH248" s="132"/>
      <c r="AI248" s="23"/>
      <c r="AJ248" s="23"/>
      <c r="AK248" s="23"/>
      <c r="AL248" s="120"/>
      <c r="AM248" s="11"/>
      <c r="AN248" s="23"/>
      <c r="AO248" s="126"/>
      <c r="AP248" s="11"/>
      <c r="AQ248" s="58"/>
      <c r="AR248" s="87"/>
    </row>
    <row r="249" spans="1:44" ht="12.75" customHeight="1">
      <c r="A249" s="116"/>
      <c r="B249" s="117"/>
      <c r="C249" s="22"/>
      <c r="D249" s="22"/>
      <c r="E249" s="23"/>
      <c r="F249" s="23"/>
      <c r="G249" s="23"/>
      <c r="H249" s="117"/>
      <c r="I249" s="25"/>
      <c r="J249" s="128"/>
      <c r="K249" s="119"/>
      <c r="L249" s="23"/>
      <c r="M249" s="23"/>
      <c r="N249" s="23"/>
      <c r="O249" s="128"/>
      <c r="P249" s="121"/>
      <c r="Q249" s="129"/>
      <c r="R249" s="129"/>
      <c r="S249" s="23"/>
      <c r="T249" s="128"/>
      <c r="U249" s="119"/>
      <c r="V249" s="23"/>
      <c r="W249" s="23"/>
      <c r="X249" s="11"/>
      <c r="Y249" s="130"/>
      <c r="Z249" s="131"/>
      <c r="AA249" s="23"/>
      <c r="AB249" s="23"/>
      <c r="AC249" s="23"/>
      <c r="AD249" s="11"/>
      <c r="AE249" s="11"/>
      <c r="AF249" s="124"/>
      <c r="AG249" s="120"/>
      <c r="AH249" s="132"/>
      <c r="AI249" s="23"/>
      <c r="AJ249" s="23"/>
      <c r="AK249" s="23"/>
      <c r="AL249" s="120"/>
      <c r="AM249" s="11"/>
      <c r="AN249" s="23"/>
      <c r="AO249" s="126"/>
      <c r="AP249" s="11"/>
      <c r="AQ249" s="58"/>
      <c r="AR249" s="87"/>
    </row>
    <row r="250" spans="1:44" ht="12.75" customHeight="1">
      <c r="A250" s="116"/>
      <c r="B250" s="117"/>
      <c r="C250" s="22"/>
      <c r="D250" s="22"/>
      <c r="E250" s="23"/>
      <c r="F250" s="23"/>
      <c r="G250" s="23"/>
      <c r="H250" s="117"/>
      <c r="I250" s="25"/>
      <c r="J250" s="128"/>
      <c r="K250" s="119"/>
      <c r="L250" s="23"/>
      <c r="M250" s="23"/>
      <c r="N250" s="23"/>
      <c r="O250" s="128"/>
      <c r="P250" s="121"/>
      <c r="Q250" s="129"/>
      <c r="R250" s="129"/>
      <c r="S250" s="23"/>
      <c r="T250" s="128"/>
      <c r="U250" s="119"/>
      <c r="V250" s="23"/>
      <c r="W250" s="23"/>
      <c r="X250" s="11"/>
      <c r="Y250" s="130"/>
      <c r="Z250" s="131"/>
      <c r="AA250" s="23"/>
      <c r="AB250" s="23"/>
      <c r="AC250" s="23"/>
      <c r="AD250" s="11"/>
      <c r="AE250" s="11"/>
      <c r="AF250" s="124"/>
      <c r="AG250" s="120"/>
      <c r="AH250" s="132"/>
      <c r="AI250" s="23"/>
      <c r="AJ250" s="23"/>
      <c r="AK250" s="23"/>
      <c r="AL250" s="120"/>
      <c r="AM250" s="11"/>
      <c r="AN250" s="23"/>
      <c r="AO250" s="126"/>
      <c r="AP250" s="11"/>
      <c r="AQ250" s="58"/>
      <c r="AR250" s="87"/>
    </row>
    <row r="251" spans="1:44" ht="12.75" customHeight="1">
      <c r="A251" s="116"/>
      <c r="B251" s="117"/>
      <c r="C251" s="22"/>
      <c r="D251" s="22"/>
      <c r="E251" s="23"/>
      <c r="F251" s="23"/>
      <c r="G251" s="23"/>
      <c r="H251" s="117"/>
      <c r="I251" s="25"/>
      <c r="J251" s="128"/>
      <c r="K251" s="119"/>
      <c r="L251" s="23"/>
      <c r="M251" s="23"/>
      <c r="N251" s="23"/>
      <c r="O251" s="128"/>
      <c r="P251" s="121"/>
      <c r="Q251" s="129"/>
      <c r="R251" s="129"/>
      <c r="S251" s="23"/>
      <c r="T251" s="128"/>
      <c r="U251" s="119"/>
      <c r="V251" s="23"/>
      <c r="W251" s="23"/>
      <c r="X251" s="11"/>
      <c r="Y251" s="130"/>
      <c r="Z251" s="131"/>
      <c r="AA251" s="23"/>
      <c r="AB251" s="23"/>
      <c r="AC251" s="23"/>
      <c r="AD251" s="11"/>
      <c r="AE251" s="11"/>
      <c r="AF251" s="124"/>
      <c r="AG251" s="120"/>
      <c r="AH251" s="132"/>
      <c r="AI251" s="23"/>
      <c r="AJ251" s="23"/>
      <c r="AK251" s="23"/>
      <c r="AL251" s="120"/>
      <c r="AM251" s="11"/>
      <c r="AN251" s="23"/>
      <c r="AO251" s="126"/>
      <c r="AP251" s="11"/>
      <c r="AQ251" s="58"/>
      <c r="AR251" s="87"/>
    </row>
    <row r="252" spans="1:44" ht="12.75" customHeight="1">
      <c r="A252" s="116"/>
      <c r="B252" s="117"/>
      <c r="C252" s="22"/>
      <c r="D252" s="22"/>
      <c r="E252" s="23"/>
      <c r="F252" s="23"/>
      <c r="G252" s="23"/>
      <c r="H252" s="117"/>
      <c r="I252" s="25"/>
      <c r="J252" s="128"/>
      <c r="K252" s="119"/>
      <c r="L252" s="23"/>
      <c r="M252" s="23"/>
      <c r="N252" s="23"/>
      <c r="O252" s="128"/>
      <c r="P252" s="121"/>
      <c r="Q252" s="129"/>
      <c r="R252" s="129"/>
      <c r="S252" s="23"/>
      <c r="T252" s="128"/>
      <c r="U252" s="119"/>
      <c r="V252" s="23"/>
      <c r="W252" s="23"/>
      <c r="X252" s="11"/>
      <c r="Y252" s="130"/>
      <c r="Z252" s="131"/>
      <c r="AA252" s="23"/>
      <c r="AB252" s="23"/>
      <c r="AC252" s="23"/>
      <c r="AD252" s="11"/>
      <c r="AE252" s="11"/>
      <c r="AF252" s="124"/>
      <c r="AG252" s="120"/>
      <c r="AH252" s="132"/>
      <c r="AI252" s="23"/>
      <c r="AJ252" s="23"/>
      <c r="AK252" s="23"/>
      <c r="AL252" s="120"/>
      <c r="AM252" s="11"/>
      <c r="AN252" s="23"/>
      <c r="AO252" s="126"/>
      <c r="AP252" s="11"/>
      <c r="AQ252" s="58"/>
      <c r="AR252" s="87"/>
    </row>
    <row r="253" spans="1:44" ht="12.75" customHeight="1">
      <c r="A253" s="116"/>
      <c r="B253" s="117"/>
      <c r="C253" s="22"/>
      <c r="D253" s="22"/>
      <c r="E253" s="23"/>
      <c r="F253" s="23"/>
      <c r="G253" s="23"/>
      <c r="H253" s="117"/>
      <c r="I253" s="25"/>
      <c r="J253" s="128"/>
      <c r="K253" s="119"/>
      <c r="L253" s="23"/>
      <c r="M253" s="23"/>
      <c r="N253" s="23"/>
      <c r="O253" s="128"/>
      <c r="P253" s="121"/>
      <c r="Q253" s="129"/>
      <c r="R253" s="129"/>
      <c r="S253" s="23"/>
      <c r="T253" s="128"/>
      <c r="U253" s="119"/>
      <c r="V253" s="23"/>
      <c r="W253" s="23"/>
      <c r="X253" s="11"/>
      <c r="Y253" s="130"/>
      <c r="Z253" s="131"/>
      <c r="AA253" s="23"/>
      <c r="AB253" s="23"/>
      <c r="AC253" s="23"/>
      <c r="AD253" s="11"/>
      <c r="AE253" s="11"/>
      <c r="AF253" s="124"/>
      <c r="AG253" s="120"/>
      <c r="AH253" s="132"/>
      <c r="AI253" s="23"/>
      <c r="AJ253" s="23"/>
      <c r="AK253" s="23"/>
      <c r="AL253" s="120"/>
      <c r="AM253" s="11"/>
      <c r="AN253" s="23"/>
      <c r="AO253" s="126"/>
      <c r="AP253" s="11"/>
      <c r="AQ253" s="58"/>
      <c r="AR253" s="87"/>
    </row>
    <row r="254" spans="1:44" ht="12.75" customHeight="1">
      <c r="A254" s="116"/>
      <c r="B254" s="117"/>
      <c r="C254" s="22"/>
      <c r="D254" s="22"/>
      <c r="E254" s="23"/>
      <c r="F254" s="23"/>
      <c r="G254" s="23"/>
      <c r="H254" s="117"/>
      <c r="I254" s="25"/>
      <c r="J254" s="128"/>
      <c r="K254" s="119"/>
      <c r="L254" s="23"/>
      <c r="M254" s="23"/>
      <c r="N254" s="23"/>
      <c r="O254" s="128"/>
      <c r="P254" s="121"/>
      <c r="Q254" s="129"/>
      <c r="R254" s="129"/>
      <c r="S254" s="23"/>
      <c r="T254" s="128"/>
      <c r="U254" s="119"/>
      <c r="V254" s="23"/>
      <c r="W254" s="23"/>
      <c r="X254" s="11"/>
      <c r="Y254" s="130"/>
      <c r="Z254" s="131"/>
      <c r="AA254" s="23"/>
      <c r="AB254" s="23"/>
      <c r="AC254" s="23"/>
      <c r="AD254" s="11"/>
      <c r="AE254" s="11"/>
      <c r="AF254" s="124"/>
      <c r="AG254" s="120"/>
      <c r="AH254" s="132"/>
      <c r="AI254" s="23"/>
      <c r="AJ254" s="23"/>
      <c r="AK254" s="23"/>
      <c r="AL254" s="120"/>
      <c r="AM254" s="11"/>
      <c r="AN254" s="23"/>
      <c r="AO254" s="126"/>
      <c r="AP254" s="11"/>
      <c r="AQ254" s="58"/>
      <c r="AR254" s="87"/>
    </row>
    <row r="255" spans="1:44" ht="12.75" customHeight="1">
      <c r="A255" s="116"/>
      <c r="B255" s="117"/>
      <c r="C255" s="22"/>
      <c r="D255" s="22"/>
      <c r="E255" s="23"/>
      <c r="F255" s="23"/>
      <c r="G255" s="23"/>
      <c r="H255" s="117"/>
      <c r="I255" s="25"/>
      <c r="J255" s="128"/>
      <c r="K255" s="119"/>
      <c r="L255" s="23"/>
      <c r="M255" s="23"/>
      <c r="N255" s="23"/>
      <c r="O255" s="128"/>
      <c r="P255" s="121"/>
      <c r="Q255" s="129"/>
      <c r="R255" s="129"/>
      <c r="S255" s="23"/>
      <c r="T255" s="128"/>
      <c r="U255" s="119"/>
      <c r="V255" s="23"/>
      <c r="W255" s="23"/>
      <c r="X255" s="11"/>
      <c r="Y255" s="130"/>
      <c r="Z255" s="131"/>
      <c r="AA255" s="23"/>
      <c r="AB255" s="23"/>
      <c r="AC255" s="23"/>
      <c r="AD255" s="11"/>
      <c r="AE255" s="11"/>
      <c r="AF255" s="124"/>
      <c r="AG255" s="120"/>
      <c r="AH255" s="132"/>
      <c r="AI255" s="23"/>
      <c r="AJ255" s="23"/>
      <c r="AK255" s="23"/>
      <c r="AL255" s="120"/>
      <c r="AM255" s="11"/>
      <c r="AN255" s="23"/>
      <c r="AO255" s="126"/>
      <c r="AP255" s="11"/>
      <c r="AQ255" s="58"/>
      <c r="AR255" s="87"/>
    </row>
    <row r="256" spans="1:44" ht="12.75" customHeight="1">
      <c r="A256" s="116"/>
      <c r="B256" s="117"/>
      <c r="C256" s="22"/>
      <c r="D256" s="22"/>
      <c r="E256" s="23"/>
      <c r="F256" s="23"/>
      <c r="G256" s="23"/>
      <c r="H256" s="117"/>
      <c r="I256" s="25"/>
      <c r="J256" s="128"/>
      <c r="K256" s="119"/>
      <c r="L256" s="23"/>
      <c r="M256" s="23"/>
      <c r="N256" s="23"/>
      <c r="O256" s="128"/>
      <c r="P256" s="121"/>
      <c r="Q256" s="129"/>
      <c r="R256" s="129"/>
      <c r="S256" s="23"/>
      <c r="T256" s="128"/>
      <c r="U256" s="119"/>
      <c r="V256" s="23"/>
      <c r="W256" s="23"/>
      <c r="X256" s="11"/>
      <c r="Y256" s="130"/>
      <c r="Z256" s="131"/>
      <c r="AA256" s="23"/>
      <c r="AB256" s="23"/>
      <c r="AC256" s="23"/>
      <c r="AD256" s="11"/>
      <c r="AE256" s="11"/>
      <c r="AF256" s="124"/>
      <c r="AG256" s="120"/>
      <c r="AH256" s="132"/>
      <c r="AI256" s="23"/>
      <c r="AJ256" s="23"/>
      <c r="AK256" s="23"/>
      <c r="AL256" s="120"/>
      <c r="AM256" s="11"/>
      <c r="AN256" s="23"/>
      <c r="AO256" s="126"/>
      <c r="AP256" s="11"/>
      <c r="AQ256" s="58"/>
      <c r="AR256" s="87"/>
    </row>
    <row r="257" spans="1:44" ht="12.75" customHeight="1">
      <c r="A257" s="116"/>
      <c r="B257" s="117"/>
      <c r="C257" s="22"/>
      <c r="D257" s="22"/>
      <c r="E257" s="23"/>
      <c r="F257" s="23"/>
      <c r="G257" s="23"/>
      <c r="H257" s="117"/>
      <c r="I257" s="25"/>
      <c r="J257" s="128"/>
      <c r="K257" s="119"/>
      <c r="L257" s="23"/>
      <c r="M257" s="23"/>
      <c r="N257" s="23"/>
      <c r="O257" s="128"/>
      <c r="P257" s="121"/>
      <c r="Q257" s="129"/>
      <c r="R257" s="129"/>
      <c r="S257" s="23"/>
      <c r="T257" s="128"/>
      <c r="U257" s="119"/>
      <c r="V257" s="23"/>
      <c r="W257" s="23"/>
      <c r="X257" s="11"/>
      <c r="Y257" s="130"/>
      <c r="Z257" s="131"/>
      <c r="AA257" s="23"/>
      <c r="AB257" s="23"/>
      <c r="AC257" s="23"/>
      <c r="AD257" s="11"/>
      <c r="AE257" s="11"/>
      <c r="AF257" s="124"/>
      <c r="AG257" s="120"/>
      <c r="AH257" s="132"/>
      <c r="AI257" s="23"/>
      <c r="AJ257" s="23"/>
      <c r="AK257" s="23"/>
      <c r="AL257" s="120"/>
      <c r="AM257" s="11"/>
      <c r="AN257" s="23"/>
      <c r="AO257" s="126"/>
      <c r="AP257" s="11"/>
      <c r="AQ257" s="58"/>
      <c r="AR257" s="87"/>
    </row>
    <row r="258" spans="1:44" ht="12.75" customHeight="1">
      <c r="A258" s="116"/>
      <c r="B258" s="117"/>
      <c r="C258" s="22"/>
      <c r="D258" s="22"/>
      <c r="E258" s="23"/>
      <c r="F258" s="23"/>
      <c r="G258" s="23"/>
      <c r="H258" s="117"/>
      <c r="I258" s="25"/>
      <c r="J258" s="128"/>
      <c r="K258" s="119"/>
      <c r="L258" s="23"/>
      <c r="M258" s="23"/>
      <c r="N258" s="23"/>
      <c r="O258" s="128"/>
      <c r="P258" s="121"/>
      <c r="Q258" s="129"/>
      <c r="R258" s="129"/>
      <c r="S258" s="23"/>
      <c r="T258" s="128"/>
      <c r="U258" s="119"/>
      <c r="V258" s="23"/>
      <c r="W258" s="23"/>
      <c r="X258" s="11"/>
      <c r="Y258" s="130"/>
      <c r="Z258" s="131"/>
      <c r="AA258" s="23"/>
      <c r="AB258" s="23"/>
      <c r="AC258" s="23"/>
      <c r="AD258" s="11"/>
      <c r="AE258" s="11"/>
      <c r="AF258" s="124"/>
      <c r="AG258" s="120"/>
      <c r="AH258" s="132"/>
      <c r="AI258" s="23"/>
      <c r="AJ258" s="23"/>
      <c r="AK258" s="23"/>
      <c r="AL258" s="120"/>
      <c r="AM258" s="11"/>
      <c r="AN258" s="23"/>
      <c r="AO258" s="126"/>
      <c r="AP258" s="11"/>
      <c r="AQ258" s="58"/>
      <c r="AR258" s="87"/>
    </row>
    <row r="259" spans="1:44" ht="12.75" customHeight="1">
      <c r="A259" s="116"/>
      <c r="B259" s="117"/>
      <c r="C259" s="22"/>
      <c r="D259" s="22"/>
      <c r="E259" s="23"/>
      <c r="F259" s="23"/>
      <c r="G259" s="23"/>
      <c r="H259" s="117"/>
      <c r="I259" s="25"/>
      <c r="J259" s="128"/>
      <c r="K259" s="119"/>
      <c r="L259" s="23"/>
      <c r="M259" s="23"/>
      <c r="N259" s="23"/>
      <c r="O259" s="128"/>
      <c r="P259" s="121"/>
      <c r="Q259" s="129"/>
      <c r="R259" s="129"/>
      <c r="S259" s="23"/>
      <c r="T259" s="128"/>
      <c r="U259" s="119"/>
      <c r="V259" s="23"/>
      <c r="W259" s="23"/>
      <c r="X259" s="11"/>
      <c r="Y259" s="130"/>
      <c r="Z259" s="131"/>
      <c r="AA259" s="23"/>
      <c r="AB259" s="23"/>
      <c r="AC259" s="23"/>
      <c r="AD259" s="11"/>
      <c r="AE259" s="11"/>
      <c r="AF259" s="124"/>
      <c r="AG259" s="120"/>
      <c r="AH259" s="132"/>
      <c r="AI259" s="23"/>
      <c r="AJ259" s="23"/>
      <c r="AK259" s="23"/>
      <c r="AL259" s="120"/>
      <c r="AM259" s="11"/>
      <c r="AN259" s="23"/>
      <c r="AO259" s="126"/>
      <c r="AP259" s="11"/>
      <c r="AQ259" s="58"/>
      <c r="AR259" s="87"/>
    </row>
    <row r="260" spans="1:44" ht="12.75" customHeight="1">
      <c r="A260" s="116"/>
      <c r="B260" s="117"/>
      <c r="C260" s="22"/>
      <c r="D260" s="22"/>
      <c r="E260" s="23"/>
      <c r="F260" s="23"/>
      <c r="G260" s="23"/>
      <c r="H260" s="117"/>
      <c r="I260" s="25"/>
      <c r="J260" s="128"/>
      <c r="K260" s="119"/>
      <c r="L260" s="23"/>
      <c r="M260" s="23"/>
      <c r="N260" s="23"/>
      <c r="O260" s="128"/>
      <c r="P260" s="121"/>
      <c r="Q260" s="129"/>
      <c r="R260" s="129"/>
      <c r="S260" s="23"/>
      <c r="T260" s="128"/>
      <c r="U260" s="119"/>
      <c r="V260" s="23"/>
      <c r="W260" s="23"/>
      <c r="X260" s="11"/>
      <c r="Y260" s="130"/>
      <c r="Z260" s="131"/>
      <c r="AA260" s="23"/>
      <c r="AB260" s="23"/>
      <c r="AC260" s="23"/>
      <c r="AD260" s="11"/>
      <c r="AE260" s="11"/>
      <c r="AF260" s="124"/>
      <c r="AG260" s="120"/>
      <c r="AH260" s="132"/>
      <c r="AI260" s="23"/>
      <c r="AJ260" s="23"/>
      <c r="AK260" s="23"/>
      <c r="AL260" s="120"/>
      <c r="AM260" s="11"/>
      <c r="AN260" s="23"/>
      <c r="AO260" s="126"/>
      <c r="AP260" s="11"/>
      <c r="AQ260" s="58"/>
      <c r="AR260" s="87"/>
    </row>
    <row r="261" spans="1:44" ht="12.75" customHeight="1">
      <c r="A261" s="116"/>
      <c r="B261" s="117"/>
      <c r="C261" s="22"/>
      <c r="D261" s="22"/>
      <c r="E261" s="23"/>
      <c r="F261" s="23"/>
      <c r="G261" s="23"/>
      <c r="H261" s="117"/>
      <c r="I261" s="25"/>
      <c r="J261" s="128"/>
      <c r="K261" s="119"/>
      <c r="L261" s="23"/>
      <c r="M261" s="23"/>
      <c r="N261" s="23"/>
      <c r="O261" s="128"/>
      <c r="P261" s="121"/>
      <c r="Q261" s="129"/>
      <c r="R261" s="129"/>
      <c r="S261" s="23"/>
      <c r="T261" s="128"/>
      <c r="U261" s="119"/>
      <c r="V261" s="23"/>
      <c r="W261" s="23"/>
      <c r="X261" s="11"/>
      <c r="Y261" s="130"/>
      <c r="Z261" s="131"/>
      <c r="AA261" s="23"/>
      <c r="AB261" s="23"/>
      <c r="AC261" s="23"/>
      <c r="AD261" s="11"/>
      <c r="AE261" s="11"/>
      <c r="AF261" s="124"/>
      <c r="AG261" s="120"/>
      <c r="AH261" s="132"/>
      <c r="AI261" s="23"/>
      <c r="AJ261" s="23"/>
      <c r="AK261" s="23"/>
      <c r="AL261" s="120"/>
      <c r="AM261" s="11"/>
      <c r="AN261" s="23"/>
      <c r="AO261" s="126"/>
      <c r="AP261" s="11"/>
      <c r="AQ261" s="58"/>
      <c r="AR261" s="87"/>
    </row>
    <row r="262" spans="1:44" ht="12.75" customHeight="1">
      <c r="A262" s="116"/>
      <c r="B262" s="117"/>
      <c r="C262" s="22"/>
      <c r="D262" s="22"/>
      <c r="E262" s="23"/>
      <c r="F262" s="23"/>
      <c r="G262" s="23"/>
      <c r="H262" s="117"/>
      <c r="I262" s="25"/>
      <c r="J262" s="128"/>
      <c r="K262" s="119"/>
      <c r="L262" s="23"/>
      <c r="M262" s="23"/>
      <c r="N262" s="23"/>
      <c r="O262" s="128"/>
      <c r="P262" s="121"/>
      <c r="Q262" s="129"/>
      <c r="R262" s="129"/>
      <c r="S262" s="23"/>
      <c r="T262" s="128"/>
      <c r="U262" s="119"/>
      <c r="V262" s="23"/>
      <c r="W262" s="23"/>
      <c r="X262" s="11"/>
      <c r="Y262" s="130"/>
      <c r="Z262" s="131"/>
      <c r="AA262" s="23"/>
      <c r="AB262" s="23"/>
      <c r="AC262" s="23"/>
      <c r="AD262" s="11"/>
      <c r="AE262" s="11"/>
      <c r="AF262" s="124"/>
      <c r="AG262" s="120"/>
      <c r="AH262" s="132"/>
      <c r="AI262" s="23"/>
      <c r="AJ262" s="23"/>
      <c r="AK262" s="23"/>
      <c r="AL262" s="120"/>
      <c r="AM262" s="11"/>
      <c r="AN262" s="23"/>
      <c r="AO262" s="126"/>
      <c r="AP262" s="11"/>
      <c r="AQ262" s="58"/>
      <c r="AR262" s="87"/>
    </row>
    <row r="263" spans="1:44" ht="12.75" customHeight="1">
      <c r="A263" s="116"/>
      <c r="B263" s="117"/>
      <c r="C263" s="22"/>
      <c r="D263" s="22"/>
      <c r="E263" s="23"/>
      <c r="F263" s="23"/>
      <c r="G263" s="23"/>
      <c r="H263" s="117"/>
      <c r="I263" s="25"/>
      <c r="J263" s="128"/>
      <c r="K263" s="119"/>
      <c r="L263" s="23"/>
      <c r="M263" s="23"/>
      <c r="N263" s="23"/>
      <c r="O263" s="128"/>
      <c r="P263" s="121"/>
      <c r="Q263" s="129"/>
      <c r="R263" s="129"/>
      <c r="S263" s="23"/>
      <c r="T263" s="128"/>
      <c r="U263" s="119"/>
      <c r="V263" s="23"/>
      <c r="W263" s="23"/>
      <c r="X263" s="11"/>
      <c r="Y263" s="130"/>
      <c r="Z263" s="131"/>
      <c r="AA263" s="23"/>
      <c r="AB263" s="23"/>
      <c r="AC263" s="23"/>
      <c r="AD263" s="11"/>
      <c r="AE263" s="11"/>
      <c r="AF263" s="124"/>
      <c r="AG263" s="120"/>
      <c r="AH263" s="132"/>
      <c r="AI263" s="23"/>
      <c r="AJ263" s="23"/>
      <c r="AK263" s="23"/>
      <c r="AL263" s="120"/>
      <c r="AM263" s="11"/>
      <c r="AN263" s="23"/>
      <c r="AO263" s="126"/>
      <c r="AP263" s="11"/>
      <c r="AQ263" s="58"/>
      <c r="AR263" s="87"/>
    </row>
    <row r="264" spans="1:44" ht="12.75" customHeight="1">
      <c r="A264" s="116"/>
      <c r="B264" s="117"/>
      <c r="C264" s="22"/>
      <c r="D264" s="22"/>
      <c r="E264" s="23"/>
      <c r="F264" s="23"/>
      <c r="G264" s="23"/>
      <c r="H264" s="117"/>
      <c r="I264" s="25"/>
      <c r="J264" s="128"/>
      <c r="K264" s="119"/>
      <c r="L264" s="23"/>
      <c r="M264" s="23"/>
      <c r="N264" s="23"/>
      <c r="O264" s="128"/>
      <c r="P264" s="121"/>
      <c r="Q264" s="129"/>
      <c r="R264" s="129"/>
      <c r="S264" s="23"/>
      <c r="T264" s="128"/>
      <c r="U264" s="119"/>
      <c r="V264" s="23"/>
      <c r="W264" s="23"/>
      <c r="X264" s="11"/>
      <c r="Y264" s="130"/>
      <c r="Z264" s="131"/>
      <c r="AA264" s="23"/>
      <c r="AB264" s="23"/>
      <c r="AC264" s="23"/>
      <c r="AD264" s="11"/>
      <c r="AE264" s="11"/>
      <c r="AF264" s="124"/>
      <c r="AG264" s="120"/>
      <c r="AH264" s="132"/>
      <c r="AI264" s="23"/>
      <c r="AJ264" s="23"/>
      <c r="AK264" s="23"/>
      <c r="AL264" s="120"/>
      <c r="AM264" s="11"/>
      <c r="AN264" s="23"/>
      <c r="AO264" s="126"/>
      <c r="AP264" s="11"/>
      <c r="AQ264" s="58"/>
      <c r="AR264" s="87"/>
    </row>
    <row r="265" spans="1:44" ht="12.75" customHeight="1">
      <c r="A265" s="116"/>
      <c r="B265" s="117"/>
      <c r="C265" s="22"/>
      <c r="D265" s="22"/>
      <c r="E265" s="23"/>
      <c r="F265" s="23"/>
      <c r="G265" s="23"/>
      <c r="H265" s="117"/>
      <c r="I265" s="25"/>
      <c r="J265" s="128"/>
      <c r="K265" s="119"/>
      <c r="L265" s="23"/>
      <c r="M265" s="23"/>
      <c r="N265" s="23"/>
      <c r="O265" s="128"/>
      <c r="P265" s="121"/>
      <c r="Q265" s="129"/>
      <c r="R265" s="129"/>
      <c r="S265" s="23"/>
      <c r="T265" s="128"/>
      <c r="U265" s="119"/>
      <c r="V265" s="23"/>
      <c r="W265" s="23"/>
      <c r="X265" s="11"/>
      <c r="Y265" s="130"/>
      <c r="Z265" s="131"/>
      <c r="AA265" s="23"/>
      <c r="AB265" s="23"/>
      <c r="AC265" s="23"/>
      <c r="AD265" s="11"/>
      <c r="AE265" s="11"/>
      <c r="AF265" s="124"/>
      <c r="AG265" s="120"/>
      <c r="AH265" s="132"/>
      <c r="AI265" s="23"/>
      <c r="AJ265" s="23"/>
      <c r="AK265" s="23"/>
      <c r="AL265" s="120"/>
      <c r="AM265" s="11"/>
      <c r="AN265" s="23"/>
      <c r="AO265" s="126"/>
      <c r="AP265" s="11"/>
      <c r="AQ265" s="58"/>
      <c r="AR265" s="87"/>
    </row>
    <row r="266" spans="1:44" ht="12.75" customHeight="1">
      <c r="A266" s="116"/>
      <c r="B266" s="117"/>
      <c r="C266" s="22"/>
      <c r="D266" s="22"/>
      <c r="E266" s="23"/>
      <c r="F266" s="23"/>
      <c r="G266" s="23"/>
      <c r="H266" s="117"/>
      <c r="I266" s="25"/>
      <c r="J266" s="128"/>
      <c r="K266" s="119"/>
      <c r="L266" s="23"/>
      <c r="M266" s="23"/>
      <c r="N266" s="23"/>
      <c r="O266" s="128"/>
      <c r="P266" s="121"/>
      <c r="Q266" s="129"/>
      <c r="R266" s="129"/>
      <c r="S266" s="23"/>
      <c r="T266" s="128"/>
      <c r="U266" s="119"/>
      <c r="V266" s="23"/>
      <c r="W266" s="23"/>
      <c r="X266" s="11"/>
      <c r="Y266" s="130"/>
      <c r="Z266" s="131"/>
      <c r="AA266" s="23"/>
      <c r="AB266" s="23"/>
      <c r="AC266" s="23"/>
      <c r="AD266" s="11"/>
      <c r="AE266" s="11"/>
      <c r="AF266" s="124"/>
      <c r="AG266" s="120"/>
      <c r="AH266" s="132"/>
      <c r="AI266" s="23"/>
      <c r="AJ266" s="23"/>
      <c r="AK266" s="23"/>
      <c r="AL266" s="120"/>
      <c r="AM266" s="11"/>
      <c r="AN266" s="23"/>
      <c r="AO266" s="126"/>
      <c r="AP266" s="11"/>
      <c r="AQ266" s="58"/>
      <c r="AR266" s="87"/>
    </row>
    <row r="267" spans="1:44" ht="12.75" customHeight="1">
      <c r="A267" s="116"/>
      <c r="B267" s="117"/>
      <c r="C267" s="22"/>
      <c r="D267" s="22"/>
      <c r="E267" s="23"/>
      <c r="F267" s="23"/>
      <c r="G267" s="23"/>
      <c r="H267" s="117"/>
      <c r="I267" s="25"/>
      <c r="J267" s="128"/>
      <c r="K267" s="119"/>
      <c r="L267" s="23"/>
      <c r="M267" s="23"/>
      <c r="N267" s="23"/>
      <c r="O267" s="128"/>
      <c r="P267" s="121"/>
      <c r="Q267" s="129"/>
      <c r="R267" s="129"/>
      <c r="S267" s="23"/>
      <c r="T267" s="128"/>
      <c r="U267" s="119"/>
      <c r="V267" s="23"/>
      <c r="W267" s="23"/>
      <c r="X267" s="11"/>
      <c r="Y267" s="130"/>
      <c r="Z267" s="131"/>
      <c r="AA267" s="23"/>
      <c r="AB267" s="23"/>
      <c r="AC267" s="23"/>
      <c r="AD267" s="11"/>
      <c r="AE267" s="11"/>
      <c r="AF267" s="124"/>
      <c r="AG267" s="120"/>
      <c r="AH267" s="132"/>
      <c r="AI267" s="23"/>
      <c r="AJ267" s="23"/>
      <c r="AK267" s="23"/>
      <c r="AL267" s="120"/>
      <c r="AM267" s="11"/>
      <c r="AN267" s="23"/>
      <c r="AO267" s="126"/>
      <c r="AP267" s="11"/>
      <c r="AQ267" s="58"/>
      <c r="AR267" s="87"/>
    </row>
    <row r="268" spans="1:44" ht="12.75" customHeight="1">
      <c r="A268" s="116"/>
      <c r="B268" s="117"/>
      <c r="C268" s="22"/>
      <c r="D268" s="22"/>
      <c r="E268" s="23"/>
      <c r="F268" s="23"/>
      <c r="G268" s="23"/>
      <c r="H268" s="117"/>
      <c r="I268" s="25"/>
      <c r="J268" s="128"/>
      <c r="K268" s="119"/>
      <c r="L268" s="23"/>
      <c r="M268" s="23"/>
      <c r="N268" s="23"/>
      <c r="O268" s="128"/>
      <c r="P268" s="121"/>
      <c r="Q268" s="129"/>
      <c r="R268" s="129"/>
      <c r="S268" s="23"/>
      <c r="T268" s="128"/>
      <c r="U268" s="119"/>
      <c r="V268" s="23"/>
      <c r="W268" s="23"/>
      <c r="X268" s="11"/>
      <c r="Y268" s="130"/>
      <c r="Z268" s="131"/>
      <c r="AA268" s="23"/>
      <c r="AB268" s="23"/>
      <c r="AC268" s="23"/>
      <c r="AD268" s="11"/>
      <c r="AE268" s="11"/>
      <c r="AF268" s="124"/>
      <c r="AG268" s="120"/>
      <c r="AH268" s="132"/>
      <c r="AI268" s="23"/>
      <c r="AJ268" s="23"/>
      <c r="AK268" s="23"/>
      <c r="AL268" s="120"/>
      <c r="AM268" s="11"/>
      <c r="AN268" s="23"/>
      <c r="AO268" s="126"/>
      <c r="AP268" s="11"/>
      <c r="AQ268" s="58"/>
      <c r="AR268" s="87"/>
    </row>
    <row r="269" spans="1:44" ht="12.75" customHeight="1">
      <c r="A269" s="116"/>
      <c r="B269" s="117"/>
      <c r="C269" s="22"/>
      <c r="D269" s="22"/>
      <c r="E269" s="23"/>
      <c r="F269" s="23"/>
      <c r="G269" s="23"/>
      <c r="H269" s="117"/>
      <c r="I269" s="25"/>
      <c r="J269" s="128"/>
      <c r="K269" s="119"/>
      <c r="L269" s="23"/>
      <c r="M269" s="23"/>
      <c r="N269" s="23"/>
      <c r="O269" s="128"/>
      <c r="P269" s="121"/>
      <c r="Q269" s="129"/>
      <c r="R269" s="129"/>
      <c r="S269" s="23"/>
      <c r="T269" s="128"/>
      <c r="U269" s="119"/>
      <c r="V269" s="23"/>
      <c r="W269" s="23"/>
      <c r="X269" s="11"/>
      <c r="Y269" s="130"/>
      <c r="Z269" s="131"/>
      <c r="AA269" s="23"/>
      <c r="AB269" s="23"/>
      <c r="AC269" s="23"/>
      <c r="AD269" s="11"/>
      <c r="AE269" s="11"/>
      <c r="AF269" s="124"/>
      <c r="AG269" s="120"/>
      <c r="AH269" s="132"/>
      <c r="AI269" s="23"/>
      <c r="AJ269" s="23"/>
      <c r="AK269" s="23"/>
      <c r="AL269" s="120"/>
      <c r="AM269" s="11"/>
      <c r="AN269" s="23"/>
      <c r="AO269" s="126"/>
      <c r="AP269" s="11"/>
      <c r="AQ269" s="58"/>
      <c r="AR269" s="87"/>
    </row>
    <row r="270" spans="1:44" ht="12.75" customHeight="1">
      <c r="A270" s="116"/>
      <c r="B270" s="117"/>
      <c r="C270" s="22"/>
      <c r="D270" s="22"/>
      <c r="E270" s="23"/>
      <c r="F270" s="23"/>
      <c r="G270" s="23"/>
      <c r="H270" s="117"/>
      <c r="I270" s="25"/>
      <c r="J270" s="128"/>
      <c r="K270" s="119"/>
      <c r="L270" s="23"/>
      <c r="M270" s="23"/>
      <c r="N270" s="23"/>
      <c r="O270" s="128"/>
      <c r="P270" s="121"/>
      <c r="Q270" s="129"/>
      <c r="R270" s="129"/>
      <c r="S270" s="23"/>
      <c r="T270" s="128"/>
      <c r="U270" s="119"/>
      <c r="V270" s="23"/>
      <c r="W270" s="23"/>
      <c r="X270" s="11"/>
      <c r="Y270" s="130"/>
      <c r="Z270" s="131"/>
      <c r="AA270" s="23"/>
      <c r="AB270" s="23"/>
      <c r="AC270" s="23"/>
      <c r="AD270" s="11"/>
      <c r="AE270" s="11"/>
      <c r="AF270" s="124"/>
      <c r="AG270" s="120"/>
      <c r="AH270" s="132"/>
      <c r="AI270" s="23"/>
      <c r="AJ270" s="23"/>
      <c r="AK270" s="23"/>
      <c r="AL270" s="120"/>
      <c r="AM270" s="11"/>
      <c r="AN270" s="23"/>
      <c r="AO270" s="126"/>
      <c r="AP270" s="11"/>
      <c r="AQ270" s="58"/>
      <c r="AR270" s="87"/>
    </row>
    <row r="271" spans="1:44" ht="12.75" customHeight="1">
      <c r="A271" s="116"/>
      <c r="B271" s="117"/>
      <c r="C271" s="22"/>
      <c r="D271" s="22"/>
      <c r="E271" s="23"/>
      <c r="F271" s="23"/>
      <c r="G271" s="23"/>
      <c r="H271" s="117"/>
      <c r="I271" s="25"/>
      <c r="J271" s="128"/>
      <c r="K271" s="119"/>
      <c r="L271" s="23"/>
      <c r="M271" s="23"/>
      <c r="N271" s="23"/>
      <c r="O271" s="128"/>
      <c r="P271" s="121"/>
      <c r="Q271" s="129"/>
      <c r="R271" s="129"/>
      <c r="S271" s="23"/>
      <c r="T271" s="128"/>
      <c r="U271" s="119"/>
      <c r="V271" s="23"/>
      <c r="W271" s="23"/>
      <c r="X271" s="11"/>
      <c r="Y271" s="130"/>
      <c r="Z271" s="131"/>
      <c r="AA271" s="23"/>
      <c r="AB271" s="23"/>
      <c r="AC271" s="23"/>
      <c r="AD271" s="11"/>
      <c r="AE271" s="11"/>
      <c r="AF271" s="124"/>
      <c r="AG271" s="120"/>
      <c r="AH271" s="132"/>
      <c r="AI271" s="23"/>
      <c r="AJ271" s="23"/>
      <c r="AK271" s="23"/>
      <c r="AL271" s="120"/>
      <c r="AM271" s="11"/>
      <c r="AN271" s="23"/>
      <c r="AO271" s="126"/>
      <c r="AP271" s="11"/>
      <c r="AQ271" s="58"/>
      <c r="AR271" s="87"/>
    </row>
    <row r="272" spans="1:44" ht="12.75" customHeight="1">
      <c r="A272" s="116"/>
      <c r="B272" s="117"/>
      <c r="C272" s="22"/>
      <c r="D272" s="22"/>
      <c r="E272" s="23"/>
      <c r="F272" s="23"/>
      <c r="G272" s="23"/>
      <c r="H272" s="117"/>
      <c r="I272" s="25"/>
      <c r="J272" s="128"/>
      <c r="K272" s="119"/>
      <c r="L272" s="23"/>
      <c r="M272" s="23"/>
      <c r="N272" s="23"/>
      <c r="O272" s="128"/>
      <c r="P272" s="121"/>
      <c r="Q272" s="129"/>
      <c r="R272" s="129"/>
      <c r="S272" s="23"/>
      <c r="T272" s="128"/>
      <c r="U272" s="119"/>
      <c r="V272" s="23"/>
      <c r="W272" s="23"/>
      <c r="X272" s="11"/>
      <c r="Y272" s="130"/>
      <c r="Z272" s="131"/>
      <c r="AA272" s="23"/>
      <c r="AB272" s="23"/>
      <c r="AC272" s="23"/>
      <c r="AD272" s="11"/>
      <c r="AE272" s="11"/>
      <c r="AF272" s="124"/>
      <c r="AG272" s="120"/>
      <c r="AH272" s="132"/>
      <c r="AI272" s="23"/>
      <c r="AJ272" s="23"/>
      <c r="AK272" s="23"/>
      <c r="AL272" s="120"/>
      <c r="AM272" s="11"/>
      <c r="AN272" s="23"/>
      <c r="AO272" s="126"/>
      <c r="AP272" s="11"/>
      <c r="AQ272" s="58"/>
      <c r="AR272" s="87"/>
    </row>
    <row r="273" spans="1:44" ht="12.75" customHeight="1">
      <c r="A273" s="116"/>
      <c r="B273" s="117"/>
      <c r="C273" s="22"/>
      <c r="D273" s="22"/>
      <c r="E273" s="23"/>
      <c r="F273" s="23"/>
      <c r="G273" s="23"/>
      <c r="H273" s="117"/>
      <c r="I273" s="25"/>
      <c r="J273" s="128"/>
      <c r="K273" s="119"/>
      <c r="L273" s="23"/>
      <c r="M273" s="23"/>
      <c r="N273" s="23"/>
      <c r="O273" s="128"/>
      <c r="P273" s="121"/>
      <c r="Q273" s="129"/>
      <c r="R273" s="129"/>
      <c r="S273" s="23"/>
      <c r="T273" s="128"/>
      <c r="U273" s="119"/>
      <c r="V273" s="23"/>
      <c r="W273" s="23"/>
      <c r="X273" s="11"/>
      <c r="Y273" s="130"/>
      <c r="Z273" s="131"/>
      <c r="AA273" s="23"/>
      <c r="AB273" s="23"/>
      <c r="AC273" s="23"/>
      <c r="AD273" s="11"/>
      <c r="AE273" s="11"/>
      <c r="AF273" s="124"/>
      <c r="AG273" s="120"/>
      <c r="AH273" s="132"/>
      <c r="AI273" s="23"/>
      <c r="AJ273" s="23"/>
      <c r="AK273" s="23"/>
      <c r="AL273" s="120"/>
      <c r="AM273" s="11"/>
      <c r="AN273" s="23"/>
      <c r="AO273" s="126"/>
      <c r="AP273" s="11"/>
      <c r="AQ273" s="58"/>
      <c r="AR273" s="87"/>
    </row>
    <row r="274" spans="1:44" ht="12.75" customHeight="1">
      <c r="A274" s="116"/>
      <c r="B274" s="117"/>
      <c r="C274" s="22"/>
      <c r="D274" s="22"/>
      <c r="E274" s="23"/>
      <c r="F274" s="23"/>
      <c r="G274" s="23"/>
      <c r="H274" s="117"/>
      <c r="I274" s="25"/>
      <c r="J274" s="128"/>
      <c r="K274" s="119"/>
      <c r="L274" s="23"/>
      <c r="M274" s="23"/>
      <c r="N274" s="23"/>
      <c r="O274" s="128"/>
      <c r="P274" s="121"/>
      <c r="Q274" s="129"/>
      <c r="R274" s="129"/>
      <c r="S274" s="23"/>
      <c r="T274" s="128"/>
      <c r="U274" s="119"/>
      <c r="V274" s="23"/>
      <c r="W274" s="23"/>
      <c r="X274" s="11"/>
      <c r="Y274" s="130"/>
      <c r="Z274" s="131"/>
      <c r="AA274" s="23"/>
      <c r="AB274" s="23"/>
      <c r="AC274" s="23"/>
      <c r="AD274" s="11"/>
      <c r="AE274" s="11"/>
      <c r="AF274" s="124"/>
      <c r="AG274" s="120"/>
      <c r="AH274" s="132"/>
      <c r="AI274" s="23"/>
      <c r="AJ274" s="23"/>
      <c r="AK274" s="23"/>
      <c r="AL274" s="120"/>
      <c r="AM274" s="11"/>
      <c r="AN274" s="23"/>
      <c r="AO274" s="126"/>
      <c r="AP274" s="11"/>
      <c r="AQ274" s="58"/>
      <c r="AR274" s="87"/>
    </row>
    <row r="275" spans="1:44" ht="12.75" customHeight="1">
      <c r="A275" s="116"/>
      <c r="B275" s="117"/>
      <c r="C275" s="22"/>
      <c r="D275" s="22"/>
      <c r="E275" s="23"/>
      <c r="F275" s="23"/>
      <c r="G275" s="23"/>
      <c r="H275" s="117"/>
      <c r="I275" s="25"/>
      <c r="J275" s="128"/>
      <c r="K275" s="119"/>
      <c r="L275" s="23"/>
      <c r="M275" s="23"/>
      <c r="N275" s="23"/>
      <c r="O275" s="128"/>
      <c r="P275" s="121"/>
      <c r="Q275" s="129"/>
      <c r="R275" s="129"/>
      <c r="S275" s="23"/>
      <c r="T275" s="128"/>
      <c r="U275" s="119"/>
      <c r="V275" s="23"/>
      <c r="W275" s="23"/>
      <c r="X275" s="11"/>
      <c r="Y275" s="130"/>
      <c r="Z275" s="131"/>
      <c r="AA275" s="23"/>
      <c r="AB275" s="23"/>
      <c r="AC275" s="23"/>
      <c r="AD275" s="11"/>
      <c r="AE275" s="11"/>
      <c r="AF275" s="124"/>
      <c r="AG275" s="120"/>
      <c r="AH275" s="132"/>
      <c r="AI275" s="23"/>
      <c r="AJ275" s="23"/>
      <c r="AK275" s="23"/>
      <c r="AL275" s="120"/>
      <c r="AM275" s="11"/>
      <c r="AN275" s="23"/>
      <c r="AO275" s="126"/>
      <c r="AP275" s="11"/>
      <c r="AQ275" s="58"/>
      <c r="AR275" s="87"/>
    </row>
    <row r="276" spans="1:44" ht="12.75" customHeight="1">
      <c r="A276" s="116"/>
      <c r="B276" s="117"/>
      <c r="C276" s="22"/>
      <c r="D276" s="22"/>
      <c r="E276" s="23"/>
      <c r="F276" s="23"/>
      <c r="G276" s="23"/>
      <c r="H276" s="117"/>
      <c r="I276" s="25"/>
      <c r="J276" s="128"/>
      <c r="K276" s="119"/>
      <c r="L276" s="23"/>
      <c r="M276" s="23"/>
      <c r="N276" s="23"/>
      <c r="O276" s="128"/>
      <c r="P276" s="121"/>
      <c r="Q276" s="129"/>
      <c r="R276" s="129"/>
      <c r="S276" s="23"/>
      <c r="T276" s="128"/>
      <c r="U276" s="119"/>
      <c r="V276" s="23"/>
      <c r="W276" s="23"/>
      <c r="X276" s="11"/>
      <c r="Y276" s="130"/>
      <c r="Z276" s="131"/>
      <c r="AA276" s="23"/>
      <c r="AB276" s="23"/>
      <c r="AC276" s="23"/>
      <c r="AD276" s="11"/>
      <c r="AE276" s="11"/>
      <c r="AF276" s="124"/>
      <c r="AG276" s="120"/>
      <c r="AH276" s="132"/>
      <c r="AI276" s="23"/>
      <c r="AJ276" s="23"/>
      <c r="AK276" s="23"/>
      <c r="AL276" s="120"/>
      <c r="AM276" s="11"/>
      <c r="AN276" s="23"/>
      <c r="AO276" s="126"/>
      <c r="AP276" s="11"/>
      <c r="AQ276" s="58"/>
      <c r="AR276" s="87"/>
    </row>
    <row r="277" spans="1:44" ht="12.75" customHeight="1">
      <c r="A277" s="116"/>
      <c r="B277" s="117"/>
      <c r="C277" s="22"/>
      <c r="D277" s="22"/>
      <c r="E277" s="23"/>
      <c r="F277" s="23"/>
      <c r="G277" s="23"/>
      <c r="H277" s="117"/>
      <c r="I277" s="25"/>
      <c r="J277" s="128"/>
      <c r="K277" s="119"/>
      <c r="L277" s="23"/>
      <c r="M277" s="23"/>
      <c r="N277" s="23"/>
      <c r="O277" s="128"/>
      <c r="P277" s="121"/>
      <c r="Q277" s="129"/>
      <c r="R277" s="129"/>
      <c r="S277" s="23"/>
      <c r="T277" s="128"/>
      <c r="U277" s="119"/>
      <c r="V277" s="23"/>
      <c r="W277" s="23"/>
      <c r="X277" s="11"/>
      <c r="Y277" s="130"/>
      <c r="Z277" s="131"/>
      <c r="AA277" s="23"/>
      <c r="AB277" s="23"/>
      <c r="AC277" s="23"/>
      <c r="AD277" s="11"/>
      <c r="AE277" s="11"/>
      <c r="AF277" s="124"/>
      <c r="AG277" s="120"/>
      <c r="AH277" s="132"/>
      <c r="AI277" s="23"/>
      <c r="AJ277" s="23"/>
      <c r="AK277" s="23"/>
      <c r="AL277" s="120"/>
      <c r="AM277" s="11"/>
      <c r="AN277" s="23"/>
      <c r="AO277" s="126"/>
      <c r="AP277" s="11"/>
      <c r="AQ277" s="58"/>
      <c r="AR277" s="87"/>
    </row>
    <row r="278" spans="1:44" ht="12.75" customHeight="1">
      <c r="A278" s="116"/>
      <c r="B278" s="117"/>
      <c r="C278" s="22"/>
      <c r="D278" s="22"/>
      <c r="E278" s="23"/>
      <c r="F278" s="23"/>
      <c r="G278" s="23"/>
      <c r="H278" s="117"/>
      <c r="I278" s="25"/>
      <c r="J278" s="128"/>
      <c r="K278" s="119"/>
      <c r="L278" s="23"/>
      <c r="M278" s="23"/>
      <c r="N278" s="23"/>
      <c r="O278" s="128"/>
      <c r="P278" s="121"/>
      <c r="Q278" s="129"/>
      <c r="R278" s="129"/>
      <c r="S278" s="23"/>
      <c r="T278" s="128"/>
      <c r="U278" s="119"/>
      <c r="V278" s="23"/>
      <c r="W278" s="23"/>
      <c r="X278" s="11"/>
      <c r="Y278" s="130"/>
      <c r="Z278" s="131"/>
      <c r="AA278" s="23"/>
      <c r="AB278" s="23"/>
      <c r="AC278" s="23"/>
      <c r="AD278" s="11"/>
      <c r="AE278" s="11"/>
      <c r="AF278" s="124"/>
      <c r="AG278" s="120"/>
      <c r="AH278" s="132"/>
      <c r="AI278" s="23"/>
      <c r="AJ278" s="23"/>
      <c r="AK278" s="23"/>
      <c r="AL278" s="120"/>
      <c r="AM278" s="11"/>
      <c r="AN278" s="23"/>
      <c r="AO278" s="126"/>
      <c r="AP278" s="11"/>
      <c r="AQ278" s="58"/>
      <c r="AR278" s="87"/>
    </row>
    <row r="279" spans="1:44" ht="12.75" customHeight="1">
      <c r="A279" s="116"/>
      <c r="B279" s="117"/>
      <c r="C279" s="22"/>
      <c r="D279" s="22"/>
      <c r="E279" s="23"/>
      <c r="F279" s="23"/>
      <c r="G279" s="23"/>
      <c r="H279" s="117"/>
      <c r="I279" s="25"/>
      <c r="J279" s="128"/>
      <c r="K279" s="119"/>
      <c r="L279" s="23"/>
      <c r="M279" s="23"/>
      <c r="N279" s="23"/>
      <c r="O279" s="128"/>
      <c r="P279" s="121"/>
      <c r="Q279" s="129"/>
      <c r="R279" s="129"/>
      <c r="S279" s="23"/>
      <c r="T279" s="128"/>
      <c r="U279" s="119"/>
      <c r="V279" s="23"/>
      <c r="W279" s="23"/>
      <c r="X279" s="11"/>
      <c r="Y279" s="130"/>
      <c r="Z279" s="131"/>
      <c r="AA279" s="23"/>
      <c r="AB279" s="23"/>
      <c r="AC279" s="23"/>
      <c r="AD279" s="11"/>
      <c r="AE279" s="11"/>
      <c r="AF279" s="124"/>
      <c r="AG279" s="120"/>
      <c r="AH279" s="132"/>
      <c r="AI279" s="23"/>
      <c r="AJ279" s="23"/>
      <c r="AK279" s="23"/>
      <c r="AL279" s="120"/>
      <c r="AM279" s="11"/>
      <c r="AN279" s="23"/>
      <c r="AO279" s="126"/>
      <c r="AP279" s="11"/>
      <c r="AQ279" s="58"/>
      <c r="AR279" s="87"/>
    </row>
    <row r="280" spans="1:44" ht="12.75" customHeight="1">
      <c r="A280" s="116"/>
      <c r="B280" s="117"/>
      <c r="C280" s="22"/>
      <c r="D280" s="22"/>
      <c r="E280" s="23"/>
      <c r="F280" s="23"/>
      <c r="G280" s="23"/>
      <c r="H280" s="117"/>
      <c r="I280" s="25"/>
      <c r="J280" s="128"/>
      <c r="K280" s="119"/>
      <c r="L280" s="23"/>
      <c r="M280" s="23"/>
      <c r="N280" s="23"/>
      <c r="O280" s="128"/>
      <c r="P280" s="121"/>
      <c r="Q280" s="129"/>
      <c r="R280" s="129"/>
      <c r="S280" s="23"/>
      <c r="T280" s="128"/>
      <c r="U280" s="119"/>
      <c r="V280" s="23"/>
      <c r="W280" s="23"/>
      <c r="X280" s="11"/>
      <c r="Y280" s="130"/>
      <c r="Z280" s="131"/>
      <c r="AA280" s="23"/>
      <c r="AB280" s="23"/>
      <c r="AC280" s="23"/>
      <c r="AD280" s="11"/>
      <c r="AE280" s="11"/>
      <c r="AF280" s="124"/>
      <c r="AG280" s="120"/>
      <c r="AH280" s="132"/>
      <c r="AI280" s="23"/>
      <c r="AJ280" s="23"/>
      <c r="AK280" s="23"/>
      <c r="AL280" s="120"/>
      <c r="AM280" s="11"/>
      <c r="AN280" s="23"/>
      <c r="AO280" s="126"/>
      <c r="AP280" s="11"/>
      <c r="AQ280" s="58"/>
      <c r="AR280" s="87"/>
    </row>
    <row r="281" spans="1:44" ht="12.75" customHeight="1">
      <c r="A281" s="116"/>
      <c r="B281" s="117"/>
      <c r="C281" s="22"/>
      <c r="D281" s="22"/>
      <c r="E281" s="23"/>
      <c r="F281" s="23"/>
      <c r="G281" s="23"/>
      <c r="H281" s="117"/>
      <c r="I281" s="25"/>
      <c r="J281" s="128"/>
      <c r="K281" s="119"/>
      <c r="L281" s="23"/>
      <c r="M281" s="23"/>
      <c r="N281" s="23"/>
      <c r="O281" s="128"/>
      <c r="P281" s="121"/>
      <c r="Q281" s="129"/>
      <c r="R281" s="129"/>
      <c r="S281" s="23"/>
      <c r="T281" s="128"/>
      <c r="U281" s="119"/>
      <c r="V281" s="23"/>
      <c r="W281" s="23"/>
      <c r="X281" s="11"/>
      <c r="Y281" s="130"/>
      <c r="Z281" s="131"/>
      <c r="AA281" s="23"/>
      <c r="AB281" s="23"/>
      <c r="AC281" s="23"/>
      <c r="AD281" s="11"/>
      <c r="AE281" s="11"/>
      <c r="AF281" s="124"/>
      <c r="AG281" s="120"/>
      <c r="AH281" s="132"/>
      <c r="AI281" s="23"/>
      <c r="AJ281" s="23"/>
      <c r="AK281" s="23"/>
      <c r="AL281" s="120"/>
      <c r="AM281" s="11"/>
      <c r="AN281" s="23"/>
      <c r="AO281" s="126"/>
      <c r="AP281" s="11"/>
      <c r="AQ281" s="58"/>
      <c r="AR281" s="87"/>
    </row>
    <row r="282" spans="1:44" ht="12.75" customHeight="1">
      <c r="A282" s="116"/>
      <c r="B282" s="117"/>
      <c r="C282" s="22"/>
      <c r="D282" s="22"/>
      <c r="E282" s="23"/>
      <c r="F282" s="23"/>
      <c r="G282" s="23"/>
      <c r="H282" s="117"/>
      <c r="I282" s="25"/>
      <c r="J282" s="128"/>
      <c r="K282" s="119"/>
      <c r="L282" s="23"/>
      <c r="M282" s="23"/>
      <c r="N282" s="23"/>
      <c r="O282" s="128"/>
      <c r="P282" s="121"/>
      <c r="Q282" s="129"/>
      <c r="R282" s="129"/>
      <c r="S282" s="23"/>
      <c r="T282" s="128"/>
      <c r="U282" s="119"/>
      <c r="V282" s="23"/>
      <c r="W282" s="23"/>
      <c r="X282" s="11"/>
      <c r="Y282" s="130"/>
      <c r="Z282" s="131"/>
      <c r="AA282" s="23"/>
      <c r="AB282" s="23"/>
      <c r="AC282" s="23"/>
      <c r="AD282" s="11"/>
      <c r="AE282" s="11"/>
      <c r="AF282" s="124"/>
      <c r="AG282" s="120"/>
      <c r="AH282" s="132"/>
      <c r="AI282" s="23"/>
      <c r="AJ282" s="23"/>
      <c r="AK282" s="23"/>
      <c r="AL282" s="120"/>
      <c r="AM282" s="11"/>
      <c r="AN282" s="23"/>
      <c r="AO282" s="126"/>
      <c r="AP282" s="11"/>
      <c r="AQ282" s="58"/>
      <c r="AR282" s="87"/>
    </row>
    <row r="283" spans="1:44" ht="12.75" customHeight="1">
      <c r="A283" s="116"/>
      <c r="B283" s="117"/>
      <c r="C283" s="22"/>
      <c r="D283" s="22"/>
      <c r="E283" s="23"/>
      <c r="F283" s="23"/>
      <c r="G283" s="23"/>
      <c r="H283" s="117"/>
      <c r="I283" s="25"/>
      <c r="J283" s="128"/>
      <c r="K283" s="119"/>
      <c r="L283" s="23"/>
      <c r="M283" s="23"/>
      <c r="N283" s="23"/>
      <c r="O283" s="128"/>
      <c r="P283" s="121"/>
      <c r="Q283" s="129"/>
      <c r="R283" s="129"/>
      <c r="S283" s="23"/>
      <c r="T283" s="128"/>
      <c r="U283" s="119"/>
      <c r="V283" s="23"/>
      <c r="W283" s="23"/>
      <c r="X283" s="11"/>
      <c r="Y283" s="130"/>
      <c r="Z283" s="131"/>
      <c r="AA283" s="23"/>
      <c r="AB283" s="23"/>
      <c r="AC283" s="23"/>
      <c r="AD283" s="11"/>
      <c r="AE283" s="11"/>
      <c r="AF283" s="124"/>
      <c r="AG283" s="120"/>
      <c r="AH283" s="132"/>
      <c r="AI283" s="23"/>
      <c r="AJ283" s="23"/>
      <c r="AK283" s="23"/>
      <c r="AL283" s="120"/>
      <c r="AM283" s="11"/>
      <c r="AN283" s="23"/>
      <c r="AO283" s="126"/>
      <c r="AP283" s="11"/>
      <c r="AQ283" s="58"/>
      <c r="AR283" s="87"/>
    </row>
    <row r="284" spans="1:44" ht="12.75" customHeight="1">
      <c r="A284" s="116"/>
      <c r="B284" s="117"/>
      <c r="C284" s="22"/>
      <c r="D284" s="22"/>
      <c r="E284" s="23"/>
      <c r="F284" s="23"/>
      <c r="G284" s="23"/>
      <c r="H284" s="117"/>
      <c r="I284" s="25"/>
      <c r="J284" s="128"/>
      <c r="K284" s="119"/>
      <c r="L284" s="23"/>
      <c r="M284" s="23"/>
      <c r="N284" s="23"/>
      <c r="O284" s="128"/>
      <c r="P284" s="121"/>
      <c r="Q284" s="129"/>
      <c r="R284" s="129"/>
      <c r="S284" s="23"/>
      <c r="T284" s="128"/>
      <c r="U284" s="119"/>
      <c r="V284" s="23"/>
      <c r="W284" s="23"/>
      <c r="X284" s="11"/>
      <c r="Y284" s="130"/>
      <c r="Z284" s="131"/>
      <c r="AA284" s="23"/>
      <c r="AB284" s="23"/>
      <c r="AC284" s="23"/>
      <c r="AD284" s="11"/>
      <c r="AE284" s="11"/>
      <c r="AF284" s="124"/>
      <c r="AG284" s="120"/>
      <c r="AH284" s="132"/>
      <c r="AI284" s="23"/>
      <c r="AJ284" s="23"/>
      <c r="AK284" s="23"/>
      <c r="AL284" s="120"/>
      <c r="AM284" s="11"/>
      <c r="AN284" s="23"/>
      <c r="AO284" s="126"/>
      <c r="AP284" s="11"/>
      <c r="AQ284" s="58"/>
      <c r="AR284" s="87"/>
    </row>
    <row r="285" spans="1:44" ht="12.75" customHeight="1">
      <c r="A285" s="116"/>
      <c r="B285" s="117"/>
      <c r="C285" s="22"/>
      <c r="D285" s="22"/>
      <c r="E285" s="23"/>
      <c r="F285" s="23"/>
      <c r="G285" s="23"/>
      <c r="H285" s="117"/>
      <c r="I285" s="25"/>
      <c r="J285" s="128"/>
      <c r="K285" s="119"/>
      <c r="L285" s="23"/>
      <c r="M285" s="23"/>
      <c r="N285" s="23"/>
      <c r="O285" s="128"/>
      <c r="P285" s="121"/>
      <c r="Q285" s="129"/>
      <c r="R285" s="129"/>
      <c r="S285" s="23"/>
      <c r="T285" s="128"/>
      <c r="U285" s="119"/>
      <c r="V285" s="23"/>
      <c r="W285" s="23"/>
      <c r="X285" s="11"/>
      <c r="Y285" s="130"/>
      <c r="Z285" s="131"/>
      <c r="AA285" s="23"/>
      <c r="AB285" s="23"/>
      <c r="AC285" s="23"/>
      <c r="AD285" s="11"/>
      <c r="AE285" s="11"/>
      <c r="AF285" s="124"/>
      <c r="AG285" s="120"/>
      <c r="AH285" s="132"/>
      <c r="AI285" s="23"/>
      <c r="AJ285" s="23"/>
      <c r="AK285" s="23"/>
      <c r="AL285" s="120"/>
      <c r="AM285" s="11"/>
      <c r="AN285" s="23"/>
      <c r="AO285" s="126"/>
      <c r="AP285" s="11"/>
      <c r="AQ285" s="58"/>
      <c r="AR285" s="87"/>
    </row>
    <row r="286" spans="1:44" ht="12.75" customHeight="1">
      <c r="A286" s="116"/>
      <c r="B286" s="117"/>
      <c r="C286" s="22"/>
      <c r="D286" s="22"/>
      <c r="E286" s="23"/>
      <c r="F286" s="23"/>
      <c r="G286" s="23"/>
      <c r="H286" s="117"/>
      <c r="I286" s="25"/>
      <c r="J286" s="128"/>
      <c r="K286" s="119"/>
      <c r="L286" s="23"/>
      <c r="M286" s="23"/>
      <c r="N286" s="23"/>
      <c r="O286" s="128"/>
      <c r="P286" s="121"/>
      <c r="Q286" s="129"/>
      <c r="R286" s="129"/>
      <c r="S286" s="23"/>
      <c r="T286" s="128"/>
      <c r="U286" s="119"/>
      <c r="V286" s="23"/>
      <c r="W286" s="23"/>
      <c r="X286" s="11"/>
      <c r="Y286" s="130"/>
      <c r="Z286" s="131"/>
      <c r="AA286" s="23"/>
      <c r="AB286" s="23"/>
      <c r="AC286" s="23"/>
      <c r="AD286" s="11"/>
      <c r="AE286" s="11"/>
      <c r="AF286" s="124"/>
      <c r="AG286" s="120"/>
      <c r="AH286" s="132"/>
      <c r="AI286" s="23"/>
      <c r="AJ286" s="23"/>
      <c r="AK286" s="23"/>
      <c r="AL286" s="120"/>
      <c r="AM286" s="11"/>
      <c r="AN286" s="23"/>
      <c r="AO286" s="126"/>
      <c r="AP286" s="11"/>
      <c r="AQ286" s="58"/>
      <c r="AR286" s="87"/>
    </row>
    <row r="287" spans="1:44" ht="12.75" customHeight="1">
      <c r="A287" s="116"/>
      <c r="B287" s="117"/>
      <c r="C287" s="22"/>
      <c r="D287" s="22"/>
      <c r="E287" s="23"/>
      <c r="F287" s="23"/>
      <c r="G287" s="23"/>
      <c r="H287" s="117"/>
      <c r="I287" s="25"/>
      <c r="J287" s="128"/>
      <c r="K287" s="119"/>
      <c r="L287" s="23"/>
      <c r="M287" s="23"/>
      <c r="N287" s="23"/>
      <c r="O287" s="128"/>
      <c r="P287" s="121"/>
      <c r="Q287" s="129"/>
      <c r="R287" s="129"/>
      <c r="S287" s="23"/>
      <c r="T287" s="128"/>
      <c r="U287" s="119"/>
      <c r="V287" s="23"/>
      <c r="W287" s="23"/>
      <c r="X287" s="11"/>
      <c r="Y287" s="130"/>
      <c r="Z287" s="131"/>
      <c r="AA287" s="23"/>
      <c r="AB287" s="23"/>
      <c r="AC287" s="23"/>
      <c r="AD287" s="11"/>
      <c r="AE287" s="11"/>
      <c r="AF287" s="124"/>
      <c r="AG287" s="120"/>
      <c r="AH287" s="132"/>
      <c r="AI287" s="23"/>
      <c r="AJ287" s="23"/>
      <c r="AK287" s="23"/>
      <c r="AL287" s="120"/>
      <c r="AM287" s="11"/>
      <c r="AN287" s="23"/>
      <c r="AO287" s="126"/>
      <c r="AP287" s="11"/>
      <c r="AQ287" s="58"/>
      <c r="AR287" s="87"/>
    </row>
    <row r="288" spans="1:44" ht="12.75" customHeight="1">
      <c r="A288" s="116"/>
      <c r="B288" s="117"/>
      <c r="C288" s="22"/>
      <c r="D288" s="22"/>
      <c r="E288" s="23"/>
      <c r="F288" s="23"/>
      <c r="G288" s="23"/>
      <c r="H288" s="117"/>
      <c r="I288" s="25"/>
      <c r="J288" s="128"/>
      <c r="K288" s="119"/>
      <c r="L288" s="23"/>
      <c r="M288" s="23"/>
      <c r="N288" s="23"/>
      <c r="O288" s="128"/>
      <c r="P288" s="121"/>
      <c r="Q288" s="129"/>
      <c r="R288" s="129"/>
      <c r="S288" s="23"/>
      <c r="T288" s="128"/>
      <c r="U288" s="119"/>
      <c r="V288" s="23"/>
      <c r="W288" s="23"/>
      <c r="X288" s="11"/>
      <c r="Y288" s="130"/>
      <c r="Z288" s="131"/>
      <c r="AA288" s="23"/>
      <c r="AB288" s="23"/>
      <c r="AC288" s="23"/>
      <c r="AD288" s="11"/>
      <c r="AE288" s="11"/>
      <c r="AF288" s="124"/>
      <c r="AG288" s="120"/>
      <c r="AH288" s="132"/>
      <c r="AI288" s="23"/>
      <c r="AJ288" s="23"/>
      <c r="AK288" s="23"/>
      <c r="AL288" s="120"/>
      <c r="AM288" s="11"/>
      <c r="AN288" s="23"/>
      <c r="AO288" s="126"/>
      <c r="AP288" s="11"/>
      <c r="AQ288" s="58"/>
      <c r="AR288" s="87"/>
    </row>
    <row r="289" spans="1:44" ht="12.75" customHeight="1">
      <c r="A289" s="116"/>
      <c r="B289" s="117"/>
      <c r="C289" s="22"/>
      <c r="D289" s="22"/>
      <c r="E289" s="23"/>
      <c r="F289" s="23"/>
      <c r="G289" s="23"/>
      <c r="H289" s="117"/>
      <c r="I289" s="25"/>
      <c r="J289" s="128"/>
      <c r="K289" s="119"/>
      <c r="L289" s="23"/>
      <c r="M289" s="23"/>
      <c r="N289" s="23"/>
      <c r="O289" s="128"/>
      <c r="P289" s="121"/>
      <c r="Q289" s="129"/>
      <c r="R289" s="129"/>
      <c r="S289" s="23"/>
      <c r="T289" s="128"/>
      <c r="U289" s="119"/>
      <c r="V289" s="23"/>
      <c r="W289" s="23"/>
      <c r="X289" s="11"/>
      <c r="Y289" s="130"/>
      <c r="Z289" s="131"/>
      <c r="AA289" s="23"/>
      <c r="AB289" s="23"/>
      <c r="AC289" s="23"/>
      <c r="AD289" s="11"/>
      <c r="AE289" s="11"/>
      <c r="AF289" s="124"/>
      <c r="AG289" s="120"/>
      <c r="AH289" s="132"/>
      <c r="AI289" s="23"/>
      <c r="AJ289" s="23"/>
      <c r="AK289" s="23"/>
      <c r="AL289" s="120"/>
      <c r="AM289" s="11"/>
      <c r="AN289" s="23"/>
      <c r="AO289" s="126"/>
      <c r="AP289" s="11"/>
      <c r="AQ289" s="58"/>
      <c r="AR289" s="87"/>
    </row>
    <row r="290" spans="1:44" ht="12.75" customHeight="1">
      <c r="A290" s="116"/>
      <c r="B290" s="117"/>
      <c r="C290" s="22"/>
      <c r="D290" s="22"/>
      <c r="E290" s="23"/>
      <c r="F290" s="23"/>
      <c r="G290" s="23"/>
      <c r="H290" s="117"/>
      <c r="I290" s="25"/>
      <c r="J290" s="128"/>
      <c r="K290" s="119"/>
      <c r="L290" s="23"/>
      <c r="M290" s="23"/>
      <c r="N290" s="23"/>
      <c r="O290" s="128"/>
      <c r="P290" s="121"/>
      <c r="Q290" s="129"/>
      <c r="R290" s="129"/>
      <c r="S290" s="23"/>
      <c r="T290" s="128"/>
      <c r="U290" s="119"/>
      <c r="V290" s="23"/>
      <c r="W290" s="23"/>
      <c r="X290" s="11"/>
      <c r="Y290" s="130"/>
      <c r="Z290" s="131"/>
      <c r="AA290" s="23"/>
      <c r="AB290" s="23"/>
      <c r="AC290" s="23"/>
      <c r="AD290" s="11"/>
      <c r="AE290" s="11"/>
      <c r="AF290" s="124"/>
      <c r="AG290" s="120"/>
      <c r="AH290" s="132"/>
      <c r="AI290" s="23"/>
      <c r="AJ290" s="23"/>
      <c r="AK290" s="23"/>
      <c r="AL290" s="120"/>
      <c r="AM290" s="11"/>
      <c r="AN290" s="23"/>
      <c r="AO290" s="126"/>
      <c r="AP290" s="11"/>
      <c r="AQ290" s="58"/>
      <c r="AR290" s="87"/>
    </row>
    <row r="291" spans="1:44" ht="12.75" customHeight="1">
      <c r="A291" s="116"/>
      <c r="B291" s="117"/>
      <c r="C291" s="22"/>
      <c r="D291" s="22"/>
      <c r="E291" s="23"/>
      <c r="F291" s="23"/>
      <c r="G291" s="23"/>
      <c r="H291" s="117"/>
      <c r="I291" s="25"/>
      <c r="J291" s="128"/>
      <c r="K291" s="119"/>
      <c r="L291" s="23"/>
      <c r="M291" s="23"/>
      <c r="N291" s="23"/>
      <c r="O291" s="128"/>
      <c r="P291" s="121"/>
      <c r="Q291" s="129"/>
      <c r="R291" s="129"/>
      <c r="S291" s="23"/>
      <c r="T291" s="128"/>
      <c r="U291" s="119"/>
      <c r="V291" s="23"/>
      <c r="W291" s="23"/>
      <c r="X291" s="11"/>
      <c r="Y291" s="130"/>
      <c r="Z291" s="131"/>
      <c r="AA291" s="23"/>
      <c r="AB291" s="23"/>
      <c r="AC291" s="23"/>
      <c r="AD291" s="11"/>
      <c r="AE291" s="11"/>
      <c r="AF291" s="124"/>
      <c r="AG291" s="120"/>
      <c r="AH291" s="132"/>
      <c r="AI291" s="23"/>
      <c r="AJ291" s="23"/>
      <c r="AK291" s="23"/>
      <c r="AL291" s="120"/>
      <c r="AM291" s="11"/>
      <c r="AN291" s="23"/>
      <c r="AO291" s="126"/>
      <c r="AP291" s="11"/>
      <c r="AQ291" s="58"/>
      <c r="AR291" s="87"/>
    </row>
    <row r="292" spans="1:44" ht="12.75" customHeight="1">
      <c r="A292" s="116"/>
      <c r="B292" s="117"/>
      <c r="C292" s="22"/>
      <c r="D292" s="22"/>
      <c r="E292" s="23"/>
      <c r="F292" s="23"/>
      <c r="G292" s="23"/>
      <c r="H292" s="117"/>
      <c r="I292" s="25"/>
      <c r="J292" s="128"/>
      <c r="K292" s="119"/>
      <c r="L292" s="23"/>
      <c r="M292" s="23"/>
      <c r="N292" s="23"/>
      <c r="O292" s="128"/>
      <c r="P292" s="121"/>
      <c r="Q292" s="129"/>
      <c r="R292" s="129"/>
      <c r="S292" s="23"/>
      <c r="T292" s="128"/>
      <c r="U292" s="119"/>
      <c r="V292" s="23"/>
      <c r="W292" s="23"/>
      <c r="X292" s="11"/>
      <c r="Y292" s="130"/>
      <c r="Z292" s="131"/>
      <c r="AA292" s="23"/>
      <c r="AB292" s="23"/>
      <c r="AC292" s="23"/>
      <c r="AD292" s="11"/>
      <c r="AE292" s="11"/>
      <c r="AF292" s="124"/>
      <c r="AG292" s="120"/>
      <c r="AH292" s="132"/>
      <c r="AI292" s="23"/>
      <c r="AJ292" s="23"/>
      <c r="AK292" s="23"/>
      <c r="AL292" s="120"/>
      <c r="AM292" s="11"/>
      <c r="AN292" s="23"/>
      <c r="AO292" s="126"/>
      <c r="AP292" s="11"/>
      <c r="AQ292" s="58"/>
      <c r="AR292" s="87"/>
    </row>
    <row r="293" spans="1:44" ht="12.75" customHeight="1">
      <c r="A293" s="116"/>
      <c r="B293" s="117"/>
      <c r="C293" s="22"/>
      <c r="D293" s="22"/>
      <c r="E293" s="23"/>
      <c r="F293" s="23"/>
      <c r="G293" s="23"/>
      <c r="H293" s="117"/>
      <c r="I293" s="25"/>
      <c r="J293" s="128"/>
      <c r="K293" s="119"/>
      <c r="L293" s="23"/>
      <c r="M293" s="23"/>
      <c r="N293" s="23"/>
      <c r="O293" s="128"/>
      <c r="P293" s="121"/>
      <c r="Q293" s="129"/>
      <c r="R293" s="129"/>
      <c r="S293" s="23"/>
      <c r="T293" s="128"/>
      <c r="U293" s="119"/>
      <c r="V293" s="23"/>
      <c r="W293" s="23"/>
      <c r="X293" s="11"/>
      <c r="Y293" s="130"/>
      <c r="Z293" s="131"/>
      <c r="AA293" s="23"/>
      <c r="AB293" s="23"/>
      <c r="AC293" s="23"/>
      <c r="AD293" s="11"/>
      <c r="AE293" s="11"/>
      <c r="AF293" s="124"/>
      <c r="AG293" s="120"/>
      <c r="AH293" s="132"/>
      <c r="AI293" s="23"/>
      <c r="AJ293" s="23"/>
      <c r="AK293" s="23"/>
      <c r="AL293" s="120"/>
      <c r="AM293" s="11"/>
      <c r="AN293" s="23"/>
      <c r="AO293" s="126"/>
      <c r="AP293" s="11"/>
      <c r="AQ293" s="58"/>
      <c r="AR293" s="87"/>
    </row>
    <row r="294" spans="1:44" ht="12.75" customHeight="1">
      <c r="A294" s="116"/>
      <c r="B294" s="117"/>
      <c r="C294" s="22"/>
      <c r="D294" s="22"/>
      <c r="E294" s="23"/>
      <c r="F294" s="23"/>
      <c r="G294" s="23"/>
      <c r="H294" s="117"/>
      <c r="I294" s="25"/>
      <c r="J294" s="128"/>
      <c r="K294" s="119"/>
      <c r="L294" s="23"/>
      <c r="M294" s="23"/>
      <c r="N294" s="23"/>
      <c r="O294" s="128"/>
      <c r="P294" s="121"/>
      <c r="Q294" s="129"/>
      <c r="R294" s="129"/>
      <c r="S294" s="23"/>
      <c r="T294" s="128"/>
      <c r="U294" s="119"/>
      <c r="V294" s="23"/>
      <c r="W294" s="23"/>
      <c r="X294" s="11"/>
      <c r="Y294" s="130"/>
      <c r="Z294" s="131"/>
      <c r="AA294" s="23"/>
      <c r="AB294" s="23"/>
      <c r="AC294" s="23"/>
      <c r="AD294" s="11"/>
      <c r="AE294" s="11"/>
      <c r="AF294" s="124"/>
      <c r="AG294" s="120"/>
      <c r="AH294" s="132"/>
      <c r="AI294" s="23"/>
      <c r="AJ294" s="23"/>
      <c r="AK294" s="23"/>
      <c r="AL294" s="120"/>
      <c r="AM294" s="11"/>
      <c r="AN294" s="23"/>
      <c r="AO294" s="126"/>
      <c r="AP294" s="11"/>
      <c r="AQ294" s="58"/>
      <c r="AR294" s="87"/>
    </row>
    <row r="295" spans="1:44" ht="12.75" customHeight="1">
      <c r="A295" s="116"/>
      <c r="B295" s="117"/>
      <c r="C295" s="22"/>
      <c r="D295" s="22"/>
      <c r="E295" s="23"/>
      <c r="F295" s="23"/>
      <c r="G295" s="23"/>
      <c r="H295" s="117"/>
      <c r="I295" s="25"/>
      <c r="J295" s="128"/>
      <c r="K295" s="119"/>
      <c r="L295" s="23"/>
      <c r="M295" s="23"/>
      <c r="N295" s="23"/>
      <c r="O295" s="128"/>
      <c r="P295" s="121"/>
      <c r="Q295" s="129"/>
      <c r="R295" s="129"/>
      <c r="S295" s="23"/>
      <c r="T295" s="128"/>
      <c r="U295" s="119"/>
      <c r="V295" s="23"/>
      <c r="W295" s="23"/>
      <c r="X295" s="11"/>
      <c r="Y295" s="130"/>
      <c r="Z295" s="131"/>
      <c r="AA295" s="23"/>
      <c r="AB295" s="23"/>
      <c r="AC295" s="23"/>
      <c r="AD295" s="11"/>
      <c r="AE295" s="11"/>
      <c r="AF295" s="124"/>
      <c r="AG295" s="120"/>
      <c r="AH295" s="132"/>
      <c r="AI295" s="23"/>
      <c r="AJ295" s="23"/>
      <c r="AK295" s="23"/>
      <c r="AL295" s="120"/>
      <c r="AM295" s="11"/>
      <c r="AN295" s="23"/>
      <c r="AO295" s="126"/>
      <c r="AP295" s="11"/>
      <c r="AQ295" s="58"/>
      <c r="AR295" s="87"/>
    </row>
    <row r="296" spans="1:44" ht="12.75" customHeight="1">
      <c r="A296" s="116"/>
      <c r="B296" s="117"/>
      <c r="C296" s="22"/>
      <c r="D296" s="22"/>
      <c r="E296" s="23"/>
      <c r="F296" s="23"/>
      <c r="G296" s="23"/>
      <c r="H296" s="117"/>
      <c r="I296" s="25"/>
      <c r="J296" s="128"/>
      <c r="K296" s="119"/>
      <c r="L296" s="23"/>
      <c r="M296" s="23"/>
      <c r="N296" s="23"/>
      <c r="O296" s="128"/>
      <c r="P296" s="121"/>
      <c r="Q296" s="129"/>
      <c r="R296" s="129"/>
      <c r="S296" s="23"/>
      <c r="T296" s="128"/>
      <c r="U296" s="119"/>
      <c r="V296" s="23"/>
      <c r="W296" s="23"/>
      <c r="X296" s="11"/>
      <c r="Y296" s="130"/>
      <c r="Z296" s="131"/>
      <c r="AA296" s="23"/>
      <c r="AB296" s="23"/>
      <c r="AC296" s="23"/>
      <c r="AD296" s="11"/>
      <c r="AE296" s="11"/>
      <c r="AF296" s="124"/>
      <c r="AG296" s="120"/>
      <c r="AH296" s="132"/>
      <c r="AI296" s="23"/>
      <c r="AJ296" s="23"/>
      <c r="AK296" s="23"/>
      <c r="AL296" s="120"/>
      <c r="AM296" s="11"/>
      <c r="AN296" s="23"/>
      <c r="AO296" s="126"/>
      <c r="AP296" s="11"/>
      <c r="AQ296" s="58"/>
      <c r="AR296" s="87"/>
    </row>
    <row r="297" spans="1:44" ht="12.75" customHeight="1">
      <c r="A297" s="116"/>
      <c r="B297" s="117"/>
      <c r="C297" s="22"/>
      <c r="D297" s="22"/>
      <c r="E297" s="23"/>
      <c r="F297" s="23"/>
      <c r="G297" s="23"/>
      <c r="H297" s="117"/>
      <c r="I297" s="25"/>
      <c r="J297" s="128"/>
      <c r="K297" s="119"/>
      <c r="L297" s="23"/>
      <c r="M297" s="23"/>
      <c r="N297" s="23"/>
      <c r="O297" s="128"/>
      <c r="P297" s="121"/>
      <c r="Q297" s="129"/>
      <c r="R297" s="129"/>
      <c r="S297" s="23"/>
      <c r="T297" s="128"/>
      <c r="U297" s="119"/>
      <c r="V297" s="23"/>
      <c r="W297" s="23"/>
      <c r="X297" s="11"/>
      <c r="Y297" s="130"/>
      <c r="Z297" s="131"/>
      <c r="AA297" s="23"/>
      <c r="AB297" s="23"/>
      <c r="AC297" s="23"/>
      <c r="AD297" s="11"/>
      <c r="AE297" s="11"/>
      <c r="AF297" s="124"/>
      <c r="AG297" s="120"/>
      <c r="AH297" s="132"/>
      <c r="AI297" s="23"/>
      <c r="AJ297" s="23"/>
      <c r="AK297" s="23"/>
      <c r="AL297" s="120"/>
      <c r="AM297" s="11"/>
      <c r="AN297" s="23"/>
      <c r="AO297" s="126"/>
      <c r="AP297" s="11"/>
      <c r="AQ297" s="58"/>
      <c r="AR297" s="87"/>
    </row>
    <row r="298" spans="1:44" ht="12.75" customHeight="1">
      <c r="A298" s="116"/>
      <c r="B298" s="117"/>
      <c r="C298" s="22"/>
      <c r="D298" s="22"/>
      <c r="E298" s="23"/>
      <c r="F298" s="23"/>
      <c r="G298" s="23"/>
      <c r="H298" s="117"/>
      <c r="I298" s="25"/>
      <c r="J298" s="128"/>
      <c r="K298" s="119"/>
      <c r="L298" s="23"/>
      <c r="M298" s="23"/>
      <c r="N298" s="23"/>
      <c r="O298" s="128"/>
      <c r="P298" s="121"/>
      <c r="Q298" s="129"/>
      <c r="R298" s="129"/>
      <c r="S298" s="23"/>
      <c r="T298" s="128"/>
      <c r="U298" s="119"/>
      <c r="V298" s="23"/>
      <c r="W298" s="23"/>
      <c r="X298" s="11"/>
      <c r="Y298" s="130"/>
      <c r="Z298" s="131"/>
      <c r="AA298" s="23"/>
      <c r="AB298" s="23"/>
      <c r="AC298" s="23"/>
      <c r="AD298" s="11"/>
      <c r="AE298" s="11"/>
      <c r="AF298" s="124"/>
      <c r="AG298" s="120"/>
      <c r="AH298" s="132"/>
      <c r="AI298" s="23"/>
      <c r="AJ298" s="23"/>
      <c r="AK298" s="23"/>
      <c r="AL298" s="120"/>
      <c r="AM298" s="11"/>
      <c r="AN298" s="23"/>
      <c r="AO298" s="126"/>
      <c r="AP298" s="11"/>
      <c r="AQ298" s="58"/>
      <c r="AR298" s="87"/>
    </row>
    <row r="299" spans="1:44" ht="12.75" customHeight="1">
      <c r="A299" s="116"/>
      <c r="B299" s="117"/>
      <c r="C299" s="22"/>
      <c r="D299" s="22"/>
      <c r="E299" s="23"/>
      <c r="F299" s="23"/>
      <c r="G299" s="23"/>
      <c r="H299" s="117"/>
      <c r="I299" s="25"/>
      <c r="J299" s="128"/>
      <c r="K299" s="119"/>
      <c r="L299" s="23"/>
      <c r="M299" s="23"/>
      <c r="N299" s="23"/>
      <c r="O299" s="128"/>
      <c r="P299" s="121"/>
      <c r="Q299" s="129"/>
      <c r="R299" s="129"/>
      <c r="S299" s="23"/>
      <c r="T299" s="128"/>
      <c r="U299" s="119"/>
      <c r="V299" s="23"/>
      <c r="W299" s="23"/>
      <c r="X299" s="11"/>
      <c r="Y299" s="130"/>
      <c r="Z299" s="131"/>
      <c r="AA299" s="23"/>
      <c r="AB299" s="23"/>
      <c r="AC299" s="23"/>
      <c r="AD299" s="11"/>
      <c r="AE299" s="11"/>
      <c r="AF299" s="124"/>
      <c r="AG299" s="120"/>
      <c r="AH299" s="132"/>
      <c r="AI299" s="23"/>
      <c r="AJ299" s="23"/>
      <c r="AK299" s="23"/>
      <c r="AL299" s="120"/>
      <c r="AM299" s="11"/>
      <c r="AN299" s="23"/>
      <c r="AO299" s="126"/>
      <c r="AP299" s="11"/>
      <c r="AQ299" s="58"/>
      <c r="AR299" s="87"/>
    </row>
    <row r="300" spans="1:44" ht="12.75" customHeight="1">
      <c r="A300" s="116"/>
      <c r="B300" s="117"/>
      <c r="C300" s="22"/>
      <c r="D300" s="22"/>
      <c r="E300" s="23"/>
      <c r="F300" s="23"/>
      <c r="G300" s="23"/>
      <c r="H300" s="117"/>
      <c r="I300" s="25"/>
      <c r="J300" s="128"/>
      <c r="K300" s="119"/>
      <c r="L300" s="23"/>
      <c r="M300" s="23"/>
      <c r="N300" s="23"/>
      <c r="O300" s="128"/>
      <c r="P300" s="121"/>
      <c r="Q300" s="129"/>
      <c r="R300" s="129"/>
      <c r="S300" s="23"/>
      <c r="T300" s="128"/>
      <c r="U300" s="119"/>
      <c r="V300" s="23"/>
      <c r="W300" s="23"/>
      <c r="X300" s="11"/>
      <c r="Y300" s="130"/>
      <c r="Z300" s="131"/>
      <c r="AA300" s="23"/>
      <c r="AB300" s="23"/>
      <c r="AC300" s="23"/>
      <c r="AD300" s="11"/>
      <c r="AE300" s="11"/>
      <c r="AF300" s="124"/>
      <c r="AG300" s="120"/>
      <c r="AH300" s="132"/>
      <c r="AI300" s="23"/>
      <c r="AJ300" s="23"/>
      <c r="AK300" s="23"/>
      <c r="AL300" s="120"/>
      <c r="AM300" s="11"/>
      <c r="AN300" s="23"/>
      <c r="AO300" s="126"/>
      <c r="AP300" s="11"/>
      <c r="AQ300" s="58"/>
      <c r="AR300" s="87"/>
    </row>
    <row r="301" spans="1:44" ht="12.75" customHeight="1">
      <c r="A301" s="116"/>
      <c r="B301" s="117"/>
      <c r="C301" s="22"/>
      <c r="D301" s="22"/>
      <c r="E301" s="23"/>
      <c r="F301" s="23"/>
      <c r="G301" s="23"/>
      <c r="H301" s="117"/>
      <c r="I301" s="25"/>
      <c r="J301" s="128"/>
      <c r="K301" s="119"/>
      <c r="L301" s="23"/>
      <c r="M301" s="23"/>
      <c r="N301" s="23"/>
      <c r="O301" s="128"/>
      <c r="P301" s="121"/>
      <c r="Q301" s="129"/>
      <c r="R301" s="129"/>
      <c r="S301" s="23"/>
      <c r="T301" s="128"/>
      <c r="U301" s="119"/>
      <c r="V301" s="23"/>
      <c r="W301" s="23"/>
      <c r="X301" s="11"/>
      <c r="Y301" s="130"/>
      <c r="Z301" s="131"/>
      <c r="AA301" s="23"/>
      <c r="AB301" s="23"/>
      <c r="AC301" s="23"/>
      <c r="AD301" s="11"/>
      <c r="AE301" s="11"/>
      <c r="AF301" s="124"/>
      <c r="AG301" s="120"/>
      <c r="AH301" s="132"/>
      <c r="AI301" s="23"/>
      <c r="AJ301" s="23"/>
      <c r="AK301" s="23"/>
      <c r="AL301" s="120"/>
      <c r="AM301" s="11"/>
      <c r="AN301" s="23"/>
      <c r="AO301" s="126"/>
      <c r="AP301" s="11"/>
      <c r="AQ301" s="58"/>
      <c r="AR301" s="87"/>
    </row>
    <row r="302" spans="1:44" ht="12.75" customHeight="1">
      <c r="A302" s="116"/>
      <c r="B302" s="117"/>
      <c r="C302" s="22"/>
      <c r="D302" s="22"/>
      <c r="E302" s="23"/>
      <c r="F302" s="23"/>
      <c r="G302" s="23"/>
      <c r="H302" s="117"/>
      <c r="I302" s="25"/>
      <c r="J302" s="128"/>
      <c r="K302" s="119"/>
      <c r="L302" s="23"/>
      <c r="M302" s="23"/>
      <c r="N302" s="23"/>
      <c r="O302" s="128"/>
      <c r="P302" s="121"/>
      <c r="Q302" s="129"/>
      <c r="R302" s="129"/>
      <c r="S302" s="23"/>
      <c r="T302" s="128"/>
      <c r="U302" s="119"/>
      <c r="V302" s="23"/>
      <c r="W302" s="23"/>
      <c r="X302" s="11"/>
      <c r="Y302" s="130"/>
      <c r="Z302" s="131"/>
      <c r="AA302" s="23"/>
      <c r="AB302" s="23"/>
      <c r="AC302" s="23"/>
      <c r="AD302" s="11"/>
      <c r="AE302" s="11"/>
      <c r="AF302" s="124"/>
      <c r="AG302" s="120"/>
      <c r="AH302" s="132"/>
      <c r="AI302" s="23"/>
      <c r="AJ302" s="23"/>
      <c r="AK302" s="23"/>
      <c r="AL302" s="120"/>
      <c r="AM302" s="11"/>
      <c r="AN302" s="23"/>
      <c r="AO302" s="126"/>
      <c r="AP302" s="11"/>
      <c r="AQ302" s="58"/>
      <c r="AR302" s="87"/>
    </row>
    <row r="303" spans="1:44" ht="12.75" customHeight="1">
      <c r="A303" s="116"/>
      <c r="B303" s="117"/>
      <c r="C303" s="22"/>
      <c r="D303" s="22"/>
      <c r="E303" s="23"/>
      <c r="F303" s="23"/>
      <c r="G303" s="23"/>
      <c r="H303" s="117"/>
      <c r="I303" s="25"/>
      <c r="J303" s="128"/>
      <c r="K303" s="119"/>
      <c r="L303" s="23"/>
      <c r="M303" s="23"/>
      <c r="N303" s="23"/>
      <c r="O303" s="128"/>
      <c r="P303" s="121"/>
      <c r="Q303" s="129"/>
      <c r="R303" s="129"/>
      <c r="S303" s="23"/>
      <c r="T303" s="128"/>
      <c r="U303" s="119"/>
      <c r="V303" s="23"/>
      <c r="W303" s="23"/>
      <c r="X303" s="11"/>
      <c r="Y303" s="130"/>
      <c r="Z303" s="131"/>
      <c r="AA303" s="23"/>
      <c r="AB303" s="23"/>
      <c r="AC303" s="23"/>
      <c r="AD303" s="11"/>
      <c r="AE303" s="11"/>
      <c r="AF303" s="124"/>
      <c r="AG303" s="120"/>
      <c r="AH303" s="132"/>
      <c r="AI303" s="23"/>
      <c r="AJ303" s="23"/>
      <c r="AK303" s="23"/>
      <c r="AL303" s="120"/>
      <c r="AM303" s="11"/>
      <c r="AN303" s="23"/>
      <c r="AO303" s="126"/>
      <c r="AP303" s="11"/>
      <c r="AQ303" s="58"/>
      <c r="AR303" s="87"/>
    </row>
    <row r="304" spans="1:44" ht="12.75" customHeight="1">
      <c r="A304" s="116"/>
      <c r="B304" s="117"/>
      <c r="C304" s="22"/>
      <c r="D304" s="22"/>
      <c r="E304" s="23"/>
      <c r="F304" s="23"/>
      <c r="G304" s="23"/>
      <c r="H304" s="117"/>
      <c r="I304" s="25"/>
      <c r="J304" s="128"/>
      <c r="K304" s="119"/>
      <c r="L304" s="23"/>
      <c r="M304" s="23"/>
      <c r="N304" s="23"/>
      <c r="O304" s="128"/>
      <c r="P304" s="121"/>
      <c r="Q304" s="129"/>
      <c r="R304" s="129"/>
      <c r="S304" s="23"/>
      <c r="T304" s="128"/>
      <c r="U304" s="119"/>
      <c r="V304" s="23"/>
      <c r="W304" s="23"/>
      <c r="X304" s="11"/>
      <c r="Y304" s="130"/>
      <c r="Z304" s="131"/>
      <c r="AA304" s="23"/>
      <c r="AB304" s="23"/>
      <c r="AC304" s="23"/>
      <c r="AD304" s="11"/>
      <c r="AE304" s="11"/>
      <c r="AF304" s="124"/>
      <c r="AG304" s="120"/>
      <c r="AH304" s="132"/>
      <c r="AI304" s="23"/>
      <c r="AJ304" s="23"/>
      <c r="AK304" s="23"/>
      <c r="AL304" s="120"/>
      <c r="AM304" s="11"/>
      <c r="AN304" s="23"/>
      <c r="AO304" s="126"/>
      <c r="AP304" s="11"/>
      <c r="AQ304" s="58"/>
      <c r="AR304" s="87"/>
    </row>
    <row r="305" spans="1:44" ht="12.75" customHeight="1">
      <c r="A305" s="116"/>
      <c r="B305" s="117"/>
      <c r="C305" s="22"/>
      <c r="D305" s="22"/>
      <c r="E305" s="23"/>
      <c r="F305" s="23"/>
      <c r="G305" s="23"/>
      <c r="H305" s="117"/>
      <c r="I305" s="25"/>
      <c r="J305" s="128"/>
      <c r="K305" s="119"/>
      <c r="L305" s="23"/>
      <c r="M305" s="23"/>
      <c r="N305" s="23"/>
      <c r="O305" s="128"/>
      <c r="P305" s="121"/>
      <c r="Q305" s="129"/>
      <c r="R305" s="129"/>
      <c r="S305" s="23"/>
      <c r="T305" s="128"/>
      <c r="U305" s="119"/>
      <c r="V305" s="23"/>
      <c r="W305" s="23"/>
      <c r="X305" s="11"/>
      <c r="Y305" s="130"/>
      <c r="Z305" s="131"/>
      <c r="AA305" s="23"/>
      <c r="AB305" s="23"/>
      <c r="AC305" s="23"/>
      <c r="AD305" s="11"/>
      <c r="AE305" s="11"/>
      <c r="AF305" s="124"/>
      <c r="AG305" s="120"/>
      <c r="AH305" s="132"/>
      <c r="AI305" s="23"/>
      <c r="AJ305" s="23"/>
      <c r="AK305" s="23"/>
      <c r="AL305" s="120"/>
      <c r="AM305" s="11"/>
      <c r="AN305" s="23"/>
      <c r="AO305" s="126"/>
      <c r="AP305" s="11"/>
      <c r="AQ305" s="58"/>
      <c r="AR305" s="87"/>
    </row>
    <row r="306" spans="1:44" ht="12.75" customHeight="1">
      <c r="A306" s="116"/>
      <c r="B306" s="117"/>
      <c r="C306" s="22"/>
      <c r="D306" s="22"/>
      <c r="E306" s="23"/>
      <c r="F306" s="23"/>
      <c r="G306" s="23"/>
      <c r="H306" s="117"/>
      <c r="I306" s="25"/>
      <c r="J306" s="128"/>
      <c r="K306" s="119"/>
      <c r="L306" s="23"/>
      <c r="M306" s="23"/>
      <c r="N306" s="23"/>
      <c r="O306" s="128"/>
      <c r="P306" s="121"/>
      <c r="Q306" s="129"/>
      <c r="R306" s="129"/>
      <c r="S306" s="23"/>
      <c r="T306" s="128"/>
      <c r="U306" s="119"/>
      <c r="V306" s="23"/>
      <c r="W306" s="23"/>
      <c r="X306" s="11"/>
      <c r="Y306" s="130"/>
      <c r="Z306" s="131"/>
      <c r="AA306" s="23"/>
      <c r="AB306" s="23"/>
      <c r="AC306" s="23"/>
      <c r="AD306" s="11"/>
      <c r="AE306" s="11"/>
      <c r="AF306" s="124"/>
      <c r="AG306" s="120"/>
      <c r="AH306" s="132"/>
      <c r="AI306" s="23"/>
      <c r="AJ306" s="23"/>
      <c r="AK306" s="23"/>
      <c r="AL306" s="120"/>
      <c r="AM306" s="11"/>
      <c r="AN306" s="23"/>
      <c r="AO306" s="126"/>
      <c r="AP306" s="11"/>
      <c r="AQ306" s="58"/>
      <c r="AR306" s="87"/>
    </row>
    <row r="307" spans="1:44" ht="12.75" customHeight="1">
      <c r="A307" s="116"/>
      <c r="B307" s="117"/>
      <c r="C307" s="22"/>
      <c r="D307" s="22"/>
      <c r="E307" s="23"/>
      <c r="F307" s="23"/>
      <c r="G307" s="23"/>
      <c r="H307" s="117"/>
      <c r="I307" s="25"/>
      <c r="J307" s="128"/>
      <c r="K307" s="119"/>
      <c r="L307" s="23"/>
      <c r="M307" s="23"/>
      <c r="N307" s="23"/>
      <c r="O307" s="128"/>
      <c r="P307" s="121"/>
      <c r="Q307" s="129"/>
      <c r="R307" s="129"/>
      <c r="S307" s="23"/>
      <c r="T307" s="128"/>
      <c r="U307" s="119"/>
      <c r="V307" s="23"/>
      <c r="W307" s="23"/>
      <c r="X307" s="11"/>
      <c r="Y307" s="130"/>
      <c r="Z307" s="131"/>
      <c r="AA307" s="23"/>
      <c r="AB307" s="23"/>
      <c r="AC307" s="23"/>
      <c r="AD307" s="11"/>
      <c r="AE307" s="11"/>
      <c r="AF307" s="124"/>
      <c r="AG307" s="120"/>
      <c r="AH307" s="132"/>
      <c r="AI307" s="23"/>
      <c r="AJ307" s="23"/>
      <c r="AK307" s="23"/>
      <c r="AL307" s="120"/>
      <c r="AM307" s="11"/>
      <c r="AN307" s="23"/>
      <c r="AO307" s="126"/>
      <c r="AP307" s="11"/>
      <c r="AQ307" s="58"/>
      <c r="AR307" s="87"/>
    </row>
    <row r="308" spans="1:44" ht="12.75" customHeight="1">
      <c r="A308" s="116"/>
      <c r="B308" s="117"/>
      <c r="C308" s="22"/>
      <c r="D308" s="22"/>
      <c r="E308" s="23"/>
      <c r="F308" s="23"/>
      <c r="G308" s="23"/>
      <c r="H308" s="117"/>
      <c r="I308" s="25"/>
      <c r="J308" s="128"/>
      <c r="K308" s="119"/>
      <c r="L308" s="23"/>
      <c r="M308" s="23"/>
      <c r="N308" s="23"/>
      <c r="O308" s="128"/>
      <c r="P308" s="121"/>
      <c r="Q308" s="129"/>
      <c r="R308" s="129"/>
      <c r="S308" s="23"/>
      <c r="T308" s="128"/>
      <c r="U308" s="119"/>
      <c r="V308" s="23"/>
      <c r="W308" s="23"/>
      <c r="X308" s="11"/>
      <c r="Y308" s="130"/>
      <c r="Z308" s="131"/>
      <c r="AA308" s="23"/>
      <c r="AB308" s="23"/>
      <c r="AC308" s="23"/>
      <c r="AD308" s="11"/>
      <c r="AE308" s="11"/>
      <c r="AF308" s="124"/>
      <c r="AG308" s="120"/>
      <c r="AH308" s="132"/>
      <c r="AI308" s="23"/>
      <c r="AJ308" s="23"/>
      <c r="AK308" s="23"/>
      <c r="AL308" s="120"/>
      <c r="AM308" s="11"/>
      <c r="AN308" s="23"/>
      <c r="AO308" s="126"/>
      <c r="AP308" s="11"/>
      <c r="AQ308" s="58"/>
      <c r="AR308" s="87"/>
    </row>
    <row r="309" spans="1:44" ht="12.75" customHeight="1">
      <c r="A309" s="116"/>
      <c r="B309" s="117"/>
      <c r="C309" s="22"/>
      <c r="D309" s="22"/>
      <c r="E309" s="23"/>
      <c r="F309" s="23"/>
      <c r="G309" s="23"/>
      <c r="H309" s="117"/>
      <c r="I309" s="25"/>
      <c r="J309" s="128"/>
      <c r="K309" s="119"/>
      <c r="L309" s="23"/>
      <c r="M309" s="23"/>
      <c r="N309" s="23"/>
      <c r="O309" s="128"/>
      <c r="P309" s="121"/>
      <c r="Q309" s="129"/>
      <c r="R309" s="129"/>
      <c r="S309" s="23"/>
      <c r="T309" s="128"/>
      <c r="U309" s="119"/>
      <c r="V309" s="23"/>
      <c r="W309" s="23"/>
      <c r="X309" s="11"/>
      <c r="Y309" s="130"/>
      <c r="Z309" s="131"/>
      <c r="AA309" s="23"/>
      <c r="AB309" s="23"/>
      <c r="AC309" s="23"/>
      <c r="AD309" s="11"/>
      <c r="AE309" s="11"/>
      <c r="AF309" s="124"/>
      <c r="AG309" s="120"/>
      <c r="AH309" s="132"/>
      <c r="AI309" s="23"/>
      <c r="AJ309" s="23"/>
      <c r="AK309" s="23"/>
      <c r="AL309" s="120"/>
      <c r="AM309" s="11"/>
      <c r="AN309" s="23"/>
      <c r="AO309" s="126"/>
      <c r="AP309" s="11"/>
      <c r="AQ309" s="58"/>
      <c r="AR309" s="87"/>
    </row>
    <row r="310" spans="1:44" ht="12.75" customHeight="1">
      <c r="A310" s="116"/>
      <c r="B310" s="117"/>
      <c r="C310" s="22"/>
      <c r="D310" s="22"/>
      <c r="E310" s="23"/>
      <c r="F310" s="23"/>
      <c r="G310" s="23"/>
      <c r="H310" s="117"/>
      <c r="I310" s="25"/>
      <c r="J310" s="128"/>
      <c r="K310" s="119"/>
      <c r="L310" s="23"/>
      <c r="M310" s="23"/>
      <c r="N310" s="23"/>
      <c r="O310" s="128"/>
      <c r="P310" s="121"/>
      <c r="Q310" s="129"/>
      <c r="R310" s="129"/>
      <c r="S310" s="23"/>
      <c r="T310" s="128"/>
      <c r="U310" s="119"/>
      <c r="V310" s="23"/>
      <c r="W310" s="23"/>
      <c r="X310" s="11"/>
      <c r="Y310" s="130"/>
      <c r="Z310" s="131"/>
      <c r="AA310" s="23"/>
      <c r="AB310" s="23"/>
      <c r="AC310" s="23"/>
      <c r="AD310" s="11"/>
      <c r="AE310" s="11"/>
      <c r="AF310" s="124"/>
      <c r="AG310" s="120"/>
      <c r="AH310" s="132"/>
      <c r="AI310" s="23"/>
      <c r="AJ310" s="23"/>
      <c r="AK310" s="23"/>
      <c r="AL310" s="120"/>
      <c r="AM310" s="11"/>
      <c r="AN310" s="23"/>
      <c r="AO310" s="126"/>
      <c r="AP310" s="11"/>
      <c r="AQ310" s="58"/>
      <c r="AR310" s="87"/>
    </row>
    <row r="311" spans="1:44" ht="12.75" customHeight="1">
      <c r="A311" s="116"/>
      <c r="B311" s="117"/>
      <c r="C311" s="22"/>
      <c r="D311" s="22"/>
      <c r="E311" s="23"/>
      <c r="F311" s="23"/>
      <c r="G311" s="23"/>
      <c r="H311" s="117"/>
      <c r="I311" s="25"/>
      <c r="J311" s="128"/>
      <c r="K311" s="119"/>
      <c r="L311" s="23"/>
      <c r="M311" s="23"/>
      <c r="N311" s="23"/>
      <c r="O311" s="128"/>
      <c r="P311" s="121"/>
      <c r="Q311" s="129"/>
      <c r="R311" s="129"/>
      <c r="S311" s="23"/>
      <c r="T311" s="128"/>
      <c r="U311" s="119"/>
      <c r="V311" s="23"/>
      <c r="W311" s="23"/>
      <c r="X311" s="11"/>
      <c r="Y311" s="130"/>
      <c r="Z311" s="131"/>
      <c r="AA311" s="23"/>
      <c r="AB311" s="23"/>
      <c r="AC311" s="23"/>
      <c r="AD311" s="11"/>
      <c r="AE311" s="11"/>
      <c r="AF311" s="124"/>
      <c r="AG311" s="120"/>
      <c r="AH311" s="132"/>
      <c r="AI311" s="23"/>
      <c r="AJ311" s="23"/>
      <c r="AK311" s="23"/>
      <c r="AL311" s="120"/>
      <c r="AM311" s="11"/>
      <c r="AN311" s="23"/>
      <c r="AO311" s="126"/>
      <c r="AP311" s="11"/>
      <c r="AQ311" s="58"/>
      <c r="AR311" s="87"/>
    </row>
    <row r="312" spans="1:44" ht="12.75" customHeight="1">
      <c r="A312" s="116"/>
      <c r="B312" s="117"/>
      <c r="C312" s="22"/>
      <c r="D312" s="22"/>
      <c r="E312" s="23"/>
      <c r="F312" s="23"/>
      <c r="G312" s="23"/>
      <c r="H312" s="117"/>
      <c r="I312" s="25"/>
      <c r="J312" s="128"/>
      <c r="K312" s="119"/>
      <c r="L312" s="23"/>
      <c r="M312" s="23"/>
      <c r="N312" s="23"/>
      <c r="O312" s="128"/>
      <c r="P312" s="121"/>
      <c r="Q312" s="129"/>
      <c r="R312" s="129"/>
      <c r="S312" s="23"/>
      <c r="T312" s="128"/>
      <c r="U312" s="119"/>
      <c r="V312" s="23"/>
      <c r="W312" s="23"/>
      <c r="X312" s="11"/>
      <c r="Y312" s="130"/>
      <c r="Z312" s="131"/>
      <c r="AA312" s="23"/>
      <c r="AB312" s="23"/>
      <c r="AC312" s="23"/>
      <c r="AD312" s="11"/>
      <c r="AE312" s="11"/>
      <c r="AF312" s="124"/>
      <c r="AG312" s="120"/>
      <c r="AH312" s="132"/>
      <c r="AI312" s="23"/>
      <c r="AJ312" s="23"/>
      <c r="AK312" s="23"/>
      <c r="AL312" s="120"/>
      <c r="AM312" s="11"/>
      <c r="AN312" s="23"/>
      <c r="AO312" s="126"/>
      <c r="AP312" s="11"/>
      <c r="AQ312" s="58"/>
      <c r="AR312" s="87"/>
    </row>
    <row r="313" spans="1:44" ht="12.75" customHeight="1">
      <c r="A313" s="116"/>
      <c r="B313" s="117"/>
      <c r="C313" s="22"/>
      <c r="D313" s="22"/>
      <c r="E313" s="23"/>
      <c r="F313" s="23"/>
      <c r="G313" s="23"/>
      <c r="H313" s="117"/>
      <c r="I313" s="25"/>
      <c r="J313" s="128"/>
      <c r="K313" s="119"/>
      <c r="L313" s="23"/>
      <c r="M313" s="23"/>
      <c r="N313" s="23"/>
      <c r="O313" s="128"/>
      <c r="P313" s="121"/>
      <c r="Q313" s="129"/>
      <c r="R313" s="129"/>
      <c r="S313" s="23"/>
      <c r="T313" s="128"/>
      <c r="U313" s="119"/>
      <c r="V313" s="23"/>
      <c r="W313" s="23"/>
      <c r="X313" s="11"/>
      <c r="Y313" s="130"/>
      <c r="Z313" s="131"/>
      <c r="AA313" s="23"/>
      <c r="AB313" s="23"/>
      <c r="AC313" s="23"/>
      <c r="AD313" s="11"/>
      <c r="AE313" s="11"/>
      <c r="AF313" s="124"/>
      <c r="AG313" s="120"/>
      <c r="AH313" s="132"/>
      <c r="AI313" s="23"/>
      <c r="AJ313" s="23"/>
      <c r="AK313" s="23"/>
      <c r="AL313" s="120"/>
      <c r="AM313" s="11"/>
      <c r="AN313" s="23"/>
      <c r="AO313" s="126"/>
      <c r="AP313" s="11"/>
      <c r="AQ313" s="58"/>
      <c r="AR313" s="87"/>
    </row>
    <row r="314" spans="1:44" ht="12.75" customHeight="1">
      <c r="A314" s="116"/>
      <c r="B314" s="117"/>
      <c r="C314" s="22"/>
      <c r="D314" s="22"/>
      <c r="E314" s="23"/>
      <c r="F314" s="23"/>
      <c r="G314" s="23"/>
      <c r="H314" s="117"/>
      <c r="I314" s="25"/>
      <c r="J314" s="128"/>
      <c r="K314" s="119"/>
      <c r="L314" s="23"/>
      <c r="M314" s="23"/>
      <c r="N314" s="23"/>
      <c r="O314" s="128"/>
      <c r="P314" s="121"/>
      <c r="Q314" s="129"/>
      <c r="R314" s="129"/>
      <c r="S314" s="23"/>
      <c r="T314" s="128"/>
      <c r="U314" s="119"/>
      <c r="V314" s="23"/>
      <c r="W314" s="23"/>
      <c r="X314" s="11"/>
      <c r="Y314" s="130"/>
      <c r="Z314" s="131"/>
      <c r="AA314" s="23"/>
      <c r="AB314" s="23"/>
      <c r="AC314" s="23"/>
      <c r="AD314" s="11"/>
      <c r="AE314" s="11"/>
      <c r="AF314" s="124"/>
      <c r="AG314" s="120"/>
      <c r="AH314" s="132"/>
      <c r="AI314" s="23"/>
      <c r="AJ314" s="23"/>
      <c r="AK314" s="23"/>
      <c r="AL314" s="120"/>
      <c r="AM314" s="11"/>
      <c r="AN314" s="23"/>
      <c r="AO314" s="126"/>
      <c r="AP314" s="11"/>
      <c r="AQ314" s="58"/>
      <c r="AR314" s="87"/>
    </row>
    <row r="315" spans="1:44" ht="12.75" customHeight="1">
      <c r="A315" s="116"/>
      <c r="B315" s="117"/>
      <c r="C315" s="22"/>
      <c r="D315" s="22"/>
      <c r="E315" s="23"/>
      <c r="F315" s="23"/>
      <c r="G315" s="23"/>
      <c r="H315" s="117"/>
      <c r="I315" s="25"/>
      <c r="J315" s="128"/>
      <c r="K315" s="119"/>
      <c r="L315" s="23"/>
      <c r="M315" s="23"/>
      <c r="N315" s="23"/>
      <c r="O315" s="128"/>
      <c r="P315" s="121"/>
      <c r="Q315" s="129"/>
      <c r="R315" s="129"/>
      <c r="S315" s="23"/>
      <c r="T315" s="128"/>
      <c r="U315" s="119"/>
      <c r="V315" s="23"/>
      <c r="W315" s="23"/>
      <c r="X315" s="11"/>
      <c r="Y315" s="130"/>
      <c r="Z315" s="131"/>
      <c r="AA315" s="23"/>
      <c r="AB315" s="23"/>
      <c r="AC315" s="23"/>
      <c r="AD315" s="11"/>
      <c r="AE315" s="11"/>
      <c r="AF315" s="124"/>
      <c r="AG315" s="120"/>
      <c r="AH315" s="132"/>
      <c r="AI315" s="23"/>
      <c r="AJ315" s="23"/>
      <c r="AK315" s="23"/>
      <c r="AL315" s="120"/>
      <c r="AM315" s="11"/>
      <c r="AN315" s="23"/>
      <c r="AO315" s="126"/>
      <c r="AP315" s="11"/>
      <c r="AQ315" s="58"/>
      <c r="AR315" s="87"/>
    </row>
    <row r="316" spans="1:44" ht="12.75" customHeight="1">
      <c r="A316" s="116"/>
      <c r="B316" s="117"/>
      <c r="C316" s="22"/>
      <c r="D316" s="22"/>
      <c r="E316" s="23"/>
      <c r="F316" s="23"/>
      <c r="G316" s="23"/>
      <c r="H316" s="117"/>
      <c r="I316" s="25"/>
      <c r="J316" s="128"/>
      <c r="K316" s="119"/>
      <c r="L316" s="23"/>
      <c r="M316" s="23"/>
      <c r="N316" s="23"/>
      <c r="O316" s="128"/>
      <c r="P316" s="121"/>
      <c r="Q316" s="129"/>
      <c r="R316" s="129"/>
      <c r="S316" s="23"/>
      <c r="T316" s="128"/>
      <c r="U316" s="119"/>
      <c r="V316" s="23"/>
      <c r="W316" s="23"/>
      <c r="X316" s="11"/>
      <c r="Y316" s="130"/>
      <c r="Z316" s="131"/>
      <c r="AA316" s="23"/>
      <c r="AB316" s="23"/>
      <c r="AC316" s="23"/>
      <c r="AD316" s="11"/>
      <c r="AE316" s="11"/>
      <c r="AF316" s="124"/>
      <c r="AG316" s="120"/>
      <c r="AH316" s="132"/>
      <c r="AI316" s="23"/>
      <c r="AJ316" s="23"/>
      <c r="AK316" s="23"/>
      <c r="AL316" s="120"/>
      <c r="AM316" s="11"/>
      <c r="AN316" s="23"/>
      <c r="AO316" s="126"/>
      <c r="AP316" s="11"/>
      <c r="AQ316" s="58"/>
      <c r="AR316" s="87"/>
    </row>
    <row r="317" spans="1:44" ht="12.75" customHeight="1">
      <c r="A317" s="116"/>
      <c r="B317" s="117"/>
      <c r="C317" s="22"/>
      <c r="D317" s="22"/>
      <c r="E317" s="23"/>
      <c r="F317" s="23"/>
      <c r="G317" s="23"/>
      <c r="H317" s="117"/>
      <c r="I317" s="25"/>
      <c r="J317" s="128"/>
      <c r="K317" s="119"/>
      <c r="L317" s="23"/>
      <c r="M317" s="23"/>
      <c r="N317" s="23"/>
      <c r="O317" s="128"/>
      <c r="P317" s="121"/>
      <c r="Q317" s="129"/>
      <c r="R317" s="129"/>
      <c r="S317" s="23"/>
      <c r="T317" s="128"/>
      <c r="U317" s="119"/>
      <c r="V317" s="23"/>
      <c r="W317" s="23"/>
      <c r="X317" s="11"/>
      <c r="Y317" s="130"/>
      <c r="Z317" s="131"/>
      <c r="AA317" s="23"/>
      <c r="AB317" s="23"/>
      <c r="AC317" s="23"/>
      <c r="AD317" s="11"/>
      <c r="AE317" s="11"/>
      <c r="AF317" s="124"/>
      <c r="AG317" s="120"/>
      <c r="AH317" s="132"/>
      <c r="AI317" s="23"/>
      <c r="AJ317" s="23"/>
      <c r="AK317" s="23"/>
      <c r="AL317" s="120"/>
      <c r="AM317" s="11"/>
      <c r="AN317" s="23"/>
      <c r="AO317" s="126"/>
      <c r="AP317" s="11"/>
      <c r="AQ317" s="58"/>
      <c r="AR317" s="87"/>
    </row>
    <row r="318" spans="1:44" ht="12.75" customHeight="1">
      <c r="A318" s="116"/>
      <c r="B318" s="117"/>
      <c r="C318" s="22"/>
      <c r="D318" s="22"/>
      <c r="E318" s="23"/>
      <c r="F318" s="23"/>
      <c r="G318" s="23"/>
      <c r="H318" s="117"/>
      <c r="I318" s="25"/>
      <c r="J318" s="128"/>
      <c r="K318" s="119"/>
      <c r="L318" s="23"/>
      <c r="M318" s="23"/>
      <c r="N318" s="23"/>
      <c r="O318" s="128"/>
      <c r="P318" s="121"/>
      <c r="Q318" s="129"/>
      <c r="R318" s="129"/>
      <c r="S318" s="23"/>
      <c r="T318" s="128"/>
      <c r="U318" s="119"/>
      <c r="V318" s="23"/>
      <c r="W318" s="23"/>
      <c r="X318" s="11"/>
      <c r="Y318" s="130"/>
      <c r="Z318" s="131"/>
      <c r="AA318" s="23"/>
      <c r="AB318" s="23"/>
      <c r="AC318" s="23"/>
      <c r="AD318" s="11"/>
      <c r="AE318" s="11"/>
      <c r="AF318" s="124"/>
      <c r="AG318" s="120"/>
      <c r="AH318" s="132"/>
      <c r="AI318" s="23"/>
      <c r="AJ318" s="23"/>
      <c r="AK318" s="23"/>
      <c r="AL318" s="120"/>
      <c r="AM318" s="11"/>
      <c r="AN318" s="23"/>
      <c r="AO318" s="126"/>
      <c r="AP318" s="11"/>
      <c r="AQ318" s="58"/>
      <c r="AR318" s="87"/>
    </row>
    <row r="319" spans="1:44" ht="12.75" customHeight="1">
      <c r="A319" s="116"/>
      <c r="B319" s="117"/>
      <c r="C319" s="22"/>
      <c r="D319" s="22"/>
      <c r="E319" s="23"/>
      <c r="F319" s="23"/>
      <c r="G319" s="23"/>
      <c r="H319" s="117"/>
      <c r="I319" s="25"/>
      <c r="J319" s="128"/>
      <c r="K319" s="119"/>
      <c r="L319" s="23"/>
      <c r="M319" s="23"/>
      <c r="N319" s="23"/>
      <c r="O319" s="128"/>
      <c r="P319" s="121"/>
      <c r="Q319" s="129"/>
      <c r="R319" s="129"/>
      <c r="S319" s="23"/>
      <c r="T319" s="128"/>
      <c r="U319" s="119"/>
      <c r="V319" s="23"/>
      <c r="W319" s="23"/>
      <c r="X319" s="11"/>
      <c r="Y319" s="130"/>
      <c r="Z319" s="131"/>
      <c r="AA319" s="23"/>
      <c r="AB319" s="23"/>
      <c r="AC319" s="23"/>
      <c r="AD319" s="11"/>
      <c r="AE319" s="11"/>
      <c r="AF319" s="124"/>
      <c r="AG319" s="120"/>
      <c r="AH319" s="132"/>
      <c r="AI319" s="23"/>
      <c r="AJ319" s="23"/>
      <c r="AK319" s="23"/>
      <c r="AL319" s="120"/>
      <c r="AM319" s="11"/>
      <c r="AN319" s="23"/>
      <c r="AO319" s="126"/>
      <c r="AP319" s="11"/>
      <c r="AQ319" s="58"/>
      <c r="AR319" s="87"/>
    </row>
    <row r="320" spans="1:44" ht="12.75" customHeight="1">
      <c r="A320" s="116"/>
      <c r="B320" s="117"/>
      <c r="C320" s="22"/>
      <c r="D320" s="22"/>
      <c r="E320" s="23"/>
      <c r="F320" s="23"/>
      <c r="G320" s="23"/>
      <c r="H320" s="117"/>
      <c r="I320" s="25"/>
      <c r="J320" s="128"/>
      <c r="K320" s="119"/>
      <c r="L320" s="23"/>
      <c r="M320" s="23"/>
      <c r="N320" s="23"/>
      <c r="O320" s="128"/>
      <c r="P320" s="121"/>
      <c r="Q320" s="129"/>
      <c r="R320" s="129"/>
      <c r="S320" s="23"/>
      <c r="T320" s="128"/>
      <c r="U320" s="119"/>
      <c r="V320" s="23"/>
      <c r="W320" s="23"/>
      <c r="X320" s="11"/>
      <c r="Y320" s="130"/>
      <c r="Z320" s="131"/>
      <c r="AA320" s="23"/>
      <c r="AB320" s="23"/>
      <c r="AC320" s="23"/>
      <c r="AD320" s="11"/>
      <c r="AE320" s="11"/>
      <c r="AF320" s="124"/>
      <c r="AG320" s="120"/>
      <c r="AH320" s="132"/>
      <c r="AI320" s="23"/>
      <c r="AJ320" s="23"/>
      <c r="AK320" s="23"/>
      <c r="AL320" s="120"/>
      <c r="AM320" s="11"/>
      <c r="AN320" s="23"/>
      <c r="AO320" s="126"/>
      <c r="AP320" s="11"/>
      <c r="AQ320" s="58"/>
      <c r="AR320" s="87"/>
    </row>
    <row r="321" spans="1:44" ht="12.75" customHeight="1">
      <c r="A321" s="116"/>
      <c r="B321" s="117"/>
      <c r="C321" s="22"/>
      <c r="D321" s="22"/>
      <c r="E321" s="23"/>
      <c r="F321" s="23"/>
      <c r="G321" s="23"/>
      <c r="H321" s="117"/>
      <c r="I321" s="25"/>
      <c r="J321" s="128"/>
      <c r="K321" s="119"/>
      <c r="L321" s="23"/>
      <c r="M321" s="23"/>
      <c r="N321" s="23"/>
      <c r="O321" s="128"/>
      <c r="P321" s="121"/>
      <c r="Q321" s="129"/>
      <c r="R321" s="129"/>
      <c r="S321" s="23"/>
      <c r="T321" s="128"/>
      <c r="U321" s="119"/>
      <c r="V321" s="23"/>
      <c r="W321" s="23"/>
      <c r="X321" s="11"/>
      <c r="Y321" s="130"/>
      <c r="Z321" s="131"/>
      <c r="AA321" s="23"/>
      <c r="AB321" s="23"/>
      <c r="AC321" s="23"/>
      <c r="AD321" s="11"/>
      <c r="AE321" s="11"/>
      <c r="AF321" s="124"/>
      <c r="AG321" s="120"/>
      <c r="AH321" s="132"/>
      <c r="AI321" s="23"/>
      <c r="AJ321" s="23"/>
      <c r="AK321" s="23"/>
      <c r="AL321" s="120"/>
      <c r="AM321" s="11"/>
      <c r="AN321" s="23"/>
      <c r="AO321" s="126"/>
      <c r="AP321" s="11"/>
      <c r="AQ321" s="58"/>
      <c r="AR321" s="87"/>
    </row>
    <row r="322" spans="1:44" ht="12.75" customHeight="1">
      <c r="A322" s="116"/>
      <c r="B322" s="117"/>
      <c r="C322" s="22"/>
      <c r="D322" s="22"/>
      <c r="E322" s="23"/>
      <c r="F322" s="23"/>
      <c r="G322" s="23"/>
      <c r="H322" s="117"/>
      <c r="I322" s="25"/>
      <c r="J322" s="128"/>
      <c r="K322" s="119"/>
      <c r="L322" s="23"/>
      <c r="M322" s="23"/>
      <c r="N322" s="23"/>
      <c r="O322" s="128"/>
      <c r="P322" s="121"/>
      <c r="Q322" s="129"/>
      <c r="R322" s="129"/>
      <c r="S322" s="23"/>
      <c r="T322" s="128"/>
      <c r="U322" s="119"/>
      <c r="V322" s="23"/>
      <c r="W322" s="23"/>
      <c r="X322" s="11"/>
      <c r="Y322" s="130"/>
      <c r="Z322" s="131"/>
      <c r="AA322" s="23"/>
      <c r="AB322" s="23"/>
      <c r="AC322" s="23"/>
      <c r="AD322" s="11"/>
      <c r="AE322" s="11"/>
      <c r="AF322" s="124"/>
      <c r="AG322" s="120"/>
      <c r="AH322" s="132"/>
      <c r="AI322" s="23"/>
      <c r="AJ322" s="23"/>
      <c r="AK322" s="23"/>
      <c r="AL322" s="120"/>
      <c r="AM322" s="11"/>
      <c r="AN322" s="23"/>
      <c r="AO322" s="126"/>
      <c r="AP322" s="11"/>
      <c r="AQ322" s="58"/>
      <c r="AR322" s="87"/>
    </row>
    <row r="323" spans="1:44" ht="12.75" customHeight="1">
      <c r="A323" s="116"/>
      <c r="B323" s="117"/>
      <c r="C323" s="22"/>
      <c r="D323" s="22"/>
      <c r="E323" s="23"/>
      <c r="F323" s="23"/>
      <c r="G323" s="23"/>
      <c r="H323" s="117"/>
      <c r="I323" s="25"/>
      <c r="J323" s="128"/>
      <c r="K323" s="119"/>
      <c r="L323" s="23"/>
      <c r="M323" s="23"/>
      <c r="N323" s="23"/>
      <c r="O323" s="128"/>
      <c r="P323" s="121"/>
      <c r="Q323" s="129"/>
      <c r="R323" s="129"/>
      <c r="S323" s="23"/>
      <c r="T323" s="128"/>
      <c r="U323" s="119"/>
      <c r="V323" s="23"/>
      <c r="W323" s="23"/>
      <c r="X323" s="11"/>
      <c r="Y323" s="130"/>
      <c r="Z323" s="131"/>
      <c r="AA323" s="23"/>
      <c r="AB323" s="23"/>
      <c r="AC323" s="23"/>
      <c r="AD323" s="11"/>
      <c r="AE323" s="11"/>
      <c r="AF323" s="124"/>
      <c r="AG323" s="120"/>
      <c r="AH323" s="132"/>
      <c r="AI323" s="23"/>
      <c r="AJ323" s="23"/>
      <c r="AK323" s="23"/>
      <c r="AL323" s="120"/>
      <c r="AM323" s="11"/>
      <c r="AN323" s="23"/>
      <c r="AO323" s="126"/>
      <c r="AP323" s="11"/>
      <c r="AQ323" s="58"/>
      <c r="AR323" s="87"/>
    </row>
    <row r="324" spans="1:44" ht="12.75" customHeight="1">
      <c r="A324" s="116"/>
      <c r="B324" s="117"/>
      <c r="C324" s="22"/>
      <c r="D324" s="22"/>
      <c r="E324" s="23"/>
      <c r="F324" s="23"/>
      <c r="G324" s="23"/>
      <c r="H324" s="117"/>
      <c r="I324" s="25"/>
      <c r="J324" s="128"/>
      <c r="K324" s="119"/>
      <c r="L324" s="23"/>
      <c r="M324" s="23"/>
      <c r="N324" s="23"/>
      <c r="O324" s="128"/>
      <c r="P324" s="121"/>
      <c r="Q324" s="129"/>
      <c r="R324" s="129"/>
      <c r="S324" s="23"/>
      <c r="T324" s="128"/>
      <c r="U324" s="119"/>
      <c r="V324" s="23"/>
      <c r="W324" s="23"/>
      <c r="X324" s="11"/>
      <c r="Y324" s="130"/>
      <c r="Z324" s="131"/>
      <c r="AA324" s="23"/>
      <c r="AB324" s="23"/>
      <c r="AC324" s="23"/>
      <c r="AD324" s="11"/>
      <c r="AE324" s="11"/>
      <c r="AF324" s="124"/>
      <c r="AG324" s="120"/>
      <c r="AH324" s="132"/>
      <c r="AI324" s="23"/>
      <c r="AJ324" s="23"/>
      <c r="AK324" s="23"/>
      <c r="AL324" s="120"/>
      <c r="AM324" s="11"/>
      <c r="AN324" s="23"/>
      <c r="AO324" s="126"/>
      <c r="AP324" s="11"/>
      <c r="AQ324" s="58"/>
      <c r="AR324" s="87"/>
    </row>
    <row r="325" spans="1:44" ht="12.75" customHeight="1">
      <c r="A325" s="116"/>
      <c r="B325" s="117"/>
      <c r="C325" s="22"/>
      <c r="D325" s="22"/>
      <c r="E325" s="23"/>
      <c r="F325" s="23"/>
      <c r="G325" s="23"/>
      <c r="H325" s="117"/>
      <c r="I325" s="25"/>
      <c r="J325" s="128"/>
      <c r="K325" s="119"/>
      <c r="L325" s="23"/>
      <c r="M325" s="23"/>
      <c r="N325" s="23"/>
      <c r="O325" s="128"/>
      <c r="P325" s="121"/>
      <c r="Q325" s="129"/>
      <c r="R325" s="129"/>
      <c r="S325" s="23"/>
      <c r="T325" s="128"/>
      <c r="U325" s="119"/>
      <c r="V325" s="23"/>
      <c r="W325" s="23"/>
      <c r="X325" s="11"/>
      <c r="Y325" s="130"/>
      <c r="Z325" s="131"/>
      <c r="AA325" s="23"/>
      <c r="AB325" s="23"/>
      <c r="AC325" s="23"/>
      <c r="AD325" s="11"/>
      <c r="AE325" s="11"/>
      <c r="AF325" s="124"/>
      <c r="AG325" s="120"/>
      <c r="AH325" s="132"/>
      <c r="AI325" s="23"/>
      <c r="AJ325" s="23"/>
      <c r="AK325" s="23"/>
      <c r="AL325" s="120"/>
      <c r="AM325" s="11"/>
      <c r="AN325" s="23"/>
      <c r="AO325" s="126"/>
      <c r="AP325" s="11"/>
      <c r="AQ325" s="58"/>
      <c r="AR325" s="87"/>
    </row>
    <row r="326" spans="1:44" ht="12.75" customHeight="1">
      <c r="A326" s="116"/>
      <c r="B326" s="117"/>
      <c r="C326" s="22"/>
      <c r="D326" s="22"/>
      <c r="E326" s="23"/>
      <c r="F326" s="23"/>
      <c r="G326" s="23"/>
      <c r="H326" s="117"/>
      <c r="I326" s="25"/>
      <c r="J326" s="128"/>
      <c r="K326" s="119"/>
      <c r="L326" s="23"/>
      <c r="M326" s="23"/>
      <c r="N326" s="23"/>
      <c r="O326" s="128"/>
      <c r="P326" s="121"/>
      <c r="Q326" s="129"/>
      <c r="R326" s="129"/>
      <c r="S326" s="23"/>
      <c r="T326" s="128"/>
      <c r="U326" s="119"/>
      <c r="V326" s="23"/>
      <c r="W326" s="23"/>
      <c r="X326" s="11"/>
      <c r="Y326" s="130"/>
      <c r="Z326" s="131"/>
      <c r="AA326" s="23"/>
      <c r="AB326" s="23"/>
      <c r="AC326" s="23"/>
      <c r="AD326" s="11"/>
      <c r="AE326" s="11"/>
      <c r="AF326" s="124"/>
      <c r="AG326" s="120"/>
      <c r="AH326" s="132"/>
      <c r="AI326" s="23"/>
      <c r="AJ326" s="23"/>
      <c r="AK326" s="23"/>
      <c r="AL326" s="120"/>
      <c r="AM326" s="11"/>
      <c r="AN326" s="23"/>
      <c r="AO326" s="126"/>
      <c r="AP326" s="11"/>
      <c r="AQ326" s="58"/>
      <c r="AR326" s="87"/>
    </row>
    <row r="327" spans="1:44" ht="12.75" customHeight="1">
      <c r="A327" s="116"/>
      <c r="B327" s="117"/>
      <c r="C327" s="22"/>
      <c r="D327" s="22"/>
      <c r="E327" s="23"/>
      <c r="F327" s="23"/>
      <c r="G327" s="23"/>
      <c r="H327" s="117"/>
      <c r="I327" s="25"/>
      <c r="J327" s="128"/>
      <c r="K327" s="119"/>
      <c r="L327" s="23"/>
      <c r="M327" s="23"/>
      <c r="N327" s="23"/>
      <c r="O327" s="128"/>
      <c r="P327" s="121"/>
      <c r="Q327" s="129"/>
      <c r="R327" s="129"/>
      <c r="S327" s="23"/>
      <c r="T327" s="128"/>
      <c r="U327" s="119"/>
      <c r="V327" s="23"/>
      <c r="W327" s="23"/>
      <c r="X327" s="11"/>
      <c r="Y327" s="130"/>
      <c r="Z327" s="131"/>
      <c r="AA327" s="23"/>
      <c r="AB327" s="23"/>
      <c r="AC327" s="23"/>
      <c r="AD327" s="11"/>
      <c r="AE327" s="11"/>
      <c r="AF327" s="124"/>
      <c r="AG327" s="120"/>
      <c r="AH327" s="132"/>
      <c r="AI327" s="23"/>
      <c r="AJ327" s="23"/>
      <c r="AK327" s="23"/>
      <c r="AL327" s="120"/>
      <c r="AM327" s="11"/>
      <c r="AN327" s="23"/>
      <c r="AO327" s="126"/>
      <c r="AP327" s="11"/>
      <c r="AQ327" s="58"/>
      <c r="AR327" s="87"/>
    </row>
    <row r="328" spans="1:44" ht="12.75" customHeight="1">
      <c r="A328" s="116"/>
      <c r="B328" s="117"/>
      <c r="C328" s="22"/>
      <c r="D328" s="22"/>
      <c r="E328" s="23"/>
      <c r="F328" s="23"/>
      <c r="G328" s="23"/>
      <c r="H328" s="117"/>
      <c r="I328" s="25"/>
      <c r="J328" s="128"/>
      <c r="K328" s="119"/>
      <c r="L328" s="23"/>
      <c r="M328" s="23"/>
      <c r="N328" s="23"/>
      <c r="O328" s="128"/>
      <c r="P328" s="121"/>
      <c r="Q328" s="129"/>
      <c r="R328" s="129"/>
      <c r="S328" s="23"/>
      <c r="T328" s="128"/>
      <c r="U328" s="119"/>
      <c r="V328" s="23"/>
      <c r="W328" s="23"/>
      <c r="X328" s="11"/>
      <c r="Y328" s="130"/>
      <c r="Z328" s="131"/>
      <c r="AA328" s="23"/>
      <c r="AB328" s="23"/>
      <c r="AC328" s="23"/>
      <c r="AD328" s="11"/>
      <c r="AE328" s="11"/>
      <c r="AF328" s="124"/>
      <c r="AG328" s="120"/>
      <c r="AH328" s="132"/>
      <c r="AI328" s="23"/>
      <c r="AJ328" s="23"/>
      <c r="AK328" s="23"/>
      <c r="AL328" s="120"/>
      <c r="AM328" s="11"/>
      <c r="AN328" s="23"/>
      <c r="AO328" s="126"/>
      <c r="AP328" s="11"/>
      <c r="AQ328" s="58"/>
      <c r="AR328" s="87"/>
    </row>
    <row r="329" spans="1:44" ht="12.75" customHeight="1">
      <c r="A329" s="116"/>
      <c r="B329" s="117"/>
      <c r="C329" s="22"/>
      <c r="D329" s="22"/>
      <c r="E329" s="23"/>
      <c r="F329" s="23"/>
      <c r="G329" s="23"/>
      <c r="H329" s="117"/>
      <c r="I329" s="25"/>
      <c r="J329" s="128"/>
      <c r="K329" s="119"/>
      <c r="L329" s="23"/>
      <c r="M329" s="23"/>
      <c r="N329" s="23"/>
      <c r="O329" s="128"/>
      <c r="P329" s="121"/>
      <c r="Q329" s="129"/>
      <c r="R329" s="129"/>
      <c r="S329" s="23"/>
      <c r="T329" s="128"/>
      <c r="U329" s="119"/>
      <c r="V329" s="23"/>
      <c r="W329" s="23"/>
      <c r="X329" s="11"/>
      <c r="Y329" s="130"/>
      <c r="Z329" s="131"/>
      <c r="AA329" s="23"/>
      <c r="AB329" s="23"/>
      <c r="AC329" s="23"/>
      <c r="AD329" s="11"/>
      <c r="AE329" s="11"/>
      <c r="AF329" s="124"/>
      <c r="AG329" s="120"/>
      <c r="AH329" s="132"/>
      <c r="AI329" s="23"/>
      <c r="AJ329" s="23"/>
      <c r="AK329" s="23"/>
      <c r="AL329" s="120"/>
      <c r="AM329" s="11"/>
      <c r="AN329" s="23"/>
      <c r="AO329" s="126"/>
      <c r="AP329" s="11"/>
      <c r="AQ329" s="58"/>
      <c r="AR329" s="87"/>
    </row>
    <row r="330" spans="1:44" ht="12.75" customHeight="1">
      <c r="A330" s="116"/>
      <c r="B330" s="117"/>
      <c r="C330" s="22"/>
      <c r="D330" s="22"/>
      <c r="E330" s="23"/>
      <c r="F330" s="23"/>
      <c r="G330" s="23"/>
      <c r="H330" s="117"/>
      <c r="I330" s="25"/>
      <c r="J330" s="128"/>
      <c r="K330" s="119"/>
      <c r="L330" s="23"/>
      <c r="M330" s="23"/>
      <c r="N330" s="23"/>
      <c r="O330" s="128"/>
      <c r="P330" s="121"/>
      <c r="Q330" s="129"/>
      <c r="R330" s="129"/>
      <c r="S330" s="23"/>
      <c r="T330" s="128"/>
      <c r="U330" s="119"/>
      <c r="V330" s="23"/>
      <c r="W330" s="23"/>
      <c r="X330" s="11"/>
      <c r="Y330" s="130"/>
      <c r="Z330" s="131"/>
      <c r="AA330" s="23"/>
      <c r="AB330" s="23"/>
      <c r="AC330" s="23"/>
      <c r="AD330" s="11"/>
      <c r="AE330" s="11"/>
      <c r="AF330" s="124"/>
      <c r="AG330" s="120"/>
      <c r="AH330" s="132"/>
      <c r="AI330" s="23"/>
      <c r="AJ330" s="23"/>
      <c r="AK330" s="23"/>
      <c r="AL330" s="120"/>
      <c r="AM330" s="11"/>
      <c r="AN330" s="23"/>
      <c r="AO330" s="126"/>
      <c r="AP330" s="11"/>
      <c r="AQ330" s="58"/>
      <c r="AR330" s="87"/>
    </row>
    <row r="331" spans="1:44" ht="12.75" customHeight="1">
      <c r="A331" s="116"/>
      <c r="B331" s="117"/>
      <c r="C331" s="22"/>
      <c r="D331" s="22"/>
      <c r="E331" s="23"/>
      <c r="F331" s="23"/>
      <c r="G331" s="23"/>
      <c r="H331" s="117"/>
      <c r="I331" s="25"/>
      <c r="J331" s="128"/>
      <c r="K331" s="119"/>
      <c r="L331" s="23"/>
      <c r="M331" s="23"/>
      <c r="N331" s="23"/>
      <c r="O331" s="128"/>
      <c r="P331" s="121"/>
      <c r="Q331" s="129"/>
      <c r="R331" s="129"/>
      <c r="S331" s="23"/>
      <c r="T331" s="128"/>
      <c r="U331" s="119"/>
      <c r="V331" s="23"/>
      <c r="W331" s="23"/>
      <c r="X331" s="11"/>
      <c r="Y331" s="130"/>
      <c r="Z331" s="131"/>
      <c r="AA331" s="23"/>
      <c r="AB331" s="23"/>
      <c r="AC331" s="23"/>
      <c r="AD331" s="11"/>
      <c r="AE331" s="11"/>
      <c r="AF331" s="124"/>
      <c r="AG331" s="120"/>
      <c r="AH331" s="132"/>
      <c r="AI331" s="23"/>
      <c r="AJ331" s="23"/>
      <c r="AK331" s="23"/>
      <c r="AL331" s="120"/>
      <c r="AM331" s="11"/>
      <c r="AN331" s="23"/>
      <c r="AO331" s="126"/>
      <c r="AP331" s="11"/>
      <c r="AQ331" s="58"/>
      <c r="AR331" s="87"/>
    </row>
    <row r="332" spans="1:44" ht="12.75" customHeight="1">
      <c r="A332" s="116"/>
      <c r="B332" s="117"/>
      <c r="C332" s="22"/>
      <c r="D332" s="22"/>
      <c r="E332" s="23"/>
      <c r="F332" s="23"/>
      <c r="G332" s="23"/>
      <c r="H332" s="117"/>
      <c r="I332" s="25"/>
      <c r="J332" s="128"/>
      <c r="K332" s="119"/>
      <c r="L332" s="23"/>
      <c r="M332" s="23"/>
      <c r="N332" s="23"/>
      <c r="O332" s="128"/>
      <c r="P332" s="121"/>
      <c r="Q332" s="129"/>
      <c r="R332" s="129"/>
      <c r="S332" s="23"/>
      <c r="T332" s="128"/>
      <c r="U332" s="119"/>
      <c r="V332" s="23"/>
      <c r="W332" s="23"/>
      <c r="X332" s="11"/>
      <c r="Y332" s="130"/>
      <c r="Z332" s="131"/>
      <c r="AA332" s="23"/>
      <c r="AB332" s="23"/>
      <c r="AC332" s="23"/>
      <c r="AD332" s="11"/>
      <c r="AE332" s="11"/>
      <c r="AF332" s="124"/>
      <c r="AG332" s="120"/>
      <c r="AH332" s="132"/>
      <c r="AI332" s="23"/>
      <c r="AJ332" s="23"/>
      <c r="AK332" s="23"/>
      <c r="AL332" s="120"/>
      <c r="AM332" s="11"/>
      <c r="AN332" s="23"/>
      <c r="AO332" s="126"/>
      <c r="AP332" s="11"/>
      <c r="AQ332" s="58"/>
      <c r="AR332" s="87"/>
    </row>
    <row r="333" spans="1:44" ht="12.75" customHeight="1">
      <c r="A333" s="116"/>
      <c r="B333" s="117"/>
      <c r="C333" s="22"/>
      <c r="D333" s="22"/>
      <c r="E333" s="23"/>
      <c r="F333" s="23"/>
      <c r="G333" s="23"/>
      <c r="H333" s="117"/>
      <c r="I333" s="25"/>
      <c r="J333" s="128"/>
      <c r="K333" s="119"/>
      <c r="L333" s="23"/>
      <c r="M333" s="23"/>
      <c r="N333" s="23"/>
      <c r="O333" s="128"/>
      <c r="P333" s="121"/>
      <c r="Q333" s="129"/>
      <c r="R333" s="129"/>
      <c r="S333" s="23"/>
      <c r="T333" s="128"/>
      <c r="U333" s="119"/>
      <c r="V333" s="23"/>
      <c r="W333" s="23"/>
      <c r="X333" s="11"/>
      <c r="Y333" s="130"/>
      <c r="Z333" s="131"/>
      <c r="AA333" s="23"/>
      <c r="AB333" s="23"/>
      <c r="AC333" s="23"/>
      <c r="AD333" s="11"/>
      <c r="AE333" s="11"/>
      <c r="AF333" s="124"/>
      <c r="AG333" s="120"/>
      <c r="AH333" s="132"/>
      <c r="AI333" s="23"/>
      <c r="AJ333" s="23"/>
      <c r="AK333" s="23"/>
      <c r="AL333" s="120"/>
      <c r="AM333" s="11"/>
      <c r="AN333" s="23"/>
      <c r="AO333" s="126"/>
      <c r="AP333" s="11"/>
      <c r="AQ333" s="58"/>
      <c r="AR333" s="87"/>
    </row>
    <row r="334" spans="1:44" ht="12.75" customHeight="1">
      <c r="A334" s="116"/>
      <c r="B334" s="117"/>
      <c r="C334" s="22"/>
      <c r="D334" s="22"/>
      <c r="E334" s="23"/>
      <c r="F334" s="23"/>
      <c r="G334" s="23"/>
      <c r="H334" s="117"/>
      <c r="I334" s="25"/>
      <c r="J334" s="128"/>
      <c r="K334" s="119"/>
      <c r="L334" s="23"/>
      <c r="M334" s="23"/>
      <c r="N334" s="23"/>
      <c r="O334" s="128"/>
      <c r="P334" s="121"/>
      <c r="Q334" s="129"/>
      <c r="R334" s="129"/>
      <c r="S334" s="23"/>
      <c r="T334" s="128"/>
      <c r="U334" s="119"/>
      <c r="V334" s="23"/>
      <c r="W334" s="23"/>
      <c r="X334" s="11"/>
      <c r="Y334" s="130"/>
      <c r="Z334" s="131"/>
      <c r="AA334" s="23"/>
      <c r="AB334" s="23"/>
      <c r="AC334" s="23"/>
      <c r="AD334" s="11"/>
      <c r="AE334" s="11"/>
      <c r="AF334" s="124"/>
      <c r="AG334" s="120"/>
      <c r="AH334" s="132"/>
      <c r="AI334" s="23"/>
      <c r="AJ334" s="23"/>
      <c r="AK334" s="23"/>
      <c r="AL334" s="120"/>
      <c r="AM334" s="11"/>
      <c r="AN334" s="23"/>
      <c r="AO334" s="126"/>
      <c r="AP334" s="11"/>
      <c r="AQ334" s="58"/>
      <c r="AR334" s="87"/>
    </row>
    <row r="335" spans="1:44" ht="12.75" customHeight="1">
      <c r="A335" s="116"/>
      <c r="B335" s="117"/>
      <c r="C335" s="22"/>
      <c r="D335" s="22"/>
      <c r="E335" s="23"/>
      <c r="F335" s="23"/>
      <c r="G335" s="23"/>
      <c r="H335" s="117"/>
      <c r="I335" s="25"/>
      <c r="J335" s="128"/>
      <c r="K335" s="119"/>
      <c r="L335" s="23"/>
      <c r="M335" s="23"/>
      <c r="N335" s="23"/>
      <c r="O335" s="128"/>
      <c r="P335" s="121"/>
      <c r="Q335" s="129"/>
      <c r="R335" s="129"/>
      <c r="S335" s="23"/>
      <c r="T335" s="128"/>
      <c r="U335" s="119"/>
      <c r="V335" s="23"/>
      <c r="W335" s="23"/>
      <c r="X335" s="11"/>
      <c r="Y335" s="130"/>
      <c r="Z335" s="131"/>
      <c r="AA335" s="23"/>
      <c r="AB335" s="23"/>
      <c r="AC335" s="23"/>
      <c r="AD335" s="11"/>
      <c r="AE335" s="11"/>
      <c r="AF335" s="124"/>
      <c r="AG335" s="120"/>
      <c r="AH335" s="132"/>
      <c r="AI335" s="23"/>
      <c r="AJ335" s="23"/>
      <c r="AK335" s="23"/>
      <c r="AL335" s="120"/>
      <c r="AM335" s="11"/>
      <c r="AN335" s="23"/>
      <c r="AO335" s="126"/>
      <c r="AP335" s="11"/>
      <c r="AQ335" s="58"/>
      <c r="AR335" s="87"/>
    </row>
    <row r="336" spans="1:44" ht="12.75" customHeight="1">
      <c r="A336" s="116"/>
      <c r="B336" s="117"/>
      <c r="C336" s="22"/>
      <c r="D336" s="22"/>
      <c r="E336" s="23"/>
      <c r="F336" s="23"/>
      <c r="G336" s="23"/>
      <c r="H336" s="117"/>
      <c r="I336" s="25"/>
      <c r="J336" s="128"/>
      <c r="K336" s="119"/>
      <c r="L336" s="23"/>
      <c r="M336" s="23"/>
      <c r="N336" s="23"/>
      <c r="O336" s="128"/>
      <c r="P336" s="121"/>
      <c r="Q336" s="129"/>
      <c r="R336" s="129"/>
      <c r="S336" s="23"/>
      <c r="T336" s="128"/>
      <c r="U336" s="119"/>
      <c r="V336" s="23"/>
      <c r="W336" s="23"/>
      <c r="X336" s="11"/>
      <c r="Y336" s="130"/>
      <c r="Z336" s="131"/>
      <c r="AA336" s="23"/>
      <c r="AB336" s="23"/>
      <c r="AC336" s="23"/>
      <c r="AD336" s="11"/>
      <c r="AE336" s="11"/>
      <c r="AF336" s="124"/>
      <c r="AG336" s="120"/>
      <c r="AH336" s="132"/>
      <c r="AI336" s="23"/>
      <c r="AJ336" s="23"/>
      <c r="AK336" s="23"/>
      <c r="AL336" s="120"/>
      <c r="AM336" s="11"/>
      <c r="AN336" s="23"/>
      <c r="AO336" s="126"/>
      <c r="AP336" s="11"/>
      <c r="AQ336" s="58"/>
      <c r="AR336" s="87"/>
    </row>
    <row r="337" spans="1:44" ht="12.75" customHeight="1">
      <c r="A337" s="116"/>
      <c r="B337" s="117"/>
      <c r="C337" s="22"/>
      <c r="D337" s="22"/>
      <c r="E337" s="23"/>
      <c r="F337" s="23"/>
      <c r="G337" s="23"/>
      <c r="H337" s="117"/>
      <c r="I337" s="25"/>
      <c r="J337" s="128"/>
      <c r="K337" s="119"/>
      <c r="L337" s="23"/>
      <c r="M337" s="23"/>
      <c r="N337" s="23"/>
      <c r="O337" s="128"/>
      <c r="P337" s="121"/>
      <c r="Q337" s="129"/>
      <c r="R337" s="129"/>
      <c r="S337" s="23"/>
      <c r="T337" s="128"/>
      <c r="U337" s="119"/>
      <c r="V337" s="23"/>
      <c r="W337" s="23"/>
      <c r="X337" s="11"/>
      <c r="Y337" s="130"/>
      <c r="Z337" s="131"/>
      <c r="AA337" s="23"/>
      <c r="AB337" s="23"/>
      <c r="AC337" s="23"/>
      <c r="AD337" s="11"/>
      <c r="AE337" s="11"/>
      <c r="AF337" s="124"/>
      <c r="AG337" s="120"/>
      <c r="AH337" s="132"/>
      <c r="AI337" s="23"/>
      <c r="AJ337" s="23"/>
      <c r="AK337" s="23"/>
      <c r="AL337" s="120"/>
      <c r="AM337" s="11"/>
      <c r="AN337" s="23"/>
      <c r="AO337" s="126"/>
      <c r="AP337" s="11"/>
      <c r="AQ337" s="58"/>
      <c r="AR337" s="87"/>
    </row>
    <row r="338" spans="1:44" ht="12.75" customHeight="1">
      <c r="A338" s="116"/>
      <c r="B338" s="117"/>
      <c r="C338" s="22"/>
      <c r="D338" s="22"/>
      <c r="E338" s="23"/>
      <c r="F338" s="23"/>
      <c r="G338" s="23"/>
      <c r="H338" s="117"/>
      <c r="I338" s="25"/>
      <c r="J338" s="128"/>
      <c r="K338" s="119"/>
      <c r="L338" s="23"/>
      <c r="M338" s="23"/>
      <c r="N338" s="23"/>
      <c r="O338" s="128"/>
      <c r="P338" s="121"/>
      <c r="Q338" s="129"/>
      <c r="R338" s="129"/>
      <c r="S338" s="23"/>
      <c r="T338" s="128"/>
      <c r="U338" s="119"/>
      <c r="V338" s="23"/>
      <c r="W338" s="23"/>
      <c r="X338" s="11"/>
      <c r="Y338" s="130"/>
      <c r="Z338" s="131"/>
      <c r="AA338" s="23"/>
      <c r="AB338" s="23"/>
      <c r="AC338" s="23"/>
      <c r="AD338" s="11"/>
      <c r="AE338" s="11"/>
      <c r="AF338" s="124"/>
      <c r="AG338" s="120"/>
      <c r="AH338" s="132"/>
      <c r="AI338" s="23"/>
      <c r="AJ338" s="23"/>
      <c r="AK338" s="23"/>
      <c r="AL338" s="120"/>
      <c r="AM338" s="11"/>
      <c r="AN338" s="23"/>
      <c r="AO338" s="126"/>
      <c r="AP338" s="11"/>
      <c r="AQ338" s="58"/>
      <c r="AR338" s="87"/>
    </row>
    <row r="339" spans="1:44" ht="12.75" customHeight="1">
      <c r="A339" s="116"/>
      <c r="B339" s="117"/>
      <c r="C339" s="22"/>
      <c r="D339" s="22"/>
      <c r="E339" s="23"/>
      <c r="F339" s="23"/>
      <c r="G339" s="23"/>
      <c r="H339" s="117"/>
      <c r="I339" s="25"/>
      <c r="J339" s="128"/>
      <c r="K339" s="119"/>
      <c r="L339" s="23"/>
      <c r="M339" s="23"/>
      <c r="N339" s="23"/>
      <c r="O339" s="128"/>
      <c r="P339" s="121"/>
      <c r="Q339" s="129"/>
      <c r="R339" s="129"/>
      <c r="S339" s="23"/>
      <c r="T339" s="128"/>
      <c r="U339" s="119"/>
      <c r="V339" s="23"/>
      <c r="W339" s="23"/>
      <c r="X339" s="11"/>
      <c r="Y339" s="130"/>
      <c r="Z339" s="131"/>
      <c r="AA339" s="23"/>
      <c r="AB339" s="23"/>
      <c r="AC339" s="23"/>
      <c r="AD339" s="11"/>
      <c r="AE339" s="11"/>
      <c r="AF339" s="124"/>
      <c r="AG339" s="120"/>
      <c r="AH339" s="132"/>
      <c r="AI339" s="23"/>
      <c r="AJ339" s="23"/>
      <c r="AK339" s="23"/>
      <c r="AL339" s="120"/>
      <c r="AM339" s="11"/>
      <c r="AN339" s="23"/>
      <c r="AO339" s="126"/>
      <c r="AP339" s="11"/>
      <c r="AQ339" s="58"/>
      <c r="AR339" s="87"/>
    </row>
    <row r="340" spans="1:44" ht="12.75" customHeight="1">
      <c r="A340" s="116"/>
      <c r="B340" s="117"/>
      <c r="C340" s="22"/>
      <c r="D340" s="22"/>
      <c r="E340" s="23"/>
      <c r="F340" s="23"/>
      <c r="G340" s="23"/>
      <c r="H340" s="117"/>
      <c r="I340" s="25"/>
      <c r="J340" s="128"/>
      <c r="K340" s="119"/>
      <c r="L340" s="23"/>
      <c r="M340" s="23"/>
      <c r="N340" s="23"/>
      <c r="O340" s="128"/>
      <c r="P340" s="121"/>
      <c r="Q340" s="129"/>
      <c r="R340" s="129"/>
      <c r="S340" s="23"/>
      <c r="T340" s="128"/>
      <c r="U340" s="119"/>
      <c r="V340" s="23"/>
      <c r="W340" s="23"/>
      <c r="X340" s="11"/>
      <c r="Y340" s="130"/>
      <c r="Z340" s="131"/>
      <c r="AA340" s="23"/>
      <c r="AB340" s="23"/>
      <c r="AC340" s="23"/>
      <c r="AD340" s="11"/>
      <c r="AE340" s="11"/>
      <c r="AF340" s="124"/>
      <c r="AG340" s="120"/>
      <c r="AH340" s="132"/>
      <c r="AI340" s="23"/>
      <c r="AJ340" s="23"/>
      <c r="AK340" s="23"/>
      <c r="AL340" s="120"/>
      <c r="AM340" s="11"/>
      <c r="AN340" s="23"/>
      <c r="AO340" s="126"/>
      <c r="AP340" s="11"/>
      <c r="AQ340" s="58"/>
      <c r="AR340" s="87"/>
    </row>
    <row r="341" spans="1:44" ht="12.75" customHeight="1">
      <c r="A341" s="116"/>
      <c r="B341" s="117"/>
      <c r="C341" s="22"/>
      <c r="D341" s="22"/>
      <c r="E341" s="23"/>
      <c r="F341" s="23"/>
      <c r="G341" s="23"/>
      <c r="H341" s="117"/>
      <c r="I341" s="25"/>
      <c r="J341" s="128"/>
      <c r="K341" s="119"/>
      <c r="L341" s="23"/>
      <c r="M341" s="23"/>
      <c r="N341" s="23"/>
      <c r="O341" s="128"/>
      <c r="P341" s="121"/>
      <c r="Q341" s="129"/>
      <c r="R341" s="129"/>
      <c r="S341" s="23"/>
      <c r="T341" s="128"/>
      <c r="U341" s="119"/>
      <c r="V341" s="23"/>
      <c r="W341" s="23"/>
      <c r="X341" s="11"/>
      <c r="Y341" s="130"/>
      <c r="Z341" s="131"/>
      <c r="AA341" s="23"/>
      <c r="AB341" s="23"/>
      <c r="AC341" s="23"/>
      <c r="AD341" s="11"/>
      <c r="AE341" s="11"/>
      <c r="AF341" s="124"/>
      <c r="AG341" s="120"/>
      <c r="AH341" s="132"/>
      <c r="AI341" s="23"/>
      <c r="AJ341" s="23"/>
      <c r="AK341" s="23"/>
      <c r="AL341" s="120"/>
      <c r="AM341" s="11"/>
      <c r="AN341" s="23"/>
      <c r="AO341" s="126"/>
      <c r="AP341" s="11"/>
      <c r="AQ341" s="58"/>
      <c r="AR341" s="87"/>
    </row>
    <row r="342" spans="1:44" ht="12.75" customHeight="1">
      <c r="A342" s="116"/>
      <c r="B342" s="117"/>
      <c r="C342" s="22"/>
      <c r="D342" s="22"/>
      <c r="E342" s="23"/>
      <c r="F342" s="23"/>
      <c r="G342" s="23"/>
      <c r="H342" s="117"/>
      <c r="I342" s="25"/>
      <c r="J342" s="128"/>
      <c r="K342" s="119"/>
      <c r="L342" s="23"/>
      <c r="M342" s="23"/>
      <c r="N342" s="23"/>
      <c r="O342" s="128"/>
      <c r="P342" s="121"/>
      <c r="Q342" s="129"/>
      <c r="R342" s="129"/>
      <c r="S342" s="23"/>
      <c r="T342" s="128"/>
      <c r="U342" s="119"/>
      <c r="V342" s="23"/>
      <c r="W342" s="23"/>
      <c r="X342" s="11"/>
      <c r="Y342" s="130"/>
      <c r="Z342" s="131"/>
      <c r="AA342" s="23"/>
      <c r="AB342" s="23"/>
      <c r="AC342" s="23"/>
      <c r="AD342" s="11"/>
      <c r="AE342" s="11"/>
      <c r="AF342" s="124"/>
      <c r="AG342" s="120"/>
      <c r="AH342" s="132"/>
      <c r="AI342" s="23"/>
      <c r="AJ342" s="23"/>
      <c r="AK342" s="23"/>
      <c r="AL342" s="120"/>
      <c r="AM342" s="11"/>
      <c r="AN342" s="23"/>
      <c r="AO342" s="126"/>
      <c r="AP342" s="11"/>
      <c r="AQ342" s="58"/>
      <c r="AR342" s="87"/>
    </row>
    <row r="343" spans="1:44" ht="12.75" customHeight="1">
      <c r="A343" s="116"/>
      <c r="B343" s="117"/>
      <c r="C343" s="22"/>
      <c r="D343" s="22"/>
      <c r="E343" s="23"/>
      <c r="F343" s="23"/>
      <c r="G343" s="23"/>
      <c r="H343" s="117"/>
      <c r="I343" s="25"/>
      <c r="J343" s="128"/>
      <c r="K343" s="119"/>
      <c r="L343" s="23"/>
      <c r="M343" s="23"/>
      <c r="N343" s="23"/>
      <c r="O343" s="128"/>
      <c r="P343" s="121"/>
      <c r="Q343" s="129"/>
      <c r="R343" s="129"/>
      <c r="S343" s="23"/>
      <c r="T343" s="128"/>
      <c r="U343" s="119"/>
      <c r="V343" s="23"/>
      <c r="W343" s="23"/>
      <c r="X343" s="11"/>
      <c r="Y343" s="130"/>
      <c r="Z343" s="131"/>
      <c r="AA343" s="23"/>
      <c r="AB343" s="23"/>
      <c r="AC343" s="23"/>
      <c r="AD343" s="11"/>
      <c r="AE343" s="11"/>
      <c r="AF343" s="124"/>
      <c r="AG343" s="120"/>
      <c r="AH343" s="132"/>
      <c r="AI343" s="23"/>
      <c r="AJ343" s="23"/>
      <c r="AK343" s="23"/>
      <c r="AL343" s="120"/>
      <c r="AM343" s="11"/>
      <c r="AN343" s="23"/>
      <c r="AO343" s="126"/>
      <c r="AP343" s="11"/>
      <c r="AQ343" s="58"/>
      <c r="AR343" s="87"/>
    </row>
    <row r="344" spans="1:44" ht="12.75" customHeight="1">
      <c r="A344" s="116"/>
      <c r="B344" s="117"/>
      <c r="C344" s="22"/>
      <c r="D344" s="22"/>
      <c r="E344" s="23"/>
      <c r="F344" s="23"/>
      <c r="G344" s="23"/>
      <c r="H344" s="117"/>
      <c r="I344" s="25"/>
      <c r="J344" s="128"/>
      <c r="K344" s="119"/>
      <c r="L344" s="23"/>
      <c r="M344" s="23"/>
      <c r="N344" s="23"/>
      <c r="O344" s="128"/>
      <c r="P344" s="121"/>
      <c r="Q344" s="129"/>
      <c r="R344" s="129"/>
      <c r="S344" s="23"/>
      <c r="T344" s="128"/>
      <c r="U344" s="119"/>
      <c r="V344" s="23"/>
      <c r="W344" s="23"/>
      <c r="X344" s="11"/>
      <c r="Y344" s="130"/>
      <c r="Z344" s="131"/>
      <c r="AA344" s="23"/>
      <c r="AB344" s="23"/>
      <c r="AC344" s="23"/>
      <c r="AD344" s="11"/>
      <c r="AE344" s="11"/>
      <c r="AF344" s="124"/>
      <c r="AG344" s="120"/>
      <c r="AH344" s="132"/>
      <c r="AI344" s="23"/>
      <c r="AJ344" s="23"/>
      <c r="AK344" s="23"/>
      <c r="AL344" s="120"/>
      <c r="AM344" s="11"/>
      <c r="AN344" s="23"/>
      <c r="AO344" s="126"/>
      <c r="AP344" s="11"/>
      <c r="AQ344" s="58"/>
      <c r="AR344" s="87"/>
    </row>
    <row r="345" spans="1:44" ht="12.75" customHeight="1">
      <c r="A345" s="116"/>
      <c r="B345" s="117"/>
      <c r="C345" s="22"/>
      <c r="D345" s="22"/>
      <c r="E345" s="23"/>
      <c r="F345" s="23"/>
      <c r="G345" s="23"/>
      <c r="H345" s="117"/>
      <c r="I345" s="25"/>
      <c r="J345" s="128"/>
      <c r="K345" s="119"/>
      <c r="L345" s="23"/>
      <c r="M345" s="23"/>
      <c r="N345" s="23"/>
      <c r="O345" s="128"/>
      <c r="P345" s="121"/>
      <c r="Q345" s="129"/>
      <c r="R345" s="129"/>
      <c r="S345" s="23"/>
      <c r="T345" s="128"/>
      <c r="U345" s="119"/>
      <c r="V345" s="23"/>
      <c r="W345" s="23"/>
      <c r="X345" s="11"/>
      <c r="Y345" s="130"/>
      <c r="Z345" s="131"/>
      <c r="AA345" s="23"/>
      <c r="AB345" s="23"/>
      <c r="AC345" s="23"/>
      <c r="AD345" s="11"/>
      <c r="AE345" s="11"/>
      <c r="AF345" s="124"/>
      <c r="AG345" s="120"/>
      <c r="AH345" s="132"/>
      <c r="AI345" s="23"/>
      <c r="AJ345" s="23"/>
      <c r="AK345" s="23"/>
      <c r="AL345" s="120"/>
      <c r="AM345" s="11"/>
      <c r="AN345" s="23"/>
      <c r="AO345" s="126"/>
      <c r="AP345" s="11"/>
      <c r="AQ345" s="58"/>
      <c r="AR345" s="87"/>
    </row>
    <row r="346" spans="1:44" ht="12.75" customHeight="1">
      <c r="A346" s="116"/>
      <c r="B346" s="117"/>
      <c r="C346" s="22"/>
      <c r="D346" s="22"/>
      <c r="E346" s="23"/>
      <c r="F346" s="23"/>
      <c r="G346" s="23"/>
      <c r="H346" s="117"/>
      <c r="I346" s="25"/>
      <c r="J346" s="128"/>
      <c r="K346" s="119"/>
      <c r="L346" s="23"/>
      <c r="M346" s="23"/>
      <c r="N346" s="23"/>
      <c r="O346" s="128"/>
      <c r="P346" s="121"/>
      <c r="Q346" s="129"/>
      <c r="R346" s="129"/>
      <c r="S346" s="23"/>
      <c r="T346" s="128"/>
      <c r="U346" s="119"/>
      <c r="V346" s="23"/>
      <c r="W346" s="23"/>
      <c r="X346" s="11"/>
      <c r="Y346" s="130"/>
      <c r="Z346" s="131"/>
      <c r="AA346" s="23"/>
      <c r="AB346" s="23"/>
      <c r="AC346" s="23"/>
      <c r="AD346" s="11"/>
      <c r="AE346" s="11"/>
      <c r="AF346" s="124"/>
      <c r="AG346" s="120"/>
      <c r="AH346" s="132"/>
      <c r="AI346" s="23"/>
      <c r="AJ346" s="23"/>
      <c r="AK346" s="23"/>
      <c r="AL346" s="120"/>
      <c r="AM346" s="11"/>
      <c r="AN346" s="23"/>
      <c r="AO346" s="126"/>
      <c r="AP346" s="11"/>
      <c r="AQ346" s="58"/>
      <c r="AR346" s="87"/>
    </row>
    <row r="347" spans="1:44" ht="12.75" customHeight="1">
      <c r="A347" s="116"/>
      <c r="B347" s="117"/>
      <c r="C347" s="22"/>
      <c r="D347" s="22"/>
      <c r="E347" s="23"/>
      <c r="F347" s="23"/>
      <c r="G347" s="23"/>
      <c r="H347" s="117"/>
      <c r="I347" s="25"/>
      <c r="J347" s="128"/>
      <c r="K347" s="119"/>
      <c r="L347" s="23"/>
      <c r="M347" s="23"/>
      <c r="N347" s="23"/>
      <c r="O347" s="128"/>
      <c r="P347" s="121"/>
      <c r="Q347" s="129"/>
      <c r="R347" s="129"/>
      <c r="S347" s="23"/>
      <c r="T347" s="128"/>
      <c r="U347" s="119"/>
      <c r="V347" s="23"/>
      <c r="W347" s="23"/>
      <c r="X347" s="11"/>
      <c r="Y347" s="130"/>
      <c r="Z347" s="131"/>
      <c r="AA347" s="23"/>
      <c r="AB347" s="23"/>
      <c r="AC347" s="23"/>
      <c r="AD347" s="11"/>
      <c r="AE347" s="11"/>
      <c r="AF347" s="124"/>
      <c r="AG347" s="120"/>
      <c r="AH347" s="132"/>
      <c r="AI347" s="23"/>
      <c r="AJ347" s="23"/>
      <c r="AK347" s="23"/>
      <c r="AL347" s="120"/>
      <c r="AM347" s="11"/>
      <c r="AN347" s="23"/>
      <c r="AO347" s="126"/>
      <c r="AP347" s="11"/>
      <c r="AQ347" s="58"/>
      <c r="AR347" s="87"/>
    </row>
    <row r="348" spans="1:44" ht="12.75" customHeight="1">
      <c r="A348" s="116"/>
      <c r="B348" s="117"/>
      <c r="C348" s="22"/>
      <c r="D348" s="22"/>
      <c r="E348" s="23"/>
      <c r="F348" s="23"/>
      <c r="G348" s="23"/>
      <c r="H348" s="117"/>
      <c r="I348" s="25"/>
      <c r="J348" s="128"/>
      <c r="K348" s="119"/>
      <c r="L348" s="23"/>
      <c r="M348" s="23"/>
      <c r="N348" s="23"/>
      <c r="O348" s="128"/>
      <c r="P348" s="121"/>
      <c r="Q348" s="129"/>
      <c r="R348" s="129"/>
      <c r="S348" s="23"/>
      <c r="T348" s="128"/>
      <c r="U348" s="119"/>
      <c r="V348" s="23"/>
      <c r="W348" s="23"/>
      <c r="X348" s="11"/>
      <c r="Y348" s="130"/>
      <c r="Z348" s="131"/>
      <c r="AA348" s="23"/>
      <c r="AB348" s="23"/>
      <c r="AC348" s="23"/>
      <c r="AD348" s="11"/>
      <c r="AE348" s="11"/>
      <c r="AF348" s="124"/>
      <c r="AG348" s="120"/>
      <c r="AH348" s="132"/>
      <c r="AI348" s="23"/>
      <c r="AJ348" s="23"/>
      <c r="AK348" s="23"/>
      <c r="AL348" s="120"/>
      <c r="AM348" s="11"/>
      <c r="AN348" s="23"/>
      <c r="AO348" s="126"/>
      <c r="AP348" s="11"/>
      <c r="AQ348" s="58"/>
      <c r="AR348" s="87"/>
    </row>
    <row r="349" spans="1:44" ht="12.75" customHeight="1">
      <c r="A349" s="116"/>
      <c r="B349" s="117"/>
      <c r="C349" s="22"/>
      <c r="D349" s="22"/>
      <c r="E349" s="23"/>
      <c r="F349" s="23"/>
      <c r="G349" s="23"/>
      <c r="H349" s="117"/>
      <c r="I349" s="25"/>
      <c r="J349" s="128"/>
      <c r="K349" s="119"/>
      <c r="L349" s="23"/>
      <c r="M349" s="23"/>
      <c r="N349" s="23"/>
      <c r="O349" s="128"/>
      <c r="P349" s="121"/>
      <c r="Q349" s="129"/>
      <c r="R349" s="129"/>
      <c r="S349" s="23"/>
      <c r="T349" s="128"/>
      <c r="U349" s="119"/>
      <c r="V349" s="23"/>
      <c r="W349" s="23"/>
      <c r="X349" s="11"/>
      <c r="Y349" s="130"/>
      <c r="Z349" s="131"/>
      <c r="AA349" s="23"/>
      <c r="AB349" s="23"/>
      <c r="AC349" s="23"/>
      <c r="AD349" s="11"/>
      <c r="AE349" s="11"/>
      <c r="AF349" s="124"/>
      <c r="AG349" s="120"/>
      <c r="AH349" s="132"/>
      <c r="AI349" s="23"/>
      <c r="AJ349" s="23"/>
      <c r="AK349" s="23"/>
      <c r="AL349" s="120"/>
      <c r="AM349" s="11"/>
      <c r="AN349" s="23"/>
      <c r="AO349" s="126"/>
      <c r="AP349" s="11"/>
      <c r="AQ349" s="58"/>
      <c r="AR349" s="87"/>
    </row>
    <row r="350" spans="1:44" ht="12.75" customHeight="1">
      <c r="A350" s="116"/>
      <c r="B350" s="117"/>
      <c r="C350" s="22"/>
      <c r="D350" s="22"/>
      <c r="E350" s="23"/>
      <c r="F350" s="23"/>
      <c r="G350" s="23"/>
      <c r="H350" s="117"/>
      <c r="I350" s="25"/>
      <c r="J350" s="128"/>
      <c r="K350" s="119"/>
      <c r="L350" s="23"/>
      <c r="M350" s="23"/>
      <c r="N350" s="23"/>
      <c r="O350" s="128"/>
      <c r="P350" s="121"/>
      <c r="Q350" s="129"/>
      <c r="R350" s="129"/>
      <c r="S350" s="23"/>
      <c r="T350" s="128"/>
      <c r="U350" s="119"/>
      <c r="V350" s="23"/>
      <c r="W350" s="23"/>
      <c r="X350" s="11"/>
      <c r="Y350" s="130"/>
      <c r="Z350" s="131"/>
      <c r="AA350" s="23"/>
      <c r="AB350" s="23"/>
      <c r="AC350" s="23"/>
      <c r="AD350" s="11"/>
      <c r="AE350" s="11"/>
      <c r="AF350" s="124"/>
      <c r="AG350" s="120"/>
      <c r="AH350" s="132"/>
      <c r="AI350" s="23"/>
      <c r="AJ350" s="23"/>
      <c r="AK350" s="23"/>
      <c r="AL350" s="120"/>
      <c r="AM350" s="11"/>
      <c r="AN350" s="23"/>
      <c r="AO350" s="126"/>
      <c r="AP350" s="11"/>
      <c r="AQ350" s="58"/>
      <c r="AR350" s="87"/>
    </row>
    <row r="351" spans="1:44" ht="12.75" customHeight="1">
      <c r="A351" s="116"/>
      <c r="B351" s="117"/>
      <c r="C351" s="22"/>
      <c r="D351" s="22"/>
      <c r="E351" s="23"/>
      <c r="F351" s="23"/>
      <c r="G351" s="23"/>
      <c r="H351" s="117"/>
      <c r="I351" s="25"/>
      <c r="J351" s="128"/>
      <c r="K351" s="119"/>
      <c r="L351" s="23"/>
      <c r="M351" s="23"/>
      <c r="N351" s="23"/>
      <c r="O351" s="128"/>
      <c r="P351" s="121"/>
      <c r="Q351" s="129"/>
      <c r="R351" s="129"/>
      <c r="S351" s="23"/>
      <c r="T351" s="128"/>
      <c r="U351" s="119"/>
      <c r="V351" s="23"/>
      <c r="W351" s="23"/>
      <c r="X351" s="11"/>
      <c r="Y351" s="130"/>
      <c r="Z351" s="131"/>
      <c r="AA351" s="23"/>
      <c r="AB351" s="23"/>
      <c r="AC351" s="23"/>
      <c r="AD351" s="11"/>
      <c r="AE351" s="11"/>
      <c r="AF351" s="124"/>
      <c r="AG351" s="120"/>
      <c r="AH351" s="132"/>
      <c r="AI351" s="23"/>
      <c r="AJ351" s="23"/>
      <c r="AK351" s="23"/>
      <c r="AL351" s="120"/>
      <c r="AM351" s="11"/>
      <c r="AN351" s="23"/>
      <c r="AO351" s="126"/>
      <c r="AP351" s="11"/>
      <c r="AQ351" s="58"/>
      <c r="AR351" s="87"/>
    </row>
    <row r="352" spans="1:44" ht="12.75" customHeight="1">
      <c r="A352" s="116"/>
      <c r="B352" s="117"/>
      <c r="C352" s="22"/>
      <c r="D352" s="22"/>
      <c r="E352" s="23"/>
      <c r="F352" s="23"/>
      <c r="G352" s="23"/>
      <c r="H352" s="117"/>
      <c r="I352" s="25"/>
      <c r="J352" s="128"/>
      <c r="K352" s="119"/>
      <c r="L352" s="23"/>
      <c r="M352" s="23"/>
      <c r="N352" s="23"/>
      <c r="O352" s="128"/>
      <c r="P352" s="121"/>
      <c r="Q352" s="129"/>
      <c r="R352" s="129"/>
      <c r="S352" s="23"/>
      <c r="T352" s="128"/>
      <c r="U352" s="119"/>
      <c r="V352" s="23"/>
      <c r="W352" s="23"/>
      <c r="X352" s="11"/>
      <c r="Y352" s="130"/>
      <c r="Z352" s="131"/>
      <c r="AA352" s="23"/>
      <c r="AB352" s="23"/>
      <c r="AC352" s="23"/>
      <c r="AD352" s="11"/>
      <c r="AE352" s="11"/>
      <c r="AF352" s="124"/>
      <c r="AG352" s="120"/>
      <c r="AH352" s="132"/>
      <c r="AI352" s="23"/>
      <c r="AJ352" s="23"/>
      <c r="AK352" s="23"/>
      <c r="AL352" s="120"/>
      <c r="AM352" s="11"/>
      <c r="AN352" s="23"/>
      <c r="AO352" s="126"/>
      <c r="AP352" s="11"/>
      <c r="AQ352" s="58"/>
      <c r="AR352" s="87"/>
    </row>
    <row r="353" spans="1:44" ht="12.75" customHeight="1">
      <c r="A353" s="116"/>
      <c r="B353" s="117"/>
      <c r="C353" s="22"/>
      <c r="D353" s="22"/>
      <c r="E353" s="23"/>
      <c r="F353" s="23"/>
      <c r="G353" s="23"/>
      <c r="H353" s="117"/>
      <c r="I353" s="25"/>
      <c r="J353" s="128"/>
      <c r="K353" s="119"/>
      <c r="L353" s="23"/>
      <c r="M353" s="23"/>
      <c r="N353" s="23"/>
      <c r="O353" s="128"/>
      <c r="P353" s="121"/>
      <c r="Q353" s="129"/>
      <c r="R353" s="129"/>
      <c r="S353" s="23"/>
      <c r="T353" s="128"/>
      <c r="U353" s="119"/>
      <c r="V353" s="23"/>
      <c r="W353" s="23"/>
      <c r="X353" s="11"/>
      <c r="Y353" s="130"/>
      <c r="Z353" s="131"/>
      <c r="AA353" s="23"/>
      <c r="AB353" s="23"/>
      <c r="AC353" s="23"/>
      <c r="AD353" s="11"/>
      <c r="AE353" s="11"/>
      <c r="AF353" s="124"/>
      <c r="AG353" s="120"/>
      <c r="AH353" s="132"/>
      <c r="AI353" s="23"/>
      <c r="AJ353" s="23"/>
      <c r="AK353" s="23"/>
      <c r="AL353" s="120"/>
      <c r="AM353" s="11"/>
      <c r="AN353" s="23"/>
      <c r="AO353" s="126"/>
      <c r="AP353" s="11"/>
      <c r="AQ353" s="58"/>
      <c r="AR353" s="87"/>
    </row>
    <row r="354" spans="1:44" ht="12.75" customHeight="1">
      <c r="A354" s="116"/>
      <c r="B354" s="117"/>
      <c r="C354" s="22"/>
      <c r="D354" s="22"/>
      <c r="E354" s="23"/>
      <c r="F354" s="23"/>
      <c r="G354" s="23"/>
      <c r="H354" s="117"/>
      <c r="I354" s="25"/>
      <c r="J354" s="128"/>
      <c r="K354" s="119"/>
      <c r="L354" s="23"/>
      <c r="M354" s="23"/>
      <c r="N354" s="23"/>
      <c r="O354" s="128"/>
      <c r="P354" s="121"/>
      <c r="Q354" s="129"/>
      <c r="R354" s="129"/>
      <c r="S354" s="23"/>
      <c r="T354" s="128"/>
      <c r="U354" s="119"/>
      <c r="V354" s="23"/>
      <c r="W354" s="23"/>
      <c r="X354" s="11"/>
      <c r="Y354" s="130"/>
      <c r="Z354" s="131"/>
      <c r="AA354" s="23"/>
      <c r="AB354" s="23"/>
      <c r="AC354" s="23"/>
      <c r="AD354" s="11"/>
      <c r="AE354" s="11"/>
      <c r="AF354" s="124"/>
      <c r="AG354" s="120"/>
      <c r="AH354" s="132"/>
      <c r="AI354" s="23"/>
      <c r="AJ354" s="23"/>
      <c r="AK354" s="23"/>
      <c r="AL354" s="120"/>
      <c r="AM354" s="11"/>
      <c r="AN354" s="23"/>
      <c r="AO354" s="126"/>
      <c r="AP354" s="11"/>
      <c r="AQ354" s="58"/>
      <c r="AR354" s="87"/>
    </row>
    <row r="355" spans="1:44" ht="12.75" customHeight="1">
      <c r="A355" s="116"/>
      <c r="B355" s="117"/>
      <c r="C355" s="22"/>
      <c r="D355" s="22"/>
      <c r="E355" s="23"/>
      <c r="F355" s="23"/>
      <c r="G355" s="23"/>
      <c r="H355" s="117"/>
      <c r="I355" s="25"/>
      <c r="J355" s="128"/>
      <c r="K355" s="119"/>
      <c r="L355" s="23"/>
      <c r="M355" s="23"/>
      <c r="N355" s="23"/>
      <c r="O355" s="128"/>
      <c r="P355" s="121"/>
      <c r="Q355" s="129"/>
      <c r="R355" s="129"/>
      <c r="S355" s="23"/>
      <c r="T355" s="128"/>
      <c r="U355" s="119"/>
      <c r="V355" s="23"/>
      <c r="W355" s="23"/>
      <c r="X355" s="11"/>
      <c r="Y355" s="130"/>
      <c r="Z355" s="131"/>
      <c r="AA355" s="23"/>
      <c r="AB355" s="23"/>
      <c r="AC355" s="23"/>
      <c r="AD355" s="11"/>
      <c r="AE355" s="11"/>
      <c r="AF355" s="124"/>
      <c r="AG355" s="120"/>
      <c r="AH355" s="132"/>
      <c r="AI355" s="23"/>
      <c r="AJ355" s="23"/>
      <c r="AK355" s="23"/>
      <c r="AL355" s="120"/>
      <c r="AM355" s="11"/>
      <c r="AN355" s="23"/>
      <c r="AO355" s="126"/>
      <c r="AP355" s="11"/>
      <c r="AQ355" s="58"/>
      <c r="AR355" s="87"/>
    </row>
    <row r="356" spans="1:44" ht="12.75" customHeight="1">
      <c r="A356" s="116"/>
      <c r="B356" s="117"/>
      <c r="C356" s="22"/>
      <c r="D356" s="22"/>
      <c r="E356" s="23"/>
      <c r="F356" s="23"/>
      <c r="G356" s="23"/>
      <c r="H356" s="117"/>
      <c r="I356" s="25"/>
      <c r="J356" s="128"/>
      <c r="K356" s="119"/>
      <c r="L356" s="23"/>
      <c r="M356" s="23"/>
      <c r="N356" s="23"/>
      <c r="O356" s="128"/>
      <c r="P356" s="121"/>
      <c r="Q356" s="129"/>
      <c r="R356" s="129"/>
      <c r="S356" s="23"/>
      <c r="T356" s="128"/>
      <c r="U356" s="119"/>
      <c r="V356" s="23"/>
      <c r="W356" s="23"/>
      <c r="X356" s="11"/>
      <c r="Y356" s="130"/>
      <c r="Z356" s="131"/>
      <c r="AA356" s="23"/>
      <c r="AB356" s="23"/>
      <c r="AC356" s="23"/>
      <c r="AD356" s="11"/>
      <c r="AE356" s="11"/>
      <c r="AF356" s="124"/>
      <c r="AG356" s="120"/>
      <c r="AH356" s="132"/>
      <c r="AI356" s="23"/>
      <c r="AJ356" s="23"/>
      <c r="AK356" s="23"/>
      <c r="AL356" s="120"/>
      <c r="AM356" s="11"/>
      <c r="AN356" s="23"/>
      <c r="AO356" s="126"/>
      <c r="AP356" s="11"/>
      <c r="AQ356" s="58"/>
      <c r="AR356" s="87"/>
    </row>
    <row r="357" spans="1:44" ht="12.75" customHeight="1">
      <c r="A357" s="116"/>
      <c r="B357" s="117"/>
      <c r="C357" s="22"/>
      <c r="D357" s="22"/>
      <c r="E357" s="23"/>
      <c r="F357" s="23"/>
      <c r="G357" s="23"/>
      <c r="H357" s="117"/>
      <c r="I357" s="25"/>
      <c r="J357" s="128"/>
      <c r="K357" s="119"/>
      <c r="L357" s="23"/>
      <c r="M357" s="23"/>
      <c r="N357" s="23"/>
      <c r="O357" s="128"/>
      <c r="P357" s="121"/>
      <c r="Q357" s="129"/>
      <c r="R357" s="129"/>
      <c r="S357" s="23"/>
      <c r="T357" s="128"/>
      <c r="U357" s="119"/>
      <c r="V357" s="23"/>
      <c r="W357" s="23"/>
      <c r="X357" s="11"/>
      <c r="Y357" s="130"/>
      <c r="Z357" s="131"/>
      <c r="AA357" s="23"/>
      <c r="AB357" s="23"/>
      <c r="AC357" s="23"/>
      <c r="AD357" s="11"/>
      <c r="AE357" s="11"/>
      <c r="AF357" s="124"/>
      <c r="AG357" s="120"/>
      <c r="AH357" s="132"/>
      <c r="AI357" s="23"/>
      <c r="AJ357" s="23"/>
      <c r="AK357" s="23"/>
      <c r="AL357" s="120"/>
      <c r="AM357" s="11"/>
      <c r="AN357" s="23"/>
      <c r="AO357" s="126"/>
      <c r="AP357" s="11"/>
      <c r="AQ357" s="58"/>
      <c r="AR357" s="87"/>
    </row>
    <row r="358" spans="1:44" ht="12.75" customHeight="1">
      <c r="A358" s="116"/>
      <c r="B358" s="117"/>
      <c r="C358" s="22"/>
      <c r="D358" s="22"/>
      <c r="E358" s="23"/>
      <c r="F358" s="23"/>
      <c r="G358" s="23"/>
      <c r="H358" s="117"/>
      <c r="I358" s="25"/>
      <c r="J358" s="128"/>
      <c r="K358" s="119"/>
      <c r="L358" s="23"/>
      <c r="M358" s="23"/>
      <c r="N358" s="23"/>
      <c r="O358" s="128"/>
      <c r="P358" s="121"/>
      <c r="Q358" s="129"/>
      <c r="R358" s="129"/>
      <c r="S358" s="23"/>
      <c r="T358" s="128"/>
      <c r="U358" s="119"/>
      <c r="V358" s="23"/>
      <c r="W358" s="23"/>
      <c r="X358" s="11"/>
      <c r="Y358" s="130"/>
      <c r="Z358" s="131"/>
      <c r="AA358" s="23"/>
      <c r="AB358" s="23"/>
      <c r="AC358" s="23"/>
      <c r="AD358" s="11"/>
      <c r="AE358" s="11"/>
      <c r="AF358" s="124"/>
      <c r="AG358" s="120"/>
      <c r="AH358" s="132"/>
      <c r="AI358" s="23"/>
      <c r="AJ358" s="23"/>
      <c r="AK358" s="23"/>
      <c r="AL358" s="120"/>
      <c r="AM358" s="11"/>
      <c r="AN358" s="23"/>
      <c r="AO358" s="126"/>
      <c r="AP358" s="11"/>
      <c r="AQ358" s="58"/>
      <c r="AR358" s="87"/>
    </row>
    <row r="359" spans="1:44" ht="12.75" customHeight="1">
      <c r="A359" s="116"/>
      <c r="B359" s="117"/>
      <c r="C359" s="22"/>
      <c r="D359" s="22"/>
      <c r="E359" s="23"/>
      <c r="F359" s="23"/>
      <c r="G359" s="23"/>
      <c r="H359" s="117"/>
      <c r="I359" s="25"/>
      <c r="J359" s="128"/>
      <c r="K359" s="119"/>
      <c r="L359" s="23"/>
      <c r="M359" s="23"/>
      <c r="N359" s="23"/>
      <c r="O359" s="128"/>
      <c r="P359" s="121"/>
      <c r="Q359" s="129"/>
      <c r="R359" s="129"/>
      <c r="S359" s="23"/>
      <c r="T359" s="128"/>
      <c r="U359" s="119"/>
      <c r="V359" s="23"/>
      <c r="W359" s="23"/>
      <c r="X359" s="11"/>
      <c r="Y359" s="130"/>
      <c r="Z359" s="131"/>
      <c r="AA359" s="23"/>
      <c r="AB359" s="23"/>
      <c r="AC359" s="23"/>
      <c r="AD359" s="11"/>
      <c r="AE359" s="11"/>
      <c r="AF359" s="124"/>
      <c r="AG359" s="120"/>
      <c r="AH359" s="132"/>
      <c r="AI359" s="23"/>
      <c r="AJ359" s="23"/>
      <c r="AK359" s="23"/>
      <c r="AL359" s="120"/>
      <c r="AM359" s="11"/>
      <c r="AN359" s="23"/>
      <c r="AO359" s="126"/>
      <c r="AP359" s="11"/>
      <c r="AQ359" s="58"/>
      <c r="AR359" s="87"/>
    </row>
    <row r="360" spans="1:44" ht="12.75" customHeight="1">
      <c r="A360" s="116"/>
      <c r="B360" s="117"/>
      <c r="C360" s="22"/>
      <c r="D360" s="22"/>
      <c r="E360" s="23"/>
      <c r="F360" s="23"/>
      <c r="G360" s="23"/>
      <c r="H360" s="117"/>
      <c r="I360" s="25"/>
      <c r="J360" s="128"/>
      <c r="K360" s="119"/>
      <c r="L360" s="23"/>
      <c r="M360" s="23"/>
      <c r="N360" s="23"/>
      <c r="O360" s="128"/>
      <c r="P360" s="121"/>
      <c r="Q360" s="129"/>
      <c r="R360" s="129"/>
      <c r="S360" s="23"/>
      <c r="T360" s="128"/>
      <c r="U360" s="119"/>
      <c r="V360" s="23"/>
      <c r="W360" s="23"/>
      <c r="X360" s="11"/>
      <c r="Y360" s="130"/>
      <c r="Z360" s="131"/>
      <c r="AA360" s="23"/>
      <c r="AB360" s="23"/>
      <c r="AC360" s="23"/>
      <c r="AD360" s="11"/>
      <c r="AE360" s="11"/>
      <c r="AF360" s="124"/>
      <c r="AG360" s="120"/>
      <c r="AH360" s="132"/>
      <c r="AI360" s="23"/>
      <c r="AJ360" s="23"/>
      <c r="AK360" s="23"/>
      <c r="AL360" s="120"/>
      <c r="AM360" s="11"/>
      <c r="AN360" s="23"/>
      <c r="AO360" s="126"/>
      <c r="AP360" s="11"/>
      <c r="AQ360" s="58"/>
      <c r="AR360" s="87"/>
    </row>
    <row r="361" spans="1:44" ht="12.75" customHeight="1">
      <c r="A361" s="116"/>
      <c r="B361" s="117"/>
      <c r="C361" s="22"/>
      <c r="D361" s="22"/>
      <c r="E361" s="23"/>
      <c r="F361" s="23"/>
      <c r="G361" s="23"/>
      <c r="H361" s="117"/>
      <c r="I361" s="25"/>
      <c r="J361" s="128"/>
      <c r="K361" s="119"/>
      <c r="L361" s="23"/>
      <c r="M361" s="23"/>
      <c r="N361" s="23"/>
      <c r="O361" s="128"/>
      <c r="P361" s="121"/>
      <c r="Q361" s="129"/>
      <c r="R361" s="129"/>
      <c r="S361" s="23"/>
      <c r="T361" s="128"/>
      <c r="U361" s="119"/>
      <c r="V361" s="23"/>
      <c r="W361" s="23"/>
      <c r="X361" s="11"/>
      <c r="Y361" s="130"/>
      <c r="Z361" s="131"/>
      <c r="AA361" s="23"/>
      <c r="AB361" s="23"/>
      <c r="AC361" s="23"/>
      <c r="AD361" s="11"/>
      <c r="AE361" s="11"/>
      <c r="AF361" s="124"/>
      <c r="AG361" s="120"/>
      <c r="AH361" s="132"/>
      <c r="AI361" s="23"/>
      <c r="AJ361" s="23"/>
      <c r="AK361" s="23"/>
      <c r="AL361" s="120"/>
      <c r="AM361" s="11"/>
      <c r="AN361" s="23"/>
      <c r="AO361" s="126"/>
      <c r="AP361" s="11"/>
      <c r="AQ361" s="58"/>
      <c r="AR361" s="87"/>
    </row>
    <row r="362" spans="1:44" ht="12.75" customHeight="1">
      <c r="A362" s="116"/>
      <c r="B362" s="117"/>
      <c r="C362" s="22"/>
      <c r="D362" s="22"/>
      <c r="E362" s="23"/>
      <c r="F362" s="23"/>
      <c r="G362" s="23"/>
      <c r="H362" s="117"/>
      <c r="I362" s="25"/>
      <c r="J362" s="128"/>
      <c r="K362" s="119"/>
      <c r="L362" s="23"/>
      <c r="M362" s="23"/>
      <c r="N362" s="23"/>
      <c r="O362" s="128"/>
      <c r="P362" s="121"/>
      <c r="Q362" s="129"/>
      <c r="R362" s="129"/>
      <c r="S362" s="23"/>
      <c r="T362" s="128"/>
      <c r="U362" s="119"/>
      <c r="V362" s="23"/>
      <c r="W362" s="23"/>
      <c r="X362" s="11"/>
      <c r="Y362" s="130"/>
      <c r="Z362" s="131"/>
      <c r="AA362" s="23"/>
      <c r="AB362" s="23"/>
      <c r="AC362" s="23"/>
      <c r="AD362" s="11"/>
      <c r="AE362" s="11"/>
      <c r="AF362" s="124"/>
      <c r="AG362" s="120"/>
      <c r="AH362" s="132"/>
      <c r="AI362" s="23"/>
      <c r="AJ362" s="23"/>
      <c r="AK362" s="23"/>
      <c r="AL362" s="120"/>
      <c r="AM362" s="11"/>
      <c r="AN362" s="23"/>
      <c r="AO362" s="126"/>
      <c r="AP362" s="11"/>
      <c r="AQ362" s="58"/>
      <c r="AR362" s="87"/>
    </row>
    <row r="363" spans="1:44" ht="12.75" customHeight="1">
      <c r="A363" s="116"/>
      <c r="B363" s="117"/>
      <c r="C363" s="22"/>
      <c r="D363" s="22"/>
      <c r="E363" s="23"/>
      <c r="F363" s="23"/>
      <c r="G363" s="23"/>
      <c r="H363" s="117"/>
      <c r="I363" s="25"/>
      <c r="J363" s="128"/>
      <c r="K363" s="119"/>
      <c r="L363" s="23"/>
      <c r="M363" s="23"/>
      <c r="N363" s="23"/>
      <c r="O363" s="128"/>
      <c r="P363" s="121"/>
      <c r="Q363" s="129"/>
      <c r="R363" s="129"/>
      <c r="S363" s="23"/>
      <c r="T363" s="128"/>
      <c r="U363" s="119"/>
      <c r="V363" s="23"/>
      <c r="W363" s="23"/>
      <c r="X363" s="11"/>
      <c r="Y363" s="130"/>
      <c r="Z363" s="131"/>
      <c r="AA363" s="23"/>
      <c r="AB363" s="23"/>
      <c r="AC363" s="23"/>
      <c r="AD363" s="11"/>
      <c r="AE363" s="11"/>
      <c r="AF363" s="124"/>
      <c r="AG363" s="120"/>
      <c r="AH363" s="132"/>
      <c r="AI363" s="23"/>
      <c r="AJ363" s="23"/>
      <c r="AK363" s="23"/>
      <c r="AL363" s="120"/>
      <c r="AM363" s="11"/>
      <c r="AN363" s="23"/>
      <c r="AO363" s="126"/>
      <c r="AP363" s="11"/>
      <c r="AQ363" s="58"/>
      <c r="AR363" s="87"/>
    </row>
    <row r="364" spans="1:44" ht="12.75" customHeight="1">
      <c r="A364" s="116"/>
      <c r="B364" s="117"/>
      <c r="C364" s="22"/>
      <c r="D364" s="22"/>
      <c r="E364" s="23"/>
      <c r="F364" s="23"/>
      <c r="G364" s="23"/>
      <c r="H364" s="117"/>
      <c r="I364" s="25"/>
      <c r="J364" s="128"/>
      <c r="K364" s="119"/>
      <c r="L364" s="23"/>
      <c r="M364" s="23"/>
      <c r="N364" s="23"/>
      <c r="O364" s="128"/>
      <c r="P364" s="121"/>
      <c r="Q364" s="129"/>
      <c r="R364" s="129"/>
      <c r="S364" s="23"/>
      <c r="T364" s="128"/>
      <c r="U364" s="119"/>
      <c r="V364" s="23"/>
      <c r="W364" s="23"/>
      <c r="X364" s="11"/>
      <c r="Y364" s="130"/>
      <c r="Z364" s="131"/>
      <c r="AA364" s="23"/>
      <c r="AB364" s="23"/>
      <c r="AC364" s="23"/>
      <c r="AD364" s="11"/>
      <c r="AE364" s="11"/>
      <c r="AF364" s="124"/>
      <c r="AG364" s="120"/>
      <c r="AH364" s="132"/>
      <c r="AI364" s="23"/>
      <c r="AJ364" s="23"/>
      <c r="AK364" s="23"/>
      <c r="AL364" s="120"/>
      <c r="AM364" s="11"/>
      <c r="AN364" s="23"/>
      <c r="AO364" s="126"/>
      <c r="AP364" s="11"/>
      <c r="AQ364" s="58"/>
      <c r="AR364" s="87"/>
    </row>
    <row r="365" spans="1:44" ht="12.75" customHeight="1">
      <c r="A365" s="116"/>
      <c r="B365" s="117"/>
      <c r="C365" s="22"/>
      <c r="D365" s="22"/>
      <c r="E365" s="23"/>
      <c r="F365" s="23"/>
      <c r="G365" s="23"/>
      <c r="H365" s="117"/>
      <c r="I365" s="25"/>
      <c r="J365" s="128"/>
      <c r="K365" s="119"/>
      <c r="L365" s="23"/>
      <c r="M365" s="23"/>
      <c r="N365" s="23"/>
      <c r="O365" s="128"/>
      <c r="P365" s="121"/>
      <c r="Q365" s="129"/>
      <c r="R365" s="129"/>
      <c r="S365" s="23"/>
      <c r="T365" s="128"/>
      <c r="U365" s="119"/>
      <c r="V365" s="23"/>
      <c r="W365" s="23"/>
      <c r="X365" s="11"/>
      <c r="Y365" s="130"/>
      <c r="Z365" s="131"/>
      <c r="AA365" s="23"/>
      <c r="AB365" s="23"/>
      <c r="AC365" s="23"/>
      <c r="AD365" s="11"/>
      <c r="AE365" s="11"/>
      <c r="AF365" s="124"/>
      <c r="AG365" s="120"/>
      <c r="AH365" s="132"/>
      <c r="AI365" s="23"/>
      <c r="AJ365" s="23"/>
      <c r="AK365" s="23"/>
      <c r="AL365" s="120"/>
      <c r="AM365" s="11"/>
      <c r="AN365" s="23"/>
      <c r="AO365" s="126"/>
      <c r="AP365" s="11"/>
      <c r="AQ365" s="58"/>
      <c r="AR365" s="87"/>
    </row>
    <row r="366" spans="1:44" ht="12.75" customHeight="1">
      <c r="A366" s="116"/>
      <c r="B366" s="117"/>
      <c r="C366" s="22"/>
      <c r="D366" s="22"/>
      <c r="E366" s="23"/>
      <c r="F366" s="23"/>
      <c r="G366" s="23"/>
      <c r="H366" s="117"/>
      <c r="I366" s="25"/>
      <c r="J366" s="128"/>
      <c r="K366" s="119"/>
      <c r="L366" s="23"/>
      <c r="M366" s="23"/>
      <c r="N366" s="23"/>
      <c r="O366" s="128"/>
      <c r="P366" s="121"/>
      <c r="Q366" s="129"/>
      <c r="R366" s="129"/>
      <c r="S366" s="23"/>
      <c r="T366" s="128"/>
      <c r="U366" s="119"/>
      <c r="V366" s="23"/>
      <c r="W366" s="23"/>
      <c r="X366" s="11"/>
      <c r="Y366" s="130"/>
      <c r="Z366" s="131"/>
      <c r="AA366" s="23"/>
      <c r="AB366" s="23"/>
      <c r="AC366" s="23"/>
      <c r="AD366" s="11"/>
      <c r="AE366" s="11"/>
      <c r="AF366" s="124"/>
      <c r="AG366" s="120"/>
      <c r="AH366" s="132"/>
      <c r="AI366" s="23"/>
      <c r="AJ366" s="23"/>
      <c r="AK366" s="23"/>
      <c r="AL366" s="120"/>
      <c r="AM366" s="11"/>
      <c r="AN366" s="23"/>
      <c r="AO366" s="126"/>
      <c r="AP366" s="11"/>
      <c r="AQ366" s="58"/>
      <c r="AR366" s="87"/>
    </row>
    <row r="367" spans="1:44" ht="12.75" customHeight="1">
      <c r="A367" s="116"/>
      <c r="B367" s="117"/>
      <c r="C367" s="22"/>
      <c r="D367" s="22"/>
      <c r="E367" s="23"/>
      <c r="F367" s="23"/>
      <c r="G367" s="23"/>
      <c r="H367" s="117"/>
      <c r="I367" s="25"/>
      <c r="J367" s="128"/>
      <c r="K367" s="119"/>
      <c r="L367" s="23"/>
      <c r="M367" s="23"/>
      <c r="N367" s="23"/>
      <c r="O367" s="128"/>
      <c r="P367" s="121"/>
      <c r="Q367" s="129"/>
      <c r="R367" s="129"/>
      <c r="S367" s="23"/>
      <c r="T367" s="128"/>
      <c r="U367" s="119"/>
      <c r="V367" s="23"/>
      <c r="W367" s="23"/>
      <c r="X367" s="11"/>
      <c r="Y367" s="130"/>
      <c r="Z367" s="131"/>
      <c r="AA367" s="23"/>
      <c r="AB367" s="23"/>
      <c r="AC367" s="23"/>
      <c r="AD367" s="11"/>
      <c r="AE367" s="11"/>
      <c r="AF367" s="124"/>
      <c r="AG367" s="120"/>
      <c r="AH367" s="132"/>
      <c r="AI367" s="23"/>
      <c r="AJ367" s="23"/>
      <c r="AK367" s="23"/>
      <c r="AL367" s="120"/>
      <c r="AM367" s="11"/>
      <c r="AN367" s="23"/>
      <c r="AO367" s="126"/>
      <c r="AP367" s="11"/>
      <c r="AQ367" s="58"/>
      <c r="AR367" s="87"/>
    </row>
    <row r="368" spans="1:44" ht="12.75" customHeight="1">
      <c r="A368" s="116"/>
      <c r="B368" s="117"/>
      <c r="C368" s="22"/>
      <c r="D368" s="22"/>
      <c r="E368" s="23"/>
      <c r="F368" s="23"/>
      <c r="G368" s="23"/>
      <c r="H368" s="117"/>
      <c r="I368" s="25"/>
      <c r="J368" s="128"/>
      <c r="K368" s="119"/>
      <c r="L368" s="23"/>
      <c r="M368" s="23"/>
      <c r="N368" s="23"/>
      <c r="O368" s="128"/>
      <c r="P368" s="121"/>
      <c r="Q368" s="129"/>
      <c r="R368" s="129"/>
      <c r="S368" s="23"/>
      <c r="T368" s="128"/>
      <c r="U368" s="119"/>
      <c r="V368" s="23"/>
      <c r="W368" s="23"/>
      <c r="X368" s="11"/>
      <c r="Y368" s="130"/>
      <c r="Z368" s="131"/>
      <c r="AA368" s="23"/>
      <c r="AB368" s="23"/>
      <c r="AC368" s="23"/>
      <c r="AD368" s="11"/>
      <c r="AE368" s="11"/>
      <c r="AF368" s="124"/>
      <c r="AG368" s="120"/>
      <c r="AH368" s="132"/>
      <c r="AI368" s="23"/>
      <c r="AJ368" s="23"/>
      <c r="AK368" s="23"/>
      <c r="AL368" s="120"/>
      <c r="AM368" s="11"/>
      <c r="AN368" s="23"/>
      <c r="AO368" s="126"/>
      <c r="AP368" s="11"/>
      <c r="AQ368" s="58"/>
      <c r="AR368" s="87"/>
    </row>
    <row r="369" spans="1:44" ht="12.75" customHeight="1">
      <c r="A369" s="116"/>
      <c r="B369" s="117"/>
      <c r="C369" s="22"/>
      <c r="D369" s="22"/>
      <c r="E369" s="23"/>
      <c r="F369" s="23"/>
      <c r="G369" s="23"/>
      <c r="H369" s="117"/>
      <c r="I369" s="25"/>
      <c r="J369" s="128"/>
      <c r="K369" s="119"/>
      <c r="L369" s="23"/>
      <c r="M369" s="23"/>
      <c r="N369" s="23"/>
      <c r="O369" s="128"/>
      <c r="P369" s="121"/>
      <c r="Q369" s="129"/>
      <c r="R369" s="129"/>
      <c r="S369" s="23"/>
      <c r="T369" s="128"/>
      <c r="U369" s="119"/>
      <c r="V369" s="23"/>
      <c r="W369" s="23"/>
      <c r="X369" s="11"/>
      <c r="Y369" s="130"/>
      <c r="Z369" s="131"/>
      <c r="AA369" s="23"/>
      <c r="AB369" s="23"/>
      <c r="AC369" s="23"/>
      <c r="AD369" s="11"/>
      <c r="AE369" s="11"/>
      <c r="AF369" s="124"/>
      <c r="AG369" s="120"/>
      <c r="AH369" s="132"/>
      <c r="AI369" s="23"/>
      <c r="AJ369" s="23"/>
      <c r="AK369" s="23"/>
      <c r="AL369" s="120"/>
      <c r="AM369" s="11"/>
      <c r="AN369" s="23"/>
      <c r="AO369" s="126"/>
      <c r="AP369" s="11"/>
      <c r="AQ369" s="58"/>
      <c r="AR369" s="87"/>
    </row>
    <row r="370" spans="1:44" ht="12.75" customHeight="1">
      <c r="A370" s="116"/>
      <c r="B370" s="117"/>
      <c r="C370" s="22"/>
      <c r="D370" s="22"/>
      <c r="E370" s="23"/>
      <c r="F370" s="23"/>
      <c r="G370" s="23"/>
      <c r="H370" s="117"/>
      <c r="I370" s="25"/>
      <c r="J370" s="128"/>
      <c r="K370" s="119"/>
      <c r="L370" s="23"/>
      <c r="M370" s="23"/>
      <c r="N370" s="23"/>
      <c r="O370" s="128"/>
      <c r="P370" s="121"/>
      <c r="Q370" s="129"/>
      <c r="R370" s="129"/>
      <c r="S370" s="23"/>
      <c r="T370" s="128"/>
      <c r="U370" s="119"/>
      <c r="V370" s="23"/>
      <c r="W370" s="23"/>
      <c r="X370" s="11"/>
      <c r="Y370" s="130"/>
      <c r="Z370" s="131"/>
      <c r="AA370" s="23"/>
      <c r="AB370" s="23"/>
      <c r="AC370" s="23"/>
      <c r="AD370" s="11"/>
      <c r="AE370" s="11"/>
      <c r="AF370" s="124"/>
      <c r="AG370" s="120"/>
      <c r="AH370" s="132"/>
      <c r="AI370" s="23"/>
      <c r="AJ370" s="23"/>
      <c r="AK370" s="23"/>
      <c r="AL370" s="120"/>
      <c r="AM370" s="11"/>
      <c r="AN370" s="23"/>
      <c r="AO370" s="126"/>
      <c r="AP370" s="11"/>
      <c r="AQ370" s="58"/>
      <c r="AR370" s="87"/>
    </row>
    <row r="371" spans="1:44" ht="12.75" customHeight="1">
      <c r="A371" s="116"/>
      <c r="B371" s="117"/>
      <c r="C371" s="22"/>
      <c r="D371" s="22"/>
      <c r="E371" s="23"/>
      <c r="F371" s="23"/>
      <c r="G371" s="23"/>
      <c r="H371" s="117"/>
      <c r="I371" s="25"/>
      <c r="J371" s="128"/>
      <c r="K371" s="119"/>
      <c r="L371" s="23"/>
      <c r="M371" s="23"/>
      <c r="N371" s="23"/>
      <c r="O371" s="128"/>
      <c r="P371" s="121"/>
      <c r="Q371" s="129"/>
      <c r="R371" s="129"/>
      <c r="S371" s="23"/>
      <c r="T371" s="128"/>
      <c r="U371" s="119"/>
      <c r="V371" s="23"/>
      <c r="W371" s="23"/>
      <c r="X371" s="11"/>
      <c r="Y371" s="130"/>
      <c r="Z371" s="131"/>
      <c r="AA371" s="23"/>
      <c r="AB371" s="23"/>
      <c r="AC371" s="23"/>
      <c r="AD371" s="11"/>
      <c r="AE371" s="11"/>
      <c r="AF371" s="124"/>
      <c r="AG371" s="120"/>
      <c r="AH371" s="132"/>
      <c r="AI371" s="23"/>
      <c r="AJ371" s="23"/>
      <c r="AK371" s="23"/>
      <c r="AL371" s="120"/>
      <c r="AM371" s="11"/>
      <c r="AN371" s="23"/>
      <c r="AO371" s="126"/>
      <c r="AP371" s="11"/>
      <c r="AQ371" s="58"/>
      <c r="AR371" s="87"/>
    </row>
    <row r="372" spans="1:44" ht="12.75" customHeight="1">
      <c r="A372" s="116"/>
      <c r="B372" s="117"/>
      <c r="C372" s="22"/>
      <c r="D372" s="22"/>
      <c r="E372" s="23"/>
      <c r="F372" s="23"/>
      <c r="G372" s="23"/>
      <c r="H372" s="117"/>
      <c r="I372" s="25"/>
      <c r="J372" s="128"/>
      <c r="K372" s="119"/>
      <c r="L372" s="23"/>
      <c r="M372" s="23"/>
      <c r="N372" s="23"/>
      <c r="O372" s="128"/>
      <c r="P372" s="121"/>
      <c r="Q372" s="129"/>
      <c r="R372" s="129"/>
      <c r="S372" s="23"/>
      <c r="T372" s="128"/>
      <c r="U372" s="119"/>
      <c r="V372" s="23"/>
      <c r="W372" s="23"/>
      <c r="X372" s="11"/>
      <c r="Y372" s="130"/>
      <c r="Z372" s="131"/>
      <c r="AA372" s="23"/>
      <c r="AB372" s="23"/>
      <c r="AC372" s="23"/>
      <c r="AD372" s="11"/>
      <c r="AE372" s="11"/>
      <c r="AF372" s="124"/>
      <c r="AG372" s="120"/>
      <c r="AH372" s="132"/>
      <c r="AI372" s="23"/>
      <c r="AJ372" s="23"/>
      <c r="AK372" s="23"/>
      <c r="AL372" s="120"/>
      <c r="AM372" s="11"/>
      <c r="AN372" s="23"/>
      <c r="AO372" s="126"/>
      <c r="AP372" s="11"/>
      <c r="AQ372" s="58"/>
      <c r="AR372" s="87"/>
    </row>
    <row r="373" spans="1:44" ht="12.75" customHeight="1">
      <c r="A373" s="116"/>
      <c r="B373" s="117"/>
      <c r="C373" s="22"/>
      <c r="D373" s="22"/>
      <c r="E373" s="23"/>
      <c r="F373" s="23"/>
      <c r="G373" s="23"/>
      <c r="H373" s="117"/>
      <c r="I373" s="25"/>
      <c r="J373" s="128"/>
      <c r="K373" s="119"/>
      <c r="L373" s="23"/>
      <c r="M373" s="23"/>
      <c r="N373" s="23"/>
      <c r="O373" s="128"/>
      <c r="P373" s="121"/>
      <c r="Q373" s="129"/>
      <c r="R373" s="129"/>
      <c r="S373" s="23"/>
      <c r="T373" s="128"/>
      <c r="U373" s="119"/>
      <c r="V373" s="23"/>
      <c r="W373" s="23"/>
      <c r="X373" s="11"/>
      <c r="Y373" s="130"/>
      <c r="Z373" s="131"/>
      <c r="AA373" s="23"/>
      <c r="AB373" s="23"/>
      <c r="AC373" s="23"/>
      <c r="AD373" s="11"/>
      <c r="AE373" s="11"/>
      <c r="AF373" s="124"/>
      <c r="AG373" s="120"/>
      <c r="AH373" s="132"/>
      <c r="AI373" s="23"/>
      <c r="AJ373" s="23"/>
      <c r="AK373" s="23"/>
      <c r="AL373" s="120"/>
      <c r="AM373" s="11"/>
      <c r="AN373" s="23"/>
      <c r="AO373" s="126"/>
      <c r="AP373" s="11"/>
      <c r="AQ373" s="58"/>
      <c r="AR373" s="87"/>
    </row>
    <row r="374" spans="1:44" ht="12.75" customHeight="1">
      <c r="A374" s="116"/>
      <c r="B374" s="117"/>
      <c r="C374" s="22"/>
      <c r="D374" s="22"/>
      <c r="E374" s="23"/>
      <c r="F374" s="23"/>
      <c r="G374" s="23"/>
      <c r="H374" s="117"/>
      <c r="I374" s="25"/>
      <c r="J374" s="128"/>
      <c r="K374" s="119"/>
      <c r="L374" s="23"/>
      <c r="M374" s="23"/>
      <c r="N374" s="23"/>
      <c r="O374" s="128"/>
      <c r="P374" s="121"/>
      <c r="Q374" s="129"/>
      <c r="R374" s="129"/>
      <c r="S374" s="23"/>
      <c r="T374" s="128"/>
      <c r="U374" s="119"/>
      <c r="V374" s="23"/>
      <c r="W374" s="23"/>
      <c r="X374" s="11"/>
      <c r="Y374" s="130"/>
      <c r="Z374" s="131"/>
      <c r="AA374" s="23"/>
      <c r="AB374" s="23"/>
      <c r="AC374" s="23"/>
      <c r="AD374" s="11"/>
      <c r="AE374" s="11"/>
      <c r="AF374" s="124"/>
      <c r="AG374" s="120"/>
      <c r="AH374" s="132"/>
      <c r="AI374" s="23"/>
      <c r="AJ374" s="23"/>
      <c r="AK374" s="23"/>
      <c r="AL374" s="120"/>
      <c r="AM374" s="11"/>
      <c r="AN374" s="23"/>
      <c r="AO374" s="126"/>
      <c r="AP374" s="11"/>
      <c r="AQ374" s="58"/>
      <c r="AR374" s="87"/>
    </row>
    <row r="375" spans="1:44" ht="12.75" customHeight="1">
      <c r="A375" s="116"/>
      <c r="B375" s="117"/>
      <c r="C375" s="22"/>
      <c r="D375" s="22"/>
      <c r="E375" s="23"/>
      <c r="F375" s="23"/>
      <c r="G375" s="23"/>
      <c r="H375" s="117"/>
      <c r="I375" s="25"/>
      <c r="J375" s="128"/>
      <c r="K375" s="119"/>
      <c r="L375" s="23"/>
      <c r="M375" s="23"/>
      <c r="N375" s="23"/>
      <c r="O375" s="128"/>
      <c r="P375" s="121"/>
      <c r="Q375" s="129"/>
      <c r="R375" s="129"/>
      <c r="S375" s="23"/>
      <c r="T375" s="128"/>
      <c r="U375" s="119"/>
      <c r="V375" s="23"/>
      <c r="W375" s="23"/>
      <c r="X375" s="11"/>
      <c r="Y375" s="130"/>
      <c r="Z375" s="131"/>
      <c r="AA375" s="23"/>
      <c r="AB375" s="23"/>
      <c r="AC375" s="23"/>
      <c r="AD375" s="11"/>
      <c r="AE375" s="11"/>
      <c r="AF375" s="124"/>
      <c r="AG375" s="120"/>
      <c r="AH375" s="132"/>
      <c r="AI375" s="23"/>
      <c r="AJ375" s="23"/>
      <c r="AK375" s="23"/>
      <c r="AL375" s="120"/>
      <c r="AM375" s="11"/>
      <c r="AN375" s="23"/>
      <c r="AO375" s="126"/>
      <c r="AP375" s="11"/>
      <c r="AQ375" s="58"/>
      <c r="AR375" s="87"/>
    </row>
    <row r="376" spans="1:44" ht="12.75" customHeight="1">
      <c r="A376" s="116"/>
      <c r="B376" s="117"/>
      <c r="C376" s="22"/>
      <c r="D376" s="22"/>
      <c r="E376" s="23"/>
      <c r="F376" s="23"/>
      <c r="G376" s="23"/>
      <c r="H376" s="117"/>
      <c r="I376" s="25"/>
      <c r="J376" s="128"/>
      <c r="K376" s="119"/>
      <c r="L376" s="23"/>
      <c r="M376" s="23"/>
      <c r="N376" s="23"/>
      <c r="O376" s="128"/>
      <c r="P376" s="121"/>
      <c r="Q376" s="129"/>
      <c r="R376" s="129"/>
      <c r="S376" s="23"/>
      <c r="T376" s="128"/>
      <c r="U376" s="119"/>
      <c r="V376" s="23"/>
      <c r="W376" s="23"/>
      <c r="X376" s="11"/>
      <c r="Y376" s="130"/>
      <c r="Z376" s="131"/>
      <c r="AA376" s="23"/>
      <c r="AB376" s="23"/>
      <c r="AC376" s="23"/>
      <c r="AD376" s="11"/>
      <c r="AE376" s="11"/>
      <c r="AF376" s="124"/>
      <c r="AG376" s="120"/>
      <c r="AH376" s="132"/>
      <c r="AI376" s="23"/>
      <c r="AJ376" s="23"/>
      <c r="AK376" s="23"/>
      <c r="AL376" s="120"/>
      <c r="AM376" s="11"/>
      <c r="AN376" s="23"/>
      <c r="AO376" s="126"/>
      <c r="AP376" s="11"/>
      <c r="AQ376" s="58"/>
      <c r="AR376" s="87"/>
    </row>
    <row r="377" spans="1:44" ht="12.75" customHeight="1">
      <c r="A377" s="116"/>
      <c r="B377" s="117"/>
      <c r="C377" s="22"/>
      <c r="D377" s="22"/>
      <c r="E377" s="23"/>
      <c r="F377" s="23"/>
      <c r="G377" s="23"/>
      <c r="H377" s="117"/>
      <c r="I377" s="25"/>
      <c r="J377" s="128"/>
      <c r="K377" s="119"/>
      <c r="L377" s="23"/>
      <c r="M377" s="23"/>
      <c r="N377" s="23"/>
      <c r="O377" s="128"/>
      <c r="P377" s="121"/>
      <c r="Q377" s="129"/>
      <c r="R377" s="129"/>
      <c r="S377" s="23"/>
      <c r="T377" s="128"/>
      <c r="U377" s="119"/>
      <c r="V377" s="23"/>
      <c r="W377" s="23"/>
      <c r="X377" s="11"/>
      <c r="Y377" s="130"/>
      <c r="Z377" s="131"/>
      <c r="AA377" s="23"/>
      <c r="AB377" s="23"/>
      <c r="AC377" s="23"/>
      <c r="AD377" s="11"/>
      <c r="AE377" s="11"/>
      <c r="AF377" s="124"/>
      <c r="AG377" s="120"/>
      <c r="AH377" s="132"/>
      <c r="AI377" s="23"/>
      <c r="AJ377" s="23"/>
      <c r="AK377" s="23"/>
      <c r="AL377" s="120"/>
      <c r="AM377" s="11"/>
      <c r="AN377" s="23"/>
      <c r="AO377" s="126"/>
      <c r="AP377" s="11"/>
      <c r="AQ377" s="58"/>
      <c r="AR377" s="87"/>
    </row>
    <row r="378" spans="1:44" ht="12.75" customHeight="1">
      <c r="A378" s="116"/>
      <c r="B378" s="117"/>
      <c r="C378" s="22"/>
      <c r="D378" s="22"/>
      <c r="E378" s="23"/>
      <c r="F378" s="23"/>
      <c r="G378" s="23"/>
      <c r="H378" s="117"/>
      <c r="I378" s="25"/>
      <c r="J378" s="128"/>
      <c r="K378" s="119"/>
      <c r="L378" s="23"/>
      <c r="M378" s="23"/>
      <c r="N378" s="23"/>
      <c r="O378" s="128"/>
      <c r="P378" s="121"/>
      <c r="Q378" s="129"/>
      <c r="R378" s="129"/>
      <c r="S378" s="23"/>
      <c r="T378" s="128"/>
      <c r="U378" s="119"/>
      <c r="V378" s="23"/>
      <c r="W378" s="23"/>
      <c r="X378" s="11"/>
      <c r="Y378" s="130"/>
      <c r="Z378" s="131"/>
      <c r="AA378" s="23"/>
      <c r="AB378" s="23"/>
      <c r="AC378" s="23"/>
      <c r="AD378" s="11"/>
      <c r="AE378" s="11"/>
      <c r="AF378" s="124"/>
      <c r="AG378" s="120"/>
      <c r="AH378" s="132"/>
      <c r="AI378" s="23"/>
      <c r="AJ378" s="23"/>
      <c r="AK378" s="23"/>
      <c r="AL378" s="120"/>
      <c r="AM378" s="11"/>
      <c r="AN378" s="23"/>
      <c r="AO378" s="126"/>
      <c r="AP378" s="11"/>
      <c r="AQ378" s="58"/>
      <c r="AR378" s="87"/>
    </row>
    <row r="379" spans="1:44" ht="12.75" customHeight="1">
      <c r="A379" s="116"/>
      <c r="B379" s="117"/>
      <c r="C379" s="22"/>
      <c r="D379" s="22"/>
      <c r="E379" s="23"/>
      <c r="F379" s="23"/>
      <c r="G379" s="23"/>
      <c r="H379" s="117"/>
      <c r="I379" s="25"/>
      <c r="J379" s="128"/>
      <c r="K379" s="119"/>
      <c r="L379" s="23"/>
      <c r="M379" s="23"/>
      <c r="N379" s="23"/>
      <c r="O379" s="128"/>
      <c r="P379" s="121"/>
      <c r="Q379" s="129"/>
      <c r="R379" s="129"/>
      <c r="S379" s="23"/>
      <c r="T379" s="128"/>
      <c r="U379" s="119"/>
      <c r="V379" s="23"/>
      <c r="W379" s="23"/>
      <c r="X379" s="11"/>
      <c r="Y379" s="130"/>
      <c r="Z379" s="131"/>
      <c r="AA379" s="23"/>
      <c r="AB379" s="23"/>
      <c r="AC379" s="23"/>
      <c r="AD379" s="11"/>
      <c r="AE379" s="11"/>
      <c r="AF379" s="124"/>
      <c r="AG379" s="120"/>
      <c r="AH379" s="132"/>
      <c r="AI379" s="23"/>
      <c r="AJ379" s="23"/>
      <c r="AK379" s="23"/>
      <c r="AL379" s="120"/>
      <c r="AM379" s="11"/>
      <c r="AN379" s="23"/>
      <c r="AO379" s="126"/>
      <c r="AP379" s="11"/>
      <c r="AQ379" s="58"/>
      <c r="AR379" s="87"/>
    </row>
    <row r="380" spans="1:44" ht="12.75" customHeight="1">
      <c r="A380" s="116"/>
      <c r="B380" s="117"/>
      <c r="C380" s="22"/>
      <c r="D380" s="22"/>
      <c r="E380" s="23"/>
      <c r="F380" s="23"/>
      <c r="G380" s="23"/>
      <c r="H380" s="117"/>
      <c r="I380" s="25"/>
      <c r="J380" s="128"/>
      <c r="K380" s="119"/>
      <c r="L380" s="23"/>
      <c r="M380" s="23"/>
      <c r="N380" s="23"/>
      <c r="O380" s="128"/>
      <c r="P380" s="121"/>
      <c r="Q380" s="129"/>
      <c r="R380" s="129"/>
      <c r="S380" s="23"/>
      <c r="T380" s="128"/>
      <c r="U380" s="119"/>
      <c r="V380" s="23"/>
      <c r="W380" s="23"/>
      <c r="X380" s="11"/>
      <c r="Y380" s="130"/>
      <c r="Z380" s="131"/>
      <c r="AA380" s="23"/>
      <c r="AB380" s="23"/>
      <c r="AC380" s="23"/>
      <c r="AD380" s="11"/>
      <c r="AE380" s="11"/>
      <c r="AF380" s="124"/>
      <c r="AG380" s="120"/>
      <c r="AH380" s="132"/>
      <c r="AI380" s="23"/>
      <c r="AJ380" s="23"/>
      <c r="AK380" s="23"/>
      <c r="AL380" s="120"/>
      <c r="AM380" s="11"/>
      <c r="AN380" s="23"/>
      <c r="AO380" s="126"/>
      <c r="AP380" s="11"/>
      <c r="AQ380" s="58"/>
      <c r="AR380" s="87"/>
    </row>
    <row r="381" spans="1:44" ht="12.75" customHeight="1">
      <c r="A381" s="116"/>
      <c r="B381" s="117"/>
      <c r="C381" s="22"/>
      <c r="D381" s="22"/>
      <c r="E381" s="23"/>
      <c r="F381" s="23"/>
      <c r="G381" s="23"/>
      <c r="H381" s="117"/>
      <c r="I381" s="25"/>
      <c r="J381" s="128"/>
      <c r="K381" s="119"/>
      <c r="L381" s="23"/>
      <c r="M381" s="23"/>
      <c r="N381" s="23"/>
      <c r="O381" s="128"/>
      <c r="P381" s="121"/>
      <c r="Q381" s="129"/>
      <c r="R381" s="129"/>
      <c r="S381" s="23"/>
      <c r="T381" s="128"/>
      <c r="U381" s="119"/>
      <c r="V381" s="23"/>
      <c r="W381" s="23"/>
      <c r="X381" s="11"/>
      <c r="Y381" s="130"/>
      <c r="Z381" s="131"/>
      <c r="AA381" s="23"/>
      <c r="AB381" s="23"/>
      <c r="AC381" s="23"/>
      <c r="AD381" s="11"/>
      <c r="AE381" s="11"/>
      <c r="AF381" s="124"/>
      <c r="AG381" s="120"/>
      <c r="AH381" s="132"/>
      <c r="AI381" s="23"/>
      <c r="AJ381" s="23"/>
      <c r="AK381" s="23"/>
      <c r="AL381" s="120"/>
      <c r="AM381" s="11"/>
      <c r="AN381" s="23"/>
      <c r="AO381" s="126"/>
      <c r="AP381" s="11"/>
      <c r="AQ381" s="58"/>
      <c r="AR381" s="87"/>
    </row>
    <row r="382" spans="1:44" ht="12.75" customHeight="1">
      <c r="A382" s="116"/>
      <c r="B382" s="117"/>
      <c r="C382" s="22"/>
      <c r="D382" s="22"/>
      <c r="E382" s="23"/>
      <c r="F382" s="23"/>
      <c r="G382" s="23"/>
      <c r="H382" s="117"/>
      <c r="I382" s="25"/>
      <c r="J382" s="128"/>
      <c r="K382" s="119"/>
      <c r="L382" s="23"/>
      <c r="M382" s="23"/>
      <c r="N382" s="23"/>
      <c r="O382" s="128"/>
      <c r="P382" s="121"/>
      <c r="Q382" s="129"/>
      <c r="R382" s="129"/>
      <c r="S382" s="23"/>
      <c r="T382" s="128"/>
      <c r="U382" s="119"/>
      <c r="V382" s="23"/>
      <c r="W382" s="23"/>
      <c r="X382" s="11"/>
      <c r="Y382" s="130"/>
      <c r="Z382" s="131"/>
      <c r="AA382" s="23"/>
      <c r="AB382" s="23"/>
      <c r="AC382" s="23"/>
      <c r="AD382" s="11"/>
      <c r="AE382" s="11"/>
      <c r="AF382" s="124"/>
      <c r="AG382" s="120"/>
      <c r="AH382" s="132"/>
      <c r="AI382" s="23"/>
      <c r="AJ382" s="23"/>
      <c r="AK382" s="23"/>
      <c r="AL382" s="120"/>
      <c r="AM382" s="11"/>
      <c r="AN382" s="23"/>
      <c r="AO382" s="126"/>
      <c r="AP382" s="11"/>
      <c r="AQ382" s="58"/>
      <c r="AR382" s="87"/>
    </row>
    <row r="383" spans="1:44" ht="12.75" customHeight="1">
      <c r="A383" s="116"/>
      <c r="B383" s="117"/>
      <c r="C383" s="22"/>
      <c r="D383" s="22"/>
      <c r="E383" s="23"/>
      <c r="F383" s="23"/>
      <c r="G383" s="23"/>
      <c r="H383" s="117"/>
      <c r="I383" s="25"/>
      <c r="J383" s="128"/>
      <c r="K383" s="119"/>
      <c r="L383" s="23"/>
      <c r="M383" s="23"/>
      <c r="N383" s="23"/>
      <c r="O383" s="128"/>
      <c r="P383" s="121"/>
      <c r="Q383" s="129"/>
      <c r="R383" s="129"/>
      <c r="S383" s="23"/>
      <c r="T383" s="128"/>
      <c r="U383" s="119"/>
      <c r="V383" s="23"/>
      <c r="W383" s="23"/>
      <c r="X383" s="11"/>
      <c r="Y383" s="130"/>
      <c r="Z383" s="131"/>
      <c r="AA383" s="23"/>
      <c r="AB383" s="23"/>
      <c r="AC383" s="23"/>
      <c r="AD383" s="11"/>
      <c r="AE383" s="11"/>
      <c r="AF383" s="124"/>
      <c r="AG383" s="120"/>
      <c r="AH383" s="132"/>
      <c r="AI383" s="23"/>
      <c r="AJ383" s="23"/>
      <c r="AK383" s="23"/>
      <c r="AL383" s="120"/>
      <c r="AM383" s="11"/>
      <c r="AN383" s="23"/>
      <c r="AO383" s="126"/>
      <c r="AP383" s="11"/>
      <c r="AQ383" s="58"/>
      <c r="AR383" s="87"/>
    </row>
    <row r="384" spans="1:44" ht="12.75" customHeight="1">
      <c r="A384" s="116"/>
      <c r="B384" s="117"/>
      <c r="C384" s="22"/>
      <c r="D384" s="22"/>
      <c r="E384" s="23"/>
      <c r="F384" s="23"/>
      <c r="G384" s="23"/>
      <c r="H384" s="117"/>
      <c r="I384" s="25"/>
      <c r="J384" s="128"/>
      <c r="K384" s="119"/>
      <c r="L384" s="23"/>
      <c r="M384" s="23"/>
      <c r="N384" s="23"/>
      <c r="O384" s="128"/>
      <c r="P384" s="121"/>
      <c r="Q384" s="129"/>
      <c r="R384" s="129"/>
      <c r="S384" s="23"/>
      <c r="T384" s="128"/>
      <c r="U384" s="119"/>
      <c r="V384" s="23"/>
      <c r="W384" s="23"/>
      <c r="X384" s="11"/>
      <c r="Y384" s="130"/>
      <c r="Z384" s="131"/>
      <c r="AA384" s="23"/>
      <c r="AB384" s="23"/>
      <c r="AC384" s="23"/>
      <c r="AD384" s="11"/>
      <c r="AE384" s="11"/>
      <c r="AF384" s="124"/>
      <c r="AG384" s="120"/>
      <c r="AH384" s="132"/>
      <c r="AI384" s="23"/>
      <c r="AJ384" s="23"/>
      <c r="AK384" s="23"/>
      <c r="AL384" s="120"/>
      <c r="AM384" s="11"/>
      <c r="AN384" s="23"/>
      <c r="AO384" s="126"/>
      <c r="AP384" s="11"/>
      <c r="AQ384" s="58"/>
      <c r="AR384" s="87"/>
    </row>
    <row r="385" spans="1:44" ht="12.75" customHeight="1">
      <c r="A385" s="116"/>
      <c r="B385" s="117"/>
      <c r="C385" s="22"/>
      <c r="D385" s="22"/>
      <c r="E385" s="23"/>
      <c r="F385" s="23"/>
      <c r="G385" s="23"/>
      <c r="H385" s="117"/>
      <c r="I385" s="25"/>
      <c r="J385" s="128"/>
      <c r="K385" s="119"/>
      <c r="L385" s="23"/>
      <c r="M385" s="23"/>
      <c r="N385" s="23"/>
      <c r="O385" s="128"/>
      <c r="P385" s="121"/>
      <c r="Q385" s="129"/>
      <c r="R385" s="129"/>
      <c r="S385" s="23"/>
      <c r="T385" s="128"/>
      <c r="U385" s="119"/>
      <c r="V385" s="23"/>
      <c r="W385" s="23"/>
      <c r="X385" s="11"/>
      <c r="Y385" s="130"/>
      <c r="Z385" s="131"/>
      <c r="AA385" s="23"/>
      <c r="AB385" s="23"/>
      <c r="AC385" s="23"/>
      <c r="AD385" s="11"/>
      <c r="AE385" s="11"/>
      <c r="AF385" s="124"/>
      <c r="AG385" s="120"/>
      <c r="AH385" s="132"/>
      <c r="AI385" s="23"/>
      <c r="AJ385" s="23"/>
      <c r="AK385" s="23"/>
      <c r="AL385" s="120"/>
      <c r="AM385" s="11"/>
      <c r="AN385" s="23"/>
      <c r="AO385" s="126"/>
      <c r="AP385" s="11"/>
      <c r="AQ385" s="58"/>
      <c r="AR385" s="87"/>
    </row>
    <row r="386" spans="1:44" ht="12.75" customHeight="1">
      <c r="A386" s="116"/>
      <c r="B386" s="117"/>
      <c r="C386" s="22"/>
      <c r="D386" s="22"/>
      <c r="E386" s="23"/>
      <c r="F386" s="23"/>
      <c r="G386" s="23"/>
      <c r="H386" s="117"/>
      <c r="I386" s="25"/>
      <c r="J386" s="128"/>
      <c r="K386" s="119"/>
      <c r="L386" s="23"/>
      <c r="M386" s="23"/>
      <c r="N386" s="23"/>
      <c r="O386" s="128"/>
      <c r="P386" s="121"/>
      <c r="Q386" s="129"/>
      <c r="R386" s="129"/>
      <c r="S386" s="23"/>
      <c r="T386" s="128"/>
      <c r="U386" s="119"/>
      <c r="V386" s="23"/>
      <c r="W386" s="23"/>
      <c r="X386" s="11"/>
      <c r="Y386" s="130"/>
      <c r="Z386" s="131"/>
      <c r="AA386" s="23"/>
      <c r="AB386" s="23"/>
      <c r="AC386" s="23"/>
      <c r="AD386" s="11"/>
      <c r="AE386" s="11"/>
      <c r="AF386" s="124"/>
      <c r="AG386" s="120"/>
      <c r="AH386" s="132"/>
      <c r="AI386" s="23"/>
      <c r="AJ386" s="23"/>
      <c r="AK386" s="23"/>
      <c r="AL386" s="120"/>
      <c r="AM386" s="11"/>
      <c r="AN386" s="23"/>
      <c r="AO386" s="126"/>
      <c r="AP386" s="11"/>
      <c r="AQ386" s="58"/>
      <c r="AR386" s="87"/>
    </row>
    <row r="387" spans="1:44" ht="12.75" customHeight="1">
      <c r="A387" s="116"/>
      <c r="B387" s="117"/>
      <c r="C387" s="22"/>
      <c r="D387" s="22"/>
      <c r="E387" s="23"/>
      <c r="F387" s="23"/>
      <c r="G387" s="23"/>
      <c r="H387" s="117"/>
      <c r="I387" s="25"/>
      <c r="J387" s="128"/>
      <c r="K387" s="119"/>
      <c r="L387" s="23"/>
      <c r="M387" s="23"/>
      <c r="N387" s="23"/>
      <c r="O387" s="128"/>
      <c r="P387" s="121"/>
      <c r="Q387" s="129"/>
      <c r="R387" s="129"/>
      <c r="S387" s="23"/>
      <c r="T387" s="128"/>
      <c r="U387" s="119"/>
      <c r="V387" s="23"/>
      <c r="W387" s="23"/>
      <c r="X387" s="11"/>
      <c r="Y387" s="130"/>
      <c r="Z387" s="131"/>
      <c r="AA387" s="23"/>
      <c r="AB387" s="23"/>
      <c r="AC387" s="23"/>
      <c r="AD387" s="11"/>
      <c r="AE387" s="11"/>
      <c r="AF387" s="124"/>
      <c r="AG387" s="120"/>
      <c r="AH387" s="132"/>
      <c r="AI387" s="23"/>
      <c r="AJ387" s="23"/>
      <c r="AK387" s="23"/>
      <c r="AL387" s="120"/>
      <c r="AM387" s="11"/>
      <c r="AN387" s="23"/>
      <c r="AO387" s="126"/>
      <c r="AP387" s="11"/>
      <c r="AQ387" s="58"/>
      <c r="AR387" s="87"/>
    </row>
    <row r="388" spans="1:44" ht="12.75" customHeight="1">
      <c r="A388" s="116"/>
      <c r="B388" s="117"/>
      <c r="C388" s="22"/>
      <c r="D388" s="22"/>
      <c r="E388" s="23"/>
      <c r="F388" s="23"/>
      <c r="G388" s="23"/>
      <c r="H388" s="117"/>
      <c r="I388" s="25"/>
      <c r="J388" s="128"/>
      <c r="K388" s="119"/>
      <c r="L388" s="23"/>
      <c r="M388" s="23"/>
      <c r="N388" s="23"/>
      <c r="O388" s="128"/>
      <c r="P388" s="121"/>
      <c r="Q388" s="129"/>
      <c r="R388" s="129"/>
      <c r="S388" s="23"/>
      <c r="T388" s="128"/>
      <c r="U388" s="119"/>
      <c r="V388" s="23"/>
      <c r="W388" s="23"/>
      <c r="X388" s="11"/>
      <c r="Y388" s="130"/>
      <c r="Z388" s="131"/>
      <c r="AA388" s="23"/>
      <c r="AB388" s="23"/>
      <c r="AC388" s="23"/>
      <c r="AD388" s="11"/>
      <c r="AE388" s="11"/>
      <c r="AF388" s="124"/>
      <c r="AG388" s="120"/>
      <c r="AH388" s="132"/>
      <c r="AI388" s="23"/>
      <c r="AJ388" s="23"/>
      <c r="AK388" s="23"/>
      <c r="AL388" s="120"/>
      <c r="AM388" s="11"/>
      <c r="AN388" s="23"/>
      <c r="AO388" s="126"/>
      <c r="AP388" s="11"/>
      <c r="AQ388" s="58"/>
      <c r="AR388" s="87"/>
    </row>
    <row r="389" spans="1:44" ht="12.75" customHeight="1">
      <c r="A389" s="116"/>
      <c r="B389" s="117"/>
      <c r="C389" s="22"/>
      <c r="D389" s="22"/>
      <c r="E389" s="23"/>
      <c r="F389" s="23"/>
      <c r="G389" s="23"/>
      <c r="H389" s="117"/>
      <c r="I389" s="25"/>
      <c r="J389" s="128"/>
      <c r="K389" s="119"/>
      <c r="L389" s="23"/>
      <c r="M389" s="23"/>
      <c r="N389" s="23"/>
      <c r="O389" s="128"/>
      <c r="P389" s="121"/>
      <c r="Q389" s="129"/>
      <c r="R389" s="129"/>
      <c r="S389" s="23"/>
      <c r="T389" s="128"/>
      <c r="U389" s="119"/>
      <c r="V389" s="23"/>
      <c r="W389" s="23"/>
      <c r="X389" s="11"/>
      <c r="Y389" s="130"/>
      <c r="Z389" s="131"/>
      <c r="AA389" s="23"/>
      <c r="AB389" s="23"/>
      <c r="AC389" s="23"/>
      <c r="AD389" s="11"/>
      <c r="AE389" s="11"/>
      <c r="AF389" s="124"/>
      <c r="AG389" s="120"/>
      <c r="AH389" s="132"/>
      <c r="AI389" s="23"/>
      <c r="AJ389" s="23"/>
      <c r="AK389" s="23"/>
      <c r="AL389" s="120"/>
      <c r="AM389" s="11"/>
      <c r="AN389" s="23"/>
      <c r="AO389" s="126"/>
      <c r="AP389" s="11"/>
      <c r="AQ389" s="58"/>
      <c r="AR389" s="87"/>
    </row>
    <row r="390" spans="1:44" ht="12.75" customHeight="1">
      <c r="A390" s="116"/>
      <c r="B390" s="117"/>
      <c r="C390" s="22"/>
      <c r="D390" s="22"/>
      <c r="E390" s="23"/>
      <c r="F390" s="23"/>
      <c r="G390" s="23"/>
      <c r="H390" s="117"/>
      <c r="I390" s="25"/>
      <c r="J390" s="128"/>
      <c r="K390" s="119"/>
      <c r="L390" s="23"/>
      <c r="M390" s="23"/>
      <c r="N390" s="23"/>
      <c r="O390" s="128"/>
      <c r="P390" s="121"/>
      <c r="Q390" s="129"/>
      <c r="R390" s="129"/>
      <c r="S390" s="23"/>
      <c r="T390" s="128"/>
      <c r="U390" s="119"/>
      <c r="V390" s="23"/>
      <c r="W390" s="23"/>
      <c r="X390" s="11"/>
      <c r="Y390" s="130"/>
      <c r="Z390" s="131"/>
      <c r="AA390" s="23"/>
      <c r="AB390" s="23"/>
      <c r="AC390" s="23"/>
      <c r="AD390" s="11"/>
      <c r="AE390" s="11"/>
      <c r="AF390" s="124"/>
      <c r="AG390" s="120"/>
      <c r="AH390" s="132"/>
      <c r="AI390" s="23"/>
      <c r="AJ390" s="23"/>
      <c r="AK390" s="23"/>
      <c r="AL390" s="120"/>
      <c r="AM390" s="11"/>
      <c r="AN390" s="23"/>
      <c r="AO390" s="126"/>
      <c r="AP390" s="11"/>
      <c r="AQ390" s="58"/>
      <c r="AR390" s="87"/>
    </row>
    <row r="391" spans="1:44" ht="12.75" customHeight="1">
      <c r="A391" s="116"/>
      <c r="B391" s="117"/>
      <c r="C391" s="22"/>
      <c r="D391" s="22"/>
      <c r="E391" s="23"/>
      <c r="F391" s="23"/>
      <c r="G391" s="23"/>
      <c r="H391" s="117"/>
      <c r="I391" s="25"/>
      <c r="J391" s="128"/>
      <c r="K391" s="119"/>
      <c r="L391" s="23"/>
      <c r="M391" s="23"/>
      <c r="N391" s="23"/>
      <c r="O391" s="128"/>
      <c r="P391" s="121"/>
      <c r="Q391" s="129"/>
      <c r="R391" s="129"/>
      <c r="S391" s="23"/>
      <c r="T391" s="128"/>
      <c r="U391" s="119"/>
      <c r="V391" s="23"/>
      <c r="W391" s="23"/>
      <c r="X391" s="11"/>
      <c r="Y391" s="130"/>
      <c r="Z391" s="131"/>
      <c r="AA391" s="23"/>
      <c r="AB391" s="23"/>
      <c r="AC391" s="23"/>
      <c r="AD391" s="11"/>
      <c r="AE391" s="11"/>
      <c r="AF391" s="124"/>
      <c r="AG391" s="120"/>
      <c r="AH391" s="132"/>
      <c r="AI391" s="23"/>
      <c r="AJ391" s="23"/>
      <c r="AK391" s="23"/>
      <c r="AL391" s="120"/>
      <c r="AM391" s="11"/>
      <c r="AN391" s="23"/>
      <c r="AO391" s="126"/>
      <c r="AP391" s="11"/>
      <c r="AQ391" s="58"/>
      <c r="AR391" s="87"/>
    </row>
    <row r="392" spans="1:44" ht="12.75" customHeight="1">
      <c r="A392" s="116"/>
      <c r="B392" s="117"/>
      <c r="C392" s="22"/>
      <c r="D392" s="22"/>
      <c r="E392" s="23"/>
      <c r="F392" s="23"/>
      <c r="G392" s="23"/>
      <c r="H392" s="117"/>
      <c r="I392" s="25"/>
      <c r="J392" s="128"/>
      <c r="K392" s="119"/>
      <c r="L392" s="23"/>
      <c r="M392" s="23"/>
      <c r="N392" s="23"/>
      <c r="O392" s="128"/>
      <c r="P392" s="121"/>
      <c r="Q392" s="129"/>
      <c r="R392" s="129"/>
      <c r="S392" s="23"/>
      <c r="T392" s="128"/>
      <c r="U392" s="119"/>
      <c r="V392" s="23"/>
      <c r="W392" s="23"/>
      <c r="X392" s="11"/>
      <c r="Y392" s="130"/>
      <c r="Z392" s="131"/>
      <c r="AA392" s="23"/>
      <c r="AB392" s="23"/>
      <c r="AC392" s="23"/>
      <c r="AD392" s="11"/>
      <c r="AE392" s="11"/>
      <c r="AF392" s="124"/>
      <c r="AG392" s="120"/>
      <c r="AH392" s="132"/>
      <c r="AI392" s="23"/>
      <c r="AJ392" s="23"/>
      <c r="AK392" s="23"/>
      <c r="AL392" s="120"/>
      <c r="AM392" s="11"/>
      <c r="AN392" s="23"/>
      <c r="AO392" s="126"/>
      <c r="AP392" s="11"/>
      <c r="AQ392" s="58"/>
      <c r="AR392" s="87"/>
    </row>
    <row r="393" spans="1:44" ht="12.75" customHeight="1">
      <c r="A393" s="116"/>
      <c r="B393" s="117"/>
      <c r="C393" s="22"/>
      <c r="D393" s="22"/>
      <c r="E393" s="23"/>
      <c r="F393" s="23"/>
      <c r="G393" s="23"/>
      <c r="H393" s="117"/>
      <c r="I393" s="25"/>
      <c r="J393" s="128"/>
      <c r="K393" s="119"/>
      <c r="L393" s="23"/>
      <c r="M393" s="23"/>
      <c r="N393" s="23"/>
      <c r="O393" s="128"/>
      <c r="P393" s="121"/>
      <c r="Q393" s="129"/>
      <c r="R393" s="129"/>
      <c r="S393" s="23"/>
      <c r="T393" s="128"/>
      <c r="U393" s="119"/>
      <c r="V393" s="23"/>
      <c r="W393" s="23"/>
      <c r="X393" s="11"/>
      <c r="Y393" s="130"/>
      <c r="Z393" s="131"/>
      <c r="AA393" s="23"/>
      <c r="AB393" s="23"/>
      <c r="AC393" s="23"/>
      <c r="AD393" s="11"/>
      <c r="AE393" s="11"/>
      <c r="AF393" s="124"/>
      <c r="AG393" s="120"/>
      <c r="AH393" s="132"/>
      <c r="AI393" s="23"/>
      <c r="AJ393" s="23"/>
      <c r="AK393" s="23"/>
      <c r="AL393" s="120"/>
      <c r="AM393" s="11"/>
      <c r="AN393" s="23"/>
      <c r="AO393" s="126"/>
      <c r="AP393" s="11"/>
      <c r="AQ393" s="58"/>
      <c r="AR393" s="87"/>
    </row>
    <row r="394" spans="1:44" ht="15.75" customHeight="1"/>
    <row r="395" spans="1:44" ht="15.75" customHeight="1"/>
    <row r="396" spans="1:44" ht="15.75" customHeight="1"/>
    <row r="397" spans="1:44" ht="15.75" customHeight="1"/>
    <row r="398" spans="1:44" ht="15.75" customHeight="1"/>
    <row r="399" spans="1:44" ht="15.75" customHeight="1"/>
    <row r="400" spans="1:44"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O1:AO1000" xr:uid="{00000000-0009-0000-0000-000003000000}"/>
  <pageMargins left="0.51181102362204722" right="0.51181102362204722" top="0.23622047244094491" bottom="0.31496062992125984" header="0" footer="0"/>
  <pageSetup paperSize="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defaultColWidth="14.42578125" defaultRowHeight="15" customHeight="1"/>
  <cols>
    <col min="1" max="1" width="19" customWidth="1"/>
    <col min="2" max="2" width="16.28515625" customWidth="1"/>
    <col min="3" max="3" width="16.5703125" customWidth="1"/>
    <col min="4" max="4" width="29.7109375" customWidth="1"/>
    <col min="5" max="5" width="21.28515625" customWidth="1"/>
    <col min="6" max="6" width="43.140625" customWidth="1"/>
    <col min="7" max="7" width="37.5703125" customWidth="1"/>
    <col min="8" max="8" width="39.85546875" customWidth="1"/>
    <col min="9" max="9" width="30.28515625" customWidth="1"/>
    <col min="10" max="10" width="35" customWidth="1"/>
    <col min="11" max="11" width="14.28515625" customWidth="1"/>
    <col min="12" max="12" width="9.140625" customWidth="1"/>
    <col min="13" max="13" width="9" customWidth="1"/>
    <col min="14" max="14" width="15.140625" customWidth="1"/>
    <col min="15" max="26" width="8.7109375" customWidth="1"/>
  </cols>
  <sheetData>
    <row r="1" spans="1:26">
      <c r="A1" s="169"/>
      <c r="B1" s="169" t="s">
        <v>373</v>
      </c>
      <c r="C1" s="169" t="s">
        <v>374</v>
      </c>
      <c r="D1" s="169"/>
      <c r="E1" s="169"/>
      <c r="F1" s="169"/>
      <c r="G1" s="169"/>
      <c r="H1" s="169"/>
      <c r="I1" s="169"/>
      <c r="J1" s="169"/>
      <c r="K1" s="169"/>
      <c r="L1" s="169"/>
      <c r="M1" s="169"/>
      <c r="N1" s="169"/>
    </row>
    <row r="2" spans="1:26">
      <c r="A2" s="169"/>
      <c r="B2" s="169"/>
      <c r="C2" s="169"/>
      <c r="D2" s="169"/>
      <c r="E2" s="169"/>
      <c r="F2" s="169"/>
      <c r="G2" s="169"/>
      <c r="H2" s="169"/>
      <c r="I2" s="169"/>
      <c r="J2" s="169"/>
      <c r="K2" s="169"/>
      <c r="L2" s="169"/>
      <c r="M2" s="169"/>
      <c r="N2" s="169"/>
    </row>
    <row r="3" spans="1:26">
      <c r="A3" s="169" t="s">
        <v>375</v>
      </c>
      <c r="B3" s="169" t="s">
        <v>376</v>
      </c>
      <c r="C3" s="169" t="s">
        <v>377</v>
      </c>
      <c r="D3" s="169" t="s">
        <v>378</v>
      </c>
      <c r="E3" s="169" t="s">
        <v>379</v>
      </c>
      <c r="F3" s="169" t="s">
        <v>380</v>
      </c>
      <c r="G3" s="169" t="s">
        <v>381</v>
      </c>
      <c r="H3" s="169" t="s">
        <v>382</v>
      </c>
      <c r="I3" s="169" t="s">
        <v>383</v>
      </c>
      <c r="J3" s="169" t="s">
        <v>384</v>
      </c>
      <c r="K3" s="169" t="s">
        <v>385</v>
      </c>
      <c r="L3" s="169" t="s">
        <v>386</v>
      </c>
      <c r="M3" s="169" t="s">
        <v>387</v>
      </c>
      <c r="N3" s="169" t="s">
        <v>388</v>
      </c>
    </row>
    <row r="4" spans="1:26">
      <c r="A4" s="169" t="s">
        <v>37</v>
      </c>
      <c r="B4" s="170">
        <v>785184</v>
      </c>
      <c r="C4" s="170">
        <v>747545</v>
      </c>
      <c r="D4" s="170">
        <v>1373.15</v>
      </c>
      <c r="E4" s="170">
        <v>320081</v>
      </c>
      <c r="F4" s="170">
        <v>307382</v>
      </c>
      <c r="G4" s="170">
        <v>571.79999999999995</v>
      </c>
      <c r="H4" s="170">
        <v>256320</v>
      </c>
      <c r="I4" s="170">
        <v>201590</v>
      </c>
      <c r="J4" s="170">
        <v>20120</v>
      </c>
      <c r="K4" s="170">
        <v>16535</v>
      </c>
      <c r="L4" s="170">
        <v>11110</v>
      </c>
      <c r="M4" s="170">
        <v>1675</v>
      </c>
      <c r="N4" s="170">
        <v>5300</v>
      </c>
    </row>
    <row r="5" spans="1:26">
      <c r="A5" s="169" t="s">
        <v>389</v>
      </c>
      <c r="B5" s="170">
        <v>2133</v>
      </c>
      <c r="C5" s="170">
        <v>2193</v>
      </c>
      <c r="D5" s="170">
        <v>5.51</v>
      </c>
      <c r="E5" s="170">
        <v>747</v>
      </c>
      <c r="F5" s="170">
        <v>728</v>
      </c>
      <c r="G5" s="170">
        <v>387.3</v>
      </c>
      <c r="H5" s="170">
        <v>715</v>
      </c>
      <c r="I5" s="170">
        <v>565</v>
      </c>
      <c r="J5" s="170">
        <v>40</v>
      </c>
      <c r="K5" s="170">
        <v>65</v>
      </c>
      <c r="L5" s="170">
        <v>30</v>
      </c>
      <c r="M5" s="170">
        <v>0</v>
      </c>
      <c r="N5" s="170">
        <v>10</v>
      </c>
    </row>
    <row r="6" spans="1:26">
      <c r="A6" s="169" t="s">
        <v>390</v>
      </c>
      <c r="B6" s="170">
        <v>5366</v>
      </c>
      <c r="C6" s="170">
        <v>5302</v>
      </c>
      <c r="D6" s="170">
        <v>1.29</v>
      </c>
      <c r="E6" s="170">
        <v>1798</v>
      </c>
      <c r="F6" s="170">
        <v>1776</v>
      </c>
      <c r="G6" s="170">
        <v>4152.6000000000004</v>
      </c>
      <c r="H6" s="170">
        <v>2095</v>
      </c>
      <c r="I6" s="170">
        <v>1685</v>
      </c>
      <c r="J6" s="170">
        <v>150</v>
      </c>
      <c r="K6" s="170">
        <v>170</v>
      </c>
      <c r="L6" s="170">
        <v>55</v>
      </c>
      <c r="M6" s="170">
        <v>10</v>
      </c>
      <c r="N6" s="170">
        <v>35</v>
      </c>
    </row>
    <row r="7" spans="1:26">
      <c r="A7" s="169" t="s">
        <v>391</v>
      </c>
      <c r="B7" s="170">
        <v>6603</v>
      </c>
      <c r="C7" s="170">
        <v>6305</v>
      </c>
      <c r="D7" s="170">
        <v>1.7</v>
      </c>
      <c r="E7" s="170">
        <v>1977</v>
      </c>
      <c r="F7" s="170">
        <v>1947</v>
      </c>
      <c r="G7" s="170">
        <v>3877.5</v>
      </c>
      <c r="H7" s="170">
        <v>2035</v>
      </c>
      <c r="I7" s="170">
        <v>1655</v>
      </c>
      <c r="J7" s="170">
        <v>145</v>
      </c>
      <c r="K7" s="170">
        <v>130</v>
      </c>
      <c r="L7" s="170">
        <v>50</v>
      </c>
      <c r="M7" s="170">
        <v>0</v>
      </c>
      <c r="N7" s="170">
        <v>45</v>
      </c>
    </row>
    <row r="8" spans="1:26">
      <c r="A8" s="169" t="s">
        <v>392</v>
      </c>
      <c r="B8" s="170">
        <v>5697</v>
      </c>
      <c r="C8" s="170">
        <v>5344</v>
      </c>
      <c r="D8" s="170">
        <v>1.55</v>
      </c>
      <c r="E8" s="170">
        <v>1770</v>
      </c>
      <c r="F8" s="170">
        <v>1749</v>
      </c>
      <c r="G8" s="170">
        <v>3672.9</v>
      </c>
      <c r="H8" s="170">
        <v>1935</v>
      </c>
      <c r="I8" s="170">
        <v>1530</v>
      </c>
      <c r="J8" s="170">
        <v>220</v>
      </c>
      <c r="K8" s="170">
        <v>90</v>
      </c>
      <c r="L8" s="170">
        <v>45</v>
      </c>
      <c r="M8" s="170">
        <v>0</v>
      </c>
      <c r="N8" s="170">
        <v>40</v>
      </c>
    </row>
    <row r="9" spans="1:26">
      <c r="A9" s="169" t="s">
        <v>393</v>
      </c>
      <c r="B9" s="170">
        <v>5154</v>
      </c>
      <c r="C9" s="170">
        <v>5191</v>
      </c>
      <c r="D9" s="170">
        <v>1.48</v>
      </c>
      <c r="E9" s="170">
        <v>1632</v>
      </c>
      <c r="F9" s="170">
        <v>1619</v>
      </c>
      <c r="G9" s="170">
        <v>3485.5</v>
      </c>
      <c r="H9" s="170">
        <v>1705</v>
      </c>
      <c r="I9" s="170">
        <v>1335</v>
      </c>
      <c r="J9" s="170">
        <v>170</v>
      </c>
      <c r="K9" s="170">
        <v>125</v>
      </c>
      <c r="L9" s="170">
        <v>25</v>
      </c>
      <c r="M9" s="170">
        <v>0</v>
      </c>
      <c r="N9" s="170">
        <v>45</v>
      </c>
    </row>
    <row r="10" spans="1:26">
      <c r="A10" s="169" t="s">
        <v>394</v>
      </c>
      <c r="B10" s="170">
        <v>3621</v>
      </c>
      <c r="C10" s="170">
        <v>3725</v>
      </c>
      <c r="D10" s="170">
        <v>0.76</v>
      </c>
      <c r="E10" s="170">
        <v>1280</v>
      </c>
      <c r="F10" s="170">
        <v>1259</v>
      </c>
      <c r="G10" s="170">
        <v>4786.5</v>
      </c>
      <c r="H10" s="170">
        <v>1355</v>
      </c>
      <c r="I10" s="170">
        <v>1090</v>
      </c>
      <c r="J10" s="170">
        <v>150</v>
      </c>
      <c r="K10" s="170">
        <v>70</v>
      </c>
      <c r="L10" s="170">
        <v>20</v>
      </c>
      <c r="M10" s="170">
        <v>0</v>
      </c>
      <c r="N10" s="170">
        <v>15</v>
      </c>
    </row>
    <row r="11" spans="1:26">
      <c r="A11" s="169" t="s">
        <v>395</v>
      </c>
      <c r="B11" s="170">
        <v>6727</v>
      </c>
      <c r="C11" s="170">
        <v>6556</v>
      </c>
      <c r="D11" s="170">
        <v>1.64</v>
      </c>
      <c r="E11" s="170">
        <v>2156</v>
      </c>
      <c r="F11" s="170">
        <v>2132</v>
      </c>
      <c r="G11" s="170">
        <v>4106.1000000000004</v>
      </c>
      <c r="H11" s="170">
        <v>2505</v>
      </c>
      <c r="I11" s="170">
        <v>2025</v>
      </c>
      <c r="J11" s="170">
        <v>230</v>
      </c>
      <c r="K11" s="170">
        <v>175</v>
      </c>
      <c r="L11" s="170">
        <v>40</v>
      </c>
      <c r="M11" s="170">
        <v>0</v>
      </c>
      <c r="N11" s="170">
        <v>35</v>
      </c>
    </row>
    <row r="12" spans="1:26">
      <c r="A12" s="169" t="s">
        <v>396</v>
      </c>
      <c r="B12" s="170">
        <v>4691</v>
      </c>
      <c r="C12" s="170">
        <v>4566</v>
      </c>
      <c r="D12" s="170">
        <v>1.97</v>
      </c>
      <c r="E12" s="170">
        <v>1456</v>
      </c>
      <c r="F12" s="170">
        <v>1440</v>
      </c>
      <c r="G12" s="170">
        <v>2381.3000000000002</v>
      </c>
      <c r="H12" s="170">
        <v>1725</v>
      </c>
      <c r="I12" s="170">
        <v>1330</v>
      </c>
      <c r="J12" s="170">
        <v>215</v>
      </c>
      <c r="K12" s="170">
        <v>95</v>
      </c>
      <c r="L12" s="170">
        <v>55</v>
      </c>
      <c r="M12" s="170">
        <v>0</v>
      </c>
      <c r="N12" s="170">
        <v>40</v>
      </c>
    </row>
    <row r="13" spans="1:26">
      <c r="A13" s="169" t="s">
        <v>397</v>
      </c>
      <c r="B13" s="170">
        <v>5271</v>
      </c>
      <c r="C13" s="170">
        <v>5122</v>
      </c>
      <c r="D13" s="170">
        <v>1.48</v>
      </c>
      <c r="E13" s="170">
        <v>1691</v>
      </c>
      <c r="F13" s="170">
        <v>1665</v>
      </c>
      <c r="G13" s="170">
        <v>3550.7</v>
      </c>
      <c r="H13" s="170">
        <v>1945</v>
      </c>
      <c r="I13" s="170">
        <v>1575</v>
      </c>
      <c r="J13" s="170">
        <v>205</v>
      </c>
      <c r="K13" s="170">
        <v>85</v>
      </c>
      <c r="L13" s="170">
        <v>55</v>
      </c>
      <c r="M13" s="170">
        <v>0</v>
      </c>
      <c r="N13" s="170">
        <v>20</v>
      </c>
    </row>
    <row r="14" spans="1:26">
      <c r="A14" s="169" t="s">
        <v>398</v>
      </c>
      <c r="B14" s="170">
        <v>2963</v>
      </c>
      <c r="C14" s="170">
        <v>3069</v>
      </c>
      <c r="D14" s="170">
        <v>0.77</v>
      </c>
      <c r="E14" s="170">
        <v>1099</v>
      </c>
      <c r="F14" s="170">
        <v>1082</v>
      </c>
      <c r="G14" s="170">
        <v>3842.6</v>
      </c>
      <c r="H14" s="170">
        <v>1100</v>
      </c>
      <c r="I14" s="170">
        <v>910</v>
      </c>
      <c r="J14" s="170">
        <v>75</v>
      </c>
      <c r="K14" s="170">
        <v>85</v>
      </c>
      <c r="L14" s="170">
        <v>20</v>
      </c>
      <c r="M14" s="170">
        <v>0</v>
      </c>
      <c r="N14" s="170">
        <v>15</v>
      </c>
    </row>
    <row r="15" spans="1:26">
      <c r="A15" s="169" t="s">
        <v>399</v>
      </c>
      <c r="B15" s="170">
        <v>4582</v>
      </c>
      <c r="C15" s="170">
        <v>4629</v>
      </c>
      <c r="D15" s="170">
        <v>0.98</v>
      </c>
      <c r="E15" s="170">
        <v>1573</v>
      </c>
      <c r="F15" s="170">
        <v>1545</v>
      </c>
      <c r="G15" s="170">
        <v>4658.3999999999996</v>
      </c>
      <c r="H15" s="170">
        <v>1470</v>
      </c>
      <c r="I15" s="170">
        <v>1200</v>
      </c>
      <c r="J15" s="170">
        <v>130</v>
      </c>
      <c r="K15" s="170">
        <v>80</v>
      </c>
      <c r="L15" s="170">
        <v>25</v>
      </c>
      <c r="M15" s="170">
        <v>0</v>
      </c>
      <c r="N15" s="170">
        <v>25</v>
      </c>
      <c r="O15" s="171"/>
      <c r="P15" s="171"/>
      <c r="Q15" s="171"/>
      <c r="R15" s="171"/>
      <c r="S15" s="171"/>
      <c r="T15" s="171"/>
      <c r="U15" s="171"/>
      <c r="V15" s="171"/>
      <c r="W15" s="171"/>
      <c r="X15" s="171"/>
      <c r="Y15" s="171"/>
      <c r="Z15" s="171"/>
    </row>
    <row r="16" spans="1:26">
      <c r="A16" s="169" t="s">
        <v>400</v>
      </c>
      <c r="B16" s="170">
        <v>3917</v>
      </c>
      <c r="C16" s="170">
        <v>3544</v>
      </c>
      <c r="D16" s="170">
        <v>2.67</v>
      </c>
      <c r="E16" s="170">
        <v>1568</v>
      </c>
      <c r="F16" s="170">
        <v>1539</v>
      </c>
      <c r="G16" s="170">
        <v>1465.7</v>
      </c>
      <c r="H16" s="170">
        <v>1040</v>
      </c>
      <c r="I16" s="170">
        <v>910</v>
      </c>
      <c r="J16" s="170">
        <v>70</v>
      </c>
      <c r="K16" s="170">
        <v>35</v>
      </c>
      <c r="L16" s="170">
        <v>20</v>
      </c>
      <c r="M16" s="170">
        <v>0</v>
      </c>
      <c r="N16" s="170">
        <v>20</v>
      </c>
    </row>
    <row r="17" spans="1:14">
      <c r="A17" s="169" t="s">
        <v>401</v>
      </c>
      <c r="B17" s="170">
        <v>4961</v>
      </c>
      <c r="C17" s="170">
        <v>5189</v>
      </c>
      <c r="D17" s="170">
        <v>1.32</v>
      </c>
      <c r="E17" s="170">
        <v>1552</v>
      </c>
      <c r="F17" s="170">
        <v>1532</v>
      </c>
      <c r="G17" s="170">
        <v>3771.5</v>
      </c>
      <c r="H17" s="170">
        <v>1805</v>
      </c>
      <c r="I17" s="170">
        <v>1450</v>
      </c>
      <c r="J17" s="170">
        <v>170</v>
      </c>
      <c r="K17" s="170">
        <v>80</v>
      </c>
      <c r="L17" s="170">
        <v>40</v>
      </c>
      <c r="M17" s="170">
        <v>0</v>
      </c>
      <c r="N17" s="170">
        <v>60</v>
      </c>
    </row>
    <row r="18" spans="1:14">
      <c r="A18" s="169" t="s">
        <v>402</v>
      </c>
      <c r="B18" s="170">
        <v>2941</v>
      </c>
      <c r="C18" s="170">
        <v>2436</v>
      </c>
      <c r="D18" s="170">
        <v>0.64</v>
      </c>
      <c r="E18" s="170">
        <v>943</v>
      </c>
      <c r="F18" s="170">
        <v>932</v>
      </c>
      <c r="G18" s="170">
        <v>4609</v>
      </c>
      <c r="H18" s="170">
        <v>960</v>
      </c>
      <c r="I18" s="170">
        <v>855</v>
      </c>
      <c r="J18" s="170">
        <v>55</v>
      </c>
      <c r="K18" s="170">
        <v>20</v>
      </c>
      <c r="L18" s="170">
        <v>15</v>
      </c>
      <c r="M18" s="170">
        <v>0</v>
      </c>
      <c r="N18" s="170">
        <v>15</v>
      </c>
    </row>
    <row r="19" spans="1:14">
      <c r="A19" s="169" t="s">
        <v>403</v>
      </c>
      <c r="B19" s="170">
        <v>5081</v>
      </c>
      <c r="C19" s="170">
        <v>5224</v>
      </c>
      <c r="D19" s="170">
        <v>1.22</v>
      </c>
      <c r="E19" s="170">
        <v>2005</v>
      </c>
      <c r="F19" s="170">
        <v>1976</v>
      </c>
      <c r="G19" s="170">
        <v>4175.7</v>
      </c>
      <c r="H19" s="170">
        <v>1590</v>
      </c>
      <c r="I19" s="170">
        <v>1285</v>
      </c>
      <c r="J19" s="170">
        <v>145</v>
      </c>
      <c r="K19" s="170">
        <v>70</v>
      </c>
      <c r="L19" s="170">
        <v>65</v>
      </c>
      <c r="M19" s="170">
        <v>0</v>
      </c>
      <c r="N19" s="170">
        <v>20</v>
      </c>
    </row>
    <row r="20" spans="1:14">
      <c r="A20" s="169" t="s">
        <v>404</v>
      </c>
      <c r="B20" s="170">
        <v>3551</v>
      </c>
      <c r="C20" s="170">
        <v>3494</v>
      </c>
      <c r="D20" s="170">
        <v>0.87</v>
      </c>
      <c r="E20" s="170">
        <v>1323</v>
      </c>
      <c r="F20" s="170">
        <v>1302</v>
      </c>
      <c r="G20" s="170">
        <v>4078.8</v>
      </c>
      <c r="H20" s="170">
        <v>1040</v>
      </c>
      <c r="I20" s="170">
        <v>775</v>
      </c>
      <c r="J20" s="170">
        <v>120</v>
      </c>
      <c r="K20" s="170">
        <v>80</v>
      </c>
      <c r="L20" s="170">
        <v>45</v>
      </c>
      <c r="M20" s="170">
        <v>0</v>
      </c>
      <c r="N20" s="170">
        <v>25</v>
      </c>
    </row>
    <row r="21" spans="1:14" ht="15.75" customHeight="1">
      <c r="A21" s="169" t="s">
        <v>405</v>
      </c>
      <c r="B21" s="170">
        <v>3181</v>
      </c>
      <c r="C21" s="170">
        <v>3264</v>
      </c>
      <c r="D21" s="170">
        <v>0.73</v>
      </c>
      <c r="E21" s="170">
        <v>1115</v>
      </c>
      <c r="F21" s="170">
        <v>1090</v>
      </c>
      <c r="G21" s="170">
        <v>4333.8</v>
      </c>
      <c r="H21" s="170">
        <v>935</v>
      </c>
      <c r="I21" s="170">
        <v>720</v>
      </c>
      <c r="J21" s="170">
        <v>110</v>
      </c>
      <c r="K21" s="170">
        <v>55</v>
      </c>
      <c r="L21" s="170">
        <v>20</v>
      </c>
      <c r="M21" s="170">
        <v>0</v>
      </c>
      <c r="N21" s="170">
        <v>25</v>
      </c>
    </row>
    <row r="22" spans="1:14" ht="15.75" customHeight="1">
      <c r="A22" s="169" t="s">
        <v>406</v>
      </c>
      <c r="B22" s="170">
        <v>6124</v>
      </c>
      <c r="C22" s="170">
        <v>5832</v>
      </c>
      <c r="D22" s="170">
        <v>1.74</v>
      </c>
      <c r="E22" s="170">
        <v>2321</v>
      </c>
      <c r="F22" s="170">
        <v>2267</v>
      </c>
      <c r="G22" s="170">
        <v>3513.9</v>
      </c>
      <c r="H22" s="170">
        <v>1855</v>
      </c>
      <c r="I22" s="170">
        <v>1465</v>
      </c>
      <c r="J22" s="170">
        <v>145</v>
      </c>
      <c r="K22" s="170">
        <v>165</v>
      </c>
      <c r="L22" s="170">
        <v>45</v>
      </c>
      <c r="M22" s="170">
        <v>15</v>
      </c>
      <c r="N22" s="170">
        <v>25</v>
      </c>
    </row>
    <row r="23" spans="1:14" ht="15.75" customHeight="1">
      <c r="A23" s="169" t="s">
        <v>407</v>
      </c>
      <c r="B23" s="170">
        <v>3296</v>
      </c>
      <c r="C23" s="170">
        <v>3243</v>
      </c>
      <c r="D23" s="170">
        <v>0.98</v>
      </c>
      <c r="E23" s="170">
        <v>1395</v>
      </c>
      <c r="F23" s="170">
        <v>1362</v>
      </c>
      <c r="G23" s="170">
        <v>3362.2</v>
      </c>
      <c r="H23" s="170">
        <v>1095</v>
      </c>
      <c r="I23" s="170">
        <v>755</v>
      </c>
      <c r="J23" s="170">
        <v>125</v>
      </c>
      <c r="K23" s="170">
        <v>115</v>
      </c>
      <c r="L23" s="170">
        <v>55</v>
      </c>
      <c r="M23" s="170">
        <v>0</v>
      </c>
      <c r="N23" s="170">
        <v>35</v>
      </c>
    </row>
    <row r="24" spans="1:14" ht="15.75" customHeight="1">
      <c r="A24" s="169" t="s">
        <v>408</v>
      </c>
      <c r="B24" s="170">
        <v>4310</v>
      </c>
      <c r="C24" s="170">
        <v>4189</v>
      </c>
      <c r="D24" s="170">
        <v>1</v>
      </c>
      <c r="E24" s="170">
        <v>1706</v>
      </c>
      <c r="F24" s="170">
        <v>1679</v>
      </c>
      <c r="G24" s="170">
        <v>4308.7</v>
      </c>
      <c r="H24" s="170">
        <v>1420</v>
      </c>
      <c r="I24" s="170">
        <v>1005</v>
      </c>
      <c r="J24" s="170">
        <v>155</v>
      </c>
      <c r="K24" s="170">
        <v>150</v>
      </c>
      <c r="L24" s="170">
        <v>75</v>
      </c>
      <c r="M24" s="170">
        <v>0</v>
      </c>
      <c r="N24" s="170">
        <v>35</v>
      </c>
    </row>
    <row r="25" spans="1:14" ht="15.75" customHeight="1">
      <c r="A25" s="169" t="s">
        <v>409</v>
      </c>
      <c r="B25" s="170">
        <v>6021</v>
      </c>
      <c r="C25" s="170">
        <v>6111</v>
      </c>
      <c r="D25" s="170">
        <v>1.85</v>
      </c>
      <c r="E25" s="170">
        <v>2398</v>
      </c>
      <c r="F25" s="170">
        <v>2337</v>
      </c>
      <c r="G25" s="170">
        <v>3253.7</v>
      </c>
      <c r="H25" s="170">
        <v>1960</v>
      </c>
      <c r="I25" s="170">
        <v>1515</v>
      </c>
      <c r="J25" s="170">
        <v>205</v>
      </c>
      <c r="K25" s="170">
        <v>115</v>
      </c>
      <c r="L25" s="170">
        <v>65</v>
      </c>
      <c r="M25" s="170">
        <v>0</v>
      </c>
      <c r="N25" s="170">
        <v>60</v>
      </c>
    </row>
    <row r="26" spans="1:14" ht="15.75" customHeight="1">
      <c r="A26" s="169" t="s">
        <v>410</v>
      </c>
      <c r="B26" s="170">
        <v>3773</v>
      </c>
      <c r="C26" s="170">
        <v>3893</v>
      </c>
      <c r="D26" s="170">
        <v>0.95</v>
      </c>
      <c r="E26" s="170">
        <v>1419</v>
      </c>
      <c r="F26" s="170">
        <v>1387</v>
      </c>
      <c r="G26" s="170">
        <v>3980.8</v>
      </c>
      <c r="H26" s="170">
        <v>1275</v>
      </c>
      <c r="I26" s="170">
        <v>1005</v>
      </c>
      <c r="J26" s="170">
        <v>80</v>
      </c>
      <c r="K26" s="170">
        <v>90</v>
      </c>
      <c r="L26" s="170">
        <v>80</v>
      </c>
      <c r="M26" s="170">
        <v>0</v>
      </c>
      <c r="N26" s="170">
        <v>25</v>
      </c>
    </row>
    <row r="27" spans="1:14" ht="15.75" customHeight="1">
      <c r="A27" s="169" t="s">
        <v>411</v>
      </c>
      <c r="B27" s="170">
        <v>3945</v>
      </c>
      <c r="C27" s="170">
        <v>4003</v>
      </c>
      <c r="D27" s="170">
        <v>0.94</v>
      </c>
      <c r="E27" s="170">
        <v>1535</v>
      </c>
      <c r="F27" s="170">
        <v>1514</v>
      </c>
      <c r="G27" s="170">
        <v>4193.7</v>
      </c>
      <c r="H27" s="170">
        <v>1315</v>
      </c>
      <c r="I27" s="170">
        <v>1050</v>
      </c>
      <c r="J27" s="170">
        <v>120</v>
      </c>
      <c r="K27" s="170">
        <v>80</v>
      </c>
      <c r="L27" s="170">
        <v>20</v>
      </c>
      <c r="M27" s="170">
        <v>0</v>
      </c>
      <c r="N27" s="170">
        <v>35</v>
      </c>
    </row>
    <row r="28" spans="1:14" ht="15.75" customHeight="1">
      <c r="A28" s="169" t="s">
        <v>412</v>
      </c>
      <c r="B28" s="170">
        <v>5024</v>
      </c>
      <c r="C28" s="170">
        <v>4699</v>
      </c>
      <c r="D28" s="170">
        <v>2.2000000000000002</v>
      </c>
      <c r="E28" s="170">
        <v>2209</v>
      </c>
      <c r="F28" s="170">
        <v>2146</v>
      </c>
      <c r="G28" s="170">
        <v>2280</v>
      </c>
      <c r="H28" s="170">
        <v>1690</v>
      </c>
      <c r="I28" s="170">
        <v>1320</v>
      </c>
      <c r="J28" s="170">
        <v>130</v>
      </c>
      <c r="K28" s="170">
        <v>165</v>
      </c>
      <c r="L28" s="170">
        <v>30</v>
      </c>
      <c r="M28" s="170">
        <v>0</v>
      </c>
      <c r="N28" s="170">
        <v>45</v>
      </c>
    </row>
    <row r="29" spans="1:14" ht="15.75" customHeight="1">
      <c r="A29" s="169" t="s">
        <v>413</v>
      </c>
      <c r="B29" s="170">
        <v>3498</v>
      </c>
      <c r="C29" s="170">
        <v>3382</v>
      </c>
      <c r="D29" s="170">
        <v>0.86</v>
      </c>
      <c r="E29" s="170">
        <v>1631</v>
      </c>
      <c r="F29" s="170">
        <v>1594</v>
      </c>
      <c r="G29" s="170">
        <v>4078.8</v>
      </c>
      <c r="H29" s="170">
        <v>1155</v>
      </c>
      <c r="I29" s="170">
        <v>880</v>
      </c>
      <c r="J29" s="170">
        <v>130</v>
      </c>
      <c r="K29" s="170">
        <v>65</v>
      </c>
      <c r="L29" s="170">
        <v>60</v>
      </c>
      <c r="M29" s="170">
        <v>0</v>
      </c>
      <c r="N29" s="170">
        <v>25</v>
      </c>
    </row>
    <row r="30" spans="1:14" ht="15.75" customHeight="1">
      <c r="A30" s="169" t="s">
        <v>414</v>
      </c>
      <c r="B30" s="170">
        <v>2584</v>
      </c>
      <c r="C30" s="170">
        <v>2533</v>
      </c>
      <c r="D30" s="170">
        <v>0.8</v>
      </c>
      <c r="E30" s="170">
        <v>1131</v>
      </c>
      <c r="F30" s="170">
        <v>1102</v>
      </c>
      <c r="G30" s="170">
        <v>3219.5</v>
      </c>
      <c r="H30" s="170">
        <v>860</v>
      </c>
      <c r="I30" s="170">
        <v>680</v>
      </c>
      <c r="J30" s="170">
        <v>95</v>
      </c>
      <c r="K30" s="170">
        <v>50</v>
      </c>
      <c r="L30" s="170">
        <v>20</v>
      </c>
      <c r="M30" s="170">
        <v>0</v>
      </c>
      <c r="N30" s="170">
        <v>15</v>
      </c>
    </row>
    <row r="31" spans="1:14" ht="15.75" customHeight="1">
      <c r="A31" s="169" t="s">
        <v>415</v>
      </c>
      <c r="B31" s="170">
        <v>3580</v>
      </c>
      <c r="C31" s="170">
        <v>3601</v>
      </c>
      <c r="D31" s="170">
        <v>0.86</v>
      </c>
      <c r="E31" s="170">
        <v>1473</v>
      </c>
      <c r="F31" s="170">
        <v>1421</v>
      </c>
      <c r="G31" s="170">
        <v>4146.8999999999996</v>
      </c>
      <c r="H31" s="170">
        <v>1310</v>
      </c>
      <c r="I31" s="170">
        <v>960</v>
      </c>
      <c r="J31" s="170">
        <v>160</v>
      </c>
      <c r="K31" s="170">
        <v>115</v>
      </c>
      <c r="L31" s="170">
        <v>45</v>
      </c>
      <c r="M31" s="170">
        <v>0</v>
      </c>
      <c r="N31" s="170">
        <v>25</v>
      </c>
    </row>
    <row r="32" spans="1:14" ht="15.75" customHeight="1">
      <c r="A32" s="169" t="s">
        <v>416</v>
      </c>
      <c r="B32" s="170">
        <v>3262</v>
      </c>
      <c r="C32" s="170">
        <v>3132</v>
      </c>
      <c r="D32" s="170">
        <v>0.91</v>
      </c>
      <c r="E32" s="170">
        <v>1442</v>
      </c>
      <c r="F32" s="170">
        <v>1400</v>
      </c>
      <c r="G32" s="170">
        <v>3603.2</v>
      </c>
      <c r="H32" s="170">
        <v>1185</v>
      </c>
      <c r="I32" s="170">
        <v>890</v>
      </c>
      <c r="J32" s="170">
        <v>140</v>
      </c>
      <c r="K32" s="170">
        <v>90</v>
      </c>
      <c r="L32" s="170">
        <v>45</v>
      </c>
      <c r="M32" s="170">
        <v>0</v>
      </c>
      <c r="N32" s="170">
        <v>15</v>
      </c>
    </row>
    <row r="33" spans="1:14" ht="15.75" customHeight="1">
      <c r="A33" s="169" t="s">
        <v>417</v>
      </c>
      <c r="B33" s="170">
        <v>2357</v>
      </c>
      <c r="C33" s="170">
        <v>2262</v>
      </c>
      <c r="D33" s="170">
        <v>0.85</v>
      </c>
      <c r="E33" s="170">
        <v>984</v>
      </c>
      <c r="F33" s="170">
        <v>963</v>
      </c>
      <c r="G33" s="170">
        <v>2759.3</v>
      </c>
      <c r="H33" s="170">
        <v>980</v>
      </c>
      <c r="I33" s="170">
        <v>735</v>
      </c>
      <c r="J33" s="170">
        <v>95</v>
      </c>
      <c r="K33" s="170">
        <v>90</v>
      </c>
      <c r="L33" s="170">
        <v>40</v>
      </c>
      <c r="M33" s="170">
        <v>10</v>
      </c>
      <c r="N33" s="170">
        <v>15</v>
      </c>
    </row>
    <row r="34" spans="1:14" ht="15.75" customHeight="1">
      <c r="A34" s="169" t="s">
        <v>418</v>
      </c>
      <c r="B34" s="170">
        <v>1814</v>
      </c>
      <c r="C34" s="170">
        <v>1524</v>
      </c>
      <c r="D34" s="170">
        <v>0.43</v>
      </c>
      <c r="E34" s="170">
        <v>764</v>
      </c>
      <c r="F34" s="170">
        <v>704</v>
      </c>
      <c r="G34" s="170">
        <v>4243.3</v>
      </c>
      <c r="H34" s="170">
        <v>625</v>
      </c>
      <c r="I34" s="170">
        <v>345</v>
      </c>
      <c r="J34" s="170">
        <v>45</v>
      </c>
      <c r="K34" s="170">
        <v>190</v>
      </c>
      <c r="L34" s="170">
        <v>35</v>
      </c>
      <c r="M34" s="170">
        <v>0</v>
      </c>
      <c r="N34" s="170">
        <v>0</v>
      </c>
    </row>
    <row r="35" spans="1:14" ht="15.75" customHeight="1">
      <c r="A35" s="169" t="s">
        <v>419</v>
      </c>
      <c r="B35" s="170">
        <v>2953</v>
      </c>
      <c r="C35" s="170">
        <v>2818</v>
      </c>
      <c r="D35" s="170">
        <v>1.55</v>
      </c>
      <c r="E35" s="170">
        <v>1144</v>
      </c>
      <c r="F35" s="170">
        <v>1103</v>
      </c>
      <c r="G35" s="170">
        <v>1909.6</v>
      </c>
      <c r="H35" s="170">
        <v>1030</v>
      </c>
      <c r="I35" s="170">
        <v>780</v>
      </c>
      <c r="J35" s="170">
        <v>95</v>
      </c>
      <c r="K35" s="170">
        <v>65</v>
      </c>
      <c r="L35" s="170">
        <v>65</v>
      </c>
      <c r="M35" s="170">
        <v>0</v>
      </c>
      <c r="N35" s="170">
        <v>25</v>
      </c>
    </row>
    <row r="36" spans="1:14" ht="15.75" customHeight="1">
      <c r="A36" s="169" t="s">
        <v>420</v>
      </c>
      <c r="B36" s="170">
        <v>2832</v>
      </c>
      <c r="C36" s="170">
        <v>2707</v>
      </c>
      <c r="D36" s="170">
        <v>1.18</v>
      </c>
      <c r="E36" s="170">
        <v>1080</v>
      </c>
      <c r="F36" s="170">
        <v>1055</v>
      </c>
      <c r="G36" s="170">
        <v>2400.1999999999998</v>
      </c>
      <c r="H36" s="170">
        <v>965</v>
      </c>
      <c r="I36" s="170">
        <v>785</v>
      </c>
      <c r="J36" s="170">
        <v>60</v>
      </c>
      <c r="K36" s="170">
        <v>50</v>
      </c>
      <c r="L36" s="170">
        <v>40</v>
      </c>
      <c r="M36" s="170">
        <v>0</v>
      </c>
      <c r="N36" s="170">
        <v>40</v>
      </c>
    </row>
    <row r="37" spans="1:14" ht="15.75" customHeight="1">
      <c r="A37" s="169" t="s">
        <v>421</v>
      </c>
      <c r="B37" s="170">
        <v>1652</v>
      </c>
      <c r="C37" s="170">
        <v>1782</v>
      </c>
      <c r="D37" s="170">
        <v>0.62</v>
      </c>
      <c r="E37" s="170">
        <v>607</v>
      </c>
      <c r="F37" s="170">
        <v>590</v>
      </c>
      <c r="G37" s="170">
        <v>2668.8</v>
      </c>
      <c r="H37" s="170">
        <v>515</v>
      </c>
      <c r="I37" s="170">
        <v>415</v>
      </c>
      <c r="J37" s="170">
        <v>25</v>
      </c>
      <c r="K37" s="170">
        <v>55</v>
      </c>
      <c r="L37" s="170">
        <v>0</v>
      </c>
      <c r="M37" s="170">
        <v>0</v>
      </c>
      <c r="N37" s="170">
        <v>15</v>
      </c>
    </row>
    <row r="38" spans="1:14" ht="15.75" customHeight="1">
      <c r="A38" s="169" t="s">
        <v>422</v>
      </c>
      <c r="B38" s="170">
        <v>1019</v>
      </c>
      <c r="C38" s="170">
        <v>506</v>
      </c>
      <c r="D38" s="170">
        <v>0.46</v>
      </c>
      <c r="E38" s="170">
        <v>310</v>
      </c>
      <c r="F38" s="170">
        <v>294</v>
      </c>
      <c r="G38" s="170">
        <v>2223.4</v>
      </c>
      <c r="H38" s="170">
        <v>200</v>
      </c>
      <c r="I38" s="170">
        <v>165</v>
      </c>
      <c r="J38" s="170">
        <v>20</v>
      </c>
      <c r="K38" s="170">
        <v>0</v>
      </c>
      <c r="L38" s="170">
        <v>0</v>
      </c>
      <c r="M38" s="170">
        <v>0</v>
      </c>
      <c r="N38" s="170">
        <v>0</v>
      </c>
    </row>
    <row r="39" spans="1:14" ht="15.75" customHeight="1">
      <c r="A39" s="169" t="s">
        <v>423</v>
      </c>
      <c r="B39" s="170">
        <v>3483</v>
      </c>
      <c r="C39" s="170">
        <v>3459</v>
      </c>
      <c r="D39" s="170">
        <v>2.63</v>
      </c>
      <c r="E39" s="170">
        <v>1414</v>
      </c>
      <c r="F39" s="170">
        <v>1348</v>
      </c>
      <c r="G39" s="170">
        <v>1325.6</v>
      </c>
      <c r="H39" s="170">
        <v>940</v>
      </c>
      <c r="I39" s="170">
        <v>730</v>
      </c>
      <c r="J39" s="170">
        <v>55</v>
      </c>
      <c r="K39" s="170">
        <v>35</v>
      </c>
      <c r="L39" s="170">
        <v>70</v>
      </c>
      <c r="M39" s="170">
        <v>15</v>
      </c>
      <c r="N39" s="170">
        <v>30</v>
      </c>
    </row>
    <row r="40" spans="1:14" ht="15.75" customHeight="1">
      <c r="A40" s="169" t="s">
        <v>424</v>
      </c>
      <c r="B40" s="170">
        <v>53</v>
      </c>
      <c r="C40" s="170">
        <v>120</v>
      </c>
      <c r="D40" s="170">
        <v>0.38</v>
      </c>
      <c r="E40" s="170">
        <v>0</v>
      </c>
      <c r="F40" s="170">
        <v>0</v>
      </c>
      <c r="G40" s="170">
        <v>141.19999999999999</v>
      </c>
      <c r="H40" s="169" t="s">
        <v>425</v>
      </c>
      <c r="I40" s="169" t="s">
        <v>425</v>
      </c>
      <c r="J40" s="169" t="s">
        <v>425</v>
      </c>
      <c r="K40" s="169" t="s">
        <v>425</v>
      </c>
      <c r="L40" s="169" t="s">
        <v>425</v>
      </c>
      <c r="M40" s="169" t="s">
        <v>425</v>
      </c>
      <c r="N40" s="169" t="s">
        <v>425</v>
      </c>
    </row>
    <row r="41" spans="1:14" ht="15.75" customHeight="1">
      <c r="A41" s="169" t="s">
        <v>426</v>
      </c>
      <c r="B41" s="170">
        <v>4053</v>
      </c>
      <c r="C41" s="170">
        <v>3932</v>
      </c>
      <c r="D41" s="170">
        <v>1.2</v>
      </c>
      <c r="E41" s="170">
        <v>1759</v>
      </c>
      <c r="F41" s="170">
        <v>1679</v>
      </c>
      <c r="G41" s="170">
        <v>3384</v>
      </c>
      <c r="H41" s="170">
        <v>1470</v>
      </c>
      <c r="I41" s="170">
        <v>1035</v>
      </c>
      <c r="J41" s="170">
        <v>135</v>
      </c>
      <c r="K41" s="170">
        <v>150</v>
      </c>
      <c r="L41" s="170">
        <v>80</v>
      </c>
      <c r="M41" s="170">
        <v>0</v>
      </c>
      <c r="N41" s="170">
        <v>65</v>
      </c>
    </row>
    <row r="42" spans="1:14" ht="15.75" customHeight="1">
      <c r="A42" s="169" t="s">
        <v>427</v>
      </c>
      <c r="B42" s="170">
        <v>4065</v>
      </c>
      <c r="C42" s="170">
        <v>3959</v>
      </c>
      <c r="D42" s="170">
        <v>1.0900000000000001</v>
      </c>
      <c r="E42" s="170">
        <v>1780</v>
      </c>
      <c r="F42" s="170">
        <v>1735</v>
      </c>
      <c r="G42" s="170">
        <v>3736.6</v>
      </c>
      <c r="H42" s="170">
        <v>1615</v>
      </c>
      <c r="I42" s="170">
        <v>1225</v>
      </c>
      <c r="J42" s="170">
        <v>165</v>
      </c>
      <c r="K42" s="170">
        <v>150</v>
      </c>
      <c r="L42" s="170">
        <v>45</v>
      </c>
      <c r="M42" s="170">
        <v>10</v>
      </c>
      <c r="N42" s="170">
        <v>30</v>
      </c>
    </row>
    <row r="43" spans="1:14" ht="15.75" customHeight="1">
      <c r="A43" s="169" t="s">
        <v>428</v>
      </c>
      <c r="B43" s="170">
        <v>4496</v>
      </c>
      <c r="C43" s="170">
        <v>4441</v>
      </c>
      <c r="D43" s="170">
        <v>1.05</v>
      </c>
      <c r="E43" s="170">
        <v>2095</v>
      </c>
      <c r="F43" s="170">
        <v>2003</v>
      </c>
      <c r="G43" s="170">
        <v>4275</v>
      </c>
      <c r="H43" s="170">
        <v>1630</v>
      </c>
      <c r="I43" s="170">
        <v>1175</v>
      </c>
      <c r="J43" s="170">
        <v>125</v>
      </c>
      <c r="K43" s="170">
        <v>215</v>
      </c>
      <c r="L43" s="170">
        <v>65</v>
      </c>
      <c r="M43" s="170">
        <v>20</v>
      </c>
      <c r="N43" s="170">
        <v>30</v>
      </c>
    </row>
    <row r="44" spans="1:14" ht="15.75" customHeight="1">
      <c r="A44" s="169" t="s">
        <v>429</v>
      </c>
      <c r="B44" s="170">
        <v>4761</v>
      </c>
      <c r="C44" s="170">
        <v>4706</v>
      </c>
      <c r="D44" s="170">
        <v>0.92</v>
      </c>
      <c r="E44" s="170">
        <v>2420</v>
      </c>
      <c r="F44" s="170">
        <v>2350</v>
      </c>
      <c r="G44" s="170">
        <v>5174.3999999999996</v>
      </c>
      <c r="H44" s="170">
        <v>1765</v>
      </c>
      <c r="I44" s="170">
        <v>1270</v>
      </c>
      <c r="J44" s="170">
        <v>155</v>
      </c>
      <c r="K44" s="170">
        <v>210</v>
      </c>
      <c r="L44" s="170">
        <v>100</v>
      </c>
      <c r="M44" s="170">
        <v>0</v>
      </c>
      <c r="N44" s="170">
        <v>35</v>
      </c>
    </row>
    <row r="45" spans="1:14" ht="15.75" customHeight="1">
      <c r="A45" s="169" t="s">
        <v>430</v>
      </c>
      <c r="B45" s="170">
        <v>2352</v>
      </c>
      <c r="C45" s="170">
        <v>2248</v>
      </c>
      <c r="D45" s="170">
        <v>0.83</v>
      </c>
      <c r="E45" s="170">
        <v>972</v>
      </c>
      <c r="F45" s="170">
        <v>948</v>
      </c>
      <c r="G45" s="170">
        <v>2830.3</v>
      </c>
      <c r="H45" s="170">
        <v>850</v>
      </c>
      <c r="I45" s="170">
        <v>645</v>
      </c>
      <c r="J45" s="170">
        <v>110</v>
      </c>
      <c r="K45" s="170">
        <v>60</v>
      </c>
      <c r="L45" s="170">
        <v>25</v>
      </c>
      <c r="M45" s="170">
        <v>0</v>
      </c>
      <c r="N45" s="170">
        <v>15</v>
      </c>
    </row>
    <row r="46" spans="1:14" ht="15.75" customHeight="1">
      <c r="A46" s="169" t="s">
        <v>431</v>
      </c>
      <c r="B46" s="170">
        <v>2567</v>
      </c>
      <c r="C46" s="170">
        <v>2500</v>
      </c>
      <c r="D46" s="170">
        <v>0.8</v>
      </c>
      <c r="E46" s="170">
        <v>1099</v>
      </c>
      <c r="F46" s="170">
        <v>1083</v>
      </c>
      <c r="G46" s="170">
        <v>3199.2</v>
      </c>
      <c r="H46" s="170">
        <v>840</v>
      </c>
      <c r="I46" s="170">
        <v>665</v>
      </c>
      <c r="J46" s="170">
        <v>55</v>
      </c>
      <c r="K46" s="170">
        <v>80</v>
      </c>
      <c r="L46" s="170">
        <v>35</v>
      </c>
      <c r="M46" s="170">
        <v>0</v>
      </c>
      <c r="N46" s="170">
        <v>10</v>
      </c>
    </row>
    <row r="47" spans="1:14" ht="15.75" customHeight="1">
      <c r="A47" s="169" t="s">
        <v>432</v>
      </c>
      <c r="B47" s="170">
        <v>2854</v>
      </c>
      <c r="C47" s="170">
        <v>2817</v>
      </c>
      <c r="D47" s="170">
        <v>2.2599999999999998</v>
      </c>
      <c r="E47" s="170">
        <v>1148</v>
      </c>
      <c r="F47" s="170">
        <v>1129</v>
      </c>
      <c r="G47" s="170">
        <v>1265</v>
      </c>
      <c r="H47" s="170">
        <v>1160</v>
      </c>
      <c r="I47" s="170">
        <v>960</v>
      </c>
      <c r="J47" s="170">
        <v>85</v>
      </c>
      <c r="K47" s="170">
        <v>55</v>
      </c>
      <c r="L47" s="170">
        <v>15</v>
      </c>
      <c r="M47" s="170">
        <v>25</v>
      </c>
      <c r="N47" s="170">
        <v>20</v>
      </c>
    </row>
    <row r="48" spans="1:14" ht="15.75" customHeight="1">
      <c r="A48" s="169" t="s">
        <v>433</v>
      </c>
      <c r="B48" s="170">
        <v>3476</v>
      </c>
      <c r="C48" s="170">
        <v>3397</v>
      </c>
      <c r="D48" s="170">
        <v>0.94</v>
      </c>
      <c r="E48" s="170">
        <v>1692</v>
      </c>
      <c r="F48" s="170">
        <v>1648</v>
      </c>
      <c r="G48" s="170">
        <v>3683.4</v>
      </c>
      <c r="H48" s="170">
        <v>1090</v>
      </c>
      <c r="I48" s="170">
        <v>815</v>
      </c>
      <c r="J48" s="170">
        <v>110</v>
      </c>
      <c r="K48" s="170">
        <v>125</v>
      </c>
      <c r="L48" s="170">
        <v>25</v>
      </c>
      <c r="M48" s="170">
        <v>0</v>
      </c>
      <c r="N48" s="170">
        <v>15</v>
      </c>
    </row>
    <row r="49" spans="1:14" ht="15.75" customHeight="1">
      <c r="A49" s="169" t="s">
        <v>434</v>
      </c>
      <c r="B49" s="170">
        <v>1839</v>
      </c>
      <c r="C49" s="170">
        <v>1819</v>
      </c>
      <c r="D49" s="170">
        <v>0.62</v>
      </c>
      <c r="E49" s="170">
        <v>892</v>
      </c>
      <c r="F49" s="170">
        <v>877</v>
      </c>
      <c r="G49" s="170">
        <v>2967.6</v>
      </c>
      <c r="H49" s="170">
        <v>550</v>
      </c>
      <c r="I49" s="170">
        <v>420</v>
      </c>
      <c r="J49" s="170">
        <v>55</v>
      </c>
      <c r="K49" s="170">
        <v>50</v>
      </c>
      <c r="L49" s="170">
        <v>30</v>
      </c>
      <c r="M49" s="170">
        <v>0</v>
      </c>
      <c r="N49" s="170">
        <v>0</v>
      </c>
    </row>
    <row r="50" spans="1:14" ht="15.75" customHeight="1">
      <c r="A50" s="169" t="s">
        <v>435</v>
      </c>
      <c r="B50" s="170">
        <v>2308</v>
      </c>
      <c r="C50" s="170">
        <v>2056</v>
      </c>
      <c r="D50" s="170">
        <v>0.97</v>
      </c>
      <c r="E50" s="170">
        <v>796</v>
      </c>
      <c r="F50" s="170">
        <v>788</v>
      </c>
      <c r="G50" s="170">
        <v>2380.9</v>
      </c>
      <c r="H50" s="170">
        <v>710</v>
      </c>
      <c r="I50" s="170">
        <v>600</v>
      </c>
      <c r="J50" s="170">
        <v>45</v>
      </c>
      <c r="K50" s="170">
        <v>30</v>
      </c>
      <c r="L50" s="170">
        <v>10</v>
      </c>
      <c r="M50" s="170">
        <v>0</v>
      </c>
      <c r="N50" s="170">
        <v>20</v>
      </c>
    </row>
    <row r="51" spans="1:14" ht="15.75" customHeight="1">
      <c r="A51" s="169" t="s">
        <v>436</v>
      </c>
      <c r="B51" s="170">
        <v>1578</v>
      </c>
      <c r="C51" s="170">
        <v>1534</v>
      </c>
      <c r="D51" s="170">
        <v>1</v>
      </c>
      <c r="E51" s="170">
        <v>632</v>
      </c>
      <c r="F51" s="170">
        <v>626</v>
      </c>
      <c r="G51" s="170">
        <v>1574.5</v>
      </c>
      <c r="H51" s="170">
        <v>505</v>
      </c>
      <c r="I51" s="170">
        <v>420</v>
      </c>
      <c r="J51" s="170">
        <v>55</v>
      </c>
      <c r="K51" s="170">
        <v>10</v>
      </c>
      <c r="L51" s="170">
        <v>10</v>
      </c>
      <c r="M51" s="170">
        <v>0</v>
      </c>
      <c r="N51" s="170">
        <v>10</v>
      </c>
    </row>
    <row r="52" spans="1:14" ht="15.75" customHeight="1">
      <c r="A52" s="169" t="s">
        <v>437</v>
      </c>
      <c r="B52" s="170">
        <v>4009</v>
      </c>
      <c r="C52" s="170">
        <v>4100</v>
      </c>
      <c r="D52" s="170">
        <v>2.73</v>
      </c>
      <c r="E52" s="170">
        <v>1734</v>
      </c>
      <c r="F52" s="170">
        <v>1648</v>
      </c>
      <c r="G52" s="170">
        <v>1467.9</v>
      </c>
      <c r="H52" s="170">
        <v>1215</v>
      </c>
      <c r="I52" s="170">
        <v>985</v>
      </c>
      <c r="J52" s="170">
        <v>120</v>
      </c>
      <c r="K52" s="170">
        <v>70</v>
      </c>
      <c r="L52" s="170">
        <v>25</v>
      </c>
      <c r="M52" s="170">
        <v>0</v>
      </c>
      <c r="N52" s="170">
        <v>10</v>
      </c>
    </row>
    <row r="53" spans="1:14" ht="15.75" customHeight="1">
      <c r="A53" s="169" t="s">
        <v>438</v>
      </c>
      <c r="B53" s="170">
        <v>6125</v>
      </c>
      <c r="C53" s="170">
        <v>5436</v>
      </c>
      <c r="D53" s="170">
        <v>1.17</v>
      </c>
      <c r="E53" s="170">
        <v>2380</v>
      </c>
      <c r="F53" s="170">
        <v>2300</v>
      </c>
      <c r="G53" s="170">
        <v>5244</v>
      </c>
      <c r="H53" s="170">
        <v>2160</v>
      </c>
      <c r="I53" s="170">
        <v>1705</v>
      </c>
      <c r="J53" s="170">
        <v>150</v>
      </c>
      <c r="K53" s="170">
        <v>235</v>
      </c>
      <c r="L53" s="170">
        <v>30</v>
      </c>
      <c r="M53" s="170">
        <v>15</v>
      </c>
      <c r="N53" s="170">
        <v>20</v>
      </c>
    </row>
    <row r="54" spans="1:14" ht="15.75" customHeight="1">
      <c r="A54" s="169" t="s">
        <v>439</v>
      </c>
      <c r="B54" s="170">
        <v>1070</v>
      </c>
      <c r="C54" s="170">
        <v>1080</v>
      </c>
      <c r="D54" s="170">
        <v>0.54</v>
      </c>
      <c r="E54" s="170">
        <v>496</v>
      </c>
      <c r="F54" s="170">
        <v>478</v>
      </c>
      <c r="G54" s="170">
        <v>1969.4</v>
      </c>
      <c r="H54" s="170">
        <v>445</v>
      </c>
      <c r="I54" s="170">
        <v>370</v>
      </c>
      <c r="J54" s="170">
        <v>40</v>
      </c>
      <c r="K54" s="170">
        <v>25</v>
      </c>
      <c r="L54" s="170">
        <v>0</v>
      </c>
      <c r="M54" s="170">
        <v>0</v>
      </c>
      <c r="N54" s="170">
        <v>0</v>
      </c>
    </row>
    <row r="55" spans="1:14" ht="15.75" customHeight="1">
      <c r="A55" s="169" t="s">
        <v>440</v>
      </c>
      <c r="B55" s="170">
        <v>2848</v>
      </c>
      <c r="C55" s="170">
        <v>2712</v>
      </c>
      <c r="D55" s="170">
        <v>0.72</v>
      </c>
      <c r="E55" s="170">
        <v>1275</v>
      </c>
      <c r="F55" s="170">
        <v>1245</v>
      </c>
      <c r="G55" s="170">
        <v>3938.1</v>
      </c>
      <c r="H55" s="170">
        <v>1135</v>
      </c>
      <c r="I55" s="170">
        <v>960</v>
      </c>
      <c r="J55" s="170">
        <v>60</v>
      </c>
      <c r="K55" s="170">
        <v>85</v>
      </c>
      <c r="L55" s="170">
        <v>30</v>
      </c>
      <c r="M55" s="170">
        <v>0</v>
      </c>
      <c r="N55" s="170">
        <v>0</v>
      </c>
    </row>
    <row r="56" spans="1:14" ht="15.75" customHeight="1">
      <c r="A56" s="169" t="s">
        <v>441</v>
      </c>
      <c r="B56" s="170">
        <v>4571</v>
      </c>
      <c r="C56" s="170">
        <v>4350</v>
      </c>
      <c r="D56" s="170">
        <v>1.02</v>
      </c>
      <c r="E56" s="170">
        <v>2134</v>
      </c>
      <c r="F56" s="170">
        <v>2070</v>
      </c>
      <c r="G56" s="170">
        <v>4492.8</v>
      </c>
      <c r="H56" s="170">
        <v>1625</v>
      </c>
      <c r="I56" s="170">
        <v>1275</v>
      </c>
      <c r="J56" s="170">
        <v>120</v>
      </c>
      <c r="K56" s="170">
        <v>150</v>
      </c>
      <c r="L56" s="170">
        <v>65</v>
      </c>
      <c r="M56" s="170">
        <v>0</v>
      </c>
      <c r="N56" s="170">
        <v>15</v>
      </c>
    </row>
    <row r="57" spans="1:14" ht="15.75" customHeight="1">
      <c r="A57" s="169" t="s">
        <v>442</v>
      </c>
      <c r="B57" s="170">
        <v>4150</v>
      </c>
      <c r="C57" s="170">
        <v>4062</v>
      </c>
      <c r="D57" s="170">
        <v>1.06</v>
      </c>
      <c r="E57" s="170">
        <v>1722</v>
      </c>
      <c r="F57" s="170">
        <v>1677</v>
      </c>
      <c r="G57" s="170">
        <v>3921</v>
      </c>
      <c r="H57" s="170">
        <v>1430</v>
      </c>
      <c r="I57" s="170">
        <v>1110</v>
      </c>
      <c r="J57" s="170">
        <v>100</v>
      </c>
      <c r="K57" s="170">
        <v>115</v>
      </c>
      <c r="L57" s="170">
        <v>45</v>
      </c>
      <c r="M57" s="170">
        <v>15</v>
      </c>
      <c r="N57" s="170">
        <v>40</v>
      </c>
    </row>
    <row r="58" spans="1:14" ht="15.75" customHeight="1">
      <c r="A58" s="169" t="s">
        <v>443</v>
      </c>
      <c r="B58" s="170">
        <v>2036</v>
      </c>
      <c r="C58" s="170">
        <v>2070</v>
      </c>
      <c r="D58" s="170">
        <v>0.95</v>
      </c>
      <c r="E58" s="170">
        <v>894</v>
      </c>
      <c r="F58" s="170">
        <v>847</v>
      </c>
      <c r="G58" s="170">
        <v>2132.1999999999998</v>
      </c>
      <c r="H58" s="170">
        <v>700</v>
      </c>
      <c r="I58" s="170">
        <v>500</v>
      </c>
      <c r="J58" s="170">
        <v>60</v>
      </c>
      <c r="K58" s="170">
        <v>80</v>
      </c>
      <c r="L58" s="170">
        <v>35</v>
      </c>
      <c r="M58" s="170">
        <v>0</v>
      </c>
      <c r="N58" s="170">
        <v>25</v>
      </c>
    </row>
    <row r="59" spans="1:14" ht="15.75" customHeight="1">
      <c r="A59" s="169" t="s">
        <v>444</v>
      </c>
      <c r="B59" s="170">
        <v>3151</v>
      </c>
      <c r="C59" s="170">
        <v>3180</v>
      </c>
      <c r="D59" s="170">
        <v>0.74</v>
      </c>
      <c r="E59" s="170">
        <v>1610</v>
      </c>
      <c r="F59" s="170">
        <v>1502</v>
      </c>
      <c r="G59" s="170">
        <v>4232.8999999999996</v>
      </c>
      <c r="H59" s="170">
        <v>935</v>
      </c>
      <c r="I59" s="170">
        <v>610</v>
      </c>
      <c r="J59" s="170">
        <v>85</v>
      </c>
      <c r="K59" s="170">
        <v>110</v>
      </c>
      <c r="L59" s="170">
        <v>80</v>
      </c>
      <c r="M59" s="170">
        <v>10</v>
      </c>
      <c r="N59" s="170">
        <v>35</v>
      </c>
    </row>
    <row r="60" spans="1:14" ht="15.75" customHeight="1">
      <c r="A60" s="169" t="s">
        <v>445</v>
      </c>
      <c r="B60" s="170">
        <v>3201</v>
      </c>
      <c r="C60" s="170">
        <v>3092</v>
      </c>
      <c r="D60" s="170">
        <v>0.7</v>
      </c>
      <c r="E60" s="170">
        <v>1556</v>
      </c>
      <c r="F60" s="170">
        <v>1383</v>
      </c>
      <c r="G60" s="170">
        <v>4546.8999999999996</v>
      </c>
      <c r="H60" s="170">
        <v>1020</v>
      </c>
      <c r="I60" s="170">
        <v>600</v>
      </c>
      <c r="J60" s="170">
        <v>85</v>
      </c>
      <c r="K60" s="170">
        <v>250</v>
      </c>
      <c r="L60" s="170">
        <v>50</v>
      </c>
      <c r="M60" s="170">
        <v>20</v>
      </c>
      <c r="N60" s="170">
        <v>25</v>
      </c>
    </row>
    <row r="61" spans="1:14" ht="15.75" customHeight="1">
      <c r="A61" s="169" t="s">
        <v>446</v>
      </c>
      <c r="B61" s="170">
        <v>5691</v>
      </c>
      <c r="C61" s="170">
        <v>5258</v>
      </c>
      <c r="D61" s="170">
        <v>0.91</v>
      </c>
      <c r="E61" s="170">
        <v>3481</v>
      </c>
      <c r="F61" s="170">
        <v>3146</v>
      </c>
      <c r="G61" s="170">
        <v>6255.9</v>
      </c>
      <c r="H61" s="170">
        <v>2320</v>
      </c>
      <c r="I61" s="170">
        <v>1280</v>
      </c>
      <c r="J61" s="170">
        <v>135</v>
      </c>
      <c r="K61" s="170">
        <v>520</v>
      </c>
      <c r="L61" s="170">
        <v>320</v>
      </c>
      <c r="M61" s="170">
        <v>20</v>
      </c>
      <c r="N61" s="170">
        <v>45</v>
      </c>
    </row>
    <row r="62" spans="1:14" ht="15.75" customHeight="1">
      <c r="A62" s="169" t="s">
        <v>447</v>
      </c>
      <c r="B62" s="170">
        <v>3969</v>
      </c>
      <c r="C62" s="170">
        <v>3648</v>
      </c>
      <c r="D62" s="170">
        <v>0.44</v>
      </c>
      <c r="E62" s="170">
        <v>2172</v>
      </c>
      <c r="F62" s="170">
        <v>1903</v>
      </c>
      <c r="G62" s="170">
        <v>8955.2999999999993</v>
      </c>
      <c r="H62" s="170">
        <v>1380</v>
      </c>
      <c r="I62" s="170">
        <v>680</v>
      </c>
      <c r="J62" s="170">
        <v>145</v>
      </c>
      <c r="K62" s="170">
        <v>325</v>
      </c>
      <c r="L62" s="170">
        <v>135</v>
      </c>
      <c r="M62" s="170">
        <v>50</v>
      </c>
      <c r="N62" s="170">
        <v>50</v>
      </c>
    </row>
    <row r="63" spans="1:14" ht="15.75" customHeight="1">
      <c r="A63" s="169" t="s">
        <v>448</v>
      </c>
      <c r="B63" s="170">
        <v>3261</v>
      </c>
      <c r="C63" s="170">
        <v>2492</v>
      </c>
      <c r="D63" s="170">
        <v>0.37</v>
      </c>
      <c r="E63" s="170">
        <v>1886</v>
      </c>
      <c r="F63" s="170">
        <v>1689</v>
      </c>
      <c r="G63" s="170">
        <v>8892.7999999999993</v>
      </c>
      <c r="H63" s="170">
        <v>1040</v>
      </c>
      <c r="I63" s="170">
        <v>455</v>
      </c>
      <c r="J63" s="170">
        <v>65</v>
      </c>
      <c r="K63" s="170">
        <v>340</v>
      </c>
      <c r="L63" s="170">
        <v>155</v>
      </c>
      <c r="M63" s="170">
        <v>0</v>
      </c>
      <c r="N63" s="170">
        <v>25</v>
      </c>
    </row>
    <row r="64" spans="1:14" ht="15.75" customHeight="1">
      <c r="A64" s="169" t="s">
        <v>449</v>
      </c>
      <c r="B64" s="170">
        <v>3183</v>
      </c>
      <c r="C64" s="170">
        <v>2588</v>
      </c>
      <c r="D64" s="170">
        <v>0.32</v>
      </c>
      <c r="E64" s="170">
        <v>2612</v>
      </c>
      <c r="F64" s="170">
        <v>2239</v>
      </c>
      <c r="G64" s="170">
        <v>10072.799999999999</v>
      </c>
      <c r="H64" s="170">
        <v>875</v>
      </c>
      <c r="I64" s="170">
        <v>460</v>
      </c>
      <c r="J64" s="170">
        <v>40</v>
      </c>
      <c r="K64" s="170">
        <v>175</v>
      </c>
      <c r="L64" s="170">
        <v>120</v>
      </c>
      <c r="M64" s="170">
        <v>35</v>
      </c>
      <c r="N64" s="170">
        <v>35</v>
      </c>
    </row>
    <row r="65" spans="1:14" ht="15.75" customHeight="1">
      <c r="A65" s="169" t="s">
        <v>450</v>
      </c>
      <c r="B65" s="170">
        <v>4172</v>
      </c>
      <c r="C65" s="170">
        <v>3914</v>
      </c>
      <c r="D65" s="170">
        <v>0.33</v>
      </c>
      <c r="E65" s="170">
        <v>2931</v>
      </c>
      <c r="F65" s="170">
        <v>2655</v>
      </c>
      <c r="G65" s="170">
        <v>12539.8</v>
      </c>
      <c r="H65" s="170">
        <v>1270</v>
      </c>
      <c r="I65" s="170">
        <v>665</v>
      </c>
      <c r="J65" s="170">
        <v>70</v>
      </c>
      <c r="K65" s="170">
        <v>245</v>
      </c>
      <c r="L65" s="170">
        <v>235</v>
      </c>
      <c r="M65" s="170">
        <v>0</v>
      </c>
      <c r="N65" s="170">
        <v>50</v>
      </c>
    </row>
    <row r="66" spans="1:14" ht="15.75" customHeight="1">
      <c r="A66" s="169" t="s">
        <v>451</v>
      </c>
      <c r="B66" s="170">
        <v>5533</v>
      </c>
      <c r="C66" s="170">
        <v>5127</v>
      </c>
      <c r="D66" s="170">
        <v>0.35</v>
      </c>
      <c r="E66" s="170">
        <v>3309</v>
      </c>
      <c r="F66" s="170">
        <v>3123</v>
      </c>
      <c r="G66" s="170">
        <v>15986.7</v>
      </c>
      <c r="H66" s="170">
        <v>2075</v>
      </c>
      <c r="I66" s="170">
        <v>1185</v>
      </c>
      <c r="J66" s="170">
        <v>150</v>
      </c>
      <c r="K66" s="170">
        <v>435</v>
      </c>
      <c r="L66" s="170">
        <v>240</v>
      </c>
      <c r="M66" s="170">
        <v>30</v>
      </c>
      <c r="N66" s="170">
        <v>35</v>
      </c>
    </row>
    <row r="67" spans="1:14" ht="15.75" customHeight="1">
      <c r="A67" s="169" t="s">
        <v>452</v>
      </c>
      <c r="B67" s="170">
        <v>2006</v>
      </c>
      <c r="C67" s="170">
        <v>1984</v>
      </c>
      <c r="D67" s="170">
        <v>0.34</v>
      </c>
      <c r="E67" s="170">
        <v>1088</v>
      </c>
      <c r="F67" s="170">
        <v>1025</v>
      </c>
      <c r="G67" s="170">
        <v>5893.1</v>
      </c>
      <c r="H67" s="170">
        <v>600</v>
      </c>
      <c r="I67" s="170">
        <v>420</v>
      </c>
      <c r="J67" s="170">
        <v>40</v>
      </c>
      <c r="K67" s="170">
        <v>70</v>
      </c>
      <c r="L67" s="170">
        <v>50</v>
      </c>
      <c r="M67" s="170">
        <v>0</v>
      </c>
      <c r="N67" s="170">
        <v>20</v>
      </c>
    </row>
    <row r="68" spans="1:14" ht="15.75" customHeight="1">
      <c r="A68" s="169" t="s">
        <v>453</v>
      </c>
      <c r="B68" s="170">
        <v>2327</v>
      </c>
      <c r="C68" s="170">
        <v>2168</v>
      </c>
      <c r="D68" s="170">
        <v>0.41</v>
      </c>
      <c r="E68" s="170">
        <v>1363</v>
      </c>
      <c r="F68" s="170">
        <v>1224</v>
      </c>
      <c r="G68" s="170">
        <v>5681.2</v>
      </c>
      <c r="H68" s="170">
        <v>785</v>
      </c>
      <c r="I68" s="170">
        <v>395</v>
      </c>
      <c r="J68" s="170">
        <v>70</v>
      </c>
      <c r="K68" s="170">
        <v>140</v>
      </c>
      <c r="L68" s="170">
        <v>125</v>
      </c>
      <c r="M68" s="170">
        <v>30</v>
      </c>
      <c r="N68" s="170">
        <v>25</v>
      </c>
    </row>
    <row r="69" spans="1:14" ht="15.75" customHeight="1">
      <c r="A69" s="169" t="s">
        <v>454</v>
      </c>
      <c r="B69" s="170">
        <v>2853</v>
      </c>
      <c r="C69" s="170">
        <v>2688</v>
      </c>
      <c r="D69" s="170">
        <v>1.52</v>
      </c>
      <c r="E69" s="170">
        <v>1439</v>
      </c>
      <c r="F69" s="170">
        <v>1307</v>
      </c>
      <c r="G69" s="170">
        <v>1879.9</v>
      </c>
      <c r="H69" s="170">
        <v>790</v>
      </c>
      <c r="I69" s="170">
        <v>525</v>
      </c>
      <c r="J69" s="170">
        <v>55</v>
      </c>
      <c r="K69" s="170">
        <v>65</v>
      </c>
      <c r="L69" s="170">
        <v>100</v>
      </c>
      <c r="M69" s="170">
        <v>25</v>
      </c>
      <c r="N69" s="170">
        <v>20</v>
      </c>
    </row>
    <row r="70" spans="1:14" ht="15.75" customHeight="1">
      <c r="A70" s="169" t="s">
        <v>455</v>
      </c>
      <c r="B70" s="170">
        <v>4305</v>
      </c>
      <c r="C70" s="170">
        <v>3587</v>
      </c>
      <c r="D70" s="170">
        <v>1.88</v>
      </c>
      <c r="E70" s="170">
        <v>2523</v>
      </c>
      <c r="F70" s="170">
        <v>1869</v>
      </c>
      <c r="G70" s="170">
        <v>2290.6</v>
      </c>
      <c r="H70" s="170">
        <v>1320</v>
      </c>
      <c r="I70" s="170">
        <v>760</v>
      </c>
      <c r="J70" s="170">
        <v>130</v>
      </c>
      <c r="K70" s="170">
        <v>230</v>
      </c>
      <c r="L70" s="170">
        <v>150</v>
      </c>
      <c r="M70" s="170">
        <v>35</v>
      </c>
      <c r="N70" s="170">
        <v>20</v>
      </c>
    </row>
    <row r="71" spans="1:14" ht="15.75" customHeight="1">
      <c r="A71" s="169" t="s">
        <v>456</v>
      </c>
      <c r="B71" s="170">
        <v>3917</v>
      </c>
      <c r="C71" s="170">
        <v>3650</v>
      </c>
      <c r="D71" s="170">
        <v>1.17</v>
      </c>
      <c r="E71" s="170">
        <v>2211</v>
      </c>
      <c r="F71" s="170">
        <v>2029</v>
      </c>
      <c r="G71" s="170">
        <v>3342.7</v>
      </c>
      <c r="H71" s="170">
        <v>1370</v>
      </c>
      <c r="I71" s="170">
        <v>875</v>
      </c>
      <c r="J71" s="170">
        <v>100</v>
      </c>
      <c r="K71" s="170">
        <v>220</v>
      </c>
      <c r="L71" s="170">
        <v>130</v>
      </c>
      <c r="M71" s="170">
        <v>15</v>
      </c>
      <c r="N71" s="170">
        <v>35</v>
      </c>
    </row>
    <row r="72" spans="1:14" ht="15.75" customHeight="1">
      <c r="A72" s="169" t="s">
        <v>457</v>
      </c>
      <c r="B72" s="170">
        <v>3285</v>
      </c>
      <c r="C72" s="170">
        <v>2936</v>
      </c>
      <c r="D72" s="170">
        <v>3.23</v>
      </c>
      <c r="E72" s="170">
        <v>1913</v>
      </c>
      <c r="F72" s="170">
        <v>1357</v>
      </c>
      <c r="G72" s="170">
        <v>1015.8</v>
      </c>
      <c r="H72" s="170">
        <v>805</v>
      </c>
      <c r="I72" s="170">
        <v>430</v>
      </c>
      <c r="J72" s="170">
        <v>45</v>
      </c>
      <c r="K72" s="170">
        <v>130</v>
      </c>
      <c r="L72" s="170">
        <v>150</v>
      </c>
      <c r="M72" s="170">
        <v>40</v>
      </c>
      <c r="N72" s="170">
        <v>15</v>
      </c>
    </row>
    <row r="73" spans="1:14" ht="15.75" customHeight="1">
      <c r="A73" s="169" t="s">
        <v>458</v>
      </c>
      <c r="B73" s="170">
        <v>3547</v>
      </c>
      <c r="C73" s="170">
        <v>3353</v>
      </c>
      <c r="D73" s="170">
        <v>1.25</v>
      </c>
      <c r="E73" s="170">
        <v>1626</v>
      </c>
      <c r="F73" s="170">
        <v>1515</v>
      </c>
      <c r="G73" s="170">
        <v>2836.9</v>
      </c>
      <c r="H73" s="170">
        <v>1000</v>
      </c>
      <c r="I73" s="170">
        <v>555</v>
      </c>
      <c r="J73" s="170">
        <v>45</v>
      </c>
      <c r="K73" s="170">
        <v>190</v>
      </c>
      <c r="L73" s="170">
        <v>140</v>
      </c>
      <c r="M73" s="170">
        <v>35</v>
      </c>
      <c r="N73" s="170">
        <v>30</v>
      </c>
    </row>
    <row r="74" spans="1:14" ht="15.75" customHeight="1">
      <c r="A74" s="169" t="s">
        <v>459</v>
      </c>
      <c r="B74" s="170">
        <v>3131</v>
      </c>
      <c r="C74" s="170">
        <v>3140</v>
      </c>
      <c r="D74" s="170">
        <v>1.23</v>
      </c>
      <c r="E74" s="170">
        <v>1836</v>
      </c>
      <c r="F74" s="170">
        <v>1721</v>
      </c>
      <c r="G74" s="170">
        <v>2538.6999999999998</v>
      </c>
      <c r="H74" s="170">
        <v>915</v>
      </c>
      <c r="I74" s="170">
        <v>580</v>
      </c>
      <c r="J74" s="170">
        <v>80</v>
      </c>
      <c r="K74" s="170">
        <v>115</v>
      </c>
      <c r="L74" s="170">
        <v>110</v>
      </c>
      <c r="M74" s="170">
        <v>20</v>
      </c>
      <c r="N74" s="170">
        <v>20</v>
      </c>
    </row>
    <row r="75" spans="1:14" ht="15.75" customHeight="1">
      <c r="A75" s="169" t="s">
        <v>460</v>
      </c>
      <c r="B75" s="170">
        <v>1930</v>
      </c>
      <c r="C75" s="170">
        <v>1898</v>
      </c>
      <c r="D75" s="170">
        <v>0.37</v>
      </c>
      <c r="E75" s="170">
        <v>1065</v>
      </c>
      <c r="F75" s="170">
        <v>969</v>
      </c>
      <c r="G75" s="170">
        <v>5209.2</v>
      </c>
      <c r="H75" s="170">
        <v>570</v>
      </c>
      <c r="I75" s="170">
        <v>250</v>
      </c>
      <c r="J75" s="170">
        <v>50</v>
      </c>
      <c r="K75" s="170">
        <v>125</v>
      </c>
      <c r="L75" s="170">
        <v>105</v>
      </c>
      <c r="M75" s="170">
        <v>15</v>
      </c>
      <c r="N75" s="170">
        <v>30</v>
      </c>
    </row>
    <row r="76" spans="1:14" ht="15.75" customHeight="1">
      <c r="A76" s="169" t="s">
        <v>461</v>
      </c>
      <c r="B76" s="170">
        <v>3191</v>
      </c>
      <c r="C76" s="170">
        <v>2422</v>
      </c>
      <c r="D76" s="170">
        <v>0.45</v>
      </c>
      <c r="E76" s="170">
        <v>1920</v>
      </c>
      <c r="F76" s="170">
        <v>1619</v>
      </c>
      <c r="G76" s="170">
        <v>7161.1</v>
      </c>
      <c r="H76" s="170">
        <v>965</v>
      </c>
      <c r="I76" s="170">
        <v>480</v>
      </c>
      <c r="J76" s="170">
        <v>105</v>
      </c>
      <c r="K76" s="170">
        <v>240</v>
      </c>
      <c r="L76" s="170">
        <v>115</v>
      </c>
      <c r="M76" s="170">
        <v>25</v>
      </c>
      <c r="N76" s="170">
        <v>10</v>
      </c>
    </row>
    <row r="77" spans="1:14" ht="15.75" customHeight="1">
      <c r="A77" s="169" t="s">
        <v>462</v>
      </c>
      <c r="B77" s="170">
        <v>4271</v>
      </c>
      <c r="C77" s="170">
        <v>3697</v>
      </c>
      <c r="D77" s="170">
        <v>0.55000000000000004</v>
      </c>
      <c r="E77" s="170">
        <v>2171</v>
      </c>
      <c r="F77" s="170">
        <v>1900</v>
      </c>
      <c r="G77" s="170">
        <v>7738.7</v>
      </c>
      <c r="H77" s="170">
        <v>1355</v>
      </c>
      <c r="I77" s="170">
        <v>770</v>
      </c>
      <c r="J77" s="170">
        <v>105</v>
      </c>
      <c r="K77" s="170">
        <v>280</v>
      </c>
      <c r="L77" s="170">
        <v>160</v>
      </c>
      <c r="M77" s="170">
        <v>20</v>
      </c>
      <c r="N77" s="170">
        <v>15</v>
      </c>
    </row>
    <row r="78" spans="1:14" ht="15.75" customHeight="1">
      <c r="A78" s="169" t="s">
        <v>463</v>
      </c>
      <c r="B78" s="170">
        <v>4225</v>
      </c>
      <c r="C78" s="170">
        <v>4334</v>
      </c>
      <c r="D78" s="170">
        <v>0.55000000000000004</v>
      </c>
      <c r="E78" s="170">
        <v>2135</v>
      </c>
      <c r="F78" s="170">
        <v>1891</v>
      </c>
      <c r="G78" s="170">
        <v>7719.7</v>
      </c>
      <c r="H78" s="170">
        <v>1105</v>
      </c>
      <c r="I78" s="170">
        <v>650</v>
      </c>
      <c r="J78" s="170">
        <v>120</v>
      </c>
      <c r="K78" s="170">
        <v>170</v>
      </c>
      <c r="L78" s="170">
        <v>105</v>
      </c>
      <c r="M78" s="170">
        <v>40</v>
      </c>
      <c r="N78" s="170">
        <v>25</v>
      </c>
    </row>
    <row r="79" spans="1:14" ht="15.75" customHeight="1">
      <c r="A79" s="169" t="s">
        <v>464</v>
      </c>
      <c r="B79" s="170">
        <v>3881</v>
      </c>
      <c r="C79" s="170">
        <v>3549</v>
      </c>
      <c r="D79" s="170">
        <v>0.53</v>
      </c>
      <c r="E79" s="170">
        <v>1944</v>
      </c>
      <c r="F79" s="170">
        <v>1744</v>
      </c>
      <c r="G79" s="170">
        <v>7385.3</v>
      </c>
      <c r="H79" s="170">
        <v>1365</v>
      </c>
      <c r="I79" s="170">
        <v>805</v>
      </c>
      <c r="J79" s="170">
        <v>140</v>
      </c>
      <c r="K79" s="170">
        <v>275</v>
      </c>
      <c r="L79" s="170">
        <v>115</v>
      </c>
      <c r="M79" s="170">
        <v>20</v>
      </c>
      <c r="N79" s="170">
        <v>15</v>
      </c>
    </row>
    <row r="80" spans="1:14" ht="15.75" customHeight="1">
      <c r="A80" s="169" t="s">
        <v>465</v>
      </c>
      <c r="B80" s="170">
        <v>3070</v>
      </c>
      <c r="C80" s="170">
        <v>3120</v>
      </c>
      <c r="D80" s="170">
        <v>0.5</v>
      </c>
      <c r="E80" s="170">
        <v>1465</v>
      </c>
      <c r="F80" s="170">
        <v>1288</v>
      </c>
      <c r="G80" s="170">
        <v>6178.3</v>
      </c>
      <c r="H80" s="170">
        <v>1055</v>
      </c>
      <c r="I80" s="170">
        <v>720</v>
      </c>
      <c r="J80" s="170">
        <v>120</v>
      </c>
      <c r="K80" s="170">
        <v>120</v>
      </c>
      <c r="L80" s="170">
        <v>55</v>
      </c>
      <c r="M80" s="170">
        <v>15</v>
      </c>
      <c r="N80" s="170">
        <v>25</v>
      </c>
    </row>
    <row r="81" spans="1:14" ht="15.75" customHeight="1">
      <c r="A81" s="169" t="s">
        <v>466</v>
      </c>
      <c r="B81" s="170">
        <v>2670</v>
      </c>
      <c r="C81" s="170">
        <v>2560</v>
      </c>
      <c r="D81" s="170">
        <v>0.48</v>
      </c>
      <c r="E81" s="170">
        <v>1273</v>
      </c>
      <c r="F81" s="170">
        <v>1183</v>
      </c>
      <c r="G81" s="170">
        <v>5508.6</v>
      </c>
      <c r="H81" s="170">
        <v>1065</v>
      </c>
      <c r="I81" s="170">
        <v>750</v>
      </c>
      <c r="J81" s="170">
        <v>70</v>
      </c>
      <c r="K81" s="170">
        <v>170</v>
      </c>
      <c r="L81" s="170">
        <v>60</v>
      </c>
      <c r="M81" s="170">
        <v>0</v>
      </c>
      <c r="N81" s="170">
        <v>20</v>
      </c>
    </row>
    <row r="82" spans="1:14" ht="15.75" customHeight="1">
      <c r="A82" s="169" t="s">
        <v>467</v>
      </c>
      <c r="B82" s="170">
        <v>2989</v>
      </c>
      <c r="C82" s="170">
        <v>2920</v>
      </c>
      <c r="D82" s="170">
        <v>0.54</v>
      </c>
      <c r="E82" s="170">
        <v>1298</v>
      </c>
      <c r="F82" s="170">
        <v>1261</v>
      </c>
      <c r="G82" s="170">
        <v>5538.3</v>
      </c>
      <c r="H82" s="170">
        <v>1055</v>
      </c>
      <c r="I82" s="170">
        <v>825</v>
      </c>
      <c r="J82" s="170">
        <v>80</v>
      </c>
      <c r="K82" s="170">
        <v>65</v>
      </c>
      <c r="L82" s="170">
        <v>60</v>
      </c>
      <c r="M82" s="170">
        <v>0</v>
      </c>
      <c r="N82" s="170">
        <v>30</v>
      </c>
    </row>
    <row r="83" spans="1:14" ht="15.75" customHeight="1">
      <c r="A83" s="169" t="s">
        <v>468</v>
      </c>
      <c r="B83" s="170">
        <v>3260</v>
      </c>
      <c r="C83" s="170">
        <v>3231</v>
      </c>
      <c r="D83" s="170">
        <v>1.1399999999999999</v>
      </c>
      <c r="E83" s="170">
        <v>1446</v>
      </c>
      <c r="F83" s="170">
        <v>1407</v>
      </c>
      <c r="G83" s="170">
        <v>2871.5</v>
      </c>
      <c r="H83" s="170">
        <v>1460</v>
      </c>
      <c r="I83" s="170">
        <v>1125</v>
      </c>
      <c r="J83" s="170">
        <v>110</v>
      </c>
      <c r="K83" s="170">
        <v>160</v>
      </c>
      <c r="L83" s="170">
        <v>35</v>
      </c>
      <c r="M83" s="170">
        <v>10</v>
      </c>
      <c r="N83" s="170">
        <v>25</v>
      </c>
    </row>
    <row r="84" spans="1:14" ht="15.75" customHeight="1">
      <c r="A84" s="169" t="s">
        <v>469</v>
      </c>
      <c r="B84" s="170">
        <v>3022</v>
      </c>
      <c r="C84" s="170">
        <v>2997</v>
      </c>
      <c r="D84" s="170">
        <v>0.6</v>
      </c>
      <c r="E84" s="170">
        <v>1418</v>
      </c>
      <c r="F84" s="170">
        <v>1346</v>
      </c>
      <c r="G84" s="170">
        <v>5064.5</v>
      </c>
      <c r="H84" s="170">
        <v>1205</v>
      </c>
      <c r="I84" s="170">
        <v>850</v>
      </c>
      <c r="J84" s="170">
        <v>160</v>
      </c>
      <c r="K84" s="170">
        <v>115</v>
      </c>
      <c r="L84" s="170">
        <v>45</v>
      </c>
      <c r="M84" s="170">
        <v>0</v>
      </c>
      <c r="N84" s="170">
        <v>25</v>
      </c>
    </row>
    <row r="85" spans="1:14" ht="15.75" customHeight="1">
      <c r="A85" s="169" t="s">
        <v>470</v>
      </c>
      <c r="B85" s="170">
        <v>2545</v>
      </c>
      <c r="C85" s="170">
        <v>2382</v>
      </c>
      <c r="D85" s="170">
        <v>0.7</v>
      </c>
      <c r="E85" s="170">
        <v>1181</v>
      </c>
      <c r="F85" s="170">
        <v>1123</v>
      </c>
      <c r="G85" s="170">
        <v>3649.8</v>
      </c>
      <c r="H85" s="170">
        <v>880</v>
      </c>
      <c r="I85" s="170">
        <v>580</v>
      </c>
      <c r="J85" s="170">
        <v>90</v>
      </c>
      <c r="K85" s="170">
        <v>140</v>
      </c>
      <c r="L85" s="170">
        <v>40</v>
      </c>
      <c r="M85" s="170">
        <v>15</v>
      </c>
      <c r="N85" s="170">
        <v>15</v>
      </c>
    </row>
    <row r="86" spans="1:14" ht="15.75" customHeight="1">
      <c r="A86" s="169" t="s">
        <v>471</v>
      </c>
      <c r="B86" s="170">
        <v>3062</v>
      </c>
      <c r="C86" s="170">
        <v>3026</v>
      </c>
      <c r="D86" s="170">
        <v>0.72</v>
      </c>
      <c r="E86" s="170">
        <v>1383</v>
      </c>
      <c r="F86" s="170">
        <v>1261</v>
      </c>
      <c r="G86" s="170">
        <v>4271.2</v>
      </c>
      <c r="H86" s="170">
        <v>1100</v>
      </c>
      <c r="I86" s="170">
        <v>665</v>
      </c>
      <c r="J86" s="170">
        <v>130</v>
      </c>
      <c r="K86" s="170">
        <v>170</v>
      </c>
      <c r="L86" s="170">
        <v>85</v>
      </c>
      <c r="M86" s="170">
        <v>20</v>
      </c>
      <c r="N86" s="170">
        <v>30</v>
      </c>
    </row>
    <row r="87" spans="1:14" ht="15.75" customHeight="1">
      <c r="A87" s="169" t="s">
        <v>472</v>
      </c>
      <c r="B87" s="170">
        <v>2691</v>
      </c>
      <c r="C87" s="170">
        <v>2629</v>
      </c>
      <c r="D87" s="170">
        <v>0.67</v>
      </c>
      <c r="E87" s="170">
        <v>1132</v>
      </c>
      <c r="F87" s="170">
        <v>1056</v>
      </c>
      <c r="G87" s="170">
        <v>4019.4</v>
      </c>
      <c r="H87" s="170">
        <v>880</v>
      </c>
      <c r="I87" s="170">
        <v>570</v>
      </c>
      <c r="J87" s="170">
        <v>105</v>
      </c>
      <c r="K87" s="170">
        <v>130</v>
      </c>
      <c r="L87" s="170">
        <v>50</v>
      </c>
      <c r="M87" s="170">
        <v>10</v>
      </c>
      <c r="N87" s="170">
        <v>10</v>
      </c>
    </row>
    <row r="88" spans="1:14" ht="15.75" customHeight="1">
      <c r="A88" s="169" t="s">
        <v>473</v>
      </c>
      <c r="B88" s="170">
        <v>3356</v>
      </c>
      <c r="C88" s="170">
        <v>3012</v>
      </c>
      <c r="D88" s="170">
        <v>0.6</v>
      </c>
      <c r="E88" s="170">
        <v>1485</v>
      </c>
      <c r="F88" s="170">
        <v>1321</v>
      </c>
      <c r="G88" s="170">
        <v>5611.1</v>
      </c>
      <c r="H88" s="170">
        <v>910</v>
      </c>
      <c r="I88" s="170">
        <v>605</v>
      </c>
      <c r="J88" s="170">
        <v>100</v>
      </c>
      <c r="K88" s="170">
        <v>120</v>
      </c>
      <c r="L88" s="170">
        <v>80</v>
      </c>
      <c r="M88" s="170">
        <v>0</v>
      </c>
      <c r="N88" s="170">
        <v>10</v>
      </c>
    </row>
    <row r="89" spans="1:14" ht="15.75" customHeight="1">
      <c r="A89" s="169" t="s">
        <v>474</v>
      </c>
      <c r="B89" s="170">
        <v>3410</v>
      </c>
      <c r="C89" s="170">
        <v>3312</v>
      </c>
      <c r="D89" s="170">
        <v>0.59</v>
      </c>
      <c r="E89" s="170">
        <v>1591</v>
      </c>
      <c r="F89" s="170">
        <v>1404</v>
      </c>
      <c r="G89" s="170">
        <v>5813.2</v>
      </c>
      <c r="H89" s="170">
        <v>1140</v>
      </c>
      <c r="I89" s="170">
        <v>695</v>
      </c>
      <c r="J89" s="170">
        <v>135</v>
      </c>
      <c r="K89" s="170">
        <v>155</v>
      </c>
      <c r="L89" s="170">
        <v>125</v>
      </c>
      <c r="M89" s="170">
        <v>25</v>
      </c>
      <c r="N89" s="170">
        <v>15</v>
      </c>
    </row>
    <row r="90" spans="1:14" ht="15.75" customHeight="1">
      <c r="A90" s="169" t="s">
        <v>475</v>
      </c>
      <c r="B90" s="170">
        <v>3147</v>
      </c>
      <c r="C90" s="170">
        <v>2705</v>
      </c>
      <c r="D90" s="170">
        <v>0.56999999999999995</v>
      </c>
      <c r="E90" s="170">
        <v>1423</v>
      </c>
      <c r="F90" s="170">
        <v>1195</v>
      </c>
      <c r="G90" s="170">
        <v>5511.4</v>
      </c>
      <c r="H90" s="170">
        <v>825</v>
      </c>
      <c r="I90" s="170">
        <v>515</v>
      </c>
      <c r="J90" s="170">
        <v>110</v>
      </c>
      <c r="K90" s="170">
        <v>75</v>
      </c>
      <c r="L90" s="170">
        <v>85</v>
      </c>
      <c r="M90" s="170">
        <v>10</v>
      </c>
      <c r="N90" s="170">
        <v>25</v>
      </c>
    </row>
    <row r="91" spans="1:14" ht="15.75" customHeight="1">
      <c r="A91" s="169" t="s">
        <v>476</v>
      </c>
      <c r="B91" s="170">
        <v>1768</v>
      </c>
      <c r="C91" s="170">
        <v>1689</v>
      </c>
      <c r="D91" s="170">
        <v>0.56999999999999995</v>
      </c>
      <c r="E91" s="170">
        <v>851</v>
      </c>
      <c r="F91" s="170">
        <v>775</v>
      </c>
      <c r="G91" s="170">
        <v>3087.1</v>
      </c>
      <c r="H91" s="170">
        <v>545</v>
      </c>
      <c r="I91" s="170">
        <v>320</v>
      </c>
      <c r="J91" s="170">
        <v>60</v>
      </c>
      <c r="K91" s="170">
        <v>45</v>
      </c>
      <c r="L91" s="170">
        <v>90</v>
      </c>
      <c r="M91" s="170">
        <v>15</v>
      </c>
      <c r="N91" s="170">
        <v>0</v>
      </c>
    </row>
    <row r="92" spans="1:14" ht="15.75" customHeight="1">
      <c r="A92" s="169" t="s">
        <v>477</v>
      </c>
      <c r="B92" s="170">
        <v>2576</v>
      </c>
      <c r="C92" s="170">
        <v>2410</v>
      </c>
      <c r="D92" s="170">
        <v>1.79</v>
      </c>
      <c r="E92" s="170">
        <v>1029</v>
      </c>
      <c r="F92" s="170">
        <v>994</v>
      </c>
      <c r="G92" s="170">
        <v>1440.7</v>
      </c>
      <c r="H92" s="170">
        <v>910</v>
      </c>
      <c r="I92" s="170">
        <v>520</v>
      </c>
      <c r="J92" s="170">
        <v>110</v>
      </c>
      <c r="K92" s="170">
        <v>165</v>
      </c>
      <c r="L92" s="170">
        <v>95</v>
      </c>
      <c r="M92" s="170">
        <v>10</v>
      </c>
      <c r="N92" s="170">
        <v>10</v>
      </c>
    </row>
    <row r="93" spans="1:14" ht="15.75" customHeight="1">
      <c r="A93" s="169" t="s">
        <v>478</v>
      </c>
      <c r="B93" s="170">
        <v>4816</v>
      </c>
      <c r="C93" s="170">
        <v>4965</v>
      </c>
      <c r="D93" s="170">
        <v>1.46</v>
      </c>
      <c r="E93" s="170">
        <v>2136</v>
      </c>
      <c r="F93" s="170">
        <v>2042</v>
      </c>
      <c r="G93" s="170">
        <v>3288.9</v>
      </c>
      <c r="H93" s="170">
        <v>1555</v>
      </c>
      <c r="I93" s="170">
        <v>1070</v>
      </c>
      <c r="J93" s="170">
        <v>135</v>
      </c>
      <c r="K93" s="170">
        <v>165</v>
      </c>
      <c r="L93" s="170">
        <v>115</v>
      </c>
      <c r="M93" s="170">
        <v>25</v>
      </c>
      <c r="N93" s="170">
        <v>55</v>
      </c>
    </row>
    <row r="94" spans="1:14" ht="15.75" customHeight="1">
      <c r="A94" s="169" t="s">
        <v>479</v>
      </c>
      <c r="B94" s="170">
        <v>1948</v>
      </c>
      <c r="C94" s="170">
        <v>1855</v>
      </c>
      <c r="D94" s="170">
        <v>2.37</v>
      </c>
      <c r="E94" s="170">
        <v>760</v>
      </c>
      <c r="F94" s="170">
        <v>723</v>
      </c>
      <c r="G94" s="170">
        <v>821.1</v>
      </c>
      <c r="H94" s="170">
        <v>720</v>
      </c>
      <c r="I94" s="170">
        <v>500</v>
      </c>
      <c r="J94" s="170">
        <v>75</v>
      </c>
      <c r="K94" s="170">
        <v>90</v>
      </c>
      <c r="L94" s="170">
        <v>30</v>
      </c>
      <c r="M94" s="170">
        <v>15</v>
      </c>
      <c r="N94" s="170">
        <v>0</v>
      </c>
    </row>
    <row r="95" spans="1:14" ht="15.75" customHeight="1">
      <c r="A95" s="169" t="s">
        <v>480</v>
      </c>
      <c r="B95" s="170">
        <v>940</v>
      </c>
      <c r="C95" s="170">
        <v>857</v>
      </c>
      <c r="D95" s="170">
        <v>4.95</v>
      </c>
      <c r="E95" s="170">
        <v>434</v>
      </c>
      <c r="F95" s="170">
        <v>398</v>
      </c>
      <c r="G95" s="170">
        <v>189.9</v>
      </c>
      <c r="H95" s="170">
        <v>235</v>
      </c>
      <c r="I95" s="170">
        <v>155</v>
      </c>
      <c r="J95" s="170">
        <v>15</v>
      </c>
      <c r="K95" s="170">
        <v>45</v>
      </c>
      <c r="L95" s="170">
        <v>0</v>
      </c>
      <c r="M95" s="170">
        <v>0</v>
      </c>
      <c r="N95" s="170">
        <v>0</v>
      </c>
    </row>
    <row r="96" spans="1:14" ht="15.75" customHeight="1">
      <c r="A96" s="169" t="s">
        <v>481</v>
      </c>
      <c r="B96" s="170">
        <v>835</v>
      </c>
      <c r="C96" s="170">
        <v>851</v>
      </c>
      <c r="D96" s="170">
        <v>5.54</v>
      </c>
      <c r="E96" s="170">
        <v>389</v>
      </c>
      <c r="F96" s="170">
        <v>370</v>
      </c>
      <c r="G96" s="170">
        <v>150.80000000000001</v>
      </c>
      <c r="H96" s="170">
        <v>370</v>
      </c>
      <c r="I96" s="170">
        <v>270</v>
      </c>
      <c r="J96" s="170">
        <v>45</v>
      </c>
      <c r="K96" s="170">
        <v>35</v>
      </c>
      <c r="L96" s="170">
        <v>20</v>
      </c>
      <c r="M96" s="170">
        <v>0</v>
      </c>
      <c r="N96" s="170">
        <v>0</v>
      </c>
    </row>
    <row r="97" spans="1:14" ht="15.75" customHeight="1">
      <c r="A97" s="169" t="s">
        <v>482</v>
      </c>
      <c r="B97" s="170">
        <v>2168</v>
      </c>
      <c r="C97" s="170">
        <v>2101</v>
      </c>
      <c r="D97" s="170">
        <v>2.39</v>
      </c>
      <c r="E97" s="170">
        <v>907</v>
      </c>
      <c r="F97" s="170">
        <v>879</v>
      </c>
      <c r="G97" s="170">
        <v>908.6</v>
      </c>
      <c r="H97" s="170">
        <v>810</v>
      </c>
      <c r="I97" s="170">
        <v>625</v>
      </c>
      <c r="J97" s="170">
        <v>90</v>
      </c>
      <c r="K97" s="170">
        <v>45</v>
      </c>
      <c r="L97" s="170">
        <v>35</v>
      </c>
      <c r="M97" s="170">
        <v>0</v>
      </c>
      <c r="N97" s="170">
        <v>20</v>
      </c>
    </row>
    <row r="98" spans="1:14" ht="15.75" customHeight="1">
      <c r="A98" s="169" t="s">
        <v>483</v>
      </c>
      <c r="B98" s="170">
        <v>6349</v>
      </c>
      <c r="C98" s="170">
        <v>6532</v>
      </c>
      <c r="D98" s="170">
        <v>1.86</v>
      </c>
      <c r="E98" s="170">
        <v>2905</v>
      </c>
      <c r="F98" s="170">
        <v>2728</v>
      </c>
      <c r="G98" s="170">
        <v>3413.3</v>
      </c>
      <c r="H98" s="170">
        <v>2155</v>
      </c>
      <c r="I98" s="170">
        <v>1460</v>
      </c>
      <c r="J98" s="170">
        <v>210</v>
      </c>
      <c r="K98" s="170">
        <v>335</v>
      </c>
      <c r="L98" s="170">
        <v>95</v>
      </c>
      <c r="M98" s="170">
        <v>20</v>
      </c>
      <c r="N98" s="170">
        <v>30</v>
      </c>
    </row>
    <row r="99" spans="1:14" ht="15.75" customHeight="1">
      <c r="A99" s="169" t="s">
        <v>484</v>
      </c>
      <c r="B99" s="170">
        <v>118</v>
      </c>
      <c r="C99" s="170">
        <v>115</v>
      </c>
      <c r="D99" s="170">
        <v>4.62</v>
      </c>
      <c r="E99" s="170">
        <v>48</v>
      </c>
      <c r="F99" s="170">
        <v>47</v>
      </c>
      <c r="G99" s="170">
        <v>25.5</v>
      </c>
      <c r="H99" s="170">
        <v>55</v>
      </c>
      <c r="I99" s="170">
        <v>55</v>
      </c>
      <c r="J99" s="170">
        <v>10</v>
      </c>
      <c r="K99" s="170">
        <v>0</v>
      </c>
      <c r="L99" s="170">
        <v>0</v>
      </c>
      <c r="M99" s="170">
        <v>0</v>
      </c>
      <c r="N99" s="170">
        <v>0</v>
      </c>
    </row>
    <row r="100" spans="1:14" ht="15.75" customHeight="1">
      <c r="A100" s="169" t="s">
        <v>485</v>
      </c>
      <c r="B100" s="170">
        <v>4007</v>
      </c>
      <c r="C100" s="170">
        <v>3993</v>
      </c>
      <c r="D100" s="170">
        <v>1.39</v>
      </c>
      <c r="E100" s="170">
        <v>1816</v>
      </c>
      <c r="F100" s="170">
        <v>1761</v>
      </c>
      <c r="G100" s="170">
        <v>2884.8</v>
      </c>
      <c r="H100" s="170">
        <v>1130</v>
      </c>
      <c r="I100" s="170">
        <v>790</v>
      </c>
      <c r="J100" s="170">
        <v>160</v>
      </c>
      <c r="K100" s="170">
        <v>115</v>
      </c>
      <c r="L100" s="170">
        <v>45</v>
      </c>
      <c r="M100" s="170">
        <v>10</v>
      </c>
      <c r="N100" s="170">
        <v>10</v>
      </c>
    </row>
    <row r="101" spans="1:14" ht="15.75" customHeight="1">
      <c r="A101" s="169" t="s">
        <v>486</v>
      </c>
      <c r="B101" s="170">
        <v>6804</v>
      </c>
      <c r="C101" s="170">
        <v>6550</v>
      </c>
      <c r="D101" s="170">
        <v>0.71</v>
      </c>
      <c r="E101" s="170">
        <v>2897</v>
      </c>
      <c r="F101" s="170">
        <v>2800</v>
      </c>
      <c r="G101" s="170">
        <v>9622.4</v>
      </c>
      <c r="H101" s="170">
        <v>2150</v>
      </c>
      <c r="I101" s="170">
        <v>1500</v>
      </c>
      <c r="J101" s="170">
        <v>220</v>
      </c>
      <c r="K101" s="170">
        <v>215</v>
      </c>
      <c r="L101" s="170">
        <v>180</v>
      </c>
      <c r="M101" s="170">
        <v>15</v>
      </c>
      <c r="N101" s="170">
        <v>30</v>
      </c>
    </row>
    <row r="102" spans="1:14" ht="15.75" customHeight="1">
      <c r="A102" s="169" t="s">
        <v>487</v>
      </c>
      <c r="B102" s="170">
        <v>3416</v>
      </c>
      <c r="C102" s="170">
        <v>3391</v>
      </c>
      <c r="D102" s="170">
        <v>0.9</v>
      </c>
      <c r="E102" s="170">
        <v>1257</v>
      </c>
      <c r="F102" s="170">
        <v>1242</v>
      </c>
      <c r="G102" s="170">
        <v>3794.3</v>
      </c>
      <c r="H102" s="170">
        <v>1265</v>
      </c>
      <c r="I102" s="170">
        <v>1045</v>
      </c>
      <c r="J102" s="170">
        <v>110</v>
      </c>
      <c r="K102" s="170">
        <v>60</v>
      </c>
      <c r="L102" s="170">
        <v>50</v>
      </c>
      <c r="M102" s="170">
        <v>0</v>
      </c>
      <c r="N102" s="170">
        <v>0</v>
      </c>
    </row>
    <row r="103" spans="1:14" ht="15.75" customHeight="1">
      <c r="A103" s="169" t="s">
        <v>488</v>
      </c>
      <c r="B103" s="170">
        <v>1400</v>
      </c>
      <c r="C103" s="170">
        <v>1176</v>
      </c>
      <c r="D103" s="170">
        <v>1.76</v>
      </c>
      <c r="E103" s="170">
        <v>697</v>
      </c>
      <c r="F103" s="170">
        <v>648</v>
      </c>
      <c r="G103" s="170">
        <v>794.7</v>
      </c>
      <c r="H103" s="170">
        <v>510</v>
      </c>
      <c r="I103" s="170">
        <v>450</v>
      </c>
      <c r="J103" s="170">
        <v>20</v>
      </c>
      <c r="K103" s="170">
        <v>0</v>
      </c>
      <c r="L103" s="170">
        <v>25</v>
      </c>
      <c r="M103" s="170">
        <v>0</v>
      </c>
      <c r="N103" s="170">
        <v>15</v>
      </c>
    </row>
    <row r="104" spans="1:14" ht="15.75" customHeight="1">
      <c r="A104" s="169" t="s">
        <v>489</v>
      </c>
      <c r="B104" s="170">
        <v>2238</v>
      </c>
      <c r="C104" s="170">
        <v>2197</v>
      </c>
      <c r="D104" s="170">
        <v>54.79</v>
      </c>
      <c r="E104" s="170">
        <v>814</v>
      </c>
      <c r="F104" s="170">
        <v>779</v>
      </c>
      <c r="G104" s="170">
        <v>40.799999999999997</v>
      </c>
      <c r="H104" s="170">
        <v>840</v>
      </c>
      <c r="I104" s="170">
        <v>750</v>
      </c>
      <c r="J104" s="170">
        <v>50</v>
      </c>
      <c r="K104" s="170">
        <v>10</v>
      </c>
      <c r="L104" s="170">
        <v>10</v>
      </c>
      <c r="M104" s="170">
        <v>0</v>
      </c>
      <c r="N104" s="170">
        <v>15</v>
      </c>
    </row>
    <row r="105" spans="1:14" ht="15.75" customHeight="1">
      <c r="A105" s="169" t="s">
        <v>490</v>
      </c>
      <c r="B105" s="170">
        <v>8406</v>
      </c>
      <c r="C105" s="170">
        <v>6339</v>
      </c>
      <c r="D105" s="170">
        <v>4.8</v>
      </c>
      <c r="E105" s="170">
        <v>2760</v>
      </c>
      <c r="F105" s="170">
        <v>2724</v>
      </c>
      <c r="G105" s="170">
        <v>1752</v>
      </c>
      <c r="H105" s="170">
        <v>2905</v>
      </c>
      <c r="I105" s="170">
        <v>2565</v>
      </c>
      <c r="J105" s="170">
        <v>155</v>
      </c>
      <c r="K105" s="170">
        <v>100</v>
      </c>
      <c r="L105" s="170">
        <v>30</v>
      </c>
      <c r="M105" s="170">
        <v>0</v>
      </c>
      <c r="N105" s="170">
        <v>55</v>
      </c>
    </row>
    <row r="106" spans="1:14" ht="15.75" customHeight="1">
      <c r="A106" s="169" t="s">
        <v>491</v>
      </c>
      <c r="B106" s="170">
        <v>8587</v>
      </c>
      <c r="C106" s="170">
        <v>7111</v>
      </c>
      <c r="D106" s="170">
        <v>3.45</v>
      </c>
      <c r="E106" s="170">
        <v>2710</v>
      </c>
      <c r="F106" s="170">
        <v>2661</v>
      </c>
      <c r="G106" s="170">
        <v>2490.3000000000002</v>
      </c>
      <c r="H106" s="170">
        <v>3175</v>
      </c>
      <c r="I106" s="170">
        <v>2595</v>
      </c>
      <c r="J106" s="170">
        <v>300</v>
      </c>
      <c r="K106" s="170">
        <v>140</v>
      </c>
      <c r="L106" s="170">
        <v>110</v>
      </c>
      <c r="M106" s="170">
        <v>0</v>
      </c>
      <c r="N106" s="170">
        <v>30</v>
      </c>
    </row>
    <row r="107" spans="1:14" ht="15.75" customHeight="1">
      <c r="A107" s="169" t="s">
        <v>492</v>
      </c>
      <c r="B107" s="170">
        <v>4952</v>
      </c>
      <c r="C107" s="170">
        <v>5276</v>
      </c>
      <c r="D107" s="170">
        <v>2.15</v>
      </c>
      <c r="E107" s="170">
        <v>1665</v>
      </c>
      <c r="F107" s="170">
        <v>1645</v>
      </c>
      <c r="G107" s="170">
        <v>2302.5</v>
      </c>
      <c r="H107" s="170">
        <v>1810</v>
      </c>
      <c r="I107" s="170">
        <v>1545</v>
      </c>
      <c r="J107" s="170">
        <v>130</v>
      </c>
      <c r="K107" s="170">
        <v>60</v>
      </c>
      <c r="L107" s="170">
        <v>35</v>
      </c>
      <c r="M107" s="170">
        <v>10</v>
      </c>
      <c r="N107" s="170">
        <v>30</v>
      </c>
    </row>
    <row r="108" spans="1:14" ht="15.75" customHeight="1">
      <c r="A108" s="169" t="s">
        <v>493</v>
      </c>
      <c r="B108" s="170">
        <v>4534</v>
      </c>
      <c r="C108" s="170">
        <v>3046</v>
      </c>
      <c r="D108" s="170">
        <v>1.42</v>
      </c>
      <c r="E108" s="170">
        <v>1385</v>
      </c>
      <c r="F108" s="170">
        <v>1365</v>
      </c>
      <c r="G108" s="170">
        <v>3184.2</v>
      </c>
      <c r="H108" s="170">
        <v>1695</v>
      </c>
      <c r="I108" s="170">
        <v>1455</v>
      </c>
      <c r="J108" s="170">
        <v>140</v>
      </c>
      <c r="K108" s="170">
        <v>55</v>
      </c>
      <c r="L108" s="170">
        <v>25</v>
      </c>
      <c r="M108" s="170">
        <v>0</v>
      </c>
      <c r="N108" s="170">
        <v>20</v>
      </c>
    </row>
    <row r="109" spans="1:14" ht="15.75" customHeight="1">
      <c r="A109" s="169" t="s">
        <v>494</v>
      </c>
      <c r="B109" s="170">
        <v>2308</v>
      </c>
      <c r="C109" s="170">
        <v>2340</v>
      </c>
      <c r="D109" s="170">
        <v>0.99</v>
      </c>
      <c r="E109" s="170">
        <v>1131</v>
      </c>
      <c r="F109" s="170">
        <v>1110</v>
      </c>
      <c r="G109" s="170">
        <v>2342</v>
      </c>
      <c r="H109" s="170">
        <v>800</v>
      </c>
      <c r="I109" s="170">
        <v>695</v>
      </c>
      <c r="J109" s="170">
        <v>45</v>
      </c>
      <c r="K109" s="170">
        <v>10</v>
      </c>
      <c r="L109" s="170">
        <v>45</v>
      </c>
      <c r="M109" s="170">
        <v>0</v>
      </c>
      <c r="N109" s="170">
        <v>0</v>
      </c>
    </row>
    <row r="110" spans="1:14" ht="15.75" customHeight="1">
      <c r="A110" s="169" t="s">
        <v>495</v>
      </c>
      <c r="B110" s="170">
        <v>3608</v>
      </c>
      <c r="C110" s="170">
        <v>3526</v>
      </c>
      <c r="D110" s="170">
        <v>1.1499999999999999</v>
      </c>
      <c r="E110" s="170">
        <v>1839</v>
      </c>
      <c r="F110" s="170">
        <v>1761</v>
      </c>
      <c r="G110" s="170">
        <v>3136.6</v>
      </c>
      <c r="H110" s="170">
        <v>1100</v>
      </c>
      <c r="I110" s="170">
        <v>875</v>
      </c>
      <c r="J110" s="170">
        <v>90</v>
      </c>
      <c r="K110" s="170">
        <v>70</v>
      </c>
      <c r="L110" s="170">
        <v>45</v>
      </c>
      <c r="M110" s="170">
        <v>0</v>
      </c>
      <c r="N110" s="170">
        <v>20</v>
      </c>
    </row>
    <row r="111" spans="1:14" ht="15.75" customHeight="1">
      <c r="A111" s="169" t="s">
        <v>496</v>
      </c>
      <c r="B111" s="170">
        <v>2604</v>
      </c>
      <c r="C111" s="170">
        <v>2378</v>
      </c>
      <c r="D111" s="170">
        <v>0.86</v>
      </c>
      <c r="E111" s="170">
        <v>1345</v>
      </c>
      <c r="F111" s="170">
        <v>1307</v>
      </c>
      <c r="G111" s="170">
        <v>3032.8</v>
      </c>
      <c r="H111" s="170">
        <v>830</v>
      </c>
      <c r="I111" s="170">
        <v>675</v>
      </c>
      <c r="J111" s="170">
        <v>60</v>
      </c>
      <c r="K111" s="170">
        <v>45</v>
      </c>
      <c r="L111" s="170">
        <v>30</v>
      </c>
      <c r="M111" s="170">
        <v>10</v>
      </c>
      <c r="N111" s="170">
        <v>15</v>
      </c>
    </row>
    <row r="112" spans="1:14" ht="15.75" customHeight="1">
      <c r="A112" s="169" t="s">
        <v>497</v>
      </c>
      <c r="B112" s="170">
        <v>2703</v>
      </c>
      <c r="C112" s="170">
        <v>2688</v>
      </c>
      <c r="D112" s="170">
        <v>1</v>
      </c>
      <c r="E112" s="170">
        <v>1007</v>
      </c>
      <c r="F112" s="170">
        <v>976</v>
      </c>
      <c r="G112" s="170">
        <v>2695.7</v>
      </c>
      <c r="H112" s="170">
        <v>1010</v>
      </c>
      <c r="I112" s="170">
        <v>845</v>
      </c>
      <c r="J112" s="170">
        <v>90</v>
      </c>
      <c r="K112" s="170">
        <v>30</v>
      </c>
      <c r="L112" s="170">
        <v>25</v>
      </c>
      <c r="M112" s="170">
        <v>0</v>
      </c>
      <c r="N112" s="170">
        <v>20</v>
      </c>
    </row>
    <row r="113" spans="1:26" ht="15.75" customHeight="1">
      <c r="A113" s="169" t="s">
        <v>498</v>
      </c>
      <c r="B113" s="170">
        <v>3090</v>
      </c>
      <c r="C113" s="170">
        <v>3099</v>
      </c>
      <c r="D113" s="170">
        <v>1</v>
      </c>
      <c r="E113" s="170">
        <v>1269</v>
      </c>
      <c r="F113" s="170">
        <v>1250</v>
      </c>
      <c r="G113" s="170">
        <v>3090.6</v>
      </c>
      <c r="H113" s="170">
        <v>1020</v>
      </c>
      <c r="I113" s="170">
        <v>870</v>
      </c>
      <c r="J113" s="170">
        <v>75</v>
      </c>
      <c r="K113" s="170">
        <v>40</v>
      </c>
      <c r="L113" s="170">
        <v>25</v>
      </c>
      <c r="M113" s="170">
        <v>0</v>
      </c>
      <c r="N113" s="170">
        <v>10</v>
      </c>
    </row>
    <row r="114" spans="1:26" ht="15.75" customHeight="1">
      <c r="A114" s="169" t="s">
        <v>499</v>
      </c>
      <c r="B114" s="170">
        <v>2014</v>
      </c>
      <c r="C114" s="170">
        <v>2022</v>
      </c>
      <c r="D114" s="170">
        <v>0.96</v>
      </c>
      <c r="E114" s="170">
        <v>767</v>
      </c>
      <c r="F114" s="170">
        <v>757</v>
      </c>
      <c r="G114" s="170">
        <v>2097.3000000000002</v>
      </c>
      <c r="H114" s="170">
        <v>555</v>
      </c>
      <c r="I114" s="170">
        <v>490</v>
      </c>
      <c r="J114" s="170">
        <v>45</v>
      </c>
      <c r="K114" s="170">
        <v>15</v>
      </c>
      <c r="L114" s="170">
        <v>0</v>
      </c>
      <c r="M114" s="170">
        <v>0</v>
      </c>
      <c r="N114" s="170">
        <v>0</v>
      </c>
    </row>
    <row r="115" spans="1:26" ht="15.75" customHeight="1">
      <c r="A115" s="169" t="s">
        <v>500</v>
      </c>
      <c r="B115" s="170">
        <v>3127</v>
      </c>
      <c r="C115" s="170">
        <v>1887</v>
      </c>
      <c r="D115" s="170">
        <v>2.46</v>
      </c>
      <c r="E115" s="170">
        <v>1660</v>
      </c>
      <c r="F115" s="170">
        <v>1582</v>
      </c>
      <c r="G115" s="170">
        <v>1268.5999999999999</v>
      </c>
      <c r="H115" s="170">
        <v>1080</v>
      </c>
      <c r="I115" s="170">
        <v>980</v>
      </c>
      <c r="J115" s="170">
        <v>40</v>
      </c>
      <c r="K115" s="170">
        <v>20</v>
      </c>
      <c r="L115" s="170">
        <v>15</v>
      </c>
      <c r="M115" s="170">
        <v>0</v>
      </c>
      <c r="N115" s="170">
        <v>10</v>
      </c>
    </row>
    <row r="116" spans="1:26" ht="15.75" customHeight="1">
      <c r="A116" s="169" t="s">
        <v>501</v>
      </c>
      <c r="B116" s="170">
        <v>3031</v>
      </c>
      <c r="C116" s="170">
        <v>3002</v>
      </c>
      <c r="D116" s="170">
        <v>0.92</v>
      </c>
      <c r="E116" s="170">
        <v>1076</v>
      </c>
      <c r="F116" s="170">
        <v>1063</v>
      </c>
      <c r="G116" s="170">
        <v>3301</v>
      </c>
      <c r="H116" s="170">
        <v>905</v>
      </c>
      <c r="I116" s="170">
        <v>800</v>
      </c>
      <c r="J116" s="170">
        <v>65</v>
      </c>
      <c r="K116" s="170">
        <v>15</v>
      </c>
      <c r="L116" s="170">
        <v>15</v>
      </c>
      <c r="M116" s="170">
        <v>0</v>
      </c>
      <c r="N116" s="170">
        <v>0</v>
      </c>
    </row>
    <row r="117" spans="1:26" ht="15.75" customHeight="1">
      <c r="A117" s="169" t="s">
        <v>502</v>
      </c>
      <c r="B117" s="170">
        <v>4002</v>
      </c>
      <c r="C117" s="170">
        <v>4192</v>
      </c>
      <c r="D117" s="170">
        <v>2.56</v>
      </c>
      <c r="E117" s="170">
        <v>1449</v>
      </c>
      <c r="F117" s="170">
        <v>1430</v>
      </c>
      <c r="G117" s="170">
        <v>1560.7</v>
      </c>
      <c r="H117" s="170">
        <v>1230</v>
      </c>
      <c r="I117" s="170">
        <v>1100</v>
      </c>
      <c r="J117" s="170">
        <v>75</v>
      </c>
      <c r="K117" s="170">
        <v>20</v>
      </c>
      <c r="L117" s="170">
        <v>25</v>
      </c>
      <c r="M117" s="170">
        <v>0</v>
      </c>
      <c r="N117" s="170">
        <v>20</v>
      </c>
    </row>
    <row r="118" spans="1:26" ht="15.75" customHeight="1">
      <c r="A118" s="169" t="s">
        <v>503</v>
      </c>
      <c r="B118" s="170">
        <v>6454</v>
      </c>
      <c r="C118" s="170">
        <v>6528</v>
      </c>
      <c r="D118" s="170">
        <v>1.73</v>
      </c>
      <c r="E118" s="170">
        <v>2240</v>
      </c>
      <c r="F118" s="170">
        <v>2208</v>
      </c>
      <c r="G118" s="170">
        <v>3720.7</v>
      </c>
      <c r="H118" s="170">
        <v>2400</v>
      </c>
      <c r="I118" s="170">
        <v>2065</v>
      </c>
      <c r="J118" s="170">
        <v>195</v>
      </c>
      <c r="K118" s="170">
        <v>75</v>
      </c>
      <c r="L118" s="170">
        <v>45</v>
      </c>
      <c r="M118" s="170">
        <v>10</v>
      </c>
      <c r="N118" s="170">
        <v>20</v>
      </c>
    </row>
    <row r="119" spans="1:26" ht="15.75" customHeight="1">
      <c r="A119" s="172" t="s">
        <v>504</v>
      </c>
      <c r="B119" s="173">
        <v>4348</v>
      </c>
      <c r="C119" s="173">
        <v>4120</v>
      </c>
      <c r="D119" s="173">
        <v>8.02</v>
      </c>
      <c r="E119" s="173">
        <v>1649</v>
      </c>
      <c r="F119" s="173">
        <v>1577</v>
      </c>
      <c r="G119" s="173">
        <v>542.5</v>
      </c>
      <c r="H119" s="173">
        <v>1425</v>
      </c>
      <c r="I119" s="173">
        <v>1295</v>
      </c>
      <c r="J119" s="173">
        <v>35</v>
      </c>
      <c r="K119" s="173">
        <v>30</v>
      </c>
      <c r="L119" s="173">
        <v>20</v>
      </c>
      <c r="M119" s="173">
        <v>0</v>
      </c>
      <c r="N119" s="173">
        <v>40</v>
      </c>
      <c r="O119" s="174"/>
      <c r="P119" s="174"/>
      <c r="Q119" s="174"/>
      <c r="R119" s="174"/>
      <c r="S119" s="174"/>
      <c r="T119" s="174"/>
      <c r="U119" s="174"/>
      <c r="V119" s="174"/>
      <c r="W119" s="174"/>
      <c r="X119" s="174"/>
      <c r="Y119" s="174"/>
      <c r="Z119" s="174"/>
    </row>
    <row r="120" spans="1:26" ht="15.75" customHeight="1">
      <c r="A120" s="169" t="s">
        <v>505</v>
      </c>
      <c r="B120" s="170">
        <v>4303</v>
      </c>
      <c r="C120" s="170">
        <v>4076</v>
      </c>
      <c r="D120" s="170">
        <v>8.15</v>
      </c>
      <c r="E120" s="170">
        <v>1476</v>
      </c>
      <c r="F120" s="170">
        <v>1435</v>
      </c>
      <c r="G120" s="170">
        <v>528.20000000000005</v>
      </c>
      <c r="H120" s="170">
        <v>1495</v>
      </c>
      <c r="I120" s="170">
        <v>1325</v>
      </c>
      <c r="J120" s="170">
        <v>95</v>
      </c>
      <c r="K120" s="170">
        <v>25</v>
      </c>
      <c r="L120" s="170">
        <v>20</v>
      </c>
      <c r="M120" s="170">
        <v>15</v>
      </c>
      <c r="N120" s="170">
        <v>20</v>
      </c>
    </row>
    <row r="121" spans="1:26" ht="15.75" customHeight="1">
      <c r="A121" s="172" t="s">
        <v>506</v>
      </c>
      <c r="B121" s="173">
        <v>6185</v>
      </c>
      <c r="C121" s="173">
        <v>5643</v>
      </c>
      <c r="D121" s="173">
        <v>3.72</v>
      </c>
      <c r="E121" s="173">
        <v>1964</v>
      </c>
      <c r="F121" s="173">
        <v>1937</v>
      </c>
      <c r="G121" s="173">
        <v>1662.9</v>
      </c>
      <c r="H121" s="173">
        <v>2160</v>
      </c>
      <c r="I121" s="173">
        <v>1895</v>
      </c>
      <c r="J121" s="173">
        <v>130</v>
      </c>
      <c r="K121" s="173">
        <v>15</v>
      </c>
      <c r="L121" s="173">
        <v>45</v>
      </c>
      <c r="M121" s="173">
        <v>0</v>
      </c>
      <c r="N121" s="173">
        <v>70</v>
      </c>
      <c r="O121" s="174"/>
      <c r="P121" s="174"/>
      <c r="Q121" s="174"/>
      <c r="R121" s="174"/>
      <c r="S121" s="174"/>
      <c r="T121" s="174"/>
      <c r="U121" s="174"/>
      <c r="V121" s="174"/>
      <c r="W121" s="174"/>
      <c r="X121" s="174"/>
      <c r="Y121" s="174"/>
      <c r="Z121" s="174"/>
    </row>
    <row r="122" spans="1:26" ht="15.75" customHeight="1">
      <c r="A122" s="169" t="s">
        <v>507</v>
      </c>
      <c r="B122" s="170">
        <v>7631</v>
      </c>
      <c r="C122" s="170">
        <v>4726</v>
      </c>
      <c r="D122" s="170">
        <v>11.15</v>
      </c>
      <c r="E122" s="170">
        <v>2232</v>
      </c>
      <c r="F122" s="170">
        <v>2204</v>
      </c>
      <c r="G122" s="170">
        <v>684.2</v>
      </c>
      <c r="H122" s="170">
        <v>2560</v>
      </c>
      <c r="I122" s="170">
        <v>2210</v>
      </c>
      <c r="J122" s="170">
        <v>200</v>
      </c>
      <c r="K122" s="170">
        <v>90</v>
      </c>
      <c r="L122" s="170">
        <v>25</v>
      </c>
      <c r="M122" s="170">
        <v>0</v>
      </c>
      <c r="N122" s="170">
        <v>30</v>
      </c>
    </row>
    <row r="123" spans="1:26" ht="15.75" customHeight="1">
      <c r="A123" s="169" t="s">
        <v>508</v>
      </c>
      <c r="B123" s="170">
        <v>6399</v>
      </c>
      <c r="C123" s="170">
        <v>4909</v>
      </c>
      <c r="D123" s="170">
        <v>22.03</v>
      </c>
      <c r="E123" s="170">
        <v>2133</v>
      </c>
      <c r="F123" s="170">
        <v>2104</v>
      </c>
      <c r="G123" s="170">
        <v>290.5</v>
      </c>
      <c r="H123" s="170">
        <v>2340</v>
      </c>
      <c r="I123" s="170">
        <v>2120</v>
      </c>
      <c r="J123" s="170">
        <v>95</v>
      </c>
      <c r="K123" s="170">
        <v>15</v>
      </c>
      <c r="L123" s="170">
        <v>65</v>
      </c>
      <c r="M123" s="170">
        <v>0</v>
      </c>
      <c r="N123" s="170">
        <v>30</v>
      </c>
    </row>
    <row r="124" spans="1:26" ht="15.75" customHeight="1">
      <c r="A124" s="169" t="s">
        <v>509</v>
      </c>
      <c r="B124" s="170">
        <v>5115</v>
      </c>
      <c r="C124" s="170">
        <v>4622</v>
      </c>
      <c r="D124" s="170">
        <v>6.09</v>
      </c>
      <c r="E124" s="170">
        <v>1573</v>
      </c>
      <c r="F124" s="170">
        <v>1559</v>
      </c>
      <c r="G124" s="170">
        <v>839.7</v>
      </c>
      <c r="H124" s="170">
        <v>2020</v>
      </c>
      <c r="I124" s="170">
        <v>1800</v>
      </c>
      <c r="J124" s="170">
        <v>110</v>
      </c>
      <c r="K124" s="170">
        <v>10</v>
      </c>
      <c r="L124" s="170">
        <v>55</v>
      </c>
      <c r="M124" s="170">
        <v>10</v>
      </c>
      <c r="N124" s="170">
        <v>50</v>
      </c>
    </row>
    <row r="125" spans="1:26" ht="15.75" customHeight="1">
      <c r="A125" s="172" t="s">
        <v>510</v>
      </c>
      <c r="B125" s="173">
        <v>3352</v>
      </c>
      <c r="C125" s="173">
        <v>3269</v>
      </c>
      <c r="D125" s="173">
        <v>71.23</v>
      </c>
      <c r="E125" s="173">
        <v>1243</v>
      </c>
      <c r="F125" s="173">
        <v>1216</v>
      </c>
      <c r="G125" s="173">
        <v>47.1</v>
      </c>
      <c r="H125" s="173">
        <v>1150</v>
      </c>
      <c r="I125" s="173">
        <v>1055</v>
      </c>
      <c r="J125" s="173">
        <v>40</v>
      </c>
      <c r="K125" s="173">
        <v>0</v>
      </c>
      <c r="L125" s="173">
        <v>30</v>
      </c>
      <c r="M125" s="173">
        <v>0</v>
      </c>
      <c r="N125" s="173">
        <v>15</v>
      </c>
      <c r="O125" s="174"/>
      <c r="P125" s="174"/>
      <c r="Q125" s="174"/>
      <c r="R125" s="174"/>
      <c r="S125" s="174"/>
      <c r="T125" s="174"/>
      <c r="U125" s="174"/>
      <c r="V125" s="174"/>
      <c r="W125" s="174"/>
      <c r="X125" s="174"/>
      <c r="Y125" s="174"/>
      <c r="Z125" s="174"/>
    </row>
    <row r="126" spans="1:26" ht="15.75" customHeight="1">
      <c r="A126" s="169" t="s">
        <v>511</v>
      </c>
      <c r="B126" s="170">
        <v>4614</v>
      </c>
      <c r="C126" s="170">
        <v>4514</v>
      </c>
      <c r="D126" s="170">
        <v>64.900000000000006</v>
      </c>
      <c r="E126" s="170">
        <v>1564</v>
      </c>
      <c r="F126" s="170">
        <v>1529</v>
      </c>
      <c r="G126" s="170">
        <v>71.099999999999994</v>
      </c>
      <c r="H126" s="170">
        <v>1565</v>
      </c>
      <c r="I126" s="170">
        <v>1365</v>
      </c>
      <c r="J126" s="170">
        <v>110</v>
      </c>
      <c r="K126" s="170">
        <v>25</v>
      </c>
      <c r="L126" s="170">
        <v>30</v>
      </c>
      <c r="M126" s="170">
        <v>0</v>
      </c>
      <c r="N126" s="170">
        <v>35</v>
      </c>
    </row>
    <row r="127" spans="1:26" ht="15.75" customHeight="1">
      <c r="A127" s="169" t="s">
        <v>512</v>
      </c>
      <c r="B127" s="170">
        <v>4816</v>
      </c>
      <c r="C127" s="170">
        <v>4646</v>
      </c>
      <c r="D127" s="170">
        <v>6.22</v>
      </c>
      <c r="E127" s="170">
        <v>2290</v>
      </c>
      <c r="F127" s="170">
        <v>2269</v>
      </c>
      <c r="G127" s="170">
        <v>774.7</v>
      </c>
      <c r="H127" s="170">
        <v>1060</v>
      </c>
      <c r="I127" s="170">
        <v>970</v>
      </c>
      <c r="J127" s="170">
        <v>35</v>
      </c>
      <c r="K127" s="170">
        <v>20</v>
      </c>
      <c r="L127" s="170">
        <v>10</v>
      </c>
      <c r="M127" s="170">
        <v>15</v>
      </c>
      <c r="N127" s="170">
        <v>20</v>
      </c>
    </row>
    <row r="128" spans="1:26" ht="15.75" customHeight="1">
      <c r="A128" s="169" t="s">
        <v>513</v>
      </c>
      <c r="B128" s="170">
        <v>3146</v>
      </c>
      <c r="C128" s="170">
        <v>3175</v>
      </c>
      <c r="D128" s="170">
        <v>21.46</v>
      </c>
      <c r="E128" s="170">
        <v>1002</v>
      </c>
      <c r="F128" s="170">
        <v>987</v>
      </c>
      <c r="G128" s="170">
        <v>146.6</v>
      </c>
      <c r="H128" s="170">
        <v>1200</v>
      </c>
      <c r="I128" s="170">
        <v>1050</v>
      </c>
      <c r="J128" s="170">
        <v>85</v>
      </c>
      <c r="K128" s="170">
        <v>10</v>
      </c>
      <c r="L128" s="170">
        <v>30</v>
      </c>
      <c r="M128" s="170">
        <v>0</v>
      </c>
      <c r="N128" s="170">
        <v>20</v>
      </c>
    </row>
    <row r="129" spans="1:26" ht="15.75" customHeight="1">
      <c r="A129" s="169" t="s">
        <v>514</v>
      </c>
      <c r="B129" s="170">
        <v>2037</v>
      </c>
      <c r="C129" s="170">
        <v>2163</v>
      </c>
      <c r="D129" s="170">
        <v>76.97</v>
      </c>
      <c r="E129" s="170">
        <v>700</v>
      </c>
      <c r="F129" s="170">
        <v>669</v>
      </c>
      <c r="G129" s="170">
        <v>26.5</v>
      </c>
      <c r="H129" s="170">
        <v>675</v>
      </c>
      <c r="I129" s="170">
        <v>575</v>
      </c>
      <c r="J129" s="170">
        <v>60</v>
      </c>
      <c r="K129" s="170">
        <v>0</v>
      </c>
      <c r="L129" s="170">
        <v>30</v>
      </c>
      <c r="M129" s="170">
        <v>0</v>
      </c>
      <c r="N129" s="170">
        <v>15</v>
      </c>
    </row>
    <row r="130" spans="1:26" ht="15.75" customHeight="1">
      <c r="A130" s="169" t="s">
        <v>515</v>
      </c>
      <c r="B130" s="170">
        <v>6807</v>
      </c>
      <c r="C130" s="170">
        <v>6871</v>
      </c>
      <c r="D130" s="170">
        <v>2.31</v>
      </c>
      <c r="E130" s="170">
        <v>2224</v>
      </c>
      <c r="F130" s="170">
        <v>2192</v>
      </c>
      <c r="G130" s="170">
        <v>2944.3</v>
      </c>
      <c r="H130" s="170">
        <v>2085</v>
      </c>
      <c r="I130" s="170">
        <v>1795</v>
      </c>
      <c r="J130" s="170">
        <v>150</v>
      </c>
      <c r="K130" s="170">
        <v>35</v>
      </c>
      <c r="L130" s="170">
        <v>50</v>
      </c>
      <c r="M130" s="170">
        <v>0</v>
      </c>
      <c r="N130" s="170">
        <v>50</v>
      </c>
    </row>
    <row r="131" spans="1:26" ht="15.75" customHeight="1">
      <c r="A131" s="169" t="s">
        <v>516</v>
      </c>
      <c r="B131" s="170">
        <v>8047</v>
      </c>
      <c r="C131" s="170">
        <v>6049</v>
      </c>
      <c r="D131" s="170">
        <v>3.27</v>
      </c>
      <c r="E131" s="170">
        <v>2663</v>
      </c>
      <c r="F131" s="170">
        <v>2527</v>
      </c>
      <c r="G131" s="170">
        <v>2457.1999999999998</v>
      </c>
      <c r="H131" s="170">
        <v>2515</v>
      </c>
      <c r="I131" s="170">
        <v>2185</v>
      </c>
      <c r="J131" s="170">
        <v>160</v>
      </c>
      <c r="K131" s="170">
        <v>80</v>
      </c>
      <c r="L131" s="170">
        <v>35</v>
      </c>
      <c r="M131" s="170">
        <v>0</v>
      </c>
      <c r="N131" s="170">
        <v>50</v>
      </c>
    </row>
    <row r="132" spans="1:26" ht="15.75" customHeight="1">
      <c r="A132" s="169" t="s">
        <v>517</v>
      </c>
      <c r="B132" s="170">
        <v>1828</v>
      </c>
      <c r="C132" s="170">
        <v>1812</v>
      </c>
      <c r="D132" s="170">
        <v>63.23</v>
      </c>
      <c r="E132" s="170">
        <v>666</v>
      </c>
      <c r="F132" s="170">
        <v>632</v>
      </c>
      <c r="G132" s="170">
        <v>28.9</v>
      </c>
      <c r="H132" s="170">
        <v>645</v>
      </c>
      <c r="I132" s="170">
        <v>560</v>
      </c>
      <c r="J132" s="170">
        <v>50</v>
      </c>
      <c r="K132" s="170">
        <v>0</v>
      </c>
      <c r="L132" s="170">
        <v>25</v>
      </c>
      <c r="M132" s="170">
        <v>0</v>
      </c>
      <c r="N132" s="170">
        <v>10</v>
      </c>
    </row>
    <row r="133" spans="1:26" ht="15.75" customHeight="1">
      <c r="A133" s="169" t="s">
        <v>518</v>
      </c>
      <c r="B133" s="170">
        <v>5731</v>
      </c>
      <c r="C133" s="170">
        <v>5386</v>
      </c>
      <c r="D133" s="170">
        <v>2.83</v>
      </c>
      <c r="E133" s="170">
        <v>2197</v>
      </c>
      <c r="F133" s="170">
        <v>2149</v>
      </c>
      <c r="G133" s="170">
        <v>2023.2</v>
      </c>
      <c r="H133" s="170">
        <v>1925</v>
      </c>
      <c r="I133" s="170">
        <v>1715</v>
      </c>
      <c r="J133" s="170">
        <v>105</v>
      </c>
      <c r="K133" s="170">
        <v>10</v>
      </c>
      <c r="L133" s="170">
        <v>55</v>
      </c>
      <c r="M133" s="170">
        <v>10</v>
      </c>
      <c r="N133" s="170">
        <v>25</v>
      </c>
    </row>
    <row r="134" spans="1:26" ht="15.75" customHeight="1">
      <c r="A134" s="172" t="s">
        <v>519</v>
      </c>
      <c r="B134" s="173">
        <v>6529</v>
      </c>
      <c r="C134" s="173">
        <v>6724</v>
      </c>
      <c r="D134" s="173">
        <v>6</v>
      </c>
      <c r="E134" s="173">
        <v>2341</v>
      </c>
      <c r="F134" s="173">
        <v>2306</v>
      </c>
      <c r="G134" s="173">
        <v>1088.2</v>
      </c>
      <c r="H134" s="173">
        <v>1890</v>
      </c>
      <c r="I134" s="173">
        <v>1615</v>
      </c>
      <c r="J134" s="173">
        <v>150</v>
      </c>
      <c r="K134" s="173">
        <v>20</v>
      </c>
      <c r="L134" s="173">
        <v>45</v>
      </c>
      <c r="M134" s="173">
        <v>10</v>
      </c>
      <c r="N134" s="173">
        <v>60</v>
      </c>
      <c r="O134" s="174"/>
      <c r="P134" s="174"/>
      <c r="Q134" s="174"/>
      <c r="R134" s="174"/>
      <c r="S134" s="174"/>
      <c r="T134" s="174"/>
      <c r="U134" s="174"/>
      <c r="V134" s="174"/>
      <c r="W134" s="174"/>
      <c r="X134" s="174"/>
      <c r="Y134" s="174"/>
      <c r="Z134" s="174"/>
    </row>
    <row r="135" spans="1:26" ht="15.75" customHeight="1">
      <c r="A135" s="169" t="s">
        <v>520</v>
      </c>
      <c r="B135" s="170">
        <v>3393</v>
      </c>
      <c r="C135" s="170">
        <v>3224</v>
      </c>
      <c r="D135" s="170">
        <v>3.19</v>
      </c>
      <c r="E135" s="170">
        <v>1192</v>
      </c>
      <c r="F135" s="170">
        <v>1170</v>
      </c>
      <c r="G135" s="170">
        <v>1065.0999999999999</v>
      </c>
      <c r="H135" s="170">
        <v>980</v>
      </c>
      <c r="I135" s="170">
        <v>815</v>
      </c>
      <c r="J135" s="170">
        <v>80</v>
      </c>
      <c r="K135" s="170">
        <v>25</v>
      </c>
      <c r="L135" s="170">
        <v>30</v>
      </c>
      <c r="M135" s="170">
        <v>0</v>
      </c>
      <c r="N135" s="170">
        <v>15</v>
      </c>
    </row>
    <row r="136" spans="1:26" ht="15.75" customHeight="1">
      <c r="A136" s="169" t="s">
        <v>521</v>
      </c>
      <c r="B136" s="170">
        <v>5456</v>
      </c>
      <c r="C136" s="170">
        <v>4501</v>
      </c>
      <c r="D136" s="170">
        <v>4.26</v>
      </c>
      <c r="E136" s="170">
        <v>1962</v>
      </c>
      <c r="F136" s="170">
        <v>1915</v>
      </c>
      <c r="G136" s="170">
        <v>1279.7</v>
      </c>
      <c r="H136" s="170">
        <v>1640</v>
      </c>
      <c r="I136" s="170">
        <v>1390</v>
      </c>
      <c r="J136" s="170">
        <v>155</v>
      </c>
      <c r="K136" s="170">
        <v>25</v>
      </c>
      <c r="L136" s="170">
        <v>40</v>
      </c>
      <c r="M136" s="170">
        <v>0</v>
      </c>
      <c r="N136" s="170">
        <v>30</v>
      </c>
    </row>
    <row r="137" spans="1:26" ht="15.75" customHeight="1">
      <c r="A137" s="169" t="s">
        <v>522</v>
      </c>
      <c r="B137" s="170">
        <v>4366</v>
      </c>
      <c r="C137" s="170">
        <v>4505</v>
      </c>
      <c r="D137" s="170">
        <v>14.63</v>
      </c>
      <c r="E137" s="170">
        <v>1702</v>
      </c>
      <c r="F137" s="170">
        <v>1645</v>
      </c>
      <c r="G137" s="170">
        <v>298.39999999999998</v>
      </c>
      <c r="H137" s="170">
        <v>1320</v>
      </c>
      <c r="I137" s="170">
        <v>1070</v>
      </c>
      <c r="J137" s="170">
        <v>70</v>
      </c>
      <c r="K137" s="170">
        <v>70</v>
      </c>
      <c r="L137" s="170">
        <v>50</v>
      </c>
      <c r="M137" s="170">
        <v>0</v>
      </c>
      <c r="N137" s="170">
        <v>60</v>
      </c>
    </row>
    <row r="138" spans="1:26" ht="15.75" customHeight="1">
      <c r="A138" s="169" t="s">
        <v>523</v>
      </c>
      <c r="B138" s="170">
        <v>3844</v>
      </c>
      <c r="C138" s="170">
        <v>3966</v>
      </c>
      <c r="D138" s="170">
        <v>2.6</v>
      </c>
      <c r="E138" s="170">
        <v>1432</v>
      </c>
      <c r="F138" s="170">
        <v>1418</v>
      </c>
      <c r="G138" s="170">
        <v>1478.5</v>
      </c>
      <c r="H138" s="170">
        <v>1085</v>
      </c>
      <c r="I138" s="170">
        <v>915</v>
      </c>
      <c r="J138" s="170">
        <v>60</v>
      </c>
      <c r="K138" s="170">
        <v>10</v>
      </c>
      <c r="L138" s="170">
        <v>40</v>
      </c>
      <c r="M138" s="170">
        <v>25</v>
      </c>
      <c r="N138" s="170">
        <v>30</v>
      </c>
    </row>
    <row r="139" spans="1:26" ht="15.75" customHeight="1">
      <c r="A139" s="169" t="s">
        <v>524</v>
      </c>
      <c r="B139" s="170">
        <v>3327</v>
      </c>
      <c r="C139" s="170">
        <v>3543</v>
      </c>
      <c r="D139" s="170">
        <v>2.09</v>
      </c>
      <c r="E139" s="170">
        <v>1465</v>
      </c>
      <c r="F139" s="170">
        <v>1435</v>
      </c>
      <c r="G139" s="170">
        <v>1594.7</v>
      </c>
      <c r="H139" s="170">
        <v>1000</v>
      </c>
      <c r="I139" s="170">
        <v>825</v>
      </c>
      <c r="J139" s="170">
        <v>55</v>
      </c>
      <c r="K139" s="170">
        <v>30</v>
      </c>
      <c r="L139" s="170">
        <v>55</v>
      </c>
      <c r="M139" s="170">
        <v>20</v>
      </c>
      <c r="N139" s="170">
        <v>20</v>
      </c>
    </row>
    <row r="140" spans="1:26" ht="15.75" customHeight="1">
      <c r="A140" s="169" t="s">
        <v>525</v>
      </c>
      <c r="B140" s="170">
        <v>4521</v>
      </c>
      <c r="C140" s="170">
        <v>4601</v>
      </c>
      <c r="D140" s="170">
        <v>11.51</v>
      </c>
      <c r="E140" s="170">
        <v>1914</v>
      </c>
      <c r="F140" s="170">
        <v>1871</v>
      </c>
      <c r="G140" s="170">
        <v>392.8</v>
      </c>
      <c r="H140" s="170">
        <v>1615</v>
      </c>
      <c r="I140" s="170">
        <v>1340</v>
      </c>
      <c r="J140" s="170">
        <v>95</v>
      </c>
      <c r="K140" s="170">
        <v>40</v>
      </c>
      <c r="L140" s="170">
        <v>65</v>
      </c>
      <c r="M140" s="170">
        <v>20</v>
      </c>
      <c r="N140" s="170">
        <v>55</v>
      </c>
    </row>
    <row r="141" spans="1:26" ht="15.75" customHeight="1">
      <c r="A141" s="169" t="s">
        <v>526</v>
      </c>
      <c r="B141" s="170">
        <v>3119</v>
      </c>
      <c r="C141" s="170">
        <v>3010</v>
      </c>
      <c r="D141" s="170">
        <v>1.1000000000000001</v>
      </c>
      <c r="E141" s="170">
        <v>1655</v>
      </c>
      <c r="F141" s="170">
        <v>1597</v>
      </c>
      <c r="G141" s="170">
        <v>2830.6</v>
      </c>
      <c r="H141" s="170">
        <v>1000</v>
      </c>
      <c r="I141" s="170">
        <v>735</v>
      </c>
      <c r="J141" s="170">
        <v>70</v>
      </c>
      <c r="K141" s="170">
        <v>40</v>
      </c>
      <c r="L141" s="170">
        <v>110</v>
      </c>
      <c r="M141" s="170">
        <v>25</v>
      </c>
      <c r="N141" s="170">
        <v>15</v>
      </c>
    </row>
    <row r="142" spans="1:26" ht="15.75" customHeight="1">
      <c r="A142" s="169" t="s">
        <v>527</v>
      </c>
      <c r="B142" s="170">
        <v>3223</v>
      </c>
      <c r="C142" s="170">
        <v>3444</v>
      </c>
      <c r="D142" s="170">
        <v>4.09</v>
      </c>
      <c r="E142" s="170">
        <v>1191</v>
      </c>
      <c r="F142" s="170">
        <v>1172</v>
      </c>
      <c r="G142" s="170">
        <v>787.4</v>
      </c>
      <c r="H142" s="170">
        <v>905</v>
      </c>
      <c r="I142" s="170">
        <v>735</v>
      </c>
      <c r="J142" s="170">
        <v>75</v>
      </c>
      <c r="K142" s="170">
        <v>30</v>
      </c>
      <c r="L142" s="170">
        <v>25</v>
      </c>
      <c r="M142" s="170">
        <v>0</v>
      </c>
      <c r="N142" s="170">
        <v>30</v>
      </c>
    </row>
    <row r="143" spans="1:26" ht="15.75" customHeight="1">
      <c r="A143" s="172" t="s">
        <v>528</v>
      </c>
      <c r="B143" s="173">
        <v>6120</v>
      </c>
      <c r="C143" s="173">
        <v>5879</v>
      </c>
      <c r="D143" s="173">
        <v>2.38</v>
      </c>
      <c r="E143" s="173">
        <v>2567</v>
      </c>
      <c r="F143" s="173">
        <v>2496</v>
      </c>
      <c r="G143" s="173">
        <v>2573.6</v>
      </c>
      <c r="H143" s="173">
        <v>1485</v>
      </c>
      <c r="I143" s="173">
        <v>1125</v>
      </c>
      <c r="J143" s="173">
        <v>115</v>
      </c>
      <c r="K143" s="173">
        <v>50</v>
      </c>
      <c r="L143" s="173">
        <v>120</v>
      </c>
      <c r="M143" s="173">
        <v>30</v>
      </c>
      <c r="N143" s="173">
        <v>45</v>
      </c>
      <c r="O143" s="174"/>
      <c r="P143" s="174"/>
      <c r="Q143" s="174"/>
      <c r="R143" s="174"/>
      <c r="S143" s="174"/>
      <c r="T143" s="174"/>
      <c r="U143" s="174"/>
      <c r="V143" s="174"/>
      <c r="W143" s="174"/>
      <c r="X143" s="174"/>
      <c r="Y143" s="174"/>
      <c r="Z143" s="174"/>
    </row>
    <row r="144" spans="1:26" ht="15.75" customHeight="1">
      <c r="A144" s="169" t="s">
        <v>529</v>
      </c>
      <c r="B144" s="170">
        <v>3864</v>
      </c>
      <c r="C144" s="170">
        <v>3634</v>
      </c>
      <c r="D144" s="170">
        <v>3.03</v>
      </c>
      <c r="E144" s="170">
        <v>1382</v>
      </c>
      <c r="F144" s="170">
        <v>1368</v>
      </c>
      <c r="G144" s="170">
        <v>1276.5</v>
      </c>
      <c r="H144" s="170">
        <v>1175</v>
      </c>
      <c r="I144" s="170">
        <v>990</v>
      </c>
      <c r="J144" s="170">
        <v>90</v>
      </c>
      <c r="K144" s="170">
        <v>0</v>
      </c>
      <c r="L144" s="170">
        <v>70</v>
      </c>
      <c r="M144" s="170">
        <v>0</v>
      </c>
      <c r="N144" s="170">
        <v>20</v>
      </c>
    </row>
    <row r="145" spans="1:14" ht="15.75" customHeight="1">
      <c r="A145" s="169" t="s">
        <v>530</v>
      </c>
      <c r="B145" s="170">
        <v>3551</v>
      </c>
      <c r="C145" s="170">
        <v>2503</v>
      </c>
      <c r="D145" s="170">
        <v>5.0199999999999996</v>
      </c>
      <c r="E145" s="170">
        <v>1243</v>
      </c>
      <c r="F145" s="170">
        <v>1212</v>
      </c>
      <c r="G145" s="170">
        <v>707.5</v>
      </c>
      <c r="H145" s="170">
        <v>1250</v>
      </c>
      <c r="I145" s="170">
        <v>1030</v>
      </c>
      <c r="J145" s="170">
        <v>110</v>
      </c>
      <c r="K145" s="170">
        <v>35</v>
      </c>
      <c r="L145" s="170">
        <v>35</v>
      </c>
      <c r="M145" s="170">
        <v>0</v>
      </c>
      <c r="N145" s="170">
        <v>30</v>
      </c>
    </row>
    <row r="146" spans="1:14" ht="15.75" customHeight="1">
      <c r="A146" s="169" t="s">
        <v>531</v>
      </c>
      <c r="B146" s="170">
        <v>4981</v>
      </c>
      <c r="C146" s="170">
        <v>5076</v>
      </c>
      <c r="D146" s="170">
        <v>1.85</v>
      </c>
      <c r="E146" s="170">
        <v>1656</v>
      </c>
      <c r="F146" s="170">
        <v>1643</v>
      </c>
      <c r="G146" s="170">
        <v>2693.6</v>
      </c>
      <c r="H146" s="170">
        <v>1745</v>
      </c>
      <c r="I146" s="170">
        <v>1460</v>
      </c>
      <c r="J146" s="170">
        <v>115</v>
      </c>
      <c r="K146" s="170">
        <v>20</v>
      </c>
      <c r="L146" s="170">
        <v>80</v>
      </c>
      <c r="M146" s="170">
        <v>10</v>
      </c>
      <c r="N146" s="170">
        <v>60</v>
      </c>
    </row>
    <row r="147" spans="1:14" ht="15.75" customHeight="1">
      <c r="A147" s="169" t="s">
        <v>532</v>
      </c>
      <c r="B147" s="170">
        <v>6701</v>
      </c>
      <c r="C147" s="170">
        <v>6758</v>
      </c>
      <c r="D147" s="170">
        <v>5.36</v>
      </c>
      <c r="E147" s="170">
        <v>2418</v>
      </c>
      <c r="F147" s="170">
        <v>2385</v>
      </c>
      <c r="G147" s="170">
        <v>1250.2</v>
      </c>
      <c r="H147" s="170">
        <v>2360</v>
      </c>
      <c r="I147" s="170">
        <v>2030</v>
      </c>
      <c r="J147" s="170">
        <v>140</v>
      </c>
      <c r="K147" s="170">
        <v>35</v>
      </c>
      <c r="L147" s="170">
        <v>70</v>
      </c>
      <c r="M147" s="170">
        <v>10</v>
      </c>
      <c r="N147" s="170">
        <v>70</v>
      </c>
    </row>
    <row r="148" spans="1:14" ht="15.75" customHeight="1">
      <c r="A148" s="169" t="s">
        <v>533</v>
      </c>
      <c r="B148" s="170">
        <v>4761</v>
      </c>
      <c r="C148" s="170">
        <v>1847</v>
      </c>
      <c r="D148" s="170">
        <v>4.88</v>
      </c>
      <c r="E148" s="170">
        <v>1757</v>
      </c>
      <c r="F148" s="170">
        <v>1635</v>
      </c>
      <c r="G148" s="170">
        <v>975</v>
      </c>
      <c r="H148" s="170">
        <v>1670</v>
      </c>
      <c r="I148" s="170">
        <v>1390</v>
      </c>
      <c r="J148" s="170">
        <v>125</v>
      </c>
      <c r="K148" s="170">
        <v>70</v>
      </c>
      <c r="L148" s="170">
        <v>40</v>
      </c>
      <c r="M148" s="170">
        <v>0</v>
      </c>
      <c r="N148" s="170">
        <v>50</v>
      </c>
    </row>
    <row r="149" spans="1:14" ht="15.75" customHeight="1">
      <c r="A149" s="169" t="s">
        <v>534</v>
      </c>
      <c r="B149" s="170">
        <v>4035</v>
      </c>
      <c r="C149" s="170">
        <v>3993</v>
      </c>
      <c r="D149" s="170">
        <v>38.03</v>
      </c>
      <c r="E149" s="170">
        <v>1492</v>
      </c>
      <c r="F149" s="170">
        <v>1455</v>
      </c>
      <c r="G149" s="170">
        <v>106.1</v>
      </c>
      <c r="H149" s="170">
        <v>1490</v>
      </c>
      <c r="I149" s="170">
        <v>1320</v>
      </c>
      <c r="J149" s="170">
        <v>80</v>
      </c>
      <c r="K149" s="170">
        <v>10</v>
      </c>
      <c r="L149" s="170">
        <v>55</v>
      </c>
      <c r="M149" s="170">
        <v>0</v>
      </c>
      <c r="N149" s="170">
        <v>25</v>
      </c>
    </row>
    <row r="150" spans="1:14" ht="15.75" customHeight="1">
      <c r="A150" s="169" t="s">
        <v>535</v>
      </c>
      <c r="B150" s="170">
        <v>3967</v>
      </c>
      <c r="C150" s="170">
        <v>3898</v>
      </c>
      <c r="D150" s="170">
        <v>122.37</v>
      </c>
      <c r="E150" s="170">
        <v>1368</v>
      </c>
      <c r="F150" s="170">
        <v>1329</v>
      </c>
      <c r="G150" s="170">
        <v>32.4</v>
      </c>
      <c r="H150" s="170">
        <v>1485</v>
      </c>
      <c r="I150" s="170">
        <v>1275</v>
      </c>
      <c r="J150" s="170">
        <v>90</v>
      </c>
      <c r="K150" s="170">
        <v>0</v>
      </c>
      <c r="L150" s="170">
        <v>100</v>
      </c>
      <c r="M150" s="170">
        <v>0</v>
      </c>
      <c r="N150" s="170">
        <v>15</v>
      </c>
    </row>
    <row r="151" spans="1:14" ht="15.75" customHeight="1">
      <c r="A151" s="169" t="s">
        <v>536</v>
      </c>
      <c r="B151" s="170">
        <v>4030</v>
      </c>
      <c r="C151" s="170">
        <v>4004</v>
      </c>
      <c r="D151" s="170">
        <v>137.75</v>
      </c>
      <c r="E151" s="170">
        <v>1699</v>
      </c>
      <c r="F151" s="170">
        <v>1653</v>
      </c>
      <c r="G151" s="170">
        <v>29.3</v>
      </c>
      <c r="H151" s="170">
        <v>1315</v>
      </c>
      <c r="I151" s="170">
        <v>1185</v>
      </c>
      <c r="J151" s="170">
        <v>50</v>
      </c>
      <c r="K151" s="170">
        <v>20</v>
      </c>
      <c r="L151" s="170">
        <v>35</v>
      </c>
      <c r="M151" s="170">
        <v>0</v>
      </c>
      <c r="N151" s="170">
        <v>30</v>
      </c>
    </row>
    <row r="152" spans="1:14" ht="15.75" customHeight="1">
      <c r="A152" s="169" t="s">
        <v>537</v>
      </c>
      <c r="B152" s="170">
        <v>3812</v>
      </c>
      <c r="C152" s="170">
        <v>3835</v>
      </c>
      <c r="D152" s="170">
        <v>78.58</v>
      </c>
      <c r="E152" s="170">
        <v>1355</v>
      </c>
      <c r="F152" s="170">
        <v>1296</v>
      </c>
      <c r="G152" s="170">
        <v>48.5</v>
      </c>
      <c r="H152" s="170">
        <v>1315</v>
      </c>
      <c r="I152" s="170">
        <v>1130</v>
      </c>
      <c r="J152" s="170">
        <v>55</v>
      </c>
      <c r="K152" s="170">
        <v>0</v>
      </c>
      <c r="L152" s="170">
        <v>100</v>
      </c>
      <c r="M152" s="170">
        <v>0</v>
      </c>
      <c r="N152" s="170">
        <v>30</v>
      </c>
    </row>
    <row r="153" spans="1:14" ht="15.75" customHeight="1">
      <c r="A153" s="169" t="s">
        <v>538</v>
      </c>
      <c r="B153" s="170">
        <v>5305</v>
      </c>
      <c r="C153" s="170">
        <v>5161</v>
      </c>
      <c r="D153" s="170">
        <v>61.05</v>
      </c>
      <c r="E153" s="170">
        <v>1855</v>
      </c>
      <c r="F153" s="170">
        <v>1803</v>
      </c>
      <c r="G153" s="170">
        <v>86.9</v>
      </c>
      <c r="H153" s="170">
        <v>1695</v>
      </c>
      <c r="I153" s="170">
        <v>1480</v>
      </c>
      <c r="J153" s="170">
        <v>95</v>
      </c>
      <c r="K153" s="170">
        <v>10</v>
      </c>
      <c r="L153" s="170">
        <v>70</v>
      </c>
      <c r="M153" s="170">
        <v>0</v>
      </c>
      <c r="N153" s="170">
        <v>25</v>
      </c>
    </row>
    <row r="154" spans="1:14" ht="15.75" customHeight="1">
      <c r="A154" s="169" t="s">
        <v>539</v>
      </c>
      <c r="B154" s="170">
        <v>1856</v>
      </c>
      <c r="C154" s="170">
        <v>1947</v>
      </c>
      <c r="D154" s="170">
        <v>34.04</v>
      </c>
      <c r="E154" s="170">
        <v>645</v>
      </c>
      <c r="F154" s="170">
        <v>627</v>
      </c>
      <c r="G154" s="170">
        <v>54.5</v>
      </c>
      <c r="H154" s="170">
        <v>590</v>
      </c>
      <c r="I154" s="170">
        <v>545</v>
      </c>
      <c r="J154" s="170">
        <v>25</v>
      </c>
      <c r="K154" s="170">
        <v>0</v>
      </c>
      <c r="L154" s="170">
        <v>10</v>
      </c>
      <c r="M154" s="170">
        <v>0</v>
      </c>
      <c r="N154" s="170">
        <v>0</v>
      </c>
    </row>
    <row r="155" spans="1:14" ht="15.75" customHeight="1">
      <c r="A155" s="169" t="s">
        <v>540</v>
      </c>
      <c r="B155" s="170">
        <v>2700</v>
      </c>
      <c r="C155" s="170">
        <v>2745</v>
      </c>
      <c r="D155" s="170">
        <v>16.170000000000002</v>
      </c>
      <c r="E155" s="170">
        <v>981</v>
      </c>
      <c r="F155" s="170">
        <v>963</v>
      </c>
      <c r="G155" s="170">
        <v>167</v>
      </c>
      <c r="H155" s="170">
        <v>700</v>
      </c>
      <c r="I155" s="170">
        <v>570</v>
      </c>
      <c r="J155" s="170">
        <v>65</v>
      </c>
      <c r="K155" s="170">
        <v>25</v>
      </c>
      <c r="L155" s="170">
        <v>15</v>
      </c>
      <c r="M155" s="170">
        <v>0</v>
      </c>
      <c r="N155" s="170">
        <v>30</v>
      </c>
    </row>
    <row r="156" spans="1:14" ht="15.75" customHeight="1">
      <c r="A156" s="169" t="s">
        <v>541</v>
      </c>
      <c r="B156" s="170">
        <v>4124</v>
      </c>
      <c r="C156" s="170">
        <v>3605</v>
      </c>
      <c r="D156" s="170">
        <v>6.2</v>
      </c>
      <c r="E156" s="170">
        <v>1720</v>
      </c>
      <c r="F156" s="170">
        <v>1636</v>
      </c>
      <c r="G156" s="170">
        <v>664.6</v>
      </c>
      <c r="H156" s="170">
        <v>1450</v>
      </c>
      <c r="I156" s="170">
        <v>1200</v>
      </c>
      <c r="J156" s="170">
        <v>100</v>
      </c>
      <c r="K156" s="170">
        <v>50</v>
      </c>
      <c r="L156" s="170">
        <v>65</v>
      </c>
      <c r="M156" s="170">
        <v>0</v>
      </c>
      <c r="N156" s="170">
        <v>25</v>
      </c>
    </row>
    <row r="157" spans="1:14" ht="15.75" customHeight="1">
      <c r="A157" s="169" t="s">
        <v>542</v>
      </c>
      <c r="B157" s="170">
        <v>6353</v>
      </c>
      <c r="C157" s="170">
        <v>6237</v>
      </c>
      <c r="D157" s="170">
        <v>3.04</v>
      </c>
      <c r="E157" s="170">
        <v>3075</v>
      </c>
      <c r="F157" s="170">
        <v>2990</v>
      </c>
      <c r="G157" s="170">
        <v>2088.8000000000002</v>
      </c>
      <c r="H157" s="170">
        <v>1545</v>
      </c>
      <c r="I157" s="170">
        <v>1280</v>
      </c>
      <c r="J157" s="170">
        <v>90</v>
      </c>
      <c r="K157" s="170">
        <v>40</v>
      </c>
      <c r="L157" s="170">
        <v>75</v>
      </c>
      <c r="M157" s="170">
        <v>15</v>
      </c>
      <c r="N157" s="170">
        <v>50</v>
      </c>
    </row>
    <row r="158" spans="1:14" ht="15.75" customHeight="1">
      <c r="A158" s="169" t="s">
        <v>543</v>
      </c>
      <c r="B158" s="170">
        <v>2821</v>
      </c>
      <c r="C158" s="170">
        <v>2603</v>
      </c>
      <c r="D158" s="170">
        <v>1.98</v>
      </c>
      <c r="E158" s="170">
        <v>1315</v>
      </c>
      <c r="F158" s="170">
        <v>1273</v>
      </c>
      <c r="G158" s="170">
        <v>1426.5</v>
      </c>
      <c r="H158" s="170">
        <v>840</v>
      </c>
      <c r="I158" s="170">
        <v>715</v>
      </c>
      <c r="J158" s="170">
        <v>55</v>
      </c>
      <c r="K158" s="170">
        <v>20</v>
      </c>
      <c r="L158" s="170">
        <v>25</v>
      </c>
      <c r="M158" s="170">
        <v>0</v>
      </c>
      <c r="N158" s="170">
        <v>25</v>
      </c>
    </row>
    <row r="159" spans="1:14" ht="15.75" customHeight="1">
      <c r="A159" s="169" t="s">
        <v>544</v>
      </c>
      <c r="B159" s="170">
        <v>5083</v>
      </c>
      <c r="C159" s="170">
        <v>5128</v>
      </c>
      <c r="D159" s="170">
        <v>1.83</v>
      </c>
      <c r="E159" s="170">
        <v>2112</v>
      </c>
      <c r="F159" s="170">
        <v>2051</v>
      </c>
      <c r="G159" s="170">
        <v>2775.2</v>
      </c>
      <c r="H159" s="170">
        <v>1640</v>
      </c>
      <c r="I159" s="170">
        <v>1285</v>
      </c>
      <c r="J159" s="170">
        <v>125</v>
      </c>
      <c r="K159" s="170">
        <v>110</v>
      </c>
      <c r="L159" s="170">
        <v>55</v>
      </c>
      <c r="M159" s="170">
        <v>25</v>
      </c>
      <c r="N159" s="170">
        <v>40</v>
      </c>
    </row>
    <row r="160" spans="1:14" ht="15.75" customHeight="1">
      <c r="A160" s="169" t="s">
        <v>545</v>
      </c>
      <c r="B160" s="170">
        <v>3185</v>
      </c>
      <c r="C160" s="170">
        <v>3207</v>
      </c>
      <c r="D160" s="170">
        <v>1.59</v>
      </c>
      <c r="E160" s="170">
        <v>1357</v>
      </c>
      <c r="F160" s="170">
        <v>1338</v>
      </c>
      <c r="G160" s="170">
        <v>1998.5</v>
      </c>
      <c r="H160" s="170">
        <v>1020</v>
      </c>
      <c r="I160" s="170">
        <v>845</v>
      </c>
      <c r="J160" s="170">
        <v>75</v>
      </c>
      <c r="K160" s="170">
        <v>30</v>
      </c>
      <c r="L160" s="170">
        <v>45</v>
      </c>
      <c r="M160" s="170">
        <v>20</v>
      </c>
      <c r="N160" s="170">
        <v>10</v>
      </c>
    </row>
    <row r="161" spans="1:14" ht="15.75" customHeight="1">
      <c r="A161" s="169" t="s">
        <v>546</v>
      </c>
      <c r="B161" s="170">
        <v>5384</v>
      </c>
      <c r="C161" s="170">
        <v>5406</v>
      </c>
      <c r="D161" s="170">
        <v>1.22</v>
      </c>
      <c r="E161" s="170">
        <v>3031</v>
      </c>
      <c r="F161" s="170">
        <v>2939</v>
      </c>
      <c r="G161" s="170">
        <v>4413.1000000000004</v>
      </c>
      <c r="H161" s="170">
        <v>1355</v>
      </c>
      <c r="I161" s="170">
        <v>1055</v>
      </c>
      <c r="J161" s="170">
        <v>110</v>
      </c>
      <c r="K161" s="170">
        <v>75</v>
      </c>
      <c r="L161" s="170">
        <v>80</v>
      </c>
      <c r="M161" s="170">
        <v>0</v>
      </c>
      <c r="N161" s="170">
        <v>35</v>
      </c>
    </row>
    <row r="162" spans="1:14" ht="15.75" customHeight="1">
      <c r="A162" s="169" t="s">
        <v>547</v>
      </c>
      <c r="B162" s="170">
        <v>3741</v>
      </c>
      <c r="C162" s="170">
        <v>3699</v>
      </c>
      <c r="D162" s="170">
        <v>1.1299999999999999</v>
      </c>
      <c r="E162" s="170">
        <v>2068</v>
      </c>
      <c r="F162" s="170">
        <v>1970</v>
      </c>
      <c r="G162" s="170">
        <v>3315</v>
      </c>
      <c r="H162" s="170">
        <v>1155</v>
      </c>
      <c r="I162" s="170">
        <v>805</v>
      </c>
      <c r="J162" s="170">
        <v>75</v>
      </c>
      <c r="K162" s="170">
        <v>85</v>
      </c>
      <c r="L162" s="170">
        <v>150</v>
      </c>
      <c r="M162" s="170">
        <v>0</v>
      </c>
      <c r="N162" s="170">
        <v>35</v>
      </c>
    </row>
    <row r="163" spans="1:14" ht="15.75" customHeight="1">
      <c r="A163" s="169" t="s">
        <v>548</v>
      </c>
      <c r="B163" s="170">
        <v>6514</v>
      </c>
      <c r="C163" s="170">
        <v>6520</v>
      </c>
      <c r="D163" s="170">
        <v>5.21</v>
      </c>
      <c r="E163" s="170">
        <v>2453</v>
      </c>
      <c r="F163" s="170">
        <v>2416</v>
      </c>
      <c r="G163" s="170">
        <v>1249.5</v>
      </c>
      <c r="H163" s="170">
        <v>2005</v>
      </c>
      <c r="I163" s="170">
        <v>1685</v>
      </c>
      <c r="J163" s="170">
        <v>140</v>
      </c>
      <c r="K163" s="170">
        <v>105</v>
      </c>
      <c r="L163" s="170">
        <v>45</v>
      </c>
      <c r="M163" s="170">
        <v>15</v>
      </c>
      <c r="N163" s="170">
        <v>20</v>
      </c>
    </row>
    <row r="164" spans="1:14" ht="15.75" customHeight="1">
      <c r="A164" s="169" t="s">
        <v>549</v>
      </c>
      <c r="B164" s="170">
        <v>5946</v>
      </c>
      <c r="C164" s="170">
        <v>5975</v>
      </c>
      <c r="D164" s="170">
        <v>1.64</v>
      </c>
      <c r="E164" s="170">
        <v>1986</v>
      </c>
      <c r="F164" s="170">
        <v>1969</v>
      </c>
      <c r="G164" s="170">
        <v>3621.6</v>
      </c>
      <c r="H164" s="170">
        <v>2020</v>
      </c>
      <c r="I164" s="170">
        <v>1705</v>
      </c>
      <c r="J164" s="170">
        <v>170</v>
      </c>
      <c r="K164" s="170">
        <v>65</v>
      </c>
      <c r="L164" s="170">
        <v>45</v>
      </c>
      <c r="M164" s="170">
        <v>10</v>
      </c>
      <c r="N164" s="170">
        <v>35</v>
      </c>
    </row>
    <row r="165" spans="1:14" ht="15.75" customHeight="1">
      <c r="A165" s="169" t="s">
        <v>550</v>
      </c>
      <c r="B165" s="170">
        <v>3865</v>
      </c>
      <c r="C165" s="170">
        <v>3862</v>
      </c>
      <c r="D165" s="170">
        <v>1.57</v>
      </c>
      <c r="E165" s="170">
        <v>1429</v>
      </c>
      <c r="F165" s="170">
        <v>1419</v>
      </c>
      <c r="G165" s="170">
        <v>2464.3000000000002</v>
      </c>
      <c r="H165" s="170">
        <v>1175</v>
      </c>
      <c r="I165" s="170">
        <v>950</v>
      </c>
      <c r="J165" s="170">
        <v>105</v>
      </c>
      <c r="K165" s="170">
        <v>50</v>
      </c>
      <c r="L165" s="170">
        <v>20</v>
      </c>
      <c r="M165" s="170">
        <v>10</v>
      </c>
      <c r="N165" s="170">
        <v>45</v>
      </c>
    </row>
    <row r="166" spans="1:14" ht="15.75" customHeight="1">
      <c r="A166" s="169" t="s">
        <v>551</v>
      </c>
      <c r="B166" s="170">
        <v>2547</v>
      </c>
      <c r="C166" s="170">
        <v>2505</v>
      </c>
      <c r="D166" s="170">
        <v>0.74</v>
      </c>
      <c r="E166" s="170">
        <v>1150</v>
      </c>
      <c r="F166" s="170">
        <v>1138</v>
      </c>
      <c r="G166" s="170">
        <v>3440</v>
      </c>
      <c r="H166" s="170">
        <v>740</v>
      </c>
      <c r="I166" s="170">
        <v>600</v>
      </c>
      <c r="J166" s="170">
        <v>85</v>
      </c>
      <c r="K166" s="170">
        <v>35</v>
      </c>
      <c r="L166" s="170">
        <v>0</v>
      </c>
      <c r="M166" s="170">
        <v>0</v>
      </c>
      <c r="N166" s="170">
        <v>15</v>
      </c>
    </row>
    <row r="167" spans="1:14" ht="15.75" customHeight="1">
      <c r="A167" s="169" t="s">
        <v>552</v>
      </c>
      <c r="B167" s="170">
        <v>3215</v>
      </c>
      <c r="C167" s="170">
        <v>3131</v>
      </c>
      <c r="D167" s="170">
        <v>1.72</v>
      </c>
      <c r="E167" s="170">
        <v>1282</v>
      </c>
      <c r="F167" s="170">
        <v>1261</v>
      </c>
      <c r="G167" s="170">
        <v>1866.5</v>
      </c>
      <c r="H167" s="170">
        <v>1220</v>
      </c>
      <c r="I167" s="170">
        <v>960</v>
      </c>
      <c r="J167" s="170">
        <v>120</v>
      </c>
      <c r="K167" s="170">
        <v>65</v>
      </c>
      <c r="L167" s="170">
        <v>30</v>
      </c>
      <c r="M167" s="170">
        <v>20</v>
      </c>
      <c r="N167" s="170">
        <v>35</v>
      </c>
    </row>
    <row r="168" spans="1:14" ht="15.75" customHeight="1">
      <c r="A168" s="169" t="s">
        <v>553</v>
      </c>
      <c r="B168" s="170">
        <v>1609</v>
      </c>
      <c r="C168" s="170">
        <v>1585</v>
      </c>
      <c r="D168" s="170">
        <v>0.78</v>
      </c>
      <c r="E168" s="170">
        <v>629</v>
      </c>
      <c r="F168" s="170">
        <v>618</v>
      </c>
      <c r="G168" s="170">
        <v>2058.1</v>
      </c>
      <c r="H168" s="170">
        <v>615</v>
      </c>
      <c r="I168" s="170">
        <v>495</v>
      </c>
      <c r="J168" s="170">
        <v>45</v>
      </c>
      <c r="K168" s="170">
        <v>35</v>
      </c>
      <c r="L168" s="170">
        <v>30</v>
      </c>
      <c r="M168" s="170">
        <v>15</v>
      </c>
      <c r="N168" s="170">
        <v>0</v>
      </c>
    </row>
    <row r="169" spans="1:14" ht="15.75" customHeight="1">
      <c r="A169" s="169" t="s">
        <v>554</v>
      </c>
      <c r="B169" s="170">
        <v>2415</v>
      </c>
      <c r="C169" s="170">
        <v>2444</v>
      </c>
      <c r="D169" s="170">
        <v>1.19</v>
      </c>
      <c r="E169" s="170">
        <v>934</v>
      </c>
      <c r="F169" s="170">
        <v>909</v>
      </c>
      <c r="G169" s="170">
        <v>2026.2</v>
      </c>
      <c r="H169" s="170">
        <v>860</v>
      </c>
      <c r="I169" s="170">
        <v>695</v>
      </c>
      <c r="J169" s="170">
        <v>60</v>
      </c>
      <c r="K169" s="170">
        <v>50</v>
      </c>
      <c r="L169" s="170">
        <v>45</v>
      </c>
      <c r="M169" s="170">
        <v>0</v>
      </c>
      <c r="N169" s="170">
        <v>0</v>
      </c>
    </row>
    <row r="170" spans="1:14" ht="15.75" customHeight="1">
      <c r="A170" s="169" t="s">
        <v>555</v>
      </c>
      <c r="B170" s="170">
        <v>4173</v>
      </c>
      <c r="C170" s="170">
        <v>3012</v>
      </c>
      <c r="D170" s="170">
        <v>1.75</v>
      </c>
      <c r="E170" s="170">
        <v>1941</v>
      </c>
      <c r="F170" s="170">
        <v>1847</v>
      </c>
      <c r="G170" s="170">
        <v>2390.3000000000002</v>
      </c>
      <c r="H170" s="170">
        <v>1565</v>
      </c>
      <c r="I170" s="170">
        <v>1195</v>
      </c>
      <c r="J170" s="170">
        <v>135</v>
      </c>
      <c r="K170" s="170">
        <v>115</v>
      </c>
      <c r="L170" s="170">
        <v>90</v>
      </c>
      <c r="M170" s="170">
        <v>0</v>
      </c>
      <c r="N170" s="170">
        <v>25</v>
      </c>
    </row>
    <row r="171" spans="1:14" ht="15.75" customHeight="1">
      <c r="A171" s="169" t="s">
        <v>556</v>
      </c>
      <c r="B171" s="170">
        <v>1559</v>
      </c>
      <c r="C171" s="170">
        <v>1594</v>
      </c>
      <c r="D171" s="170">
        <v>0.5</v>
      </c>
      <c r="E171" s="170">
        <v>755</v>
      </c>
      <c r="F171" s="170">
        <v>718</v>
      </c>
      <c r="G171" s="170">
        <v>3090.2</v>
      </c>
      <c r="H171" s="170">
        <v>490</v>
      </c>
      <c r="I171" s="170">
        <v>390</v>
      </c>
      <c r="J171" s="170">
        <v>40</v>
      </c>
      <c r="K171" s="170">
        <v>35</v>
      </c>
      <c r="L171" s="170">
        <v>15</v>
      </c>
      <c r="M171" s="170">
        <v>0</v>
      </c>
      <c r="N171" s="170">
        <v>10</v>
      </c>
    </row>
    <row r="172" spans="1:14" ht="15.75" customHeight="1">
      <c r="A172" s="169" t="s">
        <v>557</v>
      </c>
      <c r="B172" s="170">
        <v>4129</v>
      </c>
      <c r="C172" s="170">
        <v>3814</v>
      </c>
      <c r="D172" s="170">
        <v>0.8</v>
      </c>
      <c r="E172" s="170">
        <v>2471</v>
      </c>
      <c r="F172" s="170">
        <v>2333</v>
      </c>
      <c r="G172" s="170">
        <v>5153.5</v>
      </c>
      <c r="H172" s="170">
        <v>1235</v>
      </c>
      <c r="I172" s="170">
        <v>970</v>
      </c>
      <c r="J172" s="170">
        <v>60</v>
      </c>
      <c r="K172" s="170">
        <v>55</v>
      </c>
      <c r="L172" s="170">
        <v>95</v>
      </c>
      <c r="M172" s="170">
        <v>20</v>
      </c>
      <c r="N172" s="170">
        <v>35</v>
      </c>
    </row>
    <row r="173" spans="1:14" ht="15.75" customHeight="1">
      <c r="A173" s="169" t="s">
        <v>558</v>
      </c>
      <c r="B173" s="170">
        <v>2614</v>
      </c>
      <c r="C173" s="170">
        <v>2621</v>
      </c>
      <c r="D173" s="170">
        <v>1.08</v>
      </c>
      <c r="E173" s="170">
        <v>1202</v>
      </c>
      <c r="F173" s="170">
        <v>1174</v>
      </c>
      <c r="G173" s="170">
        <v>2431.4</v>
      </c>
      <c r="H173" s="170">
        <v>720</v>
      </c>
      <c r="I173" s="170">
        <v>530</v>
      </c>
      <c r="J173" s="170">
        <v>65</v>
      </c>
      <c r="K173" s="170">
        <v>65</v>
      </c>
      <c r="L173" s="170">
        <v>35</v>
      </c>
      <c r="M173" s="170">
        <v>15</v>
      </c>
      <c r="N173" s="170">
        <v>20</v>
      </c>
    </row>
    <row r="174" spans="1:14" ht="15.75" customHeight="1">
      <c r="A174" s="169" t="s">
        <v>559</v>
      </c>
      <c r="B174" s="170">
        <v>2754</v>
      </c>
      <c r="C174" s="170">
        <v>2727</v>
      </c>
      <c r="D174" s="170">
        <v>0.74</v>
      </c>
      <c r="E174" s="170">
        <v>1339</v>
      </c>
      <c r="F174" s="170">
        <v>1301</v>
      </c>
      <c r="G174" s="170">
        <v>3745.4</v>
      </c>
      <c r="H174" s="170">
        <v>900</v>
      </c>
      <c r="I174" s="170">
        <v>750</v>
      </c>
      <c r="J174" s="170">
        <v>40</v>
      </c>
      <c r="K174" s="170">
        <v>40</v>
      </c>
      <c r="L174" s="170">
        <v>45</v>
      </c>
      <c r="M174" s="170">
        <v>10</v>
      </c>
      <c r="N174" s="170">
        <v>20</v>
      </c>
    </row>
    <row r="175" spans="1:14" ht="15.75" customHeight="1">
      <c r="A175" s="169" t="s">
        <v>560</v>
      </c>
      <c r="B175" s="170">
        <v>4281</v>
      </c>
      <c r="C175" s="170">
        <v>4097</v>
      </c>
      <c r="D175" s="170">
        <v>2.19</v>
      </c>
      <c r="E175" s="170">
        <v>1523</v>
      </c>
      <c r="F175" s="170">
        <v>1497</v>
      </c>
      <c r="G175" s="170">
        <v>1957.2</v>
      </c>
      <c r="H175" s="170">
        <v>1145</v>
      </c>
      <c r="I175" s="170">
        <v>965</v>
      </c>
      <c r="J175" s="170">
        <v>65</v>
      </c>
      <c r="K175" s="170">
        <v>65</v>
      </c>
      <c r="L175" s="170">
        <v>20</v>
      </c>
      <c r="M175" s="170">
        <v>10</v>
      </c>
      <c r="N175" s="170">
        <v>25</v>
      </c>
    </row>
    <row r="176" spans="1:14" ht="15.75" customHeight="1">
      <c r="A176" s="169" t="s">
        <v>561</v>
      </c>
      <c r="B176" s="170">
        <v>5169</v>
      </c>
      <c r="C176" s="170">
        <v>5159</v>
      </c>
      <c r="D176" s="170">
        <v>2.19</v>
      </c>
      <c r="E176" s="170">
        <v>2545</v>
      </c>
      <c r="F176" s="170">
        <v>2493</v>
      </c>
      <c r="G176" s="170">
        <v>2356.9</v>
      </c>
      <c r="H176" s="170">
        <v>1535</v>
      </c>
      <c r="I176" s="170">
        <v>1200</v>
      </c>
      <c r="J176" s="170">
        <v>120</v>
      </c>
      <c r="K176" s="170">
        <v>70</v>
      </c>
      <c r="L176" s="170">
        <v>65</v>
      </c>
      <c r="M176" s="170">
        <v>35</v>
      </c>
      <c r="N176" s="170">
        <v>45</v>
      </c>
    </row>
    <row r="177" spans="1:26" ht="15.75" customHeight="1">
      <c r="A177" s="169" t="s">
        <v>562</v>
      </c>
      <c r="B177" s="170">
        <v>3635</v>
      </c>
      <c r="C177" s="170">
        <v>3615</v>
      </c>
      <c r="D177" s="170">
        <v>2.1800000000000002</v>
      </c>
      <c r="E177" s="170">
        <v>1388</v>
      </c>
      <c r="F177" s="170">
        <v>1378</v>
      </c>
      <c r="G177" s="170">
        <v>1664.3</v>
      </c>
      <c r="H177" s="170">
        <v>1010</v>
      </c>
      <c r="I177" s="170">
        <v>840</v>
      </c>
      <c r="J177" s="170">
        <v>60</v>
      </c>
      <c r="K177" s="170">
        <v>25</v>
      </c>
      <c r="L177" s="170">
        <v>35</v>
      </c>
      <c r="M177" s="170">
        <v>0</v>
      </c>
      <c r="N177" s="170">
        <v>35</v>
      </c>
    </row>
    <row r="178" spans="1:26" ht="15.75" customHeight="1">
      <c r="A178" s="169" t="s">
        <v>563</v>
      </c>
      <c r="B178" s="170">
        <v>6961</v>
      </c>
      <c r="C178" s="170">
        <v>6991</v>
      </c>
      <c r="D178" s="170">
        <v>4.37</v>
      </c>
      <c r="E178" s="170">
        <v>2705</v>
      </c>
      <c r="F178" s="170">
        <v>2668</v>
      </c>
      <c r="G178" s="170">
        <v>1591.6</v>
      </c>
      <c r="H178" s="170">
        <v>2180</v>
      </c>
      <c r="I178" s="170">
        <v>1665</v>
      </c>
      <c r="J178" s="170">
        <v>175</v>
      </c>
      <c r="K178" s="170">
        <v>120</v>
      </c>
      <c r="L178" s="170">
        <v>100</v>
      </c>
      <c r="M178" s="170">
        <v>30</v>
      </c>
      <c r="N178" s="170">
        <v>90</v>
      </c>
    </row>
    <row r="179" spans="1:26" ht="15.75" customHeight="1">
      <c r="A179" s="169" t="s">
        <v>564</v>
      </c>
      <c r="B179" s="170">
        <v>4658</v>
      </c>
      <c r="C179" s="170">
        <v>4615</v>
      </c>
      <c r="D179" s="170">
        <v>2.38</v>
      </c>
      <c r="E179" s="170">
        <v>1625</v>
      </c>
      <c r="F179" s="170">
        <v>1585</v>
      </c>
      <c r="G179" s="170">
        <v>1953.4</v>
      </c>
      <c r="H179" s="170">
        <v>1230</v>
      </c>
      <c r="I179" s="170">
        <v>985</v>
      </c>
      <c r="J179" s="170">
        <v>120</v>
      </c>
      <c r="K179" s="170">
        <v>35</v>
      </c>
      <c r="L179" s="170">
        <v>55</v>
      </c>
      <c r="M179" s="170">
        <v>0</v>
      </c>
      <c r="N179" s="170">
        <v>35</v>
      </c>
    </row>
    <row r="180" spans="1:26" ht="15.75" customHeight="1">
      <c r="A180" s="169" t="s">
        <v>565</v>
      </c>
      <c r="B180" s="170">
        <v>6140</v>
      </c>
      <c r="C180" s="170">
        <v>6176</v>
      </c>
      <c r="D180" s="170">
        <v>1.8</v>
      </c>
      <c r="E180" s="170">
        <v>2609</v>
      </c>
      <c r="F180" s="170">
        <v>2540</v>
      </c>
      <c r="G180" s="170">
        <v>3402.2</v>
      </c>
      <c r="H180" s="170">
        <v>1575</v>
      </c>
      <c r="I180" s="170">
        <v>1220</v>
      </c>
      <c r="J180" s="170">
        <v>110</v>
      </c>
      <c r="K180" s="170">
        <v>80</v>
      </c>
      <c r="L180" s="170">
        <v>80</v>
      </c>
      <c r="M180" s="170">
        <v>45</v>
      </c>
      <c r="N180" s="170">
        <v>40</v>
      </c>
    </row>
    <row r="181" spans="1:26" ht="15.75" customHeight="1">
      <c r="A181" s="169" t="s">
        <v>566</v>
      </c>
      <c r="B181" s="170">
        <v>3154</v>
      </c>
      <c r="C181" s="170">
        <v>3107</v>
      </c>
      <c r="D181" s="170">
        <v>1.1399999999999999</v>
      </c>
      <c r="E181" s="170">
        <v>1180</v>
      </c>
      <c r="F181" s="170">
        <v>1160</v>
      </c>
      <c r="G181" s="170">
        <v>2761.6</v>
      </c>
      <c r="H181" s="170">
        <v>985</v>
      </c>
      <c r="I181" s="170">
        <v>805</v>
      </c>
      <c r="J181" s="170">
        <v>60</v>
      </c>
      <c r="K181" s="170">
        <v>35</v>
      </c>
      <c r="L181" s="170">
        <v>35</v>
      </c>
      <c r="M181" s="170">
        <v>0</v>
      </c>
      <c r="N181" s="170">
        <v>50</v>
      </c>
    </row>
    <row r="182" spans="1:26" ht="15.75" customHeight="1">
      <c r="A182" s="169" t="s">
        <v>567</v>
      </c>
      <c r="B182" s="170">
        <v>0</v>
      </c>
      <c r="C182" s="170">
        <v>0</v>
      </c>
      <c r="D182" s="170">
        <v>1.93</v>
      </c>
      <c r="E182" s="170">
        <v>0</v>
      </c>
      <c r="F182" s="170">
        <v>0</v>
      </c>
      <c r="G182" s="170">
        <v>0</v>
      </c>
      <c r="H182" s="169" t="s">
        <v>425</v>
      </c>
      <c r="I182" s="169" t="s">
        <v>425</v>
      </c>
      <c r="J182" s="169" t="s">
        <v>425</v>
      </c>
      <c r="K182" s="169" t="s">
        <v>425</v>
      </c>
      <c r="L182" s="169" t="s">
        <v>425</v>
      </c>
      <c r="M182" s="169" t="s">
        <v>425</v>
      </c>
      <c r="N182" s="169" t="s">
        <v>425</v>
      </c>
    </row>
    <row r="183" spans="1:26" ht="15.75" customHeight="1">
      <c r="A183" s="169" t="s">
        <v>568</v>
      </c>
      <c r="B183" s="170">
        <v>4189</v>
      </c>
      <c r="C183" s="170">
        <v>4246</v>
      </c>
      <c r="D183" s="170">
        <v>1.41</v>
      </c>
      <c r="E183" s="170">
        <v>1782</v>
      </c>
      <c r="F183" s="170">
        <v>1760</v>
      </c>
      <c r="G183" s="170">
        <v>2968.2</v>
      </c>
      <c r="H183" s="170">
        <v>1215</v>
      </c>
      <c r="I183" s="170">
        <v>965</v>
      </c>
      <c r="J183" s="170">
        <v>80</v>
      </c>
      <c r="K183" s="170">
        <v>50</v>
      </c>
      <c r="L183" s="170">
        <v>80</v>
      </c>
      <c r="M183" s="170">
        <v>10</v>
      </c>
      <c r="N183" s="170">
        <v>35</v>
      </c>
    </row>
    <row r="184" spans="1:26" ht="15.75" customHeight="1">
      <c r="A184" s="169" t="s">
        <v>569</v>
      </c>
      <c r="B184" s="170">
        <v>4540</v>
      </c>
      <c r="C184" s="170">
        <v>4577</v>
      </c>
      <c r="D184" s="170">
        <v>1.01</v>
      </c>
      <c r="E184" s="170">
        <v>1590</v>
      </c>
      <c r="F184" s="170">
        <v>1575</v>
      </c>
      <c r="G184" s="170">
        <v>4502.6000000000004</v>
      </c>
      <c r="H184" s="170">
        <v>1460</v>
      </c>
      <c r="I184" s="170">
        <v>1190</v>
      </c>
      <c r="J184" s="170">
        <v>145</v>
      </c>
      <c r="K184" s="170">
        <v>55</v>
      </c>
      <c r="L184" s="170">
        <v>50</v>
      </c>
      <c r="M184" s="170">
        <v>0</v>
      </c>
      <c r="N184" s="170">
        <v>20</v>
      </c>
    </row>
    <row r="185" spans="1:26" ht="15.75" customHeight="1">
      <c r="A185" s="169" t="s">
        <v>570</v>
      </c>
      <c r="B185" s="170">
        <v>2578</v>
      </c>
      <c r="C185" s="170">
        <v>2645</v>
      </c>
      <c r="D185" s="170">
        <v>1.62</v>
      </c>
      <c r="E185" s="170">
        <v>991</v>
      </c>
      <c r="F185" s="170">
        <v>980</v>
      </c>
      <c r="G185" s="170">
        <v>1595.3</v>
      </c>
      <c r="H185" s="170">
        <v>745</v>
      </c>
      <c r="I185" s="170">
        <v>600</v>
      </c>
      <c r="J185" s="170">
        <v>70</v>
      </c>
      <c r="K185" s="170">
        <v>30</v>
      </c>
      <c r="L185" s="170">
        <v>30</v>
      </c>
      <c r="M185" s="170">
        <v>0</v>
      </c>
      <c r="N185" s="170">
        <v>20</v>
      </c>
    </row>
    <row r="186" spans="1:26" ht="15.75" customHeight="1">
      <c r="A186" s="169" t="s">
        <v>571</v>
      </c>
      <c r="B186" s="170">
        <v>4484</v>
      </c>
      <c r="C186" s="170">
        <v>4577</v>
      </c>
      <c r="D186" s="170">
        <v>2.4900000000000002</v>
      </c>
      <c r="E186" s="170">
        <v>1712</v>
      </c>
      <c r="F186" s="170">
        <v>1689</v>
      </c>
      <c r="G186" s="170">
        <v>1803.8</v>
      </c>
      <c r="H186" s="170">
        <v>1555</v>
      </c>
      <c r="I186" s="170">
        <v>1340</v>
      </c>
      <c r="J186" s="170">
        <v>105</v>
      </c>
      <c r="K186" s="170">
        <v>35</v>
      </c>
      <c r="L186" s="170">
        <v>35</v>
      </c>
      <c r="M186" s="170">
        <v>0</v>
      </c>
      <c r="N186" s="170">
        <v>30</v>
      </c>
    </row>
    <row r="187" spans="1:26" ht="15.75" customHeight="1">
      <c r="A187" s="169" t="s">
        <v>572</v>
      </c>
      <c r="B187" s="170">
        <v>3030</v>
      </c>
      <c r="C187" s="170">
        <v>3157</v>
      </c>
      <c r="D187" s="170">
        <v>0.98</v>
      </c>
      <c r="E187" s="170">
        <v>1009</v>
      </c>
      <c r="F187" s="170">
        <v>1004</v>
      </c>
      <c r="G187" s="170">
        <v>3080.5</v>
      </c>
      <c r="H187" s="170">
        <v>990</v>
      </c>
      <c r="I187" s="170">
        <v>775</v>
      </c>
      <c r="J187" s="170">
        <v>95</v>
      </c>
      <c r="K187" s="170">
        <v>40</v>
      </c>
      <c r="L187" s="170">
        <v>55</v>
      </c>
      <c r="M187" s="170">
        <v>0</v>
      </c>
      <c r="N187" s="170">
        <v>20</v>
      </c>
    </row>
    <row r="188" spans="1:26" ht="15.75" customHeight="1">
      <c r="A188" s="169" t="s">
        <v>573</v>
      </c>
      <c r="B188" s="170">
        <v>3861</v>
      </c>
      <c r="C188" s="170">
        <v>3954</v>
      </c>
      <c r="D188" s="170">
        <v>1.44</v>
      </c>
      <c r="E188" s="170">
        <v>1293</v>
      </c>
      <c r="F188" s="170">
        <v>1284</v>
      </c>
      <c r="G188" s="170">
        <v>2678.6</v>
      </c>
      <c r="H188" s="170">
        <v>1100</v>
      </c>
      <c r="I188" s="170">
        <v>890</v>
      </c>
      <c r="J188" s="170">
        <v>65</v>
      </c>
      <c r="K188" s="170">
        <v>70</v>
      </c>
      <c r="L188" s="170">
        <v>30</v>
      </c>
      <c r="M188" s="170">
        <v>0</v>
      </c>
      <c r="N188" s="170">
        <v>35</v>
      </c>
    </row>
    <row r="189" spans="1:26" ht="15.75" customHeight="1">
      <c r="A189" s="172" t="s">
        <v>574</v>
      </c>
      <c r="B189" s="173">
        <v>4352</v>
      </c>
      <c r="C189" s="173">
        <v>4428</v>
      </c>
      <c r="D189" s="173">
        <v>1.21</v>
      </c>
      <c r="E189" s="173">
        <v>1718</v>
      </c>
      <c r="F189" s="173">
        <v>1701</v>
      </c>
      <c r="G189" s="173">
        <v>3610.7</v>
      </c>
      <c r="H189" s="173">
        <v>1235</v>
      </c>
      <c r="I189" s="173">
        <v>1040</v>
      </c>
      <c r="J189" s="173">
        <v>95</v>
      </c>
      <c r="K189" s="173">
        <v>40</v>
      </c>
      <c r="L189" s="173">
        <v>30</v>
      </c>
      <c r="M189" s="173">
        <v>0</v>
      </c>
      <c r="N189" s="173">
        <v>25</v>
      </c>
      <c r="O189" s="174"/>
      <c r="P189" s="174"/>
      <c r="Q189" s="174"/>
      <c r="R189" s="174"/>
      <c r="S189" s="174"/>
      <c r="T189" s="174"/>
      <c r="U189" s="174"/>
      <c r="V189" s="174"/>
      <c r="W189" s="174"/>
      <c r="X189" s="174"/>
      <c r="Y189" s="174"/>
      <c r="Z189" s="174"/>
    </row>
    <row r="190" spans="1:26" ht="15.75" customHeight="1">
      <c r="A190" s="172" t="s">
        <v>575</v>
      </c>
      <c r="B190" s="173">
        <v>4605</v>
      </c>
      <c r="C190" s="173">
        <v>4579</v>
      </c>
      <c r="D190" s="173">
        <v>1.25</v>
      </c>
      <c r="E190" s="173">
        <v>1603</v>
      </c>
      <c r="F190" s="173">
        <v>1589</v>
      </c>
      <c r="G190" s="173">
        <v>3681.9</v>
      </c>
      <c r="H190" s="173">
        <v>1410</v>
      </c>
      <c r="I190" s="173">
        <v>1160</v>
      </c>
      <c r="J190" s="173">
        <v>100</v>
      </c>
      <c r="K190" s="173">
        <v>40</v>
      </c>
      <c r="L190" s="173">
        <v>50</v>
      </c>
      <c r="M190" s="173">
        <v>0</v>
      </c>
      <c r="N190" s="173">
        <v>55</v>
      </c>
      <c r="O190" s="174"/>
      <c r="P190" s="174"/>
      <c r="Q190" s="174"/>
      <c r="R190" s="174"/>
      <c r="S190" s="174"/>
      <c r="T190" s="174"/>
      <c r="U190" s="174"/>
      <c r="V190" s="174"/>
      <c r="W190" s="174"/>
      <c r="X190" s="174"/>
      <c r="Y190" s="174"/>
      <c r="Z190" s="174"/>
    </row>
    <row r="191" spans="1:26" ht="15.75" customHeight="1">
      <c r="A191" s="169" t="s">
        <v>576</v>
      </c>
      <c r="B191" s="170">
        <v>4379</v>
      </c>
      <c r="C191" s="170">
        <v>4480</v>
      </c>
      <c r="D191" s="170">
        <v>1.82</v>
      </c>
      <c r="E191" s="170">
        <v>1607</v>
      </c>
      <c r="F191" s="170">
        <v>1585</v>
      </c>
      <c r="G191" s="170">
        <v>2407.8000000000002</v>
      </c>
      <c r="H191" s="170">
        <v>1175</v>
      </c>
      <c r="I191" s="170">
        <v>970</v>
      </c>
      <c r="J191" s="170">
        <v>70</v>
      </c>
      <c r="K191" s="170">
        <v>45</v>
      </c>
      <c r="L191" s="170">
        <v>40</v>
      </c>
      <c r="M191" s="170">
        <v>0</v>
      </c>
      <c r="N191" s="170">
        <v>40</v>
      </c>
    </row>
    <row r="192" spans="1:26" ht="15.75" customHeight="1">
      <c r="A192" s="169" t="s">
        <v>577</v>
      </c>
      <c r="B192" s="170">
        <v>4176</v>
      </c>
      <c r="C192" s="170">
        <v>4300</v>
      </c>
      <c r="D192" s="170">
        <v>1.58</v>
      </c>
      <c r="E192" s="170">
        <v>1461</v>
      </c>
      <c r="F192" s="170">
        <v>1449</v>
      </c>
      <c r="G192" s="170">
        <v>2636.5</v>
      </c>
      <c r="H192" s="170">
        <v>950</v>
      </c>
      <c r="I192" s="170">
        <v>775</v>
      </c>
      <c r="J192" s="170">
        <v>80</v>
      </c>
      <c r="K192" s="170">
        <v>25</v>
      </c>
      <c r="L192" s="170">
        <v>35</v>
      </c>
      <c r="M192" s="170">
        <v>0</v>
      </c>
      <c r="N192" s="170">
        <v>30</v>
      </c>
    </row>
    <row r="193" spans="1:26" ht="15.75" customHeight="1">
      <c r="A193" s="169" t="s">
        <v>578</v>
      </c>
      <c r="B193" s="170">
        <v>2447</v>
      </c>
      <c r="C193" s="170">
        <v>2365</v>
      </c>
      <c r="D193" s="170">
        <v>0.73</v>
      </c>
      <c r="E193" s="170">
        <v>878</v>
      </c>
      <c r="F193" s="170">
        <v>875</v>
      </c>
      <c r="G193" s="170">
        <v>3334.7</v>
      </c>
      <c r="H193" s="170">
        <v>790</v>
      </c>
      <c r="I193" s="170">
        <v>660</v>
      </c>
      <c r="J193" s="170">
        <v>60</v>
      </c>
      <c r="K193" s="170">
        <v>20</v>
      </c>
      <c r="L193" s="170">
        <v>25</v>
      </c>
      <c r="M193" s="170">
        <v>0</v>
      </c>
      <c r="N193" s="170">
        <v>30</v>
      </c>
    </row>
    <row r="194" spans="1:26" ht="15.75" customHeight="1">
      <c r="A194" s="169" t="s">
        <v>579</v>
      </c>
      <c r="B194" s="170">
        <v>2056</v>
      </c>
      <c r="C194" s="170">
        <v>2102</v>
      </c>
      <c r="D194" s="170">
        <v>0.57999999999999996</v>
      </c>
      <c r="E194" s="170">
        <v>795</v>
      </c>
      <c r="F194" s="170">
        <v>790</v>
      </c>
      <c r="G194" s="170">
        <v>3544.2</v>
      </c>
      <c r="H194" s="170">
        <v>655</v>
      </c>
      <c r="I194" s="170">
        <v>575</v>
      </c>
      <c r="J194" s="170">
        <v>40</v>
      </c>
      <c r="K194" s="170">
        <v>20</v>
      </c>
      <c r="L194" s="170">
        <v>0</v>
      </c>
      <c r="M194" s="170">
        <v>0</v>
      </c>
      <c r="N194" s="170">
        <v>10</v>
      </c>
    </row>
    <row r="195" spans="1:26" ht="15.75" customHeight="1">
      <c r="A195" s="169" t="s">
        <v>580</v>
      </c>
      <c r="B195" s="170">
        <v>3999</v>
      </c>
      <c r="C195" s="170">
        <v>3499</v>
      </c>
      <c r="D195" s="170">
        <v>1.84</v>
      </c>
      <c r="E195" s="170">
        <v>1345</v>
      </c>
      <c r="F195" s="170">
        <v>1324</v>
      </c>
      <c r="G195" s="170">
        <v>2178.6</v>
      </c>
      <c r="H195" s="170">
        <v>1180</v>
      </c>
      <c r="I195" s="170">
        <v>1005</v>
      </c>
      <c r="J195" s="170">
        <v>80</v>
      </c>
      <c r="K195" s="170">
        <v>30</v>
      </c>
      <c r="L195" s="170">
        <v>30</v>
      </c>
      <c r="M195" s="170">
        <v>0</v>
      </c>
      <c r="N195" s="170">
        <v>25</v>
      </c>
    </row>
    <row r="196" spans="1:26" ht="15.75" customHeight="1">
      <c r="A196" s="169" t="s">
        <v>581</v>
      </c>
      <c r="B196" s="170">
        <v>5121</v>
      </c>
      <c r="C196" s="170">
        <v>5166</v>
      </c>
      <c r="D196" s="170">
        <v>1.05</v>
      </c>
      <c r="E196" s="170">
        <v>1635</v>
      </c>
      <c r="F196" s="170">
        <v>1623</v>
      </c>
      <c r="G196" s="170">
        <v>4899.5</v>
      </c>
      <c r="H196" s="170">
        <v>1575</v>
      </c>
      <c r="I196" s="170">
        <v>1310</v>
      </c>
      <c r="J196" s="170">
        <v>150</v>
      </c>
      <c r="K196" s="170">
        <v>45</v>
      </c>
      <c r="L196" s="170">
        <v>25</v>
      </c>
      <c r="M196" s="170">
        <v>15</v>
      </c>
      <c r="N196" s="170">
        <v>25</v>
      </c>
    </row>
    <row r="197" spans="1:26" ht="15.75" customHeight="1">
      <c r="A197" s="169" t="s">
        <v>582</v>
      </c>
      <c r="B197" s="170">
        <v>4301</v>
      </c>
      <c r="C197" s="170">
        <v>4094</v>
      </c>
      <c r="D197" s="170">
        <v>4.1900000000000004</v>
      </c>
      <c r="E197" s="170">
        <v>1907</v>
      </c>
      <c r="F197" s="170">
        <v>1837</v>
      </c>
      <c r="G197" s="170">
        <v>1026.0999999999999</v>
      </c>
      <c r="H197" s="170">
        <v>1425</v>
      </c>
      <c r="I197" s="170">
        <v>1200</v>
      </c>
      <c r="J197" s="170">
        <v>90</v>
      </c>
      <c r="K197" s="170">
        <v>55</v>
      </c>
      <c r="L197" s="170">
        <v>55</v>
      </c>
      <c r="M197" s="170">
        <v>20</v>
      </c>
      <c r="N197" s="170">
        <v>10</v>
      </c>
    </row>
    <row r="198" spans="1:26" ht="15.75" customHeight="1">
      <c r="A198" s="172" t="s">
        <v>583</v>
      </c>
      <c r="B198" s="173">
        <v>4675</v>
      </c>
      <c r="C198" s="173">
        <v>4363</v>
      </c>
      <c r="D198" s="173">
        <v>4.16</v>
      </c>
      <c r="E198" s="173">
        <v>1939</v>
      </c>
      <c r="F198" s="173">
        <v>1891</v>
      </c>
      <c r="G198" s="173">
        <v>1123.7</v>
      </c>
      <c r="H198" s="173">
        <v>1385</v>
      </c>
      <c r="I198" s="173">
        <v>1135</v>
      </c>
      <c r="J198" s="173">
        <v>110</v>
      </c>
      <c r="K198" s="173">
        <v>65</v>
      </c>
      <c r="L198" s="173">
        <v>40</v>
      </c>
      <c r="M198" s="173">
        <v>20</v>
      </c>
      <c r="N198" s="173">
        <v>25</v>
      </c>
      <c r="O198" s="174"/>
      <c r="P198" s="174"/>
      <c r="Q198" s="174"/>
      <c r="R198" s="174"/>
      <c r="S198" s="174"/>
      <c r="T198" s="174"/>
      <c r="U198" s="174"/>
      <c r="V198" s="174"/>
      <c r="W198" s="174"/>
      <c r="X198" s="174"/>
      <c r="Y198" s="174"/>
      <c r="Z198" s="174"/>
    </row>
    <row r="199" spans="1:26" ht="15.75" customHeight="1">
      <c r="A199" s="169" t="s">
        <v>584</v>
      </c>
      <c r="B199" s="170">
        <v>4014</v>
      </c>
      <c r="C199" s="170">
        <v>3965</v>
      </c>
      <c r="D199" s="170">
        <v>83.53</v>
      </c>
      <c r="E199" s="170">
        <v>1453</v>
      </c>
      <c r="F199" s="170">
        <v>1316</v>
      </c>
      <c r="G199" s="170">
        <v>48.1</v>
      </c>
      <c r="H199" s="170">
        <v>1070</v>
      </c>
      <c r="I199" s="170">
        <v>925</v>
      </c>
      <c r="J199" s="170">
        <v>55</v>
      </c>
      <c r="K199" s="170">
        <v>10</v>
      </c>
      <c r="L199" s="170">
        <v>60</v>
      </c>
      <c r="M199" s="170">
        <v>0</v>
      </c>
      <c r="N199" s="170">
        <v>20</v>
      </c>
    </row>
    <row r="200" spans="1:26" ht="15.75" customHeight="1">
      <c r="A200" s="169" t="s">
        <v>585</v>
      </c>
      <c r="B200" s="170">
        <v>4705</v>
      </c>
      <c r="C200" s="170">
        <v>4593</v>
      </c>
      <c r="D200" s="170">
        <v>4.22</v>
      </c>
      <c r="E200" s="170">
        <v>1284</v>
      </c>
      <c r="F200" s="170">
        <v>1276</v>
      </c>
      <c r="G200" s="170">
        <v>1114.5999999999999</v>
      </c>
      <c r="H200" s="170">
        <v>1185</v>
      </c>
      <c r="I200" s="170">
        <v>1020</v>
      </c>
      <c r="J200" s="170">
        <v>80</v>
      </c>
      <c r="K200" s="170">
        <v>50</v>
      </c>
      <c r="L200" s="170">
        <v>15</v>
      </c>
      <c r="M200" s="170">
        <v>0</v>
      </c>
      <c r="N200" s="170">
        <v>25</v>
      </c>
    </row>
    <row r="201" spans="1:26" ht="15.75" customHeight="1">
      <c r="A201" s="169" t="s">
        <v>586</v>
      </c>
      <c r="B201" s="170">
        <v>2545</v>
      </c>
      <c r="C201" s="170">
        <v>2514</v>
      </c>
      <c r="D201" s="170">
        <v>0.56999999999999995</v>
      </c>
      <c r="E201" s="170">
        <v>716</v>
      </c>
      <c r="F201" s="170">
        <v>709</v>
      </c>
      <c r="G201" s="170">
        <v>4468.8</v>
      </c>
      <c r="H201" s="170">
        <v>825</v>
      </c>
      <c r="I201" s="170">
        <v>695</v>
      </c>
      <c r="J201" s="170">
        <v>50</v>
      </c>
      <c r="K201" s="170">
        <v>40</v>
      </c>
      <c r="L201" s="170">
        <v>30</v>
      </c>
      <c r="M201" s="170">
        <v>0</v>
      </c>
      <c r="N201" s="170">
        <v>10</v>
      </c>
    </row>
    <row r="202" spans="1:26" ht="15.75" customHeight="1">
      <c r="A202" s="169" t="s">
        <v>587</v>
      </c>
      <c r="B202" s="170">
        <v>4162</v>
      </c>
      <c r="C202" s="170">
        <v>3530</v>
      </c>
      <c r="D202" s="170">
        <v>1.36</v>
      </c>
      <c r="E202" s="170">
        <v>1368</v>
      </c>
      <c r="F202" s="170">
        <v>1339</v>
      </c>
      <c r="G202" s="170">
        <v>3057.1</v>
      </c>
      <c r="H202" s="170">
        <v>1355</v>
      </c>
      <c r="I202" s="170">
        <v>1080</v>
      </c>
      <c r="J202" s="170">
        <v>130</v>
      </c>
      <c r="K202" s="170">
        <v>80</v>
      </c>
      <c r="L202" s="170">
        <v>45</v>
      </c>
      <c r="M202" s="170">
        <v>0</v>
      </c>
      <c r="N202" s="170">
        <v>15</v>
      </c>
    </row>
    <row r="203" spans="1:26" ht="15.75" customHeight="1">
      <c r="A203" s="172" t="s">
        <v>588</v>
      </c>
      <c r="B203" s="173">
        <v>2082</v>
      </c>
      <c r="C203" s="173">
        <v>1993</v>
      </c>
      <c r="D203" s="173">
        <v>45.9</v>
      </c>
      <c r="E203" s="173">
        <v>737</v>
      </c>
      <c r="F203" s="173">
        <v>714</v>
      </c>
      <c r="G203" s="173">
        <v>45.4</v>
      </c>
      <c r="H203" s="173">
        <v>620</v>
      </c>
      <c r="I203" s="173">
        <v>565</v>
      </c>
      <c r="J203" s="173">
        <v>25</v>
      </c>
      <c r="K203" s="173">
        <v>0</v>
      </c>
      <c r="L203" s="173">
        <v>25</v>
      </c>
      <c r="M203" s="173">
        <v>0</v>
      </c>
      <c r="N203" s="173">
        <v>0</v>
      </c>
      <c r="O203" s="174"/>
      <c r="P203" s="174"/>
      <c r="Q203" s="174"/>
      <c r="R203" s="174"/>
      <c r="S203" s="174"/>
      <c r="T203" s="174"/>
      <c r="U203" s="174"/>
      <c r="V203" s="174"/>
      <c r="W203" s="174"/>
      <c r="X203" s="174"/>
      <c r="Y203" s="174"/>
      <c r="Z203" s="174"/>
    </row>
    <row r="204" spans="1:26" ht="15.75" customHeight="1">
      <c r="A204" s="169" t="s">
        <v>589</v>
      </c>
      <c r="B204" s="170">
        <v>5527</v>
      </c>
      <c r="C204" s="170">
        <v>3821</v>
      </c>
      <c r="D204" s="170">
        <v>9.2200000000000006</v>
      </c>
      <c r="E204" s="170">
        <v>2400</v>
      </c>
      <c r="F204" s="170">
        <v>2326</v>
      </c>
      <c r="G204" s="170">
        <v>599.4</v>
      </c>
      <c r="H204" s="170">
        <v>2085</v>
      </c>
      <c r="I204" s="170">
        <v>1885</v>
      </c>
      <c r="J204" s="170">
        <v>115</v>
      </c>
      <c r="K204" s="170">
        <v>10</v>
      </c>
      <c r="L204" s="170">
        <v>40</v>
      </c>
      <c r="M204" s="170">
        <v>0</v>
      </c>
      <c r="N204" s="170">
        <v>25</v>
      </c>
    </row>
    <row r="205" spans="1:26" ht="15.75" customHeight="1">
      <c r="A205" s="169" t="s">
        <v>590</v>
      </c>
      <c r="B205" s="170">
        <v>3657</v>
      </c>
      <c r="C205" s="170">
        <v>3886</v>
      </c>
      <c r="D205" s="170">
        <v>1.8</v>
      </c>
      <c r="E205" s="170">
        <v>1379</v>
      </c>
      <c r="F205" s="170">
        <v>1365</v>
      </c>
      <c r="G205" s="170">
        <v>2033.5</v>
      </c>
      <c r="H205" s="170">
        <v>1290</v>
      </c>
      <c r="I205" s="170">
        <v>1100</v>
      </c>
      <c r="J205" s="170">
        <v>85</v>
      </c>
      <c r="K205" s="170">
        <v>25</v>
      </c>
      <c r="L205" s="170">
        <v>45</v>
      </c>
      <c r="M205" s="170">
        <v>10</v>
      </c>
      <c r="N205" s="170">
        <v>35</v>
      </c>
    </row>
    <row r="206" spans="1:26" ht="15.75" customHeight="1">
      <c r="A206" s="169" t="s">
        <v>591</v>
      </c>
      <c r="B206" s="170">
        <v>5463</v>
      </c>
      <c r="C206" s="170">
        <v>5323</v>
      </c>
      <c r="D206" s="170">
        <v>3.7</v>
      </c>
      <c r="E206" s="170">
        <v>2583</v>
      </c>
      <c r="F206" s="170">
        <v>2513</v>
      </c>
      <c r="G206" s="170">
        <v>1478.4</v>
      </c>
      <c r="H206" s="170">
        <v>1830</v>
      </c>
      <c r="I206" s="170">
        <v>1580</v>
      </c>
      <c r="J206" s="170">
        <v>135</v>
      </c>
      <c r="K206" s="170">
        <v>15</v>
      </c>
      <c r="L206" s="170">
        <v>65</v>
      </c>
      <c r="M206" s="170">
        <v>15</v>
      </c>
      <c r="N206" s="170">
        <v>20</v>
      </c>
    </row>
    <row r="207" spans="1:26" ht="15.75" customHeight="1">
      <c r="A207" s="172" t="s">
        <v>592</v>
      </c>
      <c r="B207" s="173">
        <v>3804</v>
      </c>
      <c r="C207" s="173">
        <v>3848</v>
      </c>
      <c r="D207" s="173">
        <v>1.82</v>
      </c>
      <c r="E207" s="173">
        <v>1471</v>
      </c>
      <c r="F207" s="173">
        <v>1454</v>
      </c>
      <c r="G207" s="173">
        <v>2091.6</v>
      </c>
      <c r="H207" s="173">
        <v>1375</v>
      </c>
      <c r="I207" s="173">
        <v>1190</v>
      </c>
      <c r="J207" s="173">
        <v>140</v>
      </c>
      <c r="K207" s="173">
        <v>10</v>
      </c>
      <c r="L207" s="173">
        <v>15</v>
      </c>
      <c r="M207" s="173">
        <v>0</v>
      </c>
      <c r="N207" s="173">
        <v>10</v>
      </c>
      <c r="O207" s="174"/>
      <c r="P207" s="174"/>
      <c r="Q207" s="174"/>
      <c r="R207" s="174"/>
      <c r="S207" s="174"/>
      <c r="T207" s="174"/>
      <c r="U207" s="174"/>
      <c r="V207" s="174"/>
      <c r="W207" s="174"/>
      <c r="X207" s="174"/>
      <c r="Y207" s="174"/>
      <c r="Z207" s="174"/>
    </row>
    <row r="208" spans="1:26" ht="15.75" customHeight="1">
      <c r="A208" s="169" t="s">
        <v>593</v>
      </c>
      <c r="B208" s="170">
        <v>4383</v>
      </c>
      <c r="C208" s="170">
        <v>4361</v>
      </c>
      <c r="D208" s="170">
        <v>2.2400000000000002</v>
      </c>
      <c r="E208" s="170">
        <v>1652</v>
      </c>
      <c r="F208" s="170">
        <v>1634</v>
      </c>
      <c r="G208" s="170">
        <v>1958.9</v>
      </c>
      <c r="H208" s="170">
        <v>1370</v>
      </c>
      <c r="I208" s="170">
        <v>1240</v>
      </c>
      <c r="J208" s="170">
        <v>55</v>
      </c>
      <c r="K208" s="170">
        <v>0</v>
      </c>
      <c r="L208" s="170">
        <v>50</v>
      </c>
      <c r="M208" s="170">
        <v>0</v>
      </c>
      <c r="N208" s="170">
        <v>25</v>
      </c>
    </row>
    <row r="209" spans="1:14" ht="15.75" customHeight="1">
      <c r="A209" s="169" t="s">
        <v>594</v>
      </c>
      <c r="B209" s="170">
        <v>3967</v>
      </c>
      <c r="C209" s="170">
        <v>4082</v>
      </c>
      <c r="D209" s="170">
        <v>4.04</v>
      </c>
      <c r="E209" s="170">
        <v>1404</v>
      </c>
      <c r="F209" s="170">
        <v>1389</v>
      </c>
      <c r="G209" s="170">
        <v>981.7</v>
      </c>
      <c r="H209" s="170">
        <v>1285</v>
      </c>
      <c r="I209" s="170">
        <v>1100</v>
      </c>
      <c r="J209" s="170">
        <v>100</v>
      </c>
      <c r="K209" s="170">
        <v>0</v>
      </c>
      <c r="L209" s="170">
        <v>30</v>
      </c>
      <c r="M209" s="170">
        <v>20</v>
      </c>
      <c r="N209" s="170">
        <v>30</v>
      </c>
    </row>
    <row r="210" spans="1:14" ht="15.75" customHeight="1"/>
    <row r="211" spans="1:14" ht="15.75" customHeight="1"/>
    <row r="212" spans="1:14" ht="15.75" customHeight="1"/>
    <row r="213" spans="1:14" ht="15.75" customHeight="1"/>
    <row r="214" spans="1:14" ht="15.75" customHeight="1"/>
    <row r="215" spans="1:14" ht="15.75" customHeight="1"/>
    <row r="216" spans="1:14" ht="15.75" customHeight="1"/>
    <row r="217" spans="1:14" ht="15.75" customHeight="1"/>
    <row r="218" spans="1:14" ht="15.75" customHeight="1"/>
    <row r="219" spans="1:14" ht="15.75" customHeight="1"/>
    <row r="220" spans="1:14" ht="15.75" customHeight="1"/>
    <row r="221" spans="1:14" ht="15.75" customHeight="1"/>
    <row r="222" spans="1:14" ht="15.75" customHeight="1"/>
    <row r="223" spans="1:14" ht="15.75" customHeight="1"/>
    <row r="224" spans="1:1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00"/>
  <sheetViews>
    <sheetView topLeftCell="A111" workbookViewId="0">
      <selection activeCell="A7" sqref="A7"/>
    </sheetView>
  </sheetViews>
  <sheetFormatPr defaultColWidth="14.42578125" defaultRowHeight="15" customHeight="1"/>
  <cols>
    <col min="1" max="1" width="13.28515625" customWidth="1"/>
    <col min="2" max="2" width="13.85546875" customWidth="1"/>
    <col min="3" max="3" width="11.140625" customWidth="1"/>
    <col min="4" max="26" width="8.7109375" customWidth="1"/>
  </cols>
  <sheetData>
    <row r="1" spans="1:6" ht="15.75">
      <c r="A1" s="188" t="s">
        <v>639</v>
      </c>
      <c r="B1" s="188" t="s">
        <v>640</v>
      </c>
      <c r="C1" s="189" t="s">
        <v>641</v>
      </c>
      <c r="D1" s="189" t="s">
        <v>642</v>
      </c>
    </row>
    <row r="2" spans="1:6" ht="15.75">
      <c r="A2" s="190">
        <v>5370065</v>
      </c>
      <c r="B2" s="190">
        <v>-1</v>
      </c>
      <c r="C2" s="191">
        <v>0</v>
      </c>
      <c r="D2" s="191">
        <v>0</v>
      </c>
      <c r="E2" s="189"/>
      <c r="F2" s="189"/>
    </row>
    <row r="3" spans="1:6" ht="15.75">
      <c r="A3" s="190">
        <v>5370066</v>
      </c>
      <c r="B3" s="190">
        <v>-1</v>
      </c>
      <c r="C3" s="191">
        <v>0</v>
      </c>
      <c r="D3" s="191">
        <v>0</v>
      </c>
      <c r="E3" s="189"/>
      <c r="F3" s="189"/>
    </row>
    <row r="4" spans="1:6" ht="15.75">
      <c r="A4" s="190">
        <v>5370067</v>
      </c>
      <c r="B4" s="190">
        <v>-1</v>
      </c>
      <c r="C4" s="191">
        <v>0</v>
      </c>
      <c r="D4" s="191">
        <v>0</v>
      </c>
      <c r="E4" s="189"/>
      <c r="F4" s="189"/>
    </row>
    <row r="5" spans="1:6" ht="15.75">
      <c r="A5" s="190">
        <v>5370068</v>
      </c>
      <c r="B5" s="190">
        <v>-1</v>
      </c>
      <c r="C5" s="191">
        <v>0</v>
      </c>
      <c r="D5" s="191">
        <v>0</v>
      </c>
      <c r="E5" s="189"/>
      <c r="F5" s="189"/>
    </row>
    <row r="6" spans="1:6" ht="15.75">
      <c r="A6" s="190">
        <v>5370069</v>
      </c>
      <c r="B6" s="190">
        <v>-1</v>
      </c>
      <c r="C6" s="191">
        <v>0</v>
      </c>
      <c r="D6" s="191">
        <v>0</v>
      </c>
      <c r="E6" s="189"/>
      <c r="F6" s="189"/>
    </row>
    <row r="7" spans="1:6" ht="15.75">
      <c r="A7" s="190">
        <v>5370001.0099999998</v>
      </c>
      <c r="B7" s="190">
        <v>5370001.0099999998</v>
      </c>
      <c r="C7" s="191">
        <v>1</v>
      </c>
      <c r="D7" s="191">
        <v>1</v>
      </c>
      <c r="E7" s="189"/>
      <c r="F7" s="189"/>
    </row>
    <row r="8" spans="1:6" ht="15.75">
      <c r="A8" s="190">
        <v>5370001.0199999996</v>
      </c>
      <c r="B8" s="190">
        <v>5370001.0199999996</v>
      </c>
      <c r="C8" s="191">
        <v>1</v>
      </c>
      <c r="D8" s="191">
        <v>1</v>
      </c>
      <c r="E8" s="189"/>
      <c r="F8" s="189"/>
    </row>
    <row r="9" spans="1:6" ht="15.75">
      <c r="A9" s="190">
        <v>5370001.04</v>
      </c>
      <c r="B9" s="190">
        <v>5370001.04</v>
      </c>
      <c r="C9" s="191">
        <v>1</v>
      </c>
      <c r="D9" s="191">
        <v>1</v>
      </c>
      <c r="E9" s="189"/>
      <c r="F9" s="189"/>
    </row>
    <row r="10" spans="1:6" ht="15.75">
      <c r="A10" s="190">
        <v>5370001.0499999998</v>
      </c>
      <c r="B10" s="190">
        <v>5370001.0499999998</v>
      </c>
      <c r="C10" s="191">
        <v>1</v>
      </c>
      <c r="D10" s="191">
        <v>1</v>
      </c>
      <c r="E10" s="189"/>
      <c r="F10" s="189"/>
    </row>
    <row r="11" spans="1:6" ht="15.75">
      <c r="A11" s="190">
        <v>5370001.0599999996</v>
      </c>
      <c r="B11" s="190">
        <v>5370001.0599999996</v>
      </c>
      <c r="C11" s="191">
        <v>1</v>
      </c>
      <c r="D11" s="191">
        <v>1</v>
      </c>
      <c r="E11" s="189"/>
      <c r="F11" s="189"/>
    </row>
    <row r="12" spans="1:6" ht="15.75">
      <c r="A12" s="190">
        <v>5370001.0700000003</v>
      </c>
      <c r="B12" s="190">
        <v>5370001.0700000003</v>
      </c>
      <c r="C12" s="191">
        <v>1</v>
      </c>
      <c r="D12" s="191">
        <v>1</v>
      </c>
      <c r="E12" s="189"/>
      <c r="F12" s="189"/>
    </row>
    <row r="13" spans="1:6" ht="15.75">
      <c r="A13" s="190">
        <v>5370001.0800000001</v>
      </c>
      <c r="B13" s="190">
        <v>5370001.0800000001</v>
      </c>
      <c r="C13" s="191">
        <v>1</v>
      </c>
      <c r="D13" s="191">
        <v>1</v>
      </c>
      <c r="E13" s="189"/>
      <c r="F13" s="189"/>
    </row>
    <row r="14" spans="1:6" ht="15.75">
      <c r="A14" s="190">
        <v>5370001.0899999999</v>
      </c>
      <c r="B14" s="190">
        <v>5370001.0899999999</v>
      </c>
      <c r="C14" s="191">
        <v>1</v>
      </c>
      <c r="D14" s="191">
        <v>1</v>
      </c>
      <c r="E14" s="189"/>
      <c r="F14" s="189"/>
    </row>
    <row r="15" spans="1:6" ht="15.75">
      <c r="A15" s="190">
        <v>5370002.0099999998</v>
      </c>
      <c r="B15" s="190">
        <v>5370002.0099999998</v>
      </c>
      <c r="C15" s="191">
        <v>1</v>
      </c>
      <c r="D15" s="191">
        <v>1</v>
      </c>
      <c r="E15" s="189"/>
      <c r="F15" s="189"/>
    </row>
    <row r="16" spans="1:6" ht="15.75">
      <c r="A16" s="190">
        <v>5370002.0300000003</v>
      </c>
      <c r="B16" s="190">
        <v>5370002.0300000003</v>
      </c>
      <c r="C16" s="191">
        <v>1</v>
      </c>
      <c r="D16" s="191">
        <v>1</v>
      </c>
      <c r="E16" s="189"/>
      <c r="F16" s="189"/>
    </row>
    <row r="17" spans="1:6" ht="15.75">
      <c r="A17" s="190">
        <v>5370002.04</v>
      </c>
      <c r="B17" s="190">
        <v>5370002.04</v>
      </c>
      <c r="C17" s="191">
        <v>1</v>
      </c>
      <c r="D17" s="191">
        <v>1</v>
      </c>
      <c r="E17" s="189"/>
      <c r="F17" s="189"/>
    </row>
    <row r="18" spans="1:6" ht="15.75">
      <c r="A18" s="190">
        <v>5370002.0599999996</v>
      </c>
      <c r="B18" s="190">
        <v>5370002.0599999996</v>
      </c>
      <c r="C18" s="191">
        <v>1</v>
      </c>
      <c r="D18" s="191">
        <v>1</v>
      </c>
      <c r="E18" s="189"/>
      <c r="F18" s="189"/>
    </row>
    <row r="19" spans="1:6" ht="15.75">
      <c r="A19" s="190">
        <v>5370002.0499999998</v>
      </c>
      <c r="B19" s="190">
        <v>5370002.0700000003</v>
      </c>
      <c r="C19" s="191">
        <v>0.68052250000000003</v>
      </c>
      <c r="D19" s="191">
        <v>0.70755694999999996</v>
      </c>
      <c r="E19" s="189"/>
      <c r="F19" s="189"/>
    </row>
    <row r="20" spans="1:6" ht="15.75">
      <c r="A20" s="190">
        <v>5370002.0499999998</v>
      </c>
      <c r="B20" s="190">
        <v>5370002.0800000001</v>
      </c>
      <c r="C20" s="191">
        <v>0.31947750000000003</v>
      </c>
      <c r="D20" s="191">
        <v>0.29244304999999998</v>
      </c>
      <c r="E20" s="189"/>
      <c r="F20" s="189"/>
    </row>
    <row r="21" spans="1:6" ht="15.75" customHeight="1">
      <c r="A21" s="190">
        <v>5370003.0099999998</v>
      </c>
      <c r="B21" s="190">
        <v>5370003.0099999998</v>
      </c>
      <c r="C21" s="191">
        <v>1</v>
      </c>
      <c r="D21" s="191">
        <v>1</v>
      </c>
      <c r="E21" s="189"/>
      <c r="F21" s="189"/>
    </row>
    <row r="22" spans="1:6" ht="15.75" customHeight="1">
      <c r="A22" s="190">
        <v>5370003.0199999996</v>
      </c>
      <c r="B22" s="190">
        <v>5370003.0199999996</v>
      </c>
      <c r="C22" s="191">
        <v>1</v>
      </c>
      <c r="D22" s="191">
        <v>1</v>
      </c>
      <c r="E22" s="189"/>
      <c r="F22" s="189"/>
    </row>
    <row r="23" spans="1:6" ht="15.75" customHeight="1">
      <c r="A23" s="190">
        <v>5370003.0300000003</v>
      </c>
      <c r="B23" s="190">
        <v>5370003.0300000003</v>
      </c>
      <c r="C23" s="191">
        <v>1</v>
      </c>
      <c r="D23" s="191">
        <v>1</v>
      </c>
      <c r="E23" s="189"/>
      <c r="F23" s="189"/>
    </row>
    <row r="24" spans="1:6" ht="15.75" customHeight="1">
      <c r="A24" s="190">
        <v>5370003.04</v>
      </c>
      <c r="B24" s="190">
        <v>5370003.04</v>
      </c>
      <c r="C24" s="191">
        <v>1</v>
      </c>
      <c r="D24" s="191">
        <v>1</v>
      </c>
      <c r="E24" s="189"/>
      <c r="F24" s="189"/>
    </row>
    <row r="25" spans="1:6" ht="15.75" customHeight="1">
      <c r="A25" s="190">
        <v>5370004.0099999998</v>
      </c>
      <c r="B25" s="190">
        <v>5370004.0099999998</v>
      </c>
      <c r="C25" s="191">
        <v>1</v>
      </c>
      <c r="D25" s="191">
        <v>1</v>
      </c>
      <c r="E25" s="189"/>
      <c r="F25" s="189"/>
    </row>
    <row r="26" spans="1:6" ht="15.75" customHeight="1">
      <c r="A26" s="190">
        <v>5370004.0199999996</v>
      </c>
      <c r="B26" s="190">
        <v>5370004.0199999996</v>
      </c>
      <c r="C26" s="191">
        <v>1</v>
      </c>
      <c r="D26" s="191">
        <v>1</v>
      </c>
      <c r="E26" s="189"/>
      <c r="F26" s="189"/>
    </row>
    <row r="27" spans="1:6" ht="15.75" customHeight="1">
      <c r="A27" s="190">
        <v>5370005.0099999998</v>
      </c>
      <c r="B27" s="190">
        <v>5370005.0099999998</v>
      </c>
      <c r="C27" s="191">
        <v>1</v>
      </c>
      <c r="D27" s="191">
        <v>1</v>
      </c>
      <c r="E27" s="189"/>
      <c r="F27" s="189"/>
    </row>
    <row r="28" spans="1:6" ht="15.75" customHeight="1">
      <c r="A28" s="190">
        <v>5370005.0199999996</v>
      </c>
      <c r="B28" s="190">
        <v>5370005.0199999996</v>
      </c>
      <c r="C28" s="191">
        <v>1</v>
      </c>
      <c r="D28" s="191">
        <v>1</v>
      </c>
      <c r="E28" s="189"/>
      <c r="F28" s="189"/>
    </row>
    <row r="29" spans="1:6" ht="15.75" customHeight="1">
      <c r="A29" s="190">
        <v>5370005.0300000003</v>
      </c>
      <c r="B29" s="190">
        <v>5370005.0300000003</v>
      </c>
      <c r="C29" s="191">
        <v>1</v>
      </c>
      <c r="D29" s="191">
        <v>1</v>
      </c>
      <c r="E29" s="189"/>
      <c r="F29" s="189"/>
    </row>
    <row r="30" spans="1:6" ht="15.75" customHeight="1">
      <c r="A30" s="190">
        <v>5370006</v>
      </c>
      <c r="B30" s="190">
        <v>5370006</v>
      </c>
      <c r="C30" s="191">
        <v>1</v>
      </c>
      <c r="D30" s="191">
        <v>1</v>
      </c>
      <c r="E30" s="189"/>
      <c r="F30" s="189"/>
    </row>
    <row r="31" spans="1:6" ht="15.75" customHeight="1">
      <c r="A31" s="190">
        <v>5370007</v>
      </c>
      <c r="B31" s="190">
        <v>5370007</v>
      </c>
      <c r="C31" s="191">
        <v>1</v>
      </c>
      <c r="D31" s="191">
        <v>1</v>
      </c>
      <c r="E31" s="189"/>
      <c r="F31" s="189"/>
    </row>
    <row r="32" spans="1:6" ht="15.75" customHeight="1">
      <c r="A32" s="190">
        <v>5370008</v>
      </c>
      <c r="B32" s="190">
        <v>5370008</v>
      </c>
      <c r="C32" s="191">
        <v>1</v>
      </c>
      <c r="D32" s="191">
        <v>1</v>
      </c>
      <c r="E32" s="189"/>
      <c r="F32" s="189"/>
    </row>
    <row r="33" spans="1:6" ht="15.75" customHeight="1">
      <c r="A33" s="190">
        <v>5370009</v>
      </c>
      <c r="B33" s="190">
        <v>5370009</v>
      </c>
      <c r="C33" s="191">
        <v>1</v>
      </c>
      <c r="D33" s="191">
        <v>1</v>
      </c>
      <c r="E33" s="189"/>
      <c r="F33" s="189"/>
    </row>
    <row r="34" spans="1:6" ht="15.75" customHeight="1">
      <c r="A34" s="190">
        <v>5370010</v>
      </c>
      <c r="B34" s="190">
        <v>5370010</v>
      </c>
      <c r="C34" s="191">
        <v>1</v>
      </c>
      <c r="D34" s="191">
        <v>1</v>
      </c>
      <c r="E34" s="189"/>
      <c r="F34" s="189"/>
    </row>
    <row r="35" spans="1:6" ht="15.75" customHeight="1">
      <c r="A35" s="190">
        <v>5370011</v>
      </c>
      <c r="B35" s="190">
        <v>5370011</v>
      </c>
      <c r="C35" s="191">
        <v>1</v>
      </c>
      <c r="D35" s="191">
        <v>1</v>
      </c>
      <c r="E35" s="189"/>
      <c r="F35" s="189"/>
    </row>
    <row r="36" spans="1:6" ht="15.75" customHeight="1">
      <c r="A36" s="190">
        <v>5370012</v>
      </c>
      <c r="B36" s="190">
        <v>5370012</v>
      </c>
      <c r="C36" s="191">
        <v>1</v>
      </c>
      <c r="D36" s="191">
        <v>1</v>
      </c>
      <c r="E36" s="189"/>
      <c r="F36" s="189"/>
    </row>
    <row r="37" spans="1:6" ht="15.75" customHeight="1">
      <c r="A37" s="190">
        <v>5370013</v>
      </c>
      <c r="B37" s="190">
        <v>5370013</v>
      </c>
      <c r="C37" s="191">
        <v>1</v>
      </c>
      <c r="D37" s="191">
        <v>1</v>
      </c>
      <c r="E37" s="189"/>
      <c r="F37" s="189"/>
    </row>
    <row r="38" spans="1:6" ht="15.75" customHeight="1">
      <c r="A38" s="190">
        <v>5370014</v>
      </c>
      <c r="B38" s="190">
        <v>5370014</v>
      </c>
      <c r="C38" s="191">
        <v>1</v>
      </c>
      <c r="D38" s="191">
        <v>1</v>
      </c>
      <c r="E38" s="189"/>
      <c r="F38" s="189"/>
    </row>
    <row r="39" spans="1:6" ht="15.75" customHeight="1">
      <c r="A39" s="190">
        <v>5370015</v>
      </c>
      <c r="B39" s="190">
        <v>5370015</v>
      </c>
      <c r="C39" s="191">
        <v>1</v>
      </c>
      <c r="D39" s="191">
        <v>1</v>
      </c>
      <c r="E39" s="189"/>
      <c r="F39" s="189"/>
    </row>
    <row r="40" spans="1:6" ht="15.75" customHeight="1">
      <c r="A40" s="190">
        <v>5370016</v>
      </c>
      <c r="B40" s="190">
        <v>5370016</v>
      </c>
      <c r="C40" s="191">
        <v>1</v>
      </c>
      <c r="D40" s="191">
        <v>1</v>
      </c>
      <c r="E40" s="189"/>
      <c r="F40" s="189"/>
    </row>
    <row r="41" spans="1:6" ht="15.75" customHeight="1">
      <c r="A41" s="190">
        <v>5370017</v>
      </c>
      <c r="B41" s="190">
        <v>5370017</v>
      </c>
      <c r="C41" s="191">
        <v>1</v>
      </c>
      <c r="D41" s="191">
        <v>1</v>
      </c>
      <c r="E41" s="189"/>
      <c r="F41" s="189"/>
    </row>
    <row r="42" spans="1:6" ht="15.75" customHeight="1">
      <c r="A42" s="190">
        <v>5370018</v>
      </c>
      <c r="B42" s="190">
        <v>5370018</v>
      </c>
      <c r="C42" s="191">
        <v>1</v>
      </c>
      <c r="D42" s="191">
        <v>1</v>
      </c>
      <c r="E42" s="189"/>
      <c r="F42" s="189"/>
    </row>
    <row r="43" spans="1:6" ht="15.75" customHeight="1">
      <c r="A43" s="190">
        <v>5370019</v>
      </c>
      <c r="B43" s="190">
        <v>5370019</v>
      </c>
      <c r="C43" s="191">
        <v>1</v>
      </c>
      <c r="D43" s="191">
        <v>1</v>
      </c>
      <c r="E43" s="189"/>
      <c r="F43" s="189"/>
    </row>
    <row r="44" spans="1:6" ht="15.75" customHeight="1">
      <c r="A44" s="190">
        <v>5370020</v>
      </c>
      <c r="B44" s="190">
        <v>5370020</v>
      </c>
      <c r="C44" s="191">
        <v>1</v>
      </c>
      <c r="D44" s="191">
        <v>1</v>
      </c>
      <c r="E44" s="189"/>
      <c r="F44" s="189"/>
    </row>
    <row r="45" spans="1:6" ht="15.75" customHeight="1">
      <c r="A45" s="190">
        <v>5370021</v>
      </c>
      <c r="B45" s="190">
        <v>5370021</v>
      </c>
      <c r="C45" s="191">
        <v>1</v>
      </c>
      <c r="D45" s="191">
        <v>1</v>
      </c>
      <c r="E45" s="189"/>
      <c r="F45" s="189"/>
    </row>
    <row r="46" spans="1:6" ht="15.75" customHeight="1">
      <c r="A46" s="190">
        <v>5370022</v>
      </c>
      <c r="B46" s="190">
        <v>5370022</v>
      </c>
      <c r="C46" s="191">
        <v>1</v>
      </c>
      <c r="D46" s="191">
        <v>1</v>
      </c>
      <c r="E46" s="189"/>
      <c r="F46" s="189"/>
    </row>
    <row r="47" spans="1:6" ht="15.75" customHeight="1">
      <c r="A47" s="190">
        <v>5370023</v>
      </c>
      <c r="B47" s="190">
        <v>5370023</v>
      </c>
      <c r="C47" s="191">
        <v>1</v>
      </c>
      <c r="D47" s="191">
        <v>1</v>
      </c>
      <c r="E47" s="189"/>
      <c r="F47" s="189"/>
    </row>
    <row r="48" spans="1:6" ht="15.75" customHeight="1">
      <c r="A48" s="190">
        <v>5370024</v>
      </c>
      <c r="B48" s="190">
        <v>5370024</v>
      </c>
      <c r="C48" s="191">
        <v>1</v>
      </c>
      <c r="D48" s="191">
        <v>1</v>
      </c>
      <c r="E48" s="189"/>
      <c r="F48" s="189"/>
    </row>
    <row r="49" spans="1:6" ht="15.75" customHeight="1">
      <c r="A49" s="190">
        <v>5370025</v>
      </c>
      <c r="B49" s="190">
        <v>5370025</v>
      </c>
      <c r="C49" s="191">
        <v>1</v>
      </c>
      <c r="D49" s="191">
        <v>1</v>
      </c>
      <c r="E49" s="189"/>
      <c r="F49" s="189"/>
    </row>
    <row r="50" spans="1:6" ht="15.75" customHeight="1">
      <c r="A50" s="190">
        <v>5370026.0099999998</v>
      </c>
      <c r="B50" s="190">
        <v>5370026.0099999998</v>
      </c>
      <c r="C50" s="191">
        <v>1</v>
      </c>
      <c r="D50" s="191">
        <v>1</v>
      </c>
      <c r="E50" s="189"/>
      <c r="F50" s="189"/>
    </row>
    <row r="51" spans="1:6" ht="15.75" customHeight="1">
      <c r="A51" s="190">
        <v>5370026.0199999996</v>
      </c>
      <c r="B51" s="190">
        <v>5370026.0199999996</v>
      </c>
      <c r="C51" s="191">
        <v>1</v>
      </c>
      <c r="D51" s="191">
        <v>1</v>
      </c>
      <c r="E51" s="189"/>
      <c r="F51" s="189"/>
    </row>
    <row r="52" spans="1:6" ht="15.75" customHeight="1">
      <c r="A52" s="190">
        <v>5370026.0300000003</v>
      </c>
      <c r="B52" s="190">
        <v>5370026.0300000003</v>
      </c>
      <c r="C52" s="191">
        <v>1</v>
      </c>
      <c r="D52" s="191">
        <v>1</v>
      </c>
      <c r="E52" s="189"/>
      <c r="F52" s="189"/>
    </row>
    <row r="53" spans="1:6" ht="15.75" customHeight="1">
      <c r="A53" s="190">
        <v>5370026.04</v>
      </c>
      <c r="B53" s="190">
        <v>5370026.04</v>
      </c>
      <c r="C53" s="191">
        <v>1</v>
      </c>
      <c r="D53" s="191">
        <v>1</v>
      </c>
      <c r="E53" s="189"/>
      <c r="F53" s="189"/>
    </row>
    <row r="54" spans="1:6" ht="15.75" customHeight="1">
      <c r="A54" s="190">
        <v>5370026.0499999998</v>
      </c>
      <c r="B54" s="190">
        <v>5370026.0499999998</v>
      </c>
      <c r="C54" s="191">
        <v>1</v>
      </c>
      <c r="D54" s="191">
        <v>1</v>
      </c>
      <c r="E54" s="189"/>
      <c r="F54" s="189"/>
    </row>
    <row r="55" spans="1:6" ht="15.75" customHeight="1">
      <c r="A55" s="190">
        <v>5370026.0599999996</v>
      </c>
      <c r="B55" s="190">
        <v>5370026.0599999996</v>
      </c>
      <c r="C55" s="191">
        <v>1</v>
      </c>
      <c r="D55" s="191">
        <v>1</v>
      </c>
      <c r="E55" s="189"/>
      <c r="F55" s="189"/>
    </row>
    <row r="56" spans="1:6" ht="15.75" customHeight="1">
      <c r="A56" s="190">
        <v>5370027</v>
      </c>
      <c r="B56" s="190">
        <v>5370027</v>
      </c>
      <c r="C56" s="191">
        <v>1</v>
      </c>
      <c r="D56" s="191">
        <v>1</v>
      </c>
      <c r="E56" s="189"/>
      <c r="F56" s="189"/>
    </row>
    <row r="57" spans="1:6" ht="15.75" customHeight="1">
      <c r="A57" s="190">
        <v>5370028</v>
      </c>
      <c r="B57" s="190">
        <v>5370028</v>
      </c>
      <c r="C57" s="191">
        <v>1</v>
      </c>
      <c r="D57" s="191">
        <v>1</v>
      </c>
      <c r="E57" s="189"/>
      <c r="F57" s="189"/>
    </row>
    <row r="58" spans="1:6" ht="15.75" customHeight="1">
      <c r="A58" s="190">
        <v>5370029</v>
      </c>
      <c r="B58" s="190">
        <v>5370029</v>
      </c>
      <c r="C58" s="191">
        <v>1</v>
      </c>
      <c r="D58" s="191">
        <v>1</v>
      </c>
      <c r="E58" s="189"/>
      <c r="F58" s="189"/>
    </row>
    <row r="59" spans="1:6" ht="15.75" customHeight="1">
      <c r="A59" s="190">
        <v>5370030</v>
      </c>
      <c r="B59" s="190">
        <v>5370030</v>
      </c>
      <c r="C59" s="191">
        <v>1</v>
      </c>
      <c r="D59" s="191">
        <v>1</v>
      </c>
      <c r="E59" s="189"/>
      <c r="F59" s="189"/>
    </row>
    <row r="60" spans="1:6" ht="15.75" customHeight="1">
      <c r="A60" s="190">
        <v>5370031</v>
      </c>
      <c r="B60" s="190">
        <v>5370031</v>
      </c>
      <c r="C60" s="191">
        <v>1</v>
      </c>
      <c r="D60" s="191">
        <v>1</v>
      </c>
      <c r="E60" s="189"/>
      <c r="F60" s="189"/>
    </row>
    <row r="61" spans="1:6" ht="15.75" customHeight="1">
      <c r="A61" s="190">
        <v>5370032</v>
      </c>
      <c r="B61" s="190">
        <v>5370032</v>
      </c>
      <c r="C61" s="191">
        <v>1</v>
      </c>
      <c r="D61" s="191">
        <v>1</v>
      </c>
      <c r="E61" s="189"/>
      <c r="F61" s="189"/>
    </row>
    <row r="62" spans="1:6" ht="15.75" customHeight="1">
      <c r="A62" s="190">
        <v>5370033</v>
      </c>
      <c r="B62" s="190">
        <v>5370033</v>
      </c>
      <c r="C62" s="191">
        <v>1</v>
      </c>
      <c r="D62" s="191">
        <v>1</v>
      </c>
      <c r="E62" s="189"/>
      <c r="F62" s="189"/>
    </row>
    <row r="63" spans="1:6" ht="15.75" customHeight="1">
      <c r="A63" s="190">
        <v>5370034</v>
      </c>
      <c r="B63" s="190">
        <v>5370034</v>
      </c>
      <c r="C63" s="191">
        <v>1</v>
      </c>
      <c r="D63" s="191">
        <v>1</v>
      </c>
      <c r="E63" s="189"/>
      <c r="F63" s="189"/>
    </row>
    <row r="64" spans="1:6" ht="15.75" customHeight="1">
      <c r="A64" s="190">
        <v>5370035</v>
      </c>
      <c r="B64" s="190">
        <v>5370035</v>
      </c>
      <c r="C64" s="191">
        <v>1</v>
      </c>
      <c r="D64" s="191">
        <v>1</v>
      </c>
      <c r="E64" s="189"/>
      <c r="F64" s="189"/>
    </row>
    <row r="65" spans="1:6" ht="15.75" customHeight="1">
      <c r="A65" s="190">
        <v>5370036</v>
      </c>
      <c r="B65" s="190">
        <v>5370036</v>
      </c>
      <c r="C65" s="191">
        <v>1</v>
      </c>
      <c r="D65" s="191">
        <v>1</v>
      </c>
      <c r="E65" s="189"/>
      <c r="F65" s="189"/>
    </row>
    <row r="66" spans="1:6" ht="15.75" customHeight="1">
      <c r="A66" s="190">
        <v>5370037</v>
      </c>
      <c r="B66" s="190">
        <v>5370037</v>
      </c>
      <c r="C66" s="191">
        <v>1</v>
      </c>
      <c r="D66" s="191">
        <v>1</v>
      </c>
      <c r="E66" s="189"/>
      <c r="F66" s="189"/>
    </row>
    <row r="67" spans="1:6" ht="15.75" customHeight="1">
      <c r="A67" s="190">
        <v>5370038</v>
      </c>
      <c r="B67" s="190">
        <v>5370038</v>
      </c>
      <c r="C67" s="191">
        <v>1</v>
      </c>
      <c r="D67" s="191">
        <v>1</v>
      </c>
      <c r="E67" s="189"/>
      <c r="F67" s="189"/>
    </row>
    <row r="68" spans="1:6" ht="15.75" customHeight="1">
      <c r="A68" s="190">
        <v>5370039</v>
      </c>
      <c r="B68" s="190">
        <v>5370039</v>
      </c>
      <c r="C68" s="191">
        <v>1</v>
      </c>
      <c r="D68" s="191">
        <v>1</v>
      </c>
      <c r="E68" s="189"/>
      <c r="F68" s="189"/>
    </row>
    <row r="69" spans="1:6" ht="15.75" customHeight="1">
      <c r="A69" s="190">
        <v>5370040</v>
      </c>
      <c r="B69" s="190">
        <v>5370040</v>
      </c>
      <c r="C69" s="191">
        <v>1</v>
      </c>
      <c r="D69" s="191">
        <v>1</v>
      </c>
      <c r="E69" s="189"/>
      <c r="F69" s="189"/>
    </row>
    <row r="70" spans="1:6" ht="15.75" customHeight="1">
      <c r="A70" s="190">
        <v>5370041</v>
      </c>
      <c r="B70" s="190">
        <v>5370041</v>
      </c>
      <c r="C70" s="191">
        <v>1</v>
      </c>
      <c r="D70" s="191">
        <v>1</v>
      </c>
      <c r="E70" s="189"/>
      <c r="F70" s="189"/>
    </row>
    <row r="71" spans="1:6" ht="15.75" customHeight="1">
      <c r="A71" s="190">
        <v>5370042</v>
      </c>
      <c r="B71" s="190">
        <v>5370042</v>
      </c>
      <c r="C71" s="191">
        <v>1</v>
      </c>
      <c r="D71" s="191">
        <v>1</v>
      </c>
      <c r="E71" s="189"/>
      <c r="F71" s="189"/>
    </row>
    <row r="72" spans="1:6" ht="15.75" customHeight="1">
      <c r="A72" s="190">
        <v>5370043</v>
      </c>
      <c r="B72" s="190">
        <v>5370043</v>
      </c>
      <c r="C72" s="191">
        <v>1</v>
      </c>
      <c r="D72" s="191">
        <v>1</v>
      </c>
      <c r="E72" s="189"/>
      <c r="F72" s="189"/>
    </row>
    <row r="73" spans="1:6" ht="15.75" customHeight="1">
      <c r="A73" s="190">
        <v>5370044</v>
      </c>
      <c r="B73" s="190">
        <v>5370044</v>
      </c>
      <c r="C73" s="191">
        <v>1</v>
      </c>
      <c r="D73" s="191">
        <v>1</v>
      </c>
      <c r="E73" s="189"/>
      <c r="F73" s="189"/>
    </row>
    <row r="74" spans="1:6" ht="15.75" customHeight="1">
      <c r="A74" s="190">
        <v>5370045</v>
      </c>
      <c r="B74" s="190">
        <v>5370045</v>
      </c>
      <c r="C74" s="191">
        <v>1</v>
      </c>
      <c r="D74" s="191">
        <v>1</v>
      </c>
      <c r="E74" s="189"/>
      <c r="F74" s="189"/>
    </row>
    <row r="75" spans="1:6" ht="15.75" customHeight="1">
      <c r="A75" s="190">
        <v>5370046</v>
      </c>
      <c r="B75" s="190">
        <v>5370046</v>
      </c>
      <c r="C75" s="191">
        <v>1</v>
      </c>
      <c r="D75" s="191">
        <v>1</v>
      </c>
      <c r="E75" s="189"/>
      <c r="F75" s="189"/>
    </row>
    <row r="76" spans="1:6" ht="15.75" customHeight="1">
      <c r="A76" s="190">
        <v>5370047</v>
      </c>
      <c r="B76" s="190">
        <v>5370047</v>
      </c>
      <c r="C76" s="191">
        <v>1</v>
      </c>
      <c r="D76" s="191">
        <v>1</v>
      </c>
      <c r="E76" s="189"/>
      <c r="F76" s="189"/>
    </row>
    <row r="77" spans="1:6" ht="15.75" customHeight="1">
      <c r="A77" s="190">
        <v>5370048</v>
      </c>
      <c r="B77" s="190">
        <v>5370048</v>
      </c>
      <c r="C77" s="191">
        <v>1</v>
      </c>
      <c r="D77" s="191">
        <v>1</v>
      </c>
      <c r="E77" s="189"/>
      <c r="F77" s="189"/>
    </row>
    <row r="78" spans="1:6" ht="15.75" customHeight="1">
      <c r="A78" s="190">
        <v>5370049</v>
      </c>
      <c r="B78" s="190">
        <v>5370049</v>
      </c>
      <c r="C78" s="191">
        <v>1</v>
      </c>
      <c r="D78" s="191">
        <v>1</v>
      </c>
      <c r="E78" s="189"/>
      <c r="F78" s="189"/>
    </row>
    <row r="79" spans="1:6" ht="15.75" customHeight="1">
      <c r="A79" s="190">
        <v>5370050</v>
      </c>
      <c r="B79" s="190">
        <v>5370050</v>
      </c>
      <c r="C79" s="191">
        <v>1</v>
      </c>
      <c r="D79" s="191">
        <v>1</v>
      </c>
      <c r="E79" s="189"/>
      <c r="F79" s="189"/>
    </row>
    <row r="80" spans="1:6" ht="15.75" customHeight="1">
      <c r="A80" s="190">
        <v>5370051</v>
      </c>
      <c r="B80" s="190">
        <v>5370051</v>
      </c>
      <c r="C80" s="191">
        <v>1</v>
      </c>
      <c r="D80" s="191">
        <v>1</v>
      </c>
      <c r="E80" s="189"/>
      <c r="F80" s="189"/>
    </row>
    <row r="81" spans="1:6" ht="15.75" customHeight="1">
      <c r="A81" s="190">
        <v>5370052</v>
      </c>
      <c r="B81" s="190">
        <v>5370052</v>
      </c>
      <c r="C81" s="191">
        <v>1</v>
      </c>
      <c r="D81" s="191">
        <v>1</v>
      </c>
      <c r="E81" s="189"/>
      <c r="F81" s="189"/>
    </row>
    <row r="82" spans="1:6" ht="15.75" customHeight="1">
      <c r="A82" s="190">
        <v>5370053</v>
      </c>
      <c r="B82" s="190">
        <v>5370053</v>
      </c>
      <c r="C82" s="191">
        <v>1</v>
      </c>
      <c r="D82" s="191">
        <v>1</v>
      </c>
      <c r="E82" s="189"/>
      <c r="F82" s="189"/>
    </row>
    <row r="83" spans="1:6" ht="15.75" customHeight="1">
      <c r="A83" s="190">
        <v>5370054</v>
      </c>
      <c r="B83" s="190">
        <v>5370054</v>
      </c>
      <c r="C83" s="191">
        <v>1</v>
      </c>
      <c r="D83" s="191">
        <v>1</v>
      </c>
      <c r="E83" s="189"/>
      <c r="F83" s="189"/>
    </row>
    <row r="84" spans="1:6" ht="15.75" customHeight="1">
      <c r="A84" s="190">
        <v>5370055</v>
      </c>
      <c r="B84" s="190">
        <v>5370055</v>
      </c>
      <c r="C84" s="191">
        <v>1</v>
      </c>
      <c r="D84" s="191">
        <v>1</v>
      </c>
      <c r="E84" s="189"/>
      <c r="F84" s="189"/>
    </row>
    <row r="85" spans="1:6" ht="15.75" customHeight="1">
      <c r="A85" s="190">
        <v>5370056</v>
      </c>
      <c r="B85" s="190">
        <v>5370056</v>
      </c>
      <c r="C85" s="191">
        <v>1</v>
      </c>
      <c r="D85" s="191">
        <v>1</v>
      </c>
      <c r="E85" s="189"/>
      <c r="F85" s="189"/>
    </row>
    <row r="86" spans="1:6" ht="15.75" customHeight="1">
      <c r="A86" s="190">
        <v>5370057</v>
      </c>
      <c r="B86" s="190">
        <v>5370057</v>
      </c>
      <c r="C86" s="191">
        <v>1</v>
      </c>
      <c r="D86" s="191">
        <v>1</v>
      </c>
      <c r="E86" s="189"/>
      <c r="F86" s="189"/>
    </row>
    <row r="87" spans="1:6" ht="15.75" customHeight="1">
      <c r="A87" s="190">
        <v>5370058</v>
      </c>
      <c r="B87" s="190">
        <v>5370058</v>
      </c>
      <c r="C87" s="191">
        <v>1</v>
      </c>
      <c r="D87" s="191">
        <v>1</v>
      </c>
      <c r="E87" s="189"/>
      <c r="F87" s="189"/>
    </row>
    <row r="88" spans="1:6" ht="15.75" customHeight="1">
      <c r="A88" s="190">
        <v>5370059</v>
      </c>
      <c r="B88" s="190">
        <v>5370059</v>
      </c>
      <c r="C88" s="191">
        <v>1</v>
      </c>
      <c r="D88" s="191">
        <v>1</v>
      </c>
      <c r="E88" s="189"/>
      <c r="F88" s="189"/>
    </row>
    <row r="89" spans="1:6" ht="15.75" customHeight="1">
      <c r="A89" s="190">
        <v>5370060</v>
      </c>
      <c r="B89" s="190">
        <v>5370060</v>
      </c>
      <c r="C89" s="191">
        <v>1</v>
      </c>
      <c r="D89" s="191">
        <v>1</v>
      </c>
      <c r="E89" s="189"/>
      <c r="F89" s="189"/>
    </row>
    <row r="90" spans="1:6" ht="15.75" customHeight="1">
      <c r="A90" s="190">
        <v>5370061</v>
      </c>
      <c r="B90" s="190">
        <v>5370061</v>
      </c>
      <c r="C90" s="191">
        <v>1</v>
      </c>
      <c r="D90" s="191">
        <v>1</v>
      </c>
      <c r="E90" s="189"/>
      <c r="F90" s="189"/>
    </row>
    <row r="91" spans="1:6" ht="15.75" customHeight="1">
      <c r="A91" s="190">
        <v>5370062</v>
      </c>
      <c r="B91" s="190">
        <v>5370062</v>
      </c>
      <c r="C91" s="191">
        <v>1</v>
      </c>
      <c r="D91" s="191">
        <v>1</v>
      </c>
      <c r="E91" s="189"/>
      <c r="F91" s="189"/>
    </row>
    <row r="92" spans="1:6" ht="15.75" customHeight="1">
      <c r="A92" s="190">
        <v>5370063</v>
      </c>
      <c r="B92" s="190">
        <v>5370063</v>
      </c>
      <c r="C92" s="191">
        <v>1</v>
      </c>
      <c r="D92" s="191">
        <v>1</v>
      </c>
      <c r="E92" s="189"/>
      <c r="F92" s="189"/>
    </row>
    <row r="93" spans="1:6" ht="15.75" customHeight="1">
      <c r="A93" s="190">
        <v>5370064</v>
      </c>
      <c r="B93" s="190">
        <v>5370064</v>
      </c>
      <c r="C93" s="191">
        <v>1</v>
      </c>
      <c r="D93" s="191">
        <v>1</v>
      </c>
      <c r="E93" s="189"/>
      <c r="F93" s="189"/>
    </row>
    <row r="94" spans="1:6" ht="15.75" customHeight="1">
      <c r="A94" s="190">
        <v>5370065</v>
      </c>
      <c r="B94" s="190">
        <v>5370065</v>
      </c>
      <c r="C94" s="191">
        <v>1</v>
      </c>
      <c r="D94" s="191">
        <v>1</v>
      </c>
      <c r="E94" s="189"/>
      <c r="F94" s="189"/>
    </row>
    <row r="95" spans="1:6" ht="15.75" customHeight="1">
      <c r="A95" s="190">
        <v>5370066</v>
      </c>
      <c r="B95" s="190">
        <v>5370066</v>
      </c>
      <c r="C95" s="191">
        <v>1</v>
      </c>
      <c r="D95" s="191">
        <v>1</v>
      </c>
      <c r="E95" s="189"/>
      <c r="F95" s="189"/>
    </row>
    <row r="96" spans="1:6" ht="15.75" customHeight="1">
      <c r="A96" s="190">
        <v>5370067</v>
      </c>
      <c r="B96" s="190">
        <v>5370067</v>
      </c>
      <c r="C96" s="191">
        <v>1</v>
      </c>
      <c r="D96" s="191">
        <v>1</v>
      </c>
      <c r="E96" s="189"/>
      <c r="F96" s="189"/>
    </row>
    <row r="97" spans="1:6" ht="15.75" customHeight="1">
      <c r="A97" s="190">
        <v>5370068</v>
      </c>
      <c r="B97" s="190">
        <v>5370068</v>
      </c>
      <c r="C97" s="191">
        <v>1</v>
      </c>
      <c r="D97" s="191">
        <v>1</v>
      </c>
      <c r="E97" s="189"/>
      <c r="F97" s="189"/>
    </row>
    <row r="98" spans="1:6" ht="15.75" customHeight="1">
      <c r="A98" s="190">
        <v>5370069</v>
      </c>
      <c r="B98" s="190">
        <v>5370069</v>
      </c>
      <c r="C98" s="191">
        <v>1</v>
      </c>
      <c r="D98" s="191">
        <v>1</v>
      </c>
      <c r="E98" s="189"/>
      <c r="F98" s="189"/>
    </row>
    <row r="99" spans="1:6" ht="15.75" customHeight="1">
      <c r="A99" s="190">
        <v>5370070</v>
      </c>
      <c r="B99" s="190">
        <v>5370070</v>
      </c>
      <c r="C99" s="191">
        <v>1</v>
      </c>
      <c r="D99" s="191">
        <v>1</v>
      </c>
      <c r="E99" s="189"/>
      <c r="F99" s="189"/>
    </row>
    <row r="100" spans="1:6" ht="15.75" customHeight="1">
      <c r="A100" s="190">
        <v>5370071</v>
      </c>
      <c r="B100" s="190">
        <v>5370071</v>
      </c>
      <c r="C100" s="191">
        <v>1</v>
      </c>
      <c r="D100" s="191">
        <v>1</v>
      </c>
      <c r="E100" s="189"/>
      <c r="F100" s="189"/>
    </row>
    <row r="101" spans="1:6" ht="15.75" customHeight="1">
      <c r="A101" s="190">
        <v>5370072.0099999998</v>
      </c>
      <c r="B101" s="190">
        <v>5370072.0099999998</v>
      </c>
      <c r="C101" s="191">
        <v>1</v>
      </c>
      <c r="D101" s="191">
        <v>1</v>
      </c>
      <c r="E101" s="189"/>
      <c r="F101" s="189"/>
    </row>
    <row r="102" spans="1:6" ht="15.75" customHeight="1">
      <c r="A102" s="190">
        <v>5370072.0199999996</v>
      </c>
      <c r="B102" s="190">
        <v>5370072.0199999996</v>
      </c>
      <c r="C102" s="191">
        <v>1</v>
      </c>
      <c r="D102" s="191">
        <v>1</v>
      </c>
      <c r="E102" s="189"/>
      <c r="F102" s="189"/>
    </row>
    <row r="103" spans="1:6" ht="15.75" customHeight="1">
      <c r="A103" s="190">
        <v>5370072.0300000003</v>
      </c>
      <c r="B103" s="190">
        <v>5370072.0300000003</v>
      </c>
      <c r="C103" s="191">
        <v>1</v>
      </c>
      <c r="D103" s="191">
        <v>1</v>
      </c>
      <c r="E103" s="189"/>
      <c r="F103" s="189"/>
    </row>
    <row r="104" spans="1:6" ht="15.75" customHeight="1">
      <c r="A104" s="190">
        <v>5370072.04</v>
      </c>
      <c r="B104" s="190">
        <v>5370072.04</v>
      </c>
      <c r="C104" s="191">
        <v>1</v>
      </c>
      <c r="D104" s="191">
        <v>1</v>
      </c>
      <c r="E104" s="189"/>
      <c r="F104" s="189"/>
    </row>
    <row r="105" spans="1:6" ht="15.75" customHeight="1">
      <c r="A105" s="190">
        <v>5370073</v>
      </c>
      <c r="B105" s="190">
        <v>5370073</v>
      </c>
      <c r="C105" s="191">
        <v>1</v>
      </c>
      <c r="D105" s="191">
        <v>1</v>
      </c>
      <c r="E105" s="189"/>
      <c r="F105" s="189"/>
    </row>
    <row r="106" spans="1:6" ht="15.75" customHeight="1">
      <c r="A106" s="190">
        <v>5370080.0099999998</v>
      </c>
      <c r="B106" s="190">
        <v>5370080.0099999998</v>
      </c>
      <c r="C106" s="191">
        <v>1</v>
      </c>
      <c r="D106" s="191">
        <v>1</v>
      </c>
      <c r="E106" s="189"/>
      <c r="F106" s="189"/>
    </row>
    <row r="107" spans="1:6" ht="15.75" customHeight="1">
      <c r="A107" s="190">
        <v>5370080.0300000003</v>
      </c>
      <c r="B107" s="190">
        <v>5370080.0300000003</v>
      </c>
      <c r="C107" s="191">
        <v>1</v>
      </c>
      <c r="D107" s="191">
        <v>1</v>
      </c>
      <c r="E107" s="189"/>
      <c r="F107" s="189"/>
    </row>
    <row r="108" spans="1:6" ht="15.75" customHeight="1">
      <c r="A108" s="190">
        <v>5370080.0499999998</v>
      </c>
      <c r="B108" s="190">
        <v>5370080.0499999998</v>
      </c>
      <c r="C108" s="191">
        <v>1</v>
      </c>
      <c r="D108" s="191">
        <v>1</v>
      </c>
      <c r="E108" s="189"/>
      <c r="F108" s="189"/>
    </row>
    <row r="109" spans="1:6" ht="15.75" customHeight="1">
      <c r="A109" s="190">
        <v>5370080.0599999996</v>
      </c>
      <c r="B109" s="190">
        <v>5370080.0599999996</v>
      </c>
      <c r="C109" s="191">
        <v>1</v>
      </c>
      <c r="D109" s="191">
        <v>1</v>
      </c>
      <c r="E109" s="189"/>
      <c r="F109" s="189"/>
    </row>
    <row r="110" spans="1:6" ht="15.75" customHeight="1">
      <c r="A110" s="190">
        <v>5370080.0700000003</v>
      </c>
      <c r="B110" s="190">
        <v>5370080.0700000003</v>
      </c>
      <c r="C110" s="191">
        <v>1</v>
      </c>
      <c r="D110" s="191">
        <v>1</v>
      </c>
      <c r="E110" s="189"/>
      <c r="F110" s="189"/>
    </row>
    <row r="111" spans="1:6" ht="15.75" customHeight="1">
      <c r="A111" s="190">
        <v>5370081</v>
      </c>
      <c r="B111" s="190">
        <v>5370081</v>
      </c>
      <c r="C111" s="191">
        <v>1</v>
      </c>
      <c r="D111" s="191">
        <v>1</v>
      </c>
      <c r="E111" s="189"/>
      <c r="F111" s="189"/>
    </row>
    <row r="112" spans="1:6" ht="15.75" customHeight="1">
      <c r="A112" s="190">
        <v>5370082</v>
      </c>
      <c r="B112" s="190">
        <v>5370082</v>
      </c>
      <c r="C112" s="191">
        <v>1</v>
      </c>
      <c r="D112" s="191">
        <v>1</v>
      </c>
      <c r="E112" s="189"/>
      <c r="F112" s="189"/>
    </row>
    <row r="113" spans="1:6" ht="15.75" customHeight="1">
      <c r="A113" s="190">
        <v>5370083</v>
      </c>
      <c r="B113" s="190">
        <v>5370083</v>
      </c>
      <c r="C113" s="191">
        <v>1</v>
      </c>
      <c r="D113" s="191">
        <v>1</v>
      </c>
      <c r="E113" s="189"/>
      <c r="F113" s="189"/>
    </row>
    <row r="114" spans="1:6" ht="15.75" customHeight="1">
      <c r="A114" s="190">
        <v>5370084.0099999998</v>
      </c>
      <c r="B114" s="190">
        <v>5370084.0099999998</v>
      </c>
      <c r="C114" s="191">
        <v>1</v>
      </c>
      <c r="D114" s="191">
        <v>1</v>
      </c>
      <c r="E114" s="189"/>
      <c r="F114" s="189"/>
    </row>
    <row r="115" spans="1:6" ht="15.75" customHeight="1">
      <c r="A115" s="190">
        <v>5370084.0199999996</v>
      </c>
      <c r="B115" s="190">
        <v>5370084.0199999996</v>
      </c>
      <c r="C115" s="191">
        <v>1</v>
      </c>
      <c r="D115" s="191">
        <v>1</v>
      </c>
      <c r="E115" s="189"/>
      <c r="F115" s="189"/>
    </row>
    <row r="116" spans="1:6" ht="15.75" customHeight="1">
      <c r="A116" s="190">
        <v>5370084.0300000003</v>
      </c>
      <c r="B116" s="190">
        <v>5370084.0300000003</v>
      </c>
      <c r="C116" s="191">
        <v>1</v>
      </c>
      <c r="D116" s="191">
        <v>1</v>
      </c>
      <c r="E116" s="189"/>
      <c r="F116" s="189"/>
    </row>
    <row r="117" spans="1:6" ht="15.75" customHeight="1">
      <c r="A117" s="190">
        <v>5370084.04</v>
      </c>
      <c r="B117" s="190">
        <v>5370084.04</v>
      </c>
      <c r="C117" s="191">
        <v>1</v>
      </c>
      <c r="D117" s="191">
        <v>1</v>
      </c>
      <c r="E117" s="189"/>
      <c r="F117" s="189"/>
    </row>
    <row r="118" spans="1:6" ht="15.75" customHeight="1">
      <c r="A118" s="190">
        <v>5370084.0499999998</v>
      </c>
      <c r="B118" s="190">
        <v>5370084.0499999998</v>
      </c>
      <c r="C118" s="191">
        <v>1</v>
      </c>
      <c r="D118" s="191">
        <v>1</v>
      </c>
      <c r="E118" s="189"/>
      <c r="F118" s="189"/>
    </row>
    <row r="119" spans="1:6" ht="15.75" customHeight="1">
      <c r="A119" s="190">
        <v>5370085.0099999998</v>
      </c>
      <c r="B119" s="190">
        <v>5370085.0099999998</v>
      </c>
      <c r="C119" s="191">
        <v>1</v>
      </c>
      <c r="D119" s="191">
        <v>1</v>
      </c>
      <c r="E119" s="189"/>
      <c r="F119" s="189"/>
    </row>
    <row r="120" spans="1:6" ht="15.75" customHeight="1">
      <c r="A120" s="190">
        <v>5370085.0199999996</v>
      </c>
      <c r="B120" s="190">
        <v>5370085.0199999996</v>
      </c>
      <c r="C120" s="191">
        <v>1</v>
      </c>
      <c r="D120" s="191">
        <v>1</v>
      </c>
      <c r="E120" s="189"/>
      <c r="F120" s="189"/>
    </row>
    <row r="121" spans="1:6" ht="15.75" customHeight="1">
      <c r="A121" s="190">
        <v>5370085.0300000003</v>
      </c>
      <c r="B121" s="190">
        <v>5370085.0300000003</v>
      </c>
      <c r="C121" s="191">
        <v>1</v>
      </c>
      <c r="D121" s="191">
        <v>1</v>
      </c>
      <c r="E121" s="189"/>
      <c r="F121" s="189"/>
    </row>
    <row r="122" spans="1:6" ht="15.75" customHeight="1">
      <c r="A122" s="190">
        <v>5370086</v>
      </c>
      <c r="B122" s="190">
        <v>5370086.0099999998</v>
      </c>
      <c r="C122" s="191">
        <v>0.43414000000000003</v>
      </c>
      <c r="D122" s="191">
        <v>0.44217920999999999</v>
      </c>
      <c r="E122" s="189"/>
      <c r="F122" s="189"/>
    </row>
    <row r="123" spans="1:6" ht="15.75" customHeight="1">
      <c r="A123" s="190">
        <v>5370086</v>
      </c>
      <c r="B123" s="190">
        <v>5370086.0199999996</v>
      </c>
      <c r="C123" s="191">
        <v>0.56586000000000003</v>
      </c>
      <c r="D123" s="191">
        <v>0.55782078999999996</v>
      </c>
      <c r="E123" s="189"/>
      <c r="F123" s="189"/>
    </row>
    <row r="124" spans="1:6" ht="15.75" customHeight="1">
      <c r="A124" s="190">
        <v>5370100.0099999998</v>
      </c>
      <c r="B124" s="190">
        <v>5370100.0300000003</v>
      </c>
      <c r="C124" s="191">
        <v>0.49050300000000002</v>
      </c>
      <c r="D124" s="191">
        <v>0.45835924</v>
      </c>
      <c r="E124" s="189"/>
      <c r="F124" s="189"/>
    </row>
    <row r="125" spans="1:6" ht="15.75" customHeight="1">
      <c r="A125" s="190">
        <v>5370100.0099999998</v>
      </c>
      <c r="B125" s="190">
        <v>5370100.04</v>
      </c>
      <c r="C125" s="191">
        <v>0.50949699999999998</v>
      </c>
      <c r="D125" s="191">
        <v>0.54164076000000005</v>
      </c>
      <c r="E125" s="189"/>
      <c r="F125" s="189"/>
    </row>
    <row r="126" spans="1:6" ht="15.75" customHeight="1">
      <c r="A126" s="190">
        <v>5370100.0199999996</v>
      </c>
      <c r="B126" s="190">
        <v>5370100.0499999998</v>
      </c>
      <c r="C126" s="191">
        <v>0.58573008999999998</v>
      </c>
      <c r="D126" s="191">
        <v>0.55856463000000001</v>
      </c>
      <c r="E126" s="189"/>
      <c r="F126" s="189"/>
    </row>
    <row r="127" spans="1:6" ht="15.75" customHeight="1">
      <c r="A127" s="190">
        <v>5370100.0199999996</v>
      </c>
      <c r="B127" s="190">
        <v>5370100.0599999996</v>
      </c>
      <c r="C127" s="191">
        <v>0.41426991000000002</v>
      </c>
      <c r="D127" s="191">
        <v>0.44143536999999999</v>
      </c>
      <c r="E127" s="189"/>
      <c r="F127" s="189"/>
    </row>
    <row r="128" spans="1:6" ht="15.75" customHeight="1">
      <c r="A128" s="190">
        <v>5370101.0199999996</v>
      </c>
      <c r="B128" s="190">
        <v>5370101.0199999996</v>
      </c>
      <c r="C128" s="191">
        <v>1</v>
      </c>
      <c r="D128" s="191">
        <v>1</v>
      </c>
      <c r="E128" s="189"/>
      <c r="F128" s="189"/>
    </row>
    <row r="129" spans="1:6" ht="15.75" customHeight="1">
      <c r="A129" s="190">
        <v>5370101.0099999998</v>
      </c>
      <c r="B129" s="190">
        <v>5370101.0300000003</v>
      </c>
      <c r="C129" s="191">
        <v>0.59404172</v>
      </c>
      <c r="D129" s="191">
        <v>0.68028250999999995</v>
      </c>
      <c r="E129" s="189"/>
      <c r="F129" s="189"/>
    </row>
    <row r="130" spans="1:6" ht="15.75" customHeight="1">
      <c r="A130" s="190">
        <v>5370101.0099999998</v>
      </c>
      <c r="B130" s="190">
        <v>5370101.04</v>
      </c>
      <c r="C130" s="191">
        <v>0.40595828</v>
      </c>
      <c r="D130" s="191">
        <v>0.31971748999999999</v>
      </c>
      <c r="E130" s="189"/>
      <c r="F130" s="189"/>
    </row>
    <row r="131" spans="1:6" ht="15.75" customHeight="1">
      <c r="A131" s="190">
        <v>5370120.0199999996</v>
      </c>
      <c r="B131" s="190">
        <v>5370120.0199999996</v>
      </c>
      <c r="C131" s="191">
        <v>1</v>
      </c>
      <c r="D131" s="191">
        <v>1</v>
      </c>
      <c r="E131" s="189"/>
      <c r="F131" s="189"/>
    </row>
    <row r="132" spans="1:6" ht="15.75" customHeight="1">
      <c r="A132" s="190">
        <v>5370120.0300000003</v>
      </c>
      <c r="B132" s="190">
        <v>5370120.0300000003</v>
      </c>
      <c r="C132" s="191">
        <v>1</v>
      </c>
      <c r="D132" s="191">
        <v>1</v>
      </c>
      <c r="E132" s="189"/>
      <c r="F132" s="189"/>
    </row>
    <row r="133" spans="1:6" ht="15.75" customHeight="1">
      <c r="A133" s="190">
        <v>5370120.04</v>
      </c>
      <c r="B133" s="190">
        <v>5370120.04</v>
      </c>
      <c r="C133" s="191">
        <v>1</v>
      </c>
      <c r="D133" s="191">
        <v>1</v>
      </c>
      <c r="E133" s="189"/>
      <c r="F133" s="189"/>
    </row>
    <row r="134" spans="1:6" ht="15.75" customHeight="1">
      <c r="A134" s="190">
        <v>5370121</v>
      </c>
      <c r="B134" s="190">
        <v>5370121</v>
      </c>
      <c r="C134" s="191">
        <v>1</v>
      </c>
      <c r="D134" s="191">
        <v>1</v>
      </c>
      <c r="E134" s="189"/>
      <c r="F134" s="189"/>
    </row>
    <row r="135" spans="1:6" ht="15.75" customHeight="1">
      <c r="A135" s="190">
        <v>5370122.0099999998</v>
      </c>
      <c r="B135" s="190">
        <v>5370122.0099999998</v>
      </c>
      <c r="C135" s="191">
        <v>1</v>
      </c>
      <c r="D135" s="191">
        <v>1</v>
      </c>
      <c r="E135" s="189"/>
      <c r="F135" s="189"/>
    </row>
    <row r="136" spans="1:6" ht="15.75" customHeight="1">
      <c r="A136" s="190">
        <v>5370122.0199999996</v>
      </c>
      <c r="B136" s="190">
        <v>5370122.0199999996</v>
      </c>
      <c r="C136" s="191">
        <v>1</v>
      </c>
      <c r="D136" s="191">
        <v>1</v>
      </c>
      <c r="E136" s="189"/>
      <c r="F136" s="189"/>
    </row>
    <row r="137" spans="1:6" ht="15.75" customHeight="1">
      <c r="A137" s="190">
        <v>5370123</v>
      </c>
      <c r="B137" s="190">
        <v>5370123.0099999998</v>
      </c>
      <c r="C137" s="191">
        <v>0.40733570000000002</v>
      </c>
      <c r="D137" s="191">
        <v>0.39618755</v>
      </c>
      <c r="E137" s="189"/>
      <c r="F137" s="189"/>
    </row>
    <row r="138" spans="1:6" ht="15.75" customHeight="1">
      <c r="A138" s="190">
        <v>5370123</v>
      </c>
      <c r="B138" s="190">
        <v>5370123.0199999996</v>
      </c>
      <c r="C138" s="191">
        <v>0.59266430000000003</v>
      </c>
      <c r="D138" s="191">
        <v>0.60381244999999995</v>
      </c>
      <c r="E138" s="189"/>
      <c r="F138" s="189"/>
    </row>
    <row r="139" spans="1:6" ht="15.75" customHeight="1">
      <c r="A139" s="190">
        <v>5370124</v>
      </c>
      <c r="B139" s="190">
        <v>5370124</v>
      </c>
      <c r="C139" s="191">
        <v>1</v>
      </c>
      <c r="D139" s="191">
        <v>1</v>
      </c>
      <c r="E139" s="189"/>
      <c r="F139" s="189"/>
    </row>
    <row r="140" spans="1:6" ht="15.75" customHeight="1">
      <c r="A140" s="190">
        <v>5370130.0199999996</v>
      </c>
      <c r="B140" s="190">
        <v>5370130.0199999996</v>
      </c>
      <c r="C140" s="191">
        <v>1</v>
      </c>
      <c r="D140" s="191">
        <v>1</v>
      </c>
      <c r="E140" s="189"/>
      <c r="F140" s="189"/>
    </row>
    <row r="141" spans="1:6" ht="15.75" customHeight="1">
      <c r="A141" s="190">
        <v>5370130.0300000003</v>
      </c>
      <c r="B141" s="190">
        <v>5370130.0300000003</v>
      </c>
      <c r="C141" s="191">
        <v>1</v>
      </c>
      <c r="D141" s="191">
        <v>1</v>
      </c>
      <c r="E141" s="189"/>
      <c r="F141" s="189"/>
    </row>
    <row r="142" spans="1:6" ht="15.75" customHeight="1">
      <c r="A142" s="190">
        <v>5370131</v>
      </c>
      <c r="B142" s="190">
        <v>5370131</v>
      </c>
      <c r="C142" s="191">
        <v>1</v>
      </c>
      <c r="D142" s="191">
        <v>1</v>
      </c>
      <c r="E142" s="189"/>
      <c r="F142" s="189"/>
    </row>
    <row r="143" spans="1:6" ht="15.75" customHeight="1">
      <c r="A143" s="190">
        <v>5370132</v>
      </c>
      <c r="B143" s="190">
        <v>5370132</v>
      </c>
      <c r="C143" s="191">
        <v>1</v>
      </c>
      <c r="D143" s="191">
        <v>1</v>
      </c>
      <c r="E143" s="189"/>
      <c r="F143" s="189"/>
    </row>
    <row r="144" spans="1:6" ht="15.75" customHeight="1">
      <c r="A144" s="190">
        <v>5370133.0099999998</v>
      </c>
      <c r="B144" s="190">
        <v>5370133.0099999998</v>
      </c>
      <c r="C144" s="191">
        <v>1</v>
      </c>
      <c r="D144" s="191">
        <v>1</v>
      </c>
      <c r="E144" s="189"/>
      <c r="F144" s="189"/>
    </row>
    <row r="145" spans="1:6" ht="15.75" customHeight="1">
      <c r="A145" s="190">
        <v>5370133.0199999996</v>
      </c>
      <c r="B145" s="190">
        <v>5370133.0199999996</v>
      </c>
      <c r="C145" s="191">
        <v>1</v>
      </c>
      <c r="D145" s="191">
        <v>1</v>
      </c>
      <c r="E145" s="189"/>
      <c r="F145" s="189"/>
    </row>
    <row r="146" spans="1:6" ht="15.75" customHeight="1">
      <c r="A146" s="190">
        <v>5370140.04</v>
      </c>
      <c r="B146" s="190">
        <v>5370140.04</v>
      </c>
      <c r="C146" s="191">
        <v>1</v>
      </c>
      <c r="D146" s="191">
        <v>1</v>
      </c>
      <c r="E146" s="189"/>
      <c r="F146" s="189"/>
    </row>
    <row r="147" spans="1:6" ht="15.75" customHeight="1">
      <c r="A147" s="190">
        <v>5370140.0300000003</v>
      </c>
      <c r="B147" s="190">
        <v>5370140.0499999998</v>
      </c>
      <c r="C147" s="191">
        <v>0.33034429999999998</v>
      </c>
      <c r="D147" s="191">
        <v>0.34921523999999998</v>
      </c>
      <c r="E147" s="189"/>
      <c r="F147" s="189"/>
    </row>
    <row r="148" spans="1:6" ht="15.75" customHeight="1">
      <c r="A148" s="190">
        <v>5370140.0300000003</v>
      </c>
      <c r="B148" s="190">
        <v>5370140.0599999996</v>
      </c>
      <c r="C148" s="191">
        <v>0.66965569999999996</v>
      </c>
      <c r="D148" s="191">
        <v>0.65078475999999996</v>
      </c>
      <c r="E148" s="189"/>
      <c r="F148" s="189"/>
    </row>
    <row r="149" spans="1:6" ht="15.75" customHeight="1">
      <c r="A149" s="190">
        <v>5370140.0199999996</v>
      </c>
      <c r="B149" s="190">
        <v>5370140.0700000003</v>
      </c>
      <c r="C149" s="191">
        <v>0.78532363000000005</v>
      </c>
      <c r="D149" s="191">
        <v>0.79834028000000001</v>
      </c>
      <c r="E149" s="189"/>
      <c r="F149" s="189"/>
    </row>
    <row r="150" spans="1:6" ht="15.75" customHeight="1">
      <c r="A150" s="190">
        <v>5370140.0199999996</v>
      </c>
      <c r="B150" s="190">
        <v>5370140.0800000001</v>
      </c>
      <c r="C150" s="191">
        <v>0.21467637000000001</v>
      </c>
      <c r="D150" s="191">
        <v>0.20165971999999999</v>
      </c>
      <c r="E150" s="189"/>
      <c r="F150" s="189"/>
    </row>
    <row r="151" spans="1:6" ht="15.75" customHeight="1">
      <c r="A151" s="190">
        <v>5370141</v>
      </c>
      <c r="B151" s="190">
        <v>5370141</v>
      </c>
      <c r="C151" s="191">
        <v>1</v>
      </c>
      <c r="D151" s="191">
        <v>1</v>
      </c>
      <c r="E151" s="189"/>
      <c r="F151" s="189"/>
    </row>
    <row r="152" spans="1:6" ht="15.75" customHeight="1">
      <c r="A152" s="190">
        <v>5370142.0099999998</v>
      </c>
      <c r="B152" s="190">
        <v>5370142.0099999998</v>
      </c>
      <c r="C152" s="191">
        <v>1</v>
      </c>
      <c r="D152" s="191">
        <v>1</v>
      </c>
      <c r="E152" s="189"/>
      <c r="F152" s="189"/>
    </row>
    <row r="153" spans="1:6" ht="15.75" customHeight="1">
      <c r="A153" s="190">
        <v>5370142.0199999996</v>
      </c>
      <c r="B153" s="190">
        <v>5370142.0199999996</v>
      </c>
      <c r="C153" s="191">
        <v>1</v>
      </c>
      <c r="D153" s="191">
        <v>1</v>
      </c>
      <c r="E153" s="189"/>
      <c r="F153" s="189"/>
    </row>
    <row r="154" spans="1:6" ht="15.75" customHeight="1">
      <c r="A154" s="190">
        <v>5370143</v>
      </c>
      <c r="B154" s="190">
        <v>5370143</v>
      </c>
      <c r="C154" s="191">
        <v>1</v>
      </c>
      <c r="D154" s="191">
        <v>1</v>
      </c>
      <c r="E154" s="189"/>
      <c r="F154" s="189"/>
    </row>
    <row r="155" spans="1:6" ht="15.75" customHeight="1">
      <c r="A155" s="190">
        <v>5370144.0099999998</v>
      </c>
      <c r="B155" s="190">
        <v>5370144.0099999998</v>
      </c>
      <c r="C155" s="191">
        <v>1</v>
      </c>
      <c r="D155" s="191">
        <v>1</v>
      </c>
      <c r="E155" s="189"/>
      <c r="F155" s="189"/>
    </row>
    <row r="156" spans="1:6" ht="15.75" customHeight="1">
      <c r="A156" s="190">
        <v>5370144.0199999996</v>
      </c>
      <c r="B156" s="190">
        <v>5370144.0199999996</v>
      </c>
      <c r="C156" s="191">
        <v>1</v>
      </c>
      <c r="D156" s="191">
        <v>1</v>
      </c>
      <c r="E156" s="189"/>
      <c r="F156" s="189"/>
    </row>
    <row r="157" spans="1:6" ht="15.75" customHeight="1">
      <c r="A157" s="190">
        <v>5370200</v>
      </c>
      <c r="B157" s="190">
        <v>5370200</v>
      </c>
      <c r="C157" s="191">
        <v>1</v>
      </c>
      <c r="D157" s="191">
        <v>1</v>
      </c>
      <c r="E157" s="189"/>
      <c r="F157" s="189"/>
    </row>
    <row r="158" spans="1:6" ht="15.75" customHeight="1">
      <c r="A158" s="190">
        <v>5370201</v>
      </c>
      <c r="B158" s="190">
        <v>5370201</v>
      </c>
      <c r="C158" s="191">
        <v>1</v>
      </c>
      <c r="D158" s="191">
        <v>1</v>
      </c>
      <c r="E158" s="189"/>
      <c r="F158" s="189"/>
    </row>
    <row r="159" spans="1:6" ht="15.75" customHeight="1">
      <c r="A159" s="190">
        <v>5370202</v>
      </c>
      <c r="B159" s="190">
        <v>5370202</v>
      </c>
      <c r="C159" s="191">
        <v>1</v>
      </c>
      <c r="D159" s="191">
        <v>1</v>
      </c>
      <c r="E159" s="189"/>
      <c r="F159" s="189"/>
    </row>
    <row r="160" spans="1:6" ht="15.75" customHeight="1">
      <c r="A160" s="190">
        <v>5370203</v>
      </c>
      <c r="B160" s="190">
        <v>5370203</v>
      </c>
      <c r="C160" s="191">
        <v>1</v>
      </c>
      <c r="D160" s="191">
        <v>1</v>
      </c>
      <c r="E160" s="189"/>
      <c r="F160" s="189"/>
    </row>
    <row r="161" spans="1:6" ht="15.75" customHeight="1">
      <c r="A161" s="190">
        <v>5370204</v>
      </c>
      <c r="B161" s="190">
        <v>5370204</v>
      </c>
      <c r="C161" s="191">
        <v>1</v>
      </c>
      <c r="D161" s="191">
        <v>1</v>
      </c>
      <c r="E161" s="189"/>
      <c r="F161" s="189"/>
    </row>
    <row r="162" spans="1:6" ht="15.75" customHeight="1">
      <c r="A162" s="190">
        <v>5370205.0099999998</v>
      </c>
      <c r="B162" s="190">
        <v>5370205.0099999998</v>
      </c>
      <c r="C162" s="191">
        <v>1</v>
      </c>
      <c r="D162" s="191">
        <v>1</v>
      </c>
      <c r="E162" s="189"/>
      <c r="F162" s="189"/>
    </row>
    <row r="163" spans="1:6" ht="15.75" customHeight="1">
      <c r="A163" s="190">
        <v>5370205.0199999996</v>
      </c>
      <c r="B163" s="190">
        <v>5370205.0199999996</v>
      </c>
      <c r="C163" s="191">
        <v>1</v>
      </c>
      <c r="D163" s="191">
        <v>1</v>
      </c>
      <c r="E163" s="189"/>
      <c r="F163" s="189"/>
    </row>
    <row r="164" spans="1:6" ht="15.75" customHeight="1">
      <c r="A164" s="190">
        <v>5370206</v>
      </c>
      <c r="B164" s="190">
        <v>5370206</v>
      </c>
      <c r="C164" s="191">
        <v>1</v>
      </c>
      <c r="D164" s="191">
        <v>1</v>
      </c>
      <c r="E164" s="189"/>
      <c r="F164" s="189"/>
    </row>
    <row r="165" spans="1:6" ht="15.75" customHeight="1">
      <c r="A165" s="190">
        <v>5370207.0099999998</v>
      </c>
      <c r="B165" s="190">
        <v>5370207.0099999998</v>
      </c>
      <c r="C165" s="191">
        <v>1</v>
      </c>
      <c r="D165" s="191">
        <v>1</v>
      </c>
      <c r="E165" s="189"/>
      <c r="F165" s="189"/>
    </row>
    <row r="166" spans="1:6" ht="15.75" customHeight="1">
      <c r="A166" s="190">
        <v>5370207.0199999996</v>
      </c>
      <c r="B166" s="190">
        <v>5370207.0199999996</v>
      </c>
      <c r="C166" s="191">
        <v>1</v>
      </c>
      <c r="D166" s="191">
        <v>1</v>
      </c>
      <c r="E166" s="189"/>
      <c r="F166" s="189"/>
    </row>
    <row r="167" spans="1:6" ht="15.75" customHeight="1">
      <c r="A167" s="190">
        <v>5370207.0300000003</v>
      </c>
      <c r="B167" s="190">
        <v>5370207.0300000003</v>
      </c>
      <c r="C167" s="191">
        <v>1</v>
      </c>
      <c r="D167" s="191">
        <v>1</v>
      </c>
      <c r="E167" s="189"/>
      <c r="F167" s="189"/>
    </row>
    <row r="168" spans="1:6" ht="15.75" customHeight="1">
      <c r="A168" s="190">
        <v>5370207.04</v>
      </c>
      <c r="B168" s="190">
        <v>5370207.04</v>
      </c>
      <c r="C168" s="191">
        <v>1</v>
      </c>
      <c r="D168" s="191">
        <v>1</v>
      </c>
      <c r="E168" s="189"/>
      <c r="F168" s="189"/>
    </row>
    <row r="169" spans="1:6" ht="15.75" customHeight="1">
      <c r="A169" s="190">
        <v>5370208</v>
      </c>
      <c r="B169" s="190">
        <v>5370208</v>
      </c>
      <c r="C169" s="191">
        <v>1</v>
      </c>
      <c r="D169" s="191">
        <v>1</v>
      </c>
      <c r="E169" s="189"/>
      <c r="F169" s="189"/>
    </row>
    <row r="170" spans="1:6" ht="15.75" customHeight="1">
      <c r="A170" s="190">
        <v>5370209</v>
      </c>
      <c r="B170" s="190">
        <v>5370209</v>
      </c>
      <c r="C170" s="191">
        <v>1</v>
      </c>
      <c r="D170" s="191">
        <v>1</v>
      </c>
      <c r="E170" s="189"/>
      <c r="F170" s="189"/>
    </row>
    <row r="171" spans="1:6" ht="15.75" customHeight="1">
      <c r="A171" s="190">
        <v>5370210</v>
      </c>
      <c r="B171" s="190">
        <v>5370210</v>
      </c>
      <c r="C171" s="191">
        <v>1</v>
      </c>
      <c r="D171" s="191">
        <v>1</v>
      </c>
      <c r="E171" s="189"/>
      <c r="F171" s="189"/>
    </row>
    <row r="172" spans="1:6" ht="15.75" customHeight="1">
      <c r="A172" s="190">
        <v>5370211</v>
      </c>
      <c r="B172" s="190">
        <v>5370211</v>
      </c>
      <c r="C172" s="191">
        <v>1</v>
      </c>
      <c r="D172" s="191">
        <v>1</v>
      </c>
      <c r="E172" s="189"/>
      <c r="F172" s="189"/>
    </row>
    <row r="173" spans="1:6" ht="15.75" customHeight="1">
      <c r="A173" s="190">
        <v>5370212</v>
      </c>
      <c r="B173" s="190">
        <v>5370212</v>
      </c>
      <c r="C173" s="191">
        <v>1</v>
      </c>
      <c r="D173" s="191">
        <v>1</v>
      </c>
      <c r="E173" s="189"/>
      <c r="F173" s="189"/>
    </row>
    <row r="174" spans="1:6" ht="15.75" customHeight="1">
      <c r="A174" s="190">
        <v>5370213</v>
      </c>
      <c r="B174" s="190">
        <v>5370213</v>
      </c>
      <c r="C174" s="191">
        <v>1</v>
      </c>
      <c r="D174" s="191">
        <v>1</v>
      </c>
      <c r="E174" s="189"/>
      <c r="F174" s="189"/>
    </row>
    <row r="175" spans="1:6" ht="15.75" customHeight="1">
      <c r="A175" s="190">
        <v>5370214</v>
      </c>
      <c r="B175" s="190">
        <v>5370214</v>
      </c>
      <c r="C175" s="191">
        <v>1</v>
      </c>
      <c r="D175" s="191">
        <v>1</v>
      </c>
      <c r="E175" s="189"/>
      <c r="F175" s="189"/>
    </row>
    <row r="176" spans="1:6" ht="15.75" customHeight="1">
      <c r="A176" s="190">
        <v>5370215</v>
      </c>
      <c r="B176" s="190">
        <v>5370215</v>
      </c>
      <c r="C176" s="191">
        <v>1</v>
      </c>
      <c r="D176" s="191">
        <v>1</v>
      </c>
      <c r="E176" s="189"/>
      <c r="F176" s="189"/>
    </row>
    <row r="177" spans="1:6" ht="15.75" customHeight="1">
      <c r="A177" s="190">
        <v>5370216</v>
      </c>
      <c r="B177" s="190">
        <v>5370216</v>
      </c>
      <c r="C177" s="191">
        <v>1</v>
      </c>
      <c r="D177" s="191">
        <v>1</v>
      </c>
      <c r="E177" s="189"/>
      <c r="F177" s="189"/>
    </row>
    <row r="178" spans="1:6" ht="15.75" customHeight="1">
      <c r="A178" s="190">
        <v>5370217.0099999998</v>
      </c>
      <c r="B178" s="190">
        <v>5370217.0099999998</v>
      </c>
      <c r="C178" s="191">
        <v>1</v>
      </c>
      <c r="D178" s="191">
        <v>1</v>
      </c>
      <c r="E178" s="189"/>
      <c r="F178" s="189"/>
    </row>
    <row r="179" spans="1:6" ht="15.75" customHeight="1">
      <c r="A179" s="190">
        <v>5370217.0199999996</v>
      </c>
      <c r="B179" s="190">
        <v>5370217.0199999996</v>
      </c>
      <c r="C179" s="191">
        <v>1</v>
      </c>
      <c r="D179" s="191">
        <v>1</v>
      </c>
      <c r="E179" s="189"/>
      <c r="F179" s="189"/>
    </row>
    <row r="180" spans="1:6" ht="15.75" customHeight="1">
      <c r="A180" s="190">
        <v>5370218</v>
      </c>
      <c r="B180" s="190">
        <v>5370218</v>
      </c>
      <c r="C180" s="191">
        <v>1</v>
      </c>
      <c r="D180" s="191">
        <v>1</v>
      </c>
      <c r="E180" s="189"/>
      <c r="F180" s="189"/>
    </row>
    <row r="181" spans="1:6" ht="15.75" customHeight="1">
      <c r="A181" s="190">
        <v>5370219</v>
      </c>
      <c r="B181" s="190">
        <v>5370219</v>
      </c>
      <c r="C181" s="191">
        <v>1</v>
      </c>
      <c r="D181" s="191">
        <v>1</v>
      </c>
      <c r="E181" s="189"/>
      <c r="F181" s="189"/>
    </row>
    <row r="182" spans="1:6" ht="15.75" customHeight="1">
      <c r="A182" s="190">
        <v>5370220</v>
      </c>
      <c r="B182" s="190">
        <v>5370220</v>
      </c>
      <c r="C182" s="191">
        <v>1</v>
      </c>
      <c r="D182" s="191">
        <v>1</v>
      </c>
      <c r="E182" s="189"/>
      <c r="F182" s="189"/>
    </row>
    <row r="183" spans="1:6" ht="15.75" customHeight="1">
      <c r="A183" s="190">
        <v>5370221</v>
      </c>
      <c r="B183" s="190">
        <v>5370221</v>
      </c>
      <c r="C183" s="191">
        <v>1</v>
      </c>
      <c r="D183" s="191">
        <v>1</v>
      </c>
      <c r="E183" s="189"/>
      <c r="F183" s="189"/>
    </row>
    <row r="184" spans="1:6" ht="15.75" customHeight="1">
      <c r="A184" s="190">
        <v>5370222.0099999998</v>
      </c>
      <c r="B184" s="190">
        <v>5370222.0099999998</v>
      </c>
      <c r="C184" s="191">
        <v>1</v>
      </c>
      <c r="D184" s="191">
        <v>1</v>
      </c>
      <c r="E184" s="189"/>
      <c r="F184" s="189"/>
    </row>
    <row r="185" spans="1:6" ht="15.75" customHeight="1">
      <c r="A185" s="190">
        <v>5370222.0199999996</v>
      </c>
      <c r="B185" s="190">
        <v>5370222.0199999996</v>
      </c>
      <c r="C185" s="191">
        <v>1</v>
      </c>
      <c r="D185" s="191">
        <v>1</v>
      </c>
      <c r="E185" s="189"/>
      <c r="F185" s="189"/>
    </row>
    <row r="186" spans="1:6" ht="15.75" customHeight="1">
      <c r="A186" s="190">
        <v>5370222.0300000003</v>
      </c>
      <c r="B186" s="190">
        <v>5370222.0300000003</v>
      </c>
      <c r="C186" s="191">
        <v>1</v>
      </c>
      <c r="D186" s="191">
        <v>1</v>
      </c>
      <c r="E186" s="189"/>
      <c r="F186" s="189"/>
    </row>
    <row r="187" spans="1:6" ht="15.75" customHeight="1">
      <c r="A187" s="190">
        <v>5370223.0099999998</v>
      </c>
      <c r="B187" s="190">
        <v>5370223.0099999998</v>
      </c>
      <c r="C187" s="191">
        <v>1</v>
      </c>
      <c r="D187" s="191">
        <v>1</v>
      </c>
      <c r="E187" s="189"/>
      <c r="F187" s="189"/>
    </row>
    <row r="188" spans="1:6" ht="15.75" customHeight="1">
      <c r="A188" s="190">
        <v>5370223.0199999996</v>
      </c>
      <c r="B188" s="190">
        <v>5370223.0199999996</v>
      </c>
      <c r="C188" s="191">
        <v>1</v>
      </c>
      <c r="D188" s="191">
        <v>1</v>
      </c>
      <c r="E188" s="189"/>
      <c r="F188" s="189"/>
    </row>
    <row r="189" spans="1:6" ht="15.75" customHeight="1">
      <c r="A189" s="190">
        <v>5370223.0499999998</v>
      </c>
      <c r="B189" s="190">
        <v>5370223.0499999998</v>
      </c>
      <c r="C189" s="191">
        <v>1</v>
      </c>
      <c r="D189" s="191">
        <v>1</v>
      </c>
      <c r="E189" s="189"/>
      <c r="F189" s="189"/>
    </row>
    <row r="190" spans="1:6" ht="15.75" customHeight="1">
      <c r="A190" s="190">
        <v>5370223.0599999996</v>
      </c>
      <c r="B190" s="190">
        <v>5370223.0599999996</v>
      </c>
      <c r="C190" s="191">
        <v>1</v>
      </c>
      <c r="D190" s="191">
        <v>1</v>
      </c>
      <c r="E190" s="189"/>
      <c r="F190" s="189"/>
    </row>
    <row r="191" spans="1:6" ht="15.75" customHeight="1">
      <c r="A191" s="190">
        <v>5370223.0700000003</v>
      </c>
      <c r="B191" s="190">
        <v>5370223.0700000003</v>
      </c>
      <c r="C191" s="191">
        <v>1</v>
      </c>
      <c r="D191" s="191">
        <v>1</v>
      </c>
      <c r="E191" s="189"/>
      <c r="F191" s="189"/>
    </row>
    <row r="192" spans="1:6" ht="15.75" customHeight="1">
      <c r="A192" s="190">
        <v>5370223.0999999996</v>
      </c>
      <c r="B192" s="190">
        <v>5370223.0999999996</v>
      </c>
      <c r="C192" s="191">
        <v>1</v>
      </c>
      <c r="D192" s="191">
        <v>1</v>
      </c>
      <c r="E192" s="189"/>
      <c r="F192" s="189"/>
    </row>
    <row r="193" spans="1:6" ht="15.75" customHeight="1">
      <c r="A193" s="190">
        <v>5370223.1299999999</v>
      </c>
      <c r="B193" s="190">
        <v>5370223.1299999999</v>
      </c>
      <c r="C193" s="191">
        <v>1</v>
      </c>
      <c r="D193" s="191">
        <v>1</v>
      </c>
      <c r="E193" s="189"/>
      <c r="F193" s="189"/>
    </row>
    <row r="194" spans="1:6" ht="15.75" customHeight="1">
      <c r="A194" s="190">
        <v>5370223.1399999997</v>
      </c>
      <c r="B194" s="190">
        <v>5370223.1399999997</v>
      </c>
      <c r="C194" s="191">
        <v>1</v>
      </c>
      <c r="D194" s="191">
        <v>1</v>
      </c>
      <c r="E194" s="189"/>
      <c r="F194" s="189"/>
    </row>
    <row r="195" spans="1:6" ht="15.75" customHeight="1">
      <c r="A195" s="190">
        <v>5370223.1500000004</v>
      </c>
      <c r="B195" s="190">
        <v>5370223.1500000004</v>
      </c>
      <c r="C195" s="191">
        <v>1</v>
      </c>
      <c r="D195" s="191">
        <v>1</v>
      </c>
      <c r="E195" s="189"/>
      <c r="F195" s="189"/>
    </row>
    <row r="196" spans="1:6" ht="15.75" customHeight="1">
      <c r="A196" s="190">
        <v>5370223.1600000001</v>
      </c>
      <c r="B196" s="190">
        <v>5370223.1600000001</v>
      </c>
      <c r="C196" s="191">
        <v>1</v>
      </c>
      <c r="D196" s="191">
        <v>1</v>
      </c>
      <c r="E196" s="189"/>
      <c r="F196" s="189"/>
    </row>
    <row r="197" spans="1:6" ht="15.75" customHeight="1">
      <c r="A197" s="190">
        <v>5370223.0899999999</v>
      </c>
      <c r="B197" s="190">
        <v>5370223.1699999999</v>
      </c>
      <c r="C197" s="191">
        <v>0.40377428999999998</v>
      </c>
      <c r="D197" s="191">
        <v>0.38972265</v>
      </c>
      <c r="E197" s="189"/>
      <c r="F197" s="189"/>
    </row>
    <row r="198" spans="1:6" ht="15.75" customHeight="1">
      <c r="A198" s="190">
        <v>5370223.0899999999</v>
      </c>
      <c r="B198" s="190">
        <v>5370223.1799999997</v>
      </c>
      <c r="C198" s="191">
        <v>0.59622571000000002</v>
      </c>
      <c r="D198" s="191">
        <v>0.61027735000000005</v>
      </c>
      <c r="E198" s="189"/>
      <c r="F198" s="189"/>
    </row>
    <row r="199" spans="1:6" ht="15.75" customHeight="1">
      <c r="A199" s="190">
        <v>5370223.1200000001</v>
      </c>
      <c r="B199" s="190">
        <v>5370223.1900000004</v>
      </c>
      <c r="C199" s="191">
        <v>0.48409381000000001</v>
      </c>
      <c r="D199" s="191">
        <v>0.50230808000000005</v>
      </c>
      <c r="E199" s="189"/>
      <c r="F199" s="189"/>
    </row>
    <row r="200" spans="1:6" ht="15.75" customHeight="1">
      <c r="A200" s="190">
        <v>5370223.1200000001</v>
      </c>
      <c r="B200" s="190">
        <v>5370223.2000000002</v>
      </c>
      <c r="C200" s="191">
        <v>0.51590619000000004</v>
      </c>
      <c r="D200" s="191">
        <v>0.49769192000000001</v>
      </c>
      <c r="E200" s="189"/>
      <c r="F200" s="189"/>
    </row>
    <row r="201" spans="1:6" ht="15.75" customHeight="1">
      <c r="A201" s="190">
        <v>5370224.0199999996</v>
      </c>
      <c r="B201" s="190">
        <v>5370224.0199999996</v>
      </c>
      <c r="C201" s="191">
        <v>1</v>
      </c>
      <c r="D201" s="191">
        <v>1</v>
      </c>
      <c r="E201" s="189"/>
      <c r="F201" s="189"/>
    </row>
    <row r="202" spans="1:6" ht="15.75" customHeight="1">
      <c r="A202" s="190">
        <v>5370224.0099999998</v>
      </c>
      <c r="B202" s="190">
        <v>5370224.0300000003</v>
      </c>
      <c r="C202" s="191">
        <v>0.43179517000000001</v>
      </c>
      <c r="D202" s="191">
        <v>0.40637118</v>
      </c>
      <c r="E202" s="189"/>
      <c r="F202" s="189"/>
    </row>
    <row r="203" spans="1:6" ht="15.75" customHeight="1">
      <c r="A203" s="190">
        <v>5370224.0099999998</v>
      </c>
      <c r="B203" s="190">
        <v>5370224.04</v>
      </c>
      <c r="C203" s="191">
        <v>0.23634611999999999</v>
      </c>
      <c r="D203" s="191">
        <v>0.22770819</v>
      </c>
      <c r="E203" s="189"/>
      <c r="F203" s="189"/>
    </row>
    <row r="204" spans="1:6" ht="15.75" customHeight="1">
      <c r="A204" s="190">
        <v>5370224.0099999998</v>
      </c>
      <c r="B204" s="190">
        <v>5370224.0499999998</v>
      </c>
      <c r="C204" s="191">
        <v>0.33185871</v>
      </c>
      <c r="D204" s="191">
        <v>0.36592063000000002</v>
      </c>
      <c r="E204" s="189"/>
      <c r="F204" s="189"/>
    </row>
    <row r="205" spans="1:6" ht="15.75" customHeight="1">
      <c r="A205" s="190">
        <v>5370300</v>
      </c>
      <c r="B205" s="190">
        <v>5370300</v>
      </c>
      <c r="C205" s="191">
        <v>1</v>
      </c>
      <c r="D205" s="191">
        <v>1</v>
      </c>
      <c r="E205" s="189"/>
      <c r="F205" s="189"/>
    </row>
    <row r="206" spans="1:6" ht="15.75" customHeight="1">
      <c r="A206" s="190">
        <v>5370301</v>
      </c>
      <c r="B206" s="190">
        <v>5370301.0099999998</v>
      </c>
      <c r="C206" s="191">
        <v>0.49578522000000003</v>
      </c>
      <c r="D206" s="191">
        <v>0.51053972999999997</v>
      </c>
      <c r="E206" s="189"/>
      <c r="F206" s="189"/>
    </row>
    <row r="207" spans="1:6" ht="15.75" customHeight="1">
      <c r="A207" s="190">
        <v>5370301</v>
      </c>
      <c r="B207" s="190">
        <v>5370301.0199999996</v>
      </c>
      <c r="C207" s="191">
        <v>0.50421477999999997</v>
      </c>
      <c r="D207" s="191">
        <v>0.48946026999999998</v>
      </c>
      <c r="E207" s="189"/>
      <c r="F207" s="189"/>
    </row>
    <row r="208" spans="1:6" ht="15.75" customHeight="1">
      <c r="A208" s="190">
        <v>5370302</v>
      </c>
      <c r="B208" s="190">
        <v>5370302</v>
      </c>
      <c r="C208" s="191">
        <v>1</v>
      </c>
      <c r="D208" s="191">
        <v>1</v>
      </c>
      <c r="E208" s="189"/>
      <c r="F208" s="189"/>
    </row>
    <row r="209" spans="1:6" ht="15.75" customHeight="1">
      <c r="A209" s="190">
        <v>5370303.0099999998</v>
      </c>
      <c r="B209" s="190">
        <v>5370303.0099999998</v>
      </c>
      <c r="C209" s="191">
        <v>1</v>
      </c>
      <c r="D209" s="191">
        <v>1</v>
      </c>
      <c r="E209" s="189"/>
      <c r="F209" s="189"/>
    </row>
    <row r="210" spans="1:6" ht="15.75" customHeight="1">
      <c r="A210" s="190">
        <v>5370303.0199999996</v>
      </c>
      <c r="B210" s="190">
        <v>5370303.0300000003</v>
      </c>
      <c r="C210" s="191">
        <v>0.51652178999999998</v>
      </c>
      <c r="D210" s="191">
        <v>0.52216510999999999</v>
      </c>
      <c r="E210" s="189"/>
      <c r="F210" s="189"/>
    </row>
    <row r="211" spans="1:6" ht="15.75" customHeight="1">
      <c r="A211" s="190">
        <v>5370303.0199999996</v>
      </c>
      <c r="B211" s="190">
        <v>5370303.04</v>
      </c>
      <c r="C211" s="191">
        <v>0.48347821000000002</v>
      </c>
      <c r="D211" s="191">
        <v>0.47783489000000001</v>
      </c>
      <c r="E211" s="189"/>
      <c r="F211" s="189"/>
    </row>
    <row r="212" spans="1:6" ht="15.75" customHeight="1">
      <c r="A212" s="192"/>
      <c r="B212" s="192"/>
    </row>
    <row r="213" spans="1:6" ht="15.75" customHeight="1">
      <c r="A213" s="192"/>
      <c r="B213" s="192"/>
    </row>
    <row r="214" spans="1:6" ht="15.75" customHeight="1">
      <c r="A214" s="192"/>
      <c r="B214" s="192"/>
    </row>
    <row r="215" spans="1:6" ht="15.75" customHeight="1">
      <c r="A215" s="192"/>
      <c r="B215" s="192"/>
    </row>
    <row r="216" spans="1:6" ht="15.75" customHeight="1">
      <c r="A216" s="192"/>
      <c r="B216" s="192"/>
    </row>
    <row r="217" spans="1:6" ht="15.75" customHeight="1">
      <c r="A217" s="192"/>
      <c r="B217" s="192"/>
    </row>
    <row r="218" spans="1:6" ht="15.75" customHeight="1">
      <c r="A218" s="192"/>
      <c r="B218" s="192"/>
    </row>
    <row r="219" spans="1:6" ht="15.75" customHeight="1">
      <c r="A219" s="192"/>
      <c r="B219" s="192"/>
    </row>
    <row r="220" spans="1:6" ht="15.75" customHeight="1">
      <c r="A220" s="192"/>
      <c r="B220" s="192"/>
    </row>
    <row r="221" spans="1:6" ht="15.75" customHeight="1">
      <c r="A221" s="192"/>
      <c r="B221" s="192"/>
    </row>
    <row r="222" spans="1:6" ht="15.75" customHeight="1">
      <c r="A222" s="192"/>
      <c r="B222" s="192"/>
    </row>
    <row r="223" spans="1:6" ht="15.75" customHeight="1">
      <c r="A223" s="192"/>
      <c r="B223" s="192"/>
    </row>
    <row r="224" spans="1:6" ht="15.75" customHeight="1">
      <c r="A224" s="192"/>
      <c r="B224" s="192"/>
    </row>
    <row r="225" spans="1:2" ht="15.75" customHeight="1">
      <c r="A225" s="192"/>
      <c r="B225" s="192"/>
    </row>
    <row r="226" spans="1:2" ht="15.75" customHeight="1">
      <c r="A226" s="192"/>
      <c r="B226" s="192"/>
    </row>
    <row r="227" spans="1:2" ht="15.75" customHeight="1">
      <c r="A227" s="192"/>
      <c r="B227" s="192"/>
    </row>
    <row r="228" spans="1:2" ht="15.75" customHeight="1">
      <c r="A228" s="192"/>
      <c r="B228" s="192"/>
    </row>
    <row r="229" spans="1:2" ht="15.75" customHeight="1">
      <c r="A229" s="192"/>
      <c r="B229" s="192"/>
    </row>
    <row r="230" spans="1:2" ht="15.75" customHeight="1">
      <c r="A230" s="192"/>
      <c r="B230" s="192"/>
    </row>
    <row r="231" spans="1:2" ht="15.75" customHeight="1">
      <c r="A231" s="192"/>
      <c r="B231" s="192"/>
    </row>
    <row r="232" spans="1:2" ht="15.75" customHeight="1">
      <c r="A232" s="192"/>
      <c r="B232" s="192"/>
    </row>
    <row r="233" spans="1:2" ht="15.75" customHeight="1">
      <c r="A233" s="192"/>
      <c r="B233" s="192"/>
    </row>
    <row r="234" spans="1:2" ht="15.75" customHeight="1">
      <c r="A234" s="192"/>
      <c r="B234" s="192"/>
    </row>
    <row r="235" spans="1:2" ht="15.75" customHeight="1">
      <c r="A235" s="192"/>
      <c r="B235" s="192"/>
    </row>
    <row r="236" spans="1:2" ht="15.75" customHeight="1">
      <c r="A236" s="192"/>
      <c r="B236" s="192"/>
    </row>
    <row r="237" spans="1:2" ht="15.75" customHeight="1">
      <c r="A237" s="192"/>
      <c r="B237" s="192"/>
    </row>
    <row r="238" spans="1:2" ht="15.75" customHeight="1">
      <c r="A238" s="192"/>
      <c r="B238" s="192"/>
    </row>
    <row r="239" spans="1:2" ht="15.75" customHeight="1">
      <c r="A239" s="192"/>
      <c r="B239" s="192"/>
    </row>
    <row r="240" spans="1:2" ht="15.75" customHeight="1">
      <c r="A240" s="192"/>
      <c r="B240" s="192"/>
    </row>
    <row r="241" spans="1:2" ht="15.75" customHeight="1">
      <c r="A241" s="192"/>
      <c r="B241" s="192"/>
    </row>
    <row r="242" spans="1:2" ht="15.75" customHeight="1">
      <c r="A242" s="192"/>
      <c r="B242" s="192"/>
    </row>
    <row r="243" spans="1:2" ht="15.75" customHeight="1">
      <c r="A243" s="192"/>
      <c r="B243" s="192"/>
    </row>
    <row r="244" spans="1:2" ht="15.75" customHeight="1">
      <c r="A244" s="192"/>
      <c r="B244" s="192"/>
    </row>
    <row r="245" spans="1:2" ht="15.75" customHeight="1">
      <c r="A245" s="192"/>
      <c r="B245" s="192"/>
    </row>
    <row r="246" spans="1:2" ht="15.75" customHeight="1">
      <c r="A246" s="192"/>
      <c r="B246" s="192"/>
    </row>
    <row r="247" spans="1:2" ht="15.75" customHeight="1">
      <c r="A247" s="192"/>
      <c r="B247" s="192"/>
    </row>
    <row r="248" spans="1:2" ht="15.75" customHeight="1">
      <c r="A248" s="192"/>
      <c r="B248" s="192"/>
    </row>
    <row r="249" spans="1:2" ht="15.75" customHeight="1">
      <c r="A249" s="192"/>
      <c r="B249" s="192"/>
    </row>
    <row r="250" spans="1:2" ht="15.75" customHeight="1">
      <c r="A250" s="192"/>
      <c r="B250" s="192"/>
    </row>
    <row r="251" spans="1:2" ht="15.75" customHeight="1">
      <c r="A251" s="192"/>
      <c r="B251" s="192"/>
    </row>
    <row r="252" spans="1:2" ht="15.75" customHeight="1">
      <c r="A252" s="192"/>
      <c r="B252" s="192"/>
    </row>
    <row r="253" spans="1:2" ht="15.75" customHeight="1">
      <c r="A253" s="192"/>
      <c r="B253" s="192"/>
    </row>
    <row r="254" spans="1:2" ht="15.75" customHeight="1">
      <c r="A254" s="192"/>
      <c r="B254" s="192"/>
    </row>
    <row r="255" spans="1:2" ht="15.75" customHeight="1">
      <c r="A255" s="192"/>
      <c r="B255" s="192"/>
    </row>
    <row r="256" spans="1:2" ht="15.75" customHeight="1">
      <c r="A256" s="192"/>
      <c r="B256" s="192"/>
    </row>
    <row r="257" spans="1:2" ht="15.75" customHeight="1">
      <c r="A257" s="192"/>
      <c r="B257" s="192"/>
    </row>
    <row r="258" spans="1:2" ht="15.75" customHeight="1">
      <c r="A258" s="192"/>
      <c r="B258" s="192"/>
    </row>
    <row r="259" spans="1:2" ht="15.75" customHeight="1">
      <c r="A259" s="192"/>
      <c r="B259" s="192"/>
    </row>
    <row r="260" spans="1:2" ht="15.75" customHeight="1">
      <c r="A260" s="192"/>
      <c r="B260" s="192"/>
    </row>
    <row r="261" spans="1:2" ht="15.75" customHeight="1">
      <c r="A261" s="192"/>
      <c r="B261" s="192"/>
    </row>
    <row r="262" spans="1:2" ht="15.75" customHeight="1">
      <c r="A262" s="192"/>
      <c r="B262" s="192"/>
    </row>
    <row r="263" spans="1:2" ht="15.75" customHeight="1">
      <c r="A263" s="192"/>
      <c r="B263" s="192"/>
    </row>
    <row r="264" spans="1:2" ht="15.75" customHeight="1">
      <c r="A264" s="192"/>
      <c r="B264" s="192"/>
    </row>
    <row r="265" spans="1:2" ht="15.75" customHeight="1">
      <c r="A265" s="192"/>
      <c r="B265" s="192"/>
    </row>
    <row r="266" spans="1:2" ht="15.75" customHeight="1">
      <c r="A266" s="192"/>
      <c r="B266" s="192"/>
    </row>
    <row r="267" spans="1:2" ht="15.75" customHeight="1">
      <c r="A267" s="192"/>
      <c r="B267" s="192"/>
    </row>
    <row r="268" spans="1:2" ht="15.75" customHeight="1">
      <c r="A268" s="192"/>
      <c r="B268" s="192"/>
    </row>
    <row r="269" spans="1:2" ht="15.75" customHeight="1">
      <c r="A269" s="192"/>
      <c r="B269" s="192"/>
    </row>
    <row r="270" spans="1:2" ht="15.75" customHeight="1">
      <c r="A270" s="192"/>
      <c r="B270" s="192"/>
    </row>
    <row r="271" spans="1:2" ht="15.75" customHeight="1">
      <c r="A271" s="192"/>
      <c r="B271" s="192"/>
    </row>
    <row r="272" spans="1:2" ht="15.75" customHeight="1">
      <c r="A272" s="192"/>
      <c r="B272" s="192"/>
    </row>
    <row r="273" spans="1:2" ht="15.75" customHeight="1">
      <c r="A273" s="192"/>
      <c r="B273" s="192"/>
    </row>
    <row r="274" spans="1:2" ht="15.75" customHeight="1">
      <c r="A274" s="192"/>
      <c r="B274" s="192"/>
    </row>
    <row r="275" spans="1:2" ht="15.75" customHeight="1">
      <c r="A275" s="192"/>
      <c r="B275" s="192"/>
    </row>
    <row r="276" spans="1:2" ht="15.75" customHeight="1">
      <c r="A276" s="192"/>
      <c r="B276" s="192"/>
    </row>
    <row r="277" spans="1:2" ht="15.75" customHeight="1">
      <c r="A277" s="192"/>
      <c r="B277" s="192"/>
    </row>
    <row r="278" spans="1:2" ht="15.75" customHeight="1">
      <c r="A278" s="192"/>
      <c r="B278" s="192"/>
    </row>
    <row r="279" spans="1:2" ht="15.75" customHeight="1">
      <c r="A279" s="192"/>
      <c r="B279" s="192"/>
    </row>
    <row r="280" spans="1:2" ht="15.75" customHeight="1">
      <c r="A280" s="192"/>
      <c r="B280" s="192"/>
    </row>
    <row r="281" spans="1:2" ht="15.75" customHeight="1">
      <c r="A281" s="192"/>
      <c r="B281" s="192"/>
    </row>
    <row r="282" spans="1:2" ht="15.75" customHeight="1">
      <c r="A282" s="192"/>
      <c r="B282" s="192"/>
    </row>
    <row r="283" spans="1:2" ht="15.75" customHeight="1">
      <c r="A283" s="192"/>
      <c r="B283" s="192"/>
    </row>
    <row r="284" spans="1:2" ht="15.75" customHeight="1">
      <c r="A284" s="192"/>
      <c r="B284" s="192"/>
    </row>
    <row r="285" spans="1:2" ht="15.75" customHeight="1">
      <c r="A285" s="192"/>
      <c r="B285" s="192"/>
    </row>
    <row r="286" spans="1:2" ht="15.75" customHeight="1">
      <c r="A286" s="192"/>
      <c r="B286" s="192"/>
    </row>
    <row r="287" spans="1:2" ht="15.75" customHeight="1">
      <c r="A287" s="192"/>
      <c r="B287" s="192"/>
    </row>
    <row r="288" spans="1:2" ht="15.75" customHeight="1">
      <c r="A288" s="192"/>
      <c r="B288" s="192"/>
    </row>
    <row r="289" spans="1:2" ht="15.75" customHeight="1">
      <c r="A289" s="192"/>
      <c r="B289" s="192"/>
    </row>
    <row r="290" spans="1:2" ht="15.75" customHeight="1">
      <c r="A290" s="192"/>
      <c r="B290" s="192"/>
    </row>
    <row r="291" spans="1:2" ht="15.75" customHeight="1">
      <c r="A291" s="192"/>
      <c r="B291" s="192"/>
    </row>
    <row r="292" spans="1:2" ht="15.75" customHeight="1">
      <c r="A292" s="192"/>
      <c r="B292" s="192"/>
    </row>
    <row r="293" spans="1:2" ht="15.75" customHeight="1">
      <c r="A293" s="192"/>
      <c r="B293" s="192"/>
    </row>
    <row r="294" spans="1:2" ht="15.75" customHeight="1">
      <c r="A294" s="192"/>
      <c r="B294" s="192"/>
    </row>
    <row r="295" spans="1:2" ht="15.75" customHeight="1">
      <c r="A295" s="192"/>
      <c r="B295" s="192"/>
    </row>
    <row r="296" spans="1:2" ht="15.75" customHeight="1">
      <c r="A296" s="192"/>
      <c r="B296" s="192"/>
    </row>
    <row r="297" spans="1:2" ht="15.75" customHeight="1">
      <c r="A297" s="192"/>
      <c r="B297" s="192"/>
    </row>
    <row r="298" spans="1:2" ht="15.75" customHeight="1">
      <c r="A298" s="192"/>
      <c r="B298" s="192"/>
    </row>
    <row r="299" spans="1:2" ht="15.75" customHeight="1">
      <c r="A299" s="192"/>
      <c r="B299" s="192"/>
    </row>
    <row r="300" spans="1:2" ht="15.75" customHeight="1">
      <c r="A300" s="192"/>
      <c r="B300" s="192"/>
    </row>
    <row r="301" spans="1:2" ht="15.75" customHeight="1">
      <c r="A301" s="192"/>
      <c r="B301" s="192"/>
    </row>
    <row r="302" spans="1:2" ht="15.75" customHeight="1">
      <c r="A302" s="192"/>
      <c r="B302" s="192"/>
    </row>
    <row r="303" spans="1:2" ht="15.75" customHeight="1">
      <c r="A303" s="192"/>
      <c r="B303" s="192"/>
    </row>
    <row r="304" spans="1:2" ht="15.75" customHeight="1">
      <c r="A304" s="192"/>
      <c r="B304" s="192"/>
    </row>
    <row r="305" spans="1:2" ht="15.75" customHeight="1">
      <c r="A305" s="192"/>
      <c r="B305" s="192"/>
    </row>
    <row r="306" spans="1:2" ht="15.75" customHeight="1">
      <c r="A306" s="192"/>
      <c r="B306" s="192"/>
    </row>
    <row r="307" spans="1:2" ht="15.75" customHeight="1">
      <c r="A307" s="192"/>
      <c r="B307" s="192"/>
    </row>
    <row r="308" spans="1:2" ht="15.75" customHeight="1">
      <c r="A308" s="192"/>
      <c r="B308" s="192"/>
    </row>
    <row r="309" spans="1:2" ht="15.75" customHeight="1">
      <c r="A309" s="192"/>
      <c r="B309" s="192"/>
    </row>
    <row r="310" spans="1:2" ht="15.75" customHeight="1">
      <c r="A310" s="192"/>
      <c r="B310" s="192"/>
    </row>
    <row r="311" spans="1:2" ht="15.75" customHeight="1">
      <c r="A311" s="192"/>
      <c r="B311" s="192"/>
    </row>
    <row r="312" spans="1:2" ht="15.75" customHeight="1">
      <c r="A312" s="192"/>
      <c r="B312" s="192"/>
    </row>
    <row r="313" spans="1:2" ht="15.75" customHeight="1">
      <c r="A313" s="192"/>
      <c r="B313" s="192"/>
    </row>
    <row r="314" spans="1:2" ht="15.75" customHeight="1">
      <c r="A314" s="192"/>
      <c r="B314" s="192"/>
    </row>
    <row r="315" spans="1:2" ht="15.75" customHeight="1">
      <c r="A315" s="192"/>
      <c r="B315" s="192"/>
    </row>
    <row r="316" spans="1:2" ht="15.75" customHeight="1">
      <c r="A316" s="192"/>
      <c r="B316" s="192"/>
    </row>
    <row r="317" spans="1:2" ht="15.75" customHeight="1">
      <c r="A317" s="192"/>
      <c r="B317" s="192"/>
    </row>
    <row r="318" spans="1:2" ht="15.75" customHeight="1">
      <c r="A318" s="192"/>
      <c r="B318" s="192"/>
    </row>
    <row r="319" spans="1:2" ht="15.75" customHeight="1">
      <c r="A319" s="192"/>
      <c r="B319" s="192"/>
    </row>
    <row r="320" spans="1:2" ht="15.75" customHeight="1">
      <c r="A320" s="192"/>
      <c r="B320" s="192"/>
    </row>
    <row r="321" spans="1:2" ht="15.75" customHeight="1">
      <c r="A321" s="192"/>
      <c r="B321" s="192"/>
    </row>
    <row r="322" spans="1:2" ht="15.75" customHeight="1">
      <c r="A322" s="192"/>
      <c r="B322" s="192"/>
    </row>
    <row r="323" spans="1:2" ht="15.75" customHeight="1">
      <c r="A323" s="192"/>
      <c r="B323" s="192"/>
    </row>
    <row r="324" spans="1:2" ht="15.75" customHeight="1">
      <c r="A324" s="192"/>
      <c r="B324" s="192"/>
    </row>
    <row r="325" spans="1:2" ht="15.75" customHeight="1">
      <c r="A325" s="192"/>
      <c r="B325" s="192"/>
    </row>
    <row r="326" spans="1:2" ht="15.75" customHeight="1">
      <c r="A326" s="192"/>
      <c r="B326" s="192"/>
    </row>
    <row r="327" spans="1:2" ht="15.75" customHeight="1">
      <c r="A327" s="192"/>
      <c r="B327" s="192"/>
    </row>
    <row r="328" spans="1:2" ht="15.75" customHeight="1">
      <c r="A328" s="192"/>
      <c r="B328" s="192"/>
    </row>
    <row r="329" spans="1:2" ht="15.75" customHeight="1">
      <c r="A329" s="192"/>
      <c r="B329" s="192"/>
    </row>
    <row r="330" spans="1:2" ht="15.75" customHeight="1">
      <c r="A330" s="192"/>
      <c r="B330" s="192"/>
    </row>
    <row r="331" spans="1:2" ht="15.75" customHeight="1">
      <c r="A331" s="192"/>
      <c r="B331" s="192"/>
    </row>
    <row r="332" spans="1:2" ht="15.75" customHeight="1">
      <c r="A332" s="192"/>
      <c r="B332" s="192"/>
    </row>
    <row r="333" spans="1:2" ht="15.75" customHeight="1">
      <c r="A333" s="192"/>
      <c r="B333" s="192"/>
    </row>
    <row r="334" spans="1:2" ht="15.75" customHeight="1">
      <c r="A334" s="192"/>
      <c r="B334" s="192"/>
    </row>
    <row r="335" spans="1:2" ht="15.75" customHeight="1">
      <c r="A335" s="192"/>
      <c r="B335" s="192"/>
    </row>
    <row r="336" spans="1:2" ht="15.75" customHeight="1">
      <c r="A336" s="192"/>
      <c r="B336" s="192"/>
    </row>
    <row r="337" spans="1:2" ht="15.75" customHeight="1">
      <c r="A337" s="192"/>
      <c r="B337" s="192"/>
    </row>
    <row r="338" spans="1:2" ht="15.75" customHeight="1">
      <c r="A338" s="192"/>
      <c r="B338" s="192"/>
    </row>
    <row r="339" spans="1:2" ht="15.75" customHeight="1">
      <c r="A339" s="192"/>
      <c r="B339" s="192"/>
    </row>
    <row r="340" spans="1:2" ht="15.75" customHeight="1">
      <c r="A340" s="192"/>
      <c r="B340" s="192"/>
    </row>
    <row r="341" spans="1:2" ht="15.75" customHeight="1">
      <c r="A341" s="192"/>
      <c r="B341" s="192"/>
    </row>
    <row r="342" spans="1:2" ht="15.75" customHeight="1">
      <c r="A342" s="192"/>
      <c r="B342" s="192"/>
    </row>
    <row r="343" spans="1:2" ht="15.75" customHeight="1">
      <c r="A343" s="192"/>
      <c r="B343" s="192"/>
    </row>
    <row r="344" spans="1:2" ht="15.75" customHeight="1">
      <c r="A344" s="192"/>
      <c r="B344" s="192"/>
    </row>
    <row r="345" spans="1:2" ht="15.75" customHeight="1">
      <c r="A345" s="192"/>
      <c r="B345" s="192"/>
    </row>
    <row r="346" spans="1:2" ht="15.75" customHeight="1">
      <c r="A346" s="192"/>
      <c r="B346" s="192"/>
    </row>
    <row r="347" spans="1:2" ht="15.75" customHeight="1">
      <c r="A347" s="192"/>
      <c r="B347" s="192"/>
    </row>
    <row r="348" spans="1:2" ht="15.75" customHeight="1">
      <c r="A348" s="192"/>
      <c r="B348" s="192"/>
    </row>
    <row r="349" spans="1:2" ht="15.75" customHeight="1">
      <c r="A349" s="192"/>
      <c r="B349" s="192"/>
    </row>
    <row r="350" spans="1:2" ht="15.75" customHeight="1">
      <c r="A350" s="192"/>
      <c r="B350" s="192"/>
    </row>
    <row r="351" spans="1:2" ht="15.75" customHeight="1">
      <c r="A351" s="192"/>
      <c r="B351" s="192"/>
    </row>
    <row r="352" spans="1:2" ht="15.75" customHeight="1">
      <c r="A352" s="192"/>
      <c r="B352" s="192"/>
    </row>
    <row r="353" spans="1:2" ht="15.75" customHeight="1">
      <c r="A353" s="192"/>
      <c r="B353" s="192"/>
    </row>
    <row r="354" spans="1:2" ht="15.75" customHeight="1">
      <c r="A354" s="192"/>
      <c r="B354" s="192"/>
    </row>
    <row r="355" spans="1:2" ht="15.75" customHeight="1">
      <c r="A355" s="192"/>
      <c r="B355" s="192"/>
    </row>
    <row r="356" spans="1:2" ht="15.75" customHeight="1">
      <c r="A356" s="192"/>
      <c r="B356" s="192"/>
    </row>
    <row r="357" spans="1:2" ht="15.75" customHeight="1">
      <c r="A357" s="192"/>
      <c r="B357" s="192"/>
    </row>
    <row r="358" spans="1:2" ht="15.75" customHeight="1">
      <c r="A358" s="192"/>
      <c r="B358" s="192"/>
    </row>
    <row r="359" spans="1:2" ht="15.75" customHeight="1">
      <c r="A359" s="192"/>
      <c r="B359" s="192"/>
    </row>
    <row r="360" spans="1:2" ht="15.75" customHeight="1">
      <c r="A360" s="192"/>
      <c r="B360" s="192"/>
    </row>
    <row r="361" spans="1:2" ht="15.75" customHeight="1">
      <c r="A361" s="192"/>
      <c r="B361" s="192"/>
    </row>
    <row r="362" spans="1:2" ht="15.75" customHeight="1">
      <c r="A362" s="192"/>
      <c r="B362" s="192"/>
    </row>
    <row r="363" spans="1:2" ht="15.75" customHeight="1">
      <c r="A363" s="192"/>
      <c r="B363" s="192"/>
    </row>
    <row r="364" spans="1:2" ht="15.75" customHeight="1">
      <c r="A364" s="192"/>
      <c r="B364" s="192"/>
    </row>
    <row r="365" spans="1:2" ht="15.75" customHeight="1">
      <c r="A365" s="192"/>
      <c r="B365" s="192"/>
    </row>
    <row r="366" spans="1:2" ht="15.75" customHeight="1">
      <c r="A366" s="192"/>
      <c r="B366" s="192"/>
    </row>
    <row r="367" spans="1:2" ht="15.75" customHeight="1">
      <c r="A367" s="192"/>
      <c r="B367" s="192"/>
    </row>
    <row r="368" spans="1:2" ht="15.75" customHeight="1">
      <c r="A368" s="192"/>
      <c r="B368" s="192"/>
    </row>
    <row r="369" spans="1:2" ht="15.75" customHeight="1">
      <c r="A369" s="192"/>
      <c r="B369" s="192"/>
    </row>
    <row r="370" spans="1:2" ht="15.75" customHeight="1">
      <c r="A370" s="192"/>
      <c r="B370" s="192"/>
    </row>
    <row r="371" spans="1:2" ht="15.75" customHeight="1">
      <c r="A371" s="192"/>
      <c r="B371" s="192"/>
    </row>
    <row r="372" spans="1:2" ht="15.75" customHeight="1">
      <c r="A372" s="192"/>
      <c r="B372" s="192"/>
    </row>
    <row r="373" spans="1:2" ht="15.75" customHeight="1">
      <c r="A373" s="192"/>
      <c r="B373" s="192"/>
    </row>
    <row r="374" spans="1:2" ht="15.75" customHeight="1">
      <c r="A374" s="192"/>
      <c r="B374" s="192"/>
    </row>
    <row r="375" spans="1:2" ht="15.75" customHeight="1">
      <c r="A375" s="192"/>
      <c r="B375" s="192"/>
    </row>
    <row r="376" spans="1:2" ht="15.75" customHeight="1">
      <c r="A376" s="192"/>
      <c r="B376" s="192"/>
    </row>
    <row r="377" spans="1:2" ht="15.75" customHeight="1">
      <c r="A377" s="192"/>
      <c r="B377" s="192"/>
    </row>
    <row r="378" spans="1:2" ht="15.75" customHeight="1">
      <c r="A378" s="192"/>
      <c r="B378" s="192"/>
    </row>
    <row r="379" spans="1:2" ht="15.75" customHeight="1">
      <c r="A379" s="192"/>
      <c r="B379" s="192"/>
    </row>
    <row r="380" spans="1:2" ht="15.75" customHeight="1">
      <c r="A380" s="192"/>
      <c r="B380" s="192"/>
    </row>
    <row r="381" spans="1:2" ht="15.75" customHeight="1">
      <c r="A381" s="192"/>
      <c r="B381" s="192"/>
    </row>
    <row r="382" spans="1:2" ht="15.75" customHeight="1">
      <c r="A382" s="192"/>
      <c r="B382" s="192"/>
    </row>
    <row r="383" spans="1:2" ht="15.75" customHeight="1">
      <c r="A383" s="192"/>
      <c r="B383" s="192"/>
    </row>
    <row r="384" spans="1:2" ht="15.75" customHeight="1">
      <c r="A384" s="192"/>
      <c r="B384" s="192"/>
    </row>
    <row r="385" spans="1:2" ht="15.75" customHeight="1">
      <c r="A385" s="192"/>
      <c r="B385" s="192"/>
    </row>
    <row r="386" spans="1:2" ht="15.75" customHeight="1">
      <c r="A386" s="192"/>
      <c r="B386" s="192"/>
    </row>
    <row r="387" spans="1:2" ht="15.75" customHeight="1">
      <c r="A387" s="192"/>
      <c r="B387" s="192"/>
    </row>
    <row r="388" spans="1:2" ht="15.75" customHeight="1">
      <c r="A388" s="192"/>
      <c r="B388" s="192"/>
    </row>
    <row r="389" spans="1:2" ht="15.75" customHeight="1">
      <c r="A389" s="192"/>
      <c r="B389" s="192"/>
    </row>
    <row r="390" spans="1:2" ht="15.75" customHeight="1">
      <c r="A390" s="192"/>
      <c r="B390" s="192"/>
    </row>
    <row r="391" spans="1:2" ht="15.75" customHeight="1">
      <c r="A391" s="192"/>
      <c r="B391" s="192"/>
    </row>
    <row r="392" spans="1:2" ht="15.75" customHeight="1">
      <c r="A392" s="192"/>
      <c r="B392" s="192"/>
    </row>
    <row r="393" spans="1:2" ht="15.75" customHeight="1">
      <c r="A393" s="192"/>
      <c r="B393" s="192"/>
    </row>
    <row r="394" spans="1:2" ht="15.75" customHeight="1">
      <c r="A394" s="192"/>
      <c r="B394" s="192"/>
    </row>
    <row r="395" spans="1:2" ht="15.75" customHeight="1">
      <c r="A395" s="192"/>
      <c r="B395" s="192"/>
    </row>
    <row r="396" spans="1:2" ht="15.75" customHeight="1">
      <c r="A396" s="192"/>
      <c r="B396" s="192"/>
    </row>
    <row r="397" spans="1:2" ht="15.75" customHeight="1">
      <c r="A397" s="192"/>
      <c r="B397" s="192"/>
    </row>
    <row r="398" spans="1:2" ht="15.75" customHeight="1">
      <c r="A398" s="192"/>
      <c r="B398" s="192"/>
    </row>
    <row r="399" spans="1:2" ht="15.75" customHeight="1">
      <c r="A399" s="192"/>
      <c r="B399" s="192"/>
    </row>
    <row r="400" spans="1:2" ht="15.75" customHeight="1">
      <c r="A400" s="192"/>
      <c r="B400" s="192"/>
    </row>
    <row r="401" spans="1:2" ht="15.75" customHeight="1">
      <c r="A401" s="192"/>
      <c r="B401" s="192"/>
    </row>
    <row r="402" spans="1:2" ht="15.75" customHeight="1">
      <c r="A402" s="192"/>
      <c r="B402" s="192"/>
    </row>
    <row r="403" spans="1:2" ht="15.75" customHeight="1">
      <c r="A403" s="192"/>
      <c r="B403" s="192"/>
    </row>
    <row r="404" spans="1:2" ht="15.75" customHeight="1">
      <c r="A404" s="192"/>
      <c r="B404" s="192"/>
    </row>
    <row r="405" spans="1:2" ht="15.75" customHeight="1">
      <c r="A405" s="192"/>
      <c r="B405" s="192"/>
    </row>
    <row r="406" spans="1:2" ht="15.75" customHeight="1">
      <c r="A406" s="192"/>
      <c r="B406" s="192"/>
    </row>
    <row r="407" spans="1:2" ht="15.75" customHeight="1">
      <c r="A407" s="192"/>
      <c r="B407" s="192"/>
    </row>
    <row r="408" spans="1:2" ht="15.75" customHeight="1">
      <c r="A408" s="192"/>
      <c r="B408" s="192"/>
    </row>
    <row r="409" spans="1:2" ht="15.75" customHeight="1">
      <c r="A409" s="192"/>
      <c r="B409" s="192"/>
    </row>
    <row r="410" spans="1:2" ht="15.75" customHeight="1">
      <c r="A410" s="192"/>
      <c r="B410" s="192"/>
    </row>
    <row r="411" spans="1:2" ht="15.75" customHeight="1">
      <c r="A411" s="192"/>
      <c r="B411" s="192"/>
    </row>
    <row r="412" spans="1:2" ht="15.75" customHeight="1">
      <c r="A412" s="192"/>
      <c r="B412" s="192"/>
    </row>
    <row r="413" spans="1:2" ht="15.75" customHeight="1">
      <c r="A413" s="192"/>
      <c r="B413" s="192"/>
    </row>
    <row r="414" spans="1:2" ht="15.75" customHeight="1">
      <c r="A414" s="192"/>
      <c r="B414" s="192"/>
    </row>
    <row r="415" spans="1:2" ht="15.75" customHeight="1">
      <c r="A415" s="192"/>
      <c r="B415" s="192"/>
    </row>
    <row r="416" spans="1:2" ht="15.75" customHeight="1">
      <c r="A416" s="192"/>
      <c r="B416" s="192"/>
    </row>
    <row r="417" spans="1:2" ht="15.75" customHeight="1">
      <c r="A417" s="192"/>
      <c r="B417" s="192"/>
    </row>
    <row r="418" spans="1:2" ht="15.75" customHeight="1">
      <c r="A418" s="192"/>
      <c r="B418" s="192"/>
    </row>
    <row r="419" spans="1:2" ht="15.75" customHeight="1">
      <c r="A419" s="192"/>
      <c r="B419" s="192"/>
    </row>
    <row r="420" spans="1:2" ht="15.75" customHeight="1">
      <c r="A420" s="192"/>
      <c r="B420" s="192"/>
    </row>
    <row r="421" spans="1:2" ht="15.75" customHeight="1">
      <c r="A421" s="192"/>
      <c r="B421" s="192"/>
    </row>
    <row r="422" spans="1:2" ht="15.75" customHeight="1">
      <c r="A422" s="192"/>
      <c r="B422" s="192"/>
    </row>
    <row r="423" spans="1:2" ht="15.75" customHeight="1">
      <c r="A423" s="192"/>
      <c r="B423" s="192"/>
    </row>
    <row r="424" spans="1:2" ht="15.75" customHeight="1">
      <c r="A424" s="192"/>
      <c r="B424" s="192"/>
    </row>
    <row r="425" spans="1:2" ht="15.75" customHeight="1">
      <c r="A425" s="192"/>
      <c r="B425" s="192"/>
    </row>
    <row r="426" spans="1:2" ht="15.75" customHeight="1">
      <c r="A426" s="192"/>
      <c r="B426" s="192"/>
    </row>
    <row r="427" spans="1:2" ht="15.75" customHeight="1">
      <c r="A427" s="192"/>
      <c r="B427" s="192"/>
    </row>
    <row r="428" spans="1:2" ht="15.75" customHeight="1">
      <c r="A428" s="192"/>
      <c r="B428" s="192"/>
    </row>
    <row r="429" spans="1:2" ht="15.75" customHeight="1">
      <c r="A429" s="192"/>
      <c r="B429" s="192"/>
    </row>
    <row r="430" spans="1:2" ht="15.75" customHeight="1">
      <c r="A430" s="192"/>
      <c r="B430" s="192"/>
    </row>
    <row r="431" spans="1:2" ht="15.75" customHeight="1">
      <c r="A431" s="192"/>
      <c r="B431" s="192"/>
    </row>
    <row r="432" spans="1:2" ht="15.75" customHeight="1">
      <c r="A432" s="192"/>
      <c r="B432" s="192"/>
    </row>
    <row r="433" spans="1:2" ht="15.75" customHeight="1">
      <c r="A433" s="192"/>
      <c r="B433" s="192"/>
    </row>
    <row r="434" spans="1:2" ht="15.75" customHeight="1">
      <c r="A434" s="192"/>
      <c r="B434" s="192"/>
    </row>
    <row r="435" spans="1:2" ht="15.75" customHeight="1">
      <c r="A435" s="192"/>
      <c r="B435" s="192"/>
    </row>
    <row r="436" spans="1:2" ht="15.75" customHeight="1">
      <c r="A436" s="192"/>
      <c r="B436" s="192"/>
    </row>
    <row r="437" spans="1:2" ht="15.75" customHeight="1">
      <c r="A437" s="192"/>
      <c r="B437" s="192"/>
    </row>
    <row r="438" spans="1:2" ht="15.75" customHeight="1">
      <c r="A438" s="192"/>
      <c r="B438" s="192"/>
    </row>
    <row r="439" spans="1:2" ht="15.75" customHeight="1">
      <c r="A439" s="192"/>
      <c r="B439" s="192"/>
    </row>
    <row r="440" spans="1:2" ht="15.75" customHeight="1">
      <c r="A440" s="192"/>
      <c r="B440" s="192"/>
    </row>
    <row r="441" spans="1:2" ht="15.75" customHeight="1">
      <c r="A441" s="192"/>
      <c r="B441" s="192"/>
    </row>
    <row r="442" spans="1:2" ht="15.75" customHeight="1">
      <c r="A442" s="192"/>
      <c r="B442" s="192"/>
    </row>
    <row r="443" spans="1:2" ht="15.75" customHeight="1">
      <c r="A443" s="192"/>
      <c r="B443" s="192"/>
    </row>
    <row r="444" spans="1:2" ht="15.75" customHeight="1">
      <c r="A444" s="192"/>
      <c r="B444" s="192"/>
    </row>
    <row r="445" spans="1:2" ht="15.75" customHeight="1">
      <c r="A445" s="192"/>
      <c r="B445" s="192"/>
    </row>
    <row r="446" spans="1:2" ht="15.75" customHeight="1">
      <c r="A446" s="192"/>
      <c r="B446" s="192"/>
    </row>
    <row r="447" spans="1:2" ht="15.75" customHeight="1">
      <c r="A447" s="192"/>
      <c r="B447" s="192"/>
    </row>
    <row r="448" spans="1:2" ht="15.75" customHeight="1">
      <c r="A448" s="192"/>
      <c r="B448" s="192"/>
    </row>
    <row r="449" spans="1:2" ht="15.75" customHeight="1">
      <c r="A449" s="192"/>
      <c r="B449" s="192"/>
    </row>
    <row r="450" spans="1:2" ht="15.75" customHeight="1">
      <c r="A450" s="192"/>
      <c r="B450" s="192"/>
    </row>
    <row r="451" spans="1:2" ht="15.75" customHeight="1">
      <c r="A451" s="192"/>
      <c r="B451" s="192"/>
    </row>
    <row r="452" spans="1:2" ht="15.75" customHeight="1">
      <c r="A452" s="192"/>
      <c r="B452" s="192"/>
    </row>
    <row r="453" spans="1:2" ht="15.75" customHeight="1">
      <c r="A453" s="192"/>
      <c r="B453" s="192"/>
    </row>
    <row r="454" spans="1:2" ht="15.75" customHeight="1">
      <c r="A454" s="192"/>
      <c r="B454" s="192"/>
    </row>
    <row r="455" spans="1:2" ht="15.75" customHeight="1">
      <c r="A455" s="192"/>
      <c r="B455" s="192"/>
    </row>
    <row r="456" spans="1:2" ht="15.75" customHeight="1">
      <c r="A456" s="192"/>
      <c r="B456" s="192"/>
    </row>
    <row r="457" spans="1:2" ht="15.75" customHeight="1">
      <c r="A457" s="192"/>
      <c r="B457" s="192"/>
    </row>
    <row r="458" spans="1:2" ht="15.75" customHeight="1">
      <c r="A458" s="192"/>
      <c r="B458" s="192"/>
    </row>
    <row r="459" spans="1:2" ht="15.75" customHeight="1">
      <c r="A459" s="192"/>
      <c r="B459" s="192"/>
    </row>
    <row r="460" spans="1:2" ht="15.75" customHeight="1">
      <c r="A460" s="192"/>
      <c r="B460" s="192"/>
    </row>
    <row r="461" spans="1:2" ht="15.75" customHeight="1">
      <c r="A461" s="192"/>
      <c r="B461" s="192"/>
    </row>
    <row r="462" spans="1:2" ht="15.75" customHeight="1">
      <c r="A462" s="192"/>
      <c r="B462" s="192"/>
    </row>
    <row r="463" spans="1:2" ht="15.75" customHeight="1">
      <c r="A463" s="192"/>
      <c r="B463" s="192"/>
    </row>
    <row r="464" spans="1:2" ht="15.75" customHeight="1">
      <c r="A464" s="192"/>
      <c r="B464" s="192"/>
    </row>
    <row r="465" spans="1:2" ht="15.75" customHeight="1">
      <c r="A465" s="192"/>
      <c r="B465" s="192"/>
    </row>
    <row r="466" spans="1:2" ht="15.75" customHeight="1">
      <c r="A466" s="192"/>
      <c r="B466" s="192"/>
    </row>
    <row r="467" spans="1:2" ht="15.75" customHeight="1">
      <c r="A467" s="192"/>
      <c r="B467" s="192"/>
    </row>
    <row r="468" spans="1:2" ht="15.75" customHeight="1">
      <c r="A468" s="192"/>
      <c r="B468" s="192"/>
    </row>
    <row r="469" spans="1:2" ht="15.75" customHeight="1">
      <c r="A469" s="192"/>
      <c r="B469" s="192"/>
    </row>
    <row r="470" spans="1:2" ht="15.75" customHeight="1">
      <c r="A470" s="192"/>
      <c r="B470" s="192"/>
    </row>
    <row r="471" spans="1:2" ht="15.75" customHeight="1">
      <c r="A471" s="192"/>
      <c r="B471" s="192"/>
    </row>
    <row r="472" spans="1:2" ht="15.75" customHeight="1">
      <c r="A472" s="192"/>
      <c r="B472" s="192"/>
    </row>
    <row r="473" spans="1:2" ht="15.75" customHeight="1">
      <c r="A473" s="192"/>
      <c r="B473" s="192"/>
    </row>
    <row r="474" spans="1:2" ht="15.75" customHeight="1">
      <c r="A474" s="192"/>
      <c r="B474" s="192"/>
    </row>
    <row r="475" spans="1:2" ht="15.75" customHeight="1">
      <c r="A475" s="192"/>
      <c r="B475" s="192"/>
    </row>
    <row r="476" spans="1:2" ht="15.75" customHeight="1">
      <c r="A476" s="192"/>
      <c r="B476" s="192"/>
    </row>
    <row r="477" spans="1:2" ht="15.75" customHeight="1">
      <c r="A477" s="192"/>
      <c r="B477" s="192"/>
    </row>
    <row r="478" spans="1:2" ht="15.75" customHeight="1">
      <c r="A478" s="192"/>
      <c r="B478" s="192"/>
    </row>
    <row r="479" spans="1:2" ht="15.75" customHeight="1">
      <c r="A479" s="192"/>
      <c r="B479" s="192"/>
    </row>
    <row r="480" spans="1:2" ht="15.75" customHeight="1">
      <c r="A480" s="192"/>
      <c r="B480" s="192"/>
    </row>
    <row r="481" spans="1:2" ht="15.75" customHeight="1">
      <c r="A481" s="192"/>
      <c r="B481" s="192"/>
    </row>
    <row r="482" spans="1:2" ht="15.75" customHeight="1">
      <c r="A482" s="192"/>
      <c r="B482" s="192"/>
    </row>
    <row r="483" spans="1:2" ht="15.75" customHeight="1">
      <c r="A483" s="192"/>
      <c r="B483" s="192"/>
    </row>
    <row r="484" spans="1:2" ht="15.75" customHeight="1">
      <c r="A484" s="192"/>
      <c r="B484" s="192"/>
    </row>
    <row r="485" spans="1:2" ht="15.75" customHeight="1">
      <c r="A485" s="192"/>
      <c r="B485" s="192"/>
    </row>
    <row r="486" spans="1:2" ht="15.75" customHeight="1">
      <c r="A486" s="192"/>
      <c r="B486" s="192"/>
    </row>
    <row r="487" spans="1:2" ht="15.75" customHeight="1">
      <c r="A487" s="192"/>
      <c r="B487" s="192"/>
    </row>
    <row r="488" spans="1:2" ht="15.75" customHeight="1">
      <c r="A488" s="192"/>
      <c r="B488" s="192"/>
    </row>
    <row r="489" spans="1:2" ht="15.75" customHeight="1">
      <c r="A489" s="192"/>
      <c r="B489" s="192"/>
    </row>
    <row r="490" spans="1:2" ht="15.75" customHeight="1">
      <c r="A490" s="192"/>
      <c r="B490" s="192"/>
    </row>
    <row r="491" spans="1:2" ht="15.75" customHeight="1">
      <c r="A491" s="192"/>
      <c r="B491" s="192"/>
    </row>
    <row r="492" spans="1:2" ht="15.75" customHeight="1">
      <c r="A492" s="192"/>
      <c r="B492" s="192"/>
    </row>
    <row r="493" spans="1:2" ht="15.75" customHeight="1">
      <c r="A493" s="192"/>
      <c r="B493" s="192"/>
    </row>
    <row r="494" spans="1:2" ht="15.75" customHeight="1">
      <c r="A494" s="192"/>
      <c r="B494" s="192"/>
    </row>
    <row r="495" spans="1:2" ht="15.75" customHeight="1">
      <c r="A495" s="192"/>
      <c r="B495" s="192"/>
    </row>
    <row r="496" spans="1:2" ht="15.75" customHeight="1">
      <c r="A496" s="192"/>
      <c r="B496" s="192"/>
    </row>
    <row r="497" spans="1:2" ht="15.75" customHeight="1">
      <c r="A497" s="192"/>
      <c r="B497" s="192"/>
    </row>
    <row r="498" spans="1:2" ht="15.75" customHeight="1">
      <c r="A498" s="192"/>
      <c r="B498" s="192"/>
    </row>
    <row r="499" spans="1:2" ht="15.75" customHeight="1">
      <c r="A499" s="192"/>
      <c r="B499" s="192"/>
    </row>
    <row r="500" spans="1:2" ht="15.75" customHeight="1">
      <c r="A500" s="192"/>
      <c r="B500" s="192"/>
    </row>
    <row r="501" spans="1:2" ht="15.75" customHeight="1">
      <c r="A501" s="192"/>
      <c r="B501" s="192"/>
    </row>
    <row r="502" spans="1:2" ht="15.75" customHeight="1">
      <c r="A502" s="192"/>
      <c r="B502" s="192"/>
    </row>
    <row r="503" spans="1:2" ht="15.75" customHeight="1">
      <c r="A503" s="192"/>
      <c r="B503" s="192"/>
    </row>
    <row r="504" spans="1:2" ht="15.75" customHeight="1">
      <c r="A504" s="192"/>
      <c r="B504" s="192"/>
    </row>
    <row r="505" spans="1:2" ht="15.75" customHeight="1">
      <c r="A505" s="192"/>
      <c r="B505" s="192"/>
    </row>
    <row r="506" spans="1:2" ht="15.75" customHeight="1">
      <c r="A506" s="192"/>
      <c r="B506" s="192"/>
    </row>
    <row r="507" spans="1:2" ht="15.75" customHeight="1">
      <c r="A507" s="192"/>
      <c r="B507" s="192"/>
    </row>
    <row r="508" spans="1:2" ht="15.75" customHeight="1">
      <c r="A508" s="192"/>
      <c r="B508" s="192"/>
    </row>
    <row r="509" spans="1:2" ht="15.75" customHeight="1">
      <c r="A509" s="192"/>
      <c r="B509" s="192"/>
    </row>
    <row r="510" spans="1:2" ht="15.75" customHeight="1">
      <c r="A510" s="192"/>
      <c r="B510" s="192"/>
    </row>
    <row r="511" spans="1:2" ht="15.75" customHeight="1">
      <c r="A511" s="192"/>
      <c r="B511" s="192"/>
    </row>
    <row r="512" spans="1:2" ht="15.75" customHeight="1">
      <c r="A512" s="192"/>
      <c r="B512" s="192"/>
    </row>
    <row r="513" spans="1:2" ht="15.75" customHeight="1">
      <c r="A513" s="192"/>
      <c r="B513" s="192"/>
    </row>
    <row r="514" spans="1:2" ht="15.75" customHeight="1">
      <c r="A514" s="192"/>
      <c r="B514" s="192"/>
    </row>
    <row r="515" spans="1:2" ht="15.75" customHeight="1">
      <c r="A515" s="192"/>
      <c r="B515" s="192"/>
    </row>
    <row r="516" spans="1:2" ht="15.75" customHeight="1">
      <c r="A516" s="192"/>
      <c r="B516" s="192"/>
    </row>
    <row r="517" spans="1:2" ht="15.75" customHeight="1">
      <c r="A517" s="192"/>
      <c r="B517" s="192"/>
    </row>
    <row r="518" spans="1:2" ht="15.75" customHeight="1">
      <c r="A518" s="192"/>
      <c r="B518" s="192"/>
    </row>
    <row r="519" spans="1:2" ht="15.75" customHeight="1">
      <c r="A519" s="192"/>
      <c r="B519" s="192"/>
    </row>
    <row r="520" spans="1:2" ht="15.75" customHeight="1">
      <c r="A520" s="192"/>
      <c r="B520" s="192"/>
    </row>
    <row r="521" spans="1:2" ht="15.75" customHeight="1">
      <c r="A521" s="192"/>
      <c r="B521" s="192"/>
    </row>
    <row r="522" spans="1:2" ht="15.75" customHeight="1">
      <c r="A522" s="192"/>
      <c r="B522" s="192"/>
    </row>
    <row r="523" spans="1:2" ht="15.75" customHeight="1">
      <c r="A523" s="192"/>
      <c r="B523" s="192"/>
    </row>
    <row r="524" spans="1:2" ht="15.75" customHeight="1">
      <c r="A524" s="192"/>
      <c r="B524" s="192"/>
    </row>
    <row r="525" spans="1:2" ht="15.75" customHeight="1">
      <c r="A525" s="192"/>
      <c r="B525" s="192"/>
    </row>
    <row r="526" spans="1:2" ht="15.75" customHeight="1">
      <c r="A526" s="192"/>
      <c r="B526" s="192"/>
    </row>
    <row r="527" spans="1:2" ht="15.75" customHeight="1">
      <c r="A527" s="192"/>
      <c r="B527" s="192"/>
    </row>
    <row r="528" spans="1:2" ht="15.75" customHeight="1">
      <c r="A528" s="192"/>
      <c r="B528" s="192"/>
    </row>
    <row r="529" spans="1:2" ht="15.75" customHeight="1">
      <c r="A529" s="192"/>
      <c r="B529" s="192"/>
    </row>
    <row r="530" spans="1:2" ht="15.75" customHeight="1">
      <c r="A530" s="192"/>
      <c r="B530" s="192"/>
    </row>
    <row r="531" spans="1:2" ht="15.75" customHeight="1">
      <c r="A531" s="192"/>
      <c r="B531" s="192"/>
    </row>
    <row r="532" spans="1:2" ht="15.75" customHeight="1">
      <c r="A532" s="192"/>
      <c r="B532" s="192"/>
    </row>
    <row r="533" spans="1:2" ht="15.75" customHeight="1">
      <c r="A533" s="192"/>
      <c r="B533" s="192"/>
    </row>
    <row r="534" spans="1:2" ht="15.75" customHeight="1">
      <c r="A534" s="192"/>
      <c r="B534" s="192"/>
    </row>
    <row r="535" spans="1:2" ht="15.75" customHeight="1">
      <c r="A535" s="192"/>
      <c r="B535" s="192"/>
    </row>
    <row r="536" spans="1:2" ht="15.75" customHeight="1">
      <c r="A536" s="192"/>
      <c r="B536" s="192"/>
    </row>
    <row r="537" spans="1:2" ht="15.75" customHeight="1">
      <c r="A537" s="192"/>
      <c r="B537" s="192"/>
    </row>
    <row r="538" spans="1:2" ht="15.75" customHeight="1">
      <c r="A538" s="192"/>
      <c r="B538" s="192"/>
    </row>
    <row r="539" spans="1:2" ht="15.75" customHeight="1">
      <c r="A539" s="192"/>
      <c r="B539" s="192"/>
    </row>
    <row r="540" spans="1:2" ht="15.75" customHeight="1">
      <c r="A540" s="192"/>
      <c r="B540" s="192"/>
    </row>
    <row r="541" spans="1:2" ht="15.75" customHeight="1">
      <c r="A541" s="192"/>
      <c r="B541" s="192"/>
    </row>
    <row r="542" spans="1:2" ht="15.75" customHeight="1">
      <c r="A542" s="192"/>
      <c r="B542" s="192"/>
    </row>
    <row r="543" spans="1:2" ht="15.75" customHeight="1">
      <c r="A543" s="192"/>
      <c r="B543" s="192"/>
    </row>
    <row r="544" spans="1:2" ht="15.75" customHeight="1">
      <c r="A544" s="192"/>
      <c r="B544" s="192"/>
    </row>
    <row r="545" spans="1:2" ht="15.75" customHeight="1">
      <c r="A545" s="192"/>
      <c r="B545" s="192"/>
    </row>
    <row r="546" spans="1:2" ht="15.75" customHeight="1">
      <c r="A546" s="192"/>
      <c r="B546" s="192"/>
    </row>
    <row r="547" spans="1:2" ht="15.75" customHeight="1">
      <c r="A547" s="192"/>
      <c r="B547" s="192"/>
    </row>
    <row r="548" spans="1:2" ht="15.75" customHeight="1">
      <c r="A548" s="192"/>
      <c r="B548" s="192"/>
    </row>
    <row r="549" spans="1:2" ht="15.75" customHeight="1">
      <c r="A549" s="192"/>
      <c r="B549" s="192"/>
    </row>
    <row r="550" spans="1:2" ht="15.75" customHeight="1">
      <c r="A550" s="192"/>
      <c r="B550" s="192"/>
    </row>
    <row r="551" spans="1:2" ht="15.75" customHeight="1">
      <c r="A551" s="192"/>
      <c r="B551" s="192"/>
    </row>
    <row r="552" spans="1:2" ht="15.75" customHeight="1">
      <c r="A552" s="192"/>
      <c r="B552" s="192"/>
    </row>
    <row r="553" spans="1:2" ht="15.75" customHeight="1">
      <c r="A553" s="192"/>
      <c r="B553" s="192"/>
    </row>
    <row r="554" spans="1:2" ht="15.75" customHeight="1">
      <c r="A554" s="192"/>
      <c r="B554" s="192"/>
    </row>
    <row r="555" spans="1:2" ht="15.75" customHeight="1">
      <c r="A555" s="192"/>
      <c r="B555" s="192"/>
    </row>
    <row r="556" spans="1:2" ht="15.75" customHeight="1">
      <c r="A556" s="192"/>
      <c r="B556" s="192"/>
    </row>
    <row r="557" spans="1:2" ht="15.75" customHeight="1">
      <c r="A557" s="192"/>
      <c r="B557" s="192"/>
    </row>
    <row r="558" spans="1:2" ht="15.75" customHeight="1">
      <c r="A558" s="192"/>
      <c r="B558" s="192"/>
    </row>
    <row r="559" spans="1:2" ht="15.75" customHeight="1">
      <c r="A559" s="192"/>
      <c r="B559" s="192"/>
    </row>
    <row r="560" spans="1:2" ht="15.75" customHeight="1">
      <c r="A560" s="192"/>
      <c r="B560" s="192"/>
    </row>
    <row r="561" spans="1:2" ht="15.75" customHeight="1">
      <c r="A561" s="192"/>
      <c r="B561" s="192"/>
    </row>
    <row r="562" spans="1:2" ht="15.75" customHeight="1">
      <c r="A562" s="192"/>
      <c r="B562" s="192"/>
    </row>
    <row r="563" spans="1:2" ht="15.75" customHeight="1">
      <c r="A563" s="192"/>
      <c r="B563" s="192"/>
    </row>
    <row r="564" spans="1:2" ht="15.75" customHeight="1">
      <c r="A564" s="192"/>
      <c r="B564" s="192"/>
    </row>
    <row r="565" spans="1:2" ht="15.75" customHeight="1">
      <c r="A565" s="192"/>
      <c r="B565" s="192"/>
    </row>
    <row r="566" spans="1:2" ht="15.75" customHeight="1">
      <c r="A566" s="192"/>
      <c r="B566" s="192"/>
    </row>
    <row r="567" spans="1:2" ht="15.75" customHeight="1">
      <c r="A567" s="192"/>
      <c r="B567" s="192"/>
    </row>
    <row r="568" spans="1:2" ht="15.75" customHeight="1">
      <c r="A568" s="192"/>
      <c r="B568" s="192"/>
    </row>
    <row r="569" spans="1:2" ht="15.75" customHeight="1">
      <c r="A569" s="192"/>
      <c r="B569" s="192"/>
    </row>
    <row r="570" spans="1:2" ht="15.75" customHeight="1">
      <c r="A570" s="192"/>
      <c r="B570" s="192"/>
    </row>
    <row r="571" spans="1:2" ht="15.75" customHeight="1">
      <c r="A571" s="192"/>
      <c r="B571" s="192"/>
    </row>
    <row r="572" spans="1:2" ht="15.75" customHeight="1">
      <c r="A572" s="192"/>
      <c r="B572" s="192"/>
    </row>
    <row r="573" spans="1:2" ht="15.75" customHeight="1">
      <c r="A573" s="192"/>
      <c r="B573" s="192"/>
    </row>
    <row r="574" spans="1:2" ht="15.75" customHeight="1">
      <c r="A574" s="192"/>
      <c r="B574" s="192"/>
    </row>
    <row r="575" spans="1:2" ht="15.75" customHeight="1">
      <c r="A575" s="192"/>
      <c r="B575" s="192"/>
    </row>
    <row r="576" spans="1:2" ht="15.75" customHeight="1">
      <c r="A576" s="192"/>
      <c r="B576" s="192"/>
    </row>
    <row r="577" spans="1:2" ht="15.75" customHeight="1">
      <c r="A577" s="192"/>
      <c r="B577" s="192"/>
    </row>
    <row r="578" spans="1:2" ht="15.75" customHeight="1">
      <c r="A578" s="192"/>
      <c r="B578" s="192"/>
    </row>
    <row r="579" spans="1:2" ht="15.75" customHeight="1">
      <c r="A579" s="192"/>
      <c r="B579" s="192"/>
    </row>
    <row r="580" spans="1:2" ht="15.75" customHeight="1">
      <c r="A580" s="192"/>
      <c r="B580" s="192"/>
    </row>
    <row r="581" spans="1:2" ht="15.75" customHeight="1">
      <c r="A581" s="192"/>
      <c r="B581" s="192"/>
    </row>
    <row r="582" spans="1:2" ht="15.75" customHeight="1">
      <c r="A582" s="192"/>
      <c r="B582" s="192"/>
    </row>
    <row r="583" spans="1:2" ht="15.75" customHeight="1">
      <c r="A583" s="192"/>
      <c r="B583" s="192"/>
    </row>
    <row r="584" spans="1:2" ht="15.75" customHeight="1">
      <c r="A584" s="192"/>
      <c r="B584" s="192"/>
    </row>
    <row r="585" spans="1:2" ht="15.75" customHeight="1">
      <c r="A585" s="192"/>
      <c r="B585" s="192"/>
    </row>
    <row r="586" spans="1:2" ht="15.75" customHeight="1">
      <c r="A586" s="192"/>
      <c r="B586" s="192"/>
    </row>
    <row r="587" spans="1:2" ht="15.75" customHeight="1">
      <c r="A587" s="192"/>
      <c r="B587" s="192"/>
    </row>
    <row r="588" spans="1:2" ht="15.75" customHeight="1">
      <c r="A588" s="192"/>
      <c r="B588" s="192"/>
    </row>
    <row r="589" spans="1:2" ht="15.75" customHeight="1">
      <c r="A589" s="192"/>
      <c r="B589" s="192"/>
    </row>
    <row r="590" spans="1:2" ht="15.75" customHeight="1">
      <c r="A590" s="192"/>
      <c r="B590" s="192"/>
    </row>
    <row r="591" spans="1:2" ht="15.75" customHeight="1">
      <c r="A591" s="192"/>
      <c r="B591" s="192"/>
    </row>
    <row r="592" spans="1:2" ht="15.75" customHeight="1">
      <c r="A592" s="192"/>
      <c r="B592" s="192"/>
    </row>
    <row r="593" spans="1:2" ht="15.75" customHeight="1">
      <c r="A593" s="192"/>
      <c r="B593" s="192"/>
    </row>
    <row r="594" spans="1:2" ht="15.75" customHeight="1">
      <c r="A594" s="192"/>
      <c r="B594" s="192"/>
    </row>
    <row r="595" spans="1:2" ht="15.75" customHeight="1">
      <c r="A595" s="192"/>
      <c r="B595" s="192"/>
    </row>
    <row r="596" spans="1:2" ht="15.75" customHeight="1">
      <c r="A596" s="192"/>
      <c r="B596" s="192"/>
    </row>
    <row r="597" spans="1:2" ht="15.75" customHeight="1">
      <c r="A597" s="192"/>
      <c r="B597" s="192"/>
    </row>
    <row r="598" spans="1:2" ht="15.75" customHeight="1">
      <c r="A598" s="192"/>
      <c r="B598" s="192"/>
    </row>
    <row r="599" spans="1:2" ht="15.75" customHeight="1">
      <c r="A599" s="192"/>
      <c r="B599" s="192"/>
    </row>
    <row r="600" spans="1:2" ht="15.75" customHeight="1">
      <c r="A600" s="192"/>
      <c r="B600" s="192"/>
    </row>
    <row r="601" spans="1:2" ht="15.75" customHeight="1">
      <c r="A601" s="192"/>
      <c r="B601" s="192"/>
    </row>
    <row r="602" spans="1:2" ht="15.75" customHeight="1">
      <c r="A602" s="192"/>
      <c r="B602" s="192"/>
    </row>
    <row r="603" spans="1:2" ht="15.75" customHeight="1">
      <c r="A603" s="192"/>
      <c r="B603" s="192"/>
    </row>
    <row r="604" spans="1:2" ht="15.75" customHeight="1">
      <c r="A604" s="192"/>
      <c r="B604" s="192"/>
    </row>
    <row r="605" spans="1:2" ht="15.75" customHeight="1">
      <c r="A605" s="192"/>
      <c r="B605" s="192"/>
    </row>
    <row r="606" spans="1:2" ht="15.75" customHeight="1">
      <c r="A606" s="192"/>
      <c r="B606" s="192"/>
    </row>
    <row r="607" spans="1:2" ht="15.75" customHeight="1">
      <c r="A607" s="192"/>
      <c r="B607" s="192"/>
    </row>
    <row r="608" spans="1:2" ht="15.75" customHeight="1">
      <c r="A608" s="192"/>
      <c r="B608" s="192"/>
    </row>
    <row r="609" spans="1:2" ht="15.75" customHeight="1">
      <c r="A609" s="192"/>
      <c r="B609" s="192"/>
    </row>
    <row r="610" spans="1:2" ht="15.75" customHeight="1">
      <c r="A610" s="192"/>
      <c r="B610" s="192"/>
    </row>
    <row r="611" spans="1:2" ht="15.75" customHeight="1">
      <c r="A611" s="192"/>
      <c r="B611" s="192"/>
    </row>
    <row r="612" spans="1:2" ht="15.75" customHeight="1">
      <c r="A612" s="192"/>
      <c r="B612" s="192"/>
    </row>
    <row r="613" spans="1:2" ht="15.75" customHeight="1">
      <c r="A613" s="192"/>
      <c r="B613" s="192"/>
    </row>
    <row r="614" spans="1:2" ht="15.75" customHeight="1">
      <c r="A614" s="192"/>
      <c r="B614" s="192"/>
    </row>
    <row r="615" spans="1:2" ht="15.75" customHeight="1">
      <c r="A615" s="192"/>
      <c r="B615" s="192"/>
    </row>
    <row r="616" spans="1:2" ht="15.75" customHeight="1">
      <c r="A616" s="192"/>
      <c r="B616" s="192"/>
    </row>
    <row r="617" spans="1:2" ht="15.75" customHeight="1">
      <c r="A617" s="192"/>
      <c r="B617" s="192"/>
    </row>
    <row r="618" spans="1:2" ht="15.75" customHeight="1">
      <c r="A618" s="192"/>
      <c r="B618" s="192"/>
    </row>
    <row r="619" spans="1:2" ht="15.75" customHeight="1">
      <c r="A619" s="192"/>
      <c r="B619" s="192"/>
    </row>
    <row r="620" spans="1:2" ht="15.75" customHeight="1">
      <c r="A620" s="192"/>
      <c r="B620" s="192"/>
    </row>
    <row r="621" spans="1:2" ht="15.75" customHeight="1">
      <c r="A621" s="192"/>
      <c r="B621" s="192"/>
    </row>
    <row r="622" spans="1:2" ht="15.75" customHeight="1">
      <c r="A622" s="192"/>
      <c r="B622" s="192"/>
    </row>
    <row r="623" spans="1:2" ht="15.75" customHeight="1">
      <c r="A623" s="192"/>
      <c r="B623" s="192"/>
    </row>
    <row r="624" spans="1:2" ht="15.75" customHeight="1">
      <c r="A624" s="192"/>
      <c r="B624" s="192"/>
    </row>
    <row r="625" spans="1:2" ht="15.75" customHeight="1">
      <c r="A625" s="192"/>
      <c r="B625" s="192"/>
    </row>
    <row r="626" spans="1:2" ht="15.75" customHeight="1">
      <c r="A626" s="192"/>
      <c r="B626" s="192"/>
    </row>
    <row r="627" spans="1:2" ht="15.75" customHeight="1">
      <c r="A627" s="192"/>
      <c r="B627" s="192"/>
    </row>
    <row r="628" spans="1:2" ht="15.75" customHeight="1">
      <c r="A628" s="192"/>
      <c r="B628" s="192"/>
    </row>
    <row r="629" spans="1:2" ht="15.75" customHeight="1">
      <c r="A629" s="192"/>
      <c r="B629" s="192"/>
    </row>
    <row r="630" spans="1:2" ht="15.75" customHeight="1">
      <c r="A630" s="192"/>
      <c r="B630" s="192"/>
    </row>
    <row r="631" spans="1:2" ht="15.75" customHeight="1">
      <c r="A631" s="192"/>
      <c r="B631" s="192"/>
    </row>
    <row r="632" spans="1:2" ht="15.75" customHeight="1">
      <c r="A632" s="192"/>
      <c r="B632" s="192"/>
    </row>
    <row r="633" spans="1:2" ht="15.75" customHeight="1">
      <c r="A633" s="192"/>
      <c r="B633" s="192"/>
    </row>
    <row r="634" spans="1:2" ht="15.75" customHeight="1">
      <c r="A634" s="192"/>
      <c r="B634" s="192"/>
    </row>
    <row r="635" spans="1:2" ht="15.75" customHeight="1">
      <c r="A635" s="192"/>
      <c r="B635" s="192"/>
    </row>
    <row r="636" spans="1:2" ht="15.75" customHeight="1">
      <c r="A636" s="192"/>
      <c r="B636" s="192"/>
    </row>
    <row r="637" spans="1:2" ht="15.75" customHeight="1">
      <c r="A637" s="192"/>
      <c r="B637" s="192"/>
    </row>
    <row r="638" spans="1:2" ht="15.75" customHeight="1">
      <c r="A638" s="192"/>
      <c r="B638" s="192"/>
    </row>
    <row r="639" spans="1:2" ht="15.75" customHeight="1">
      <c r="A639" s="192"/>
      <c r="B639" s="192"/>
    </row>
    <row r="640" spans="1:2" ht="15.75" customHeight="1">
      <c r="A640" s="192"/>
      <c r="B640" s="192"/>
    </row>
    <row r="641" spans="1:2" ht="15.75" customHeight="1">
      <c r="A641" s="192"/>
      <c r="B641" s="192"/>
    </row>
    <row r="642" spans="1:2" ht="15.75" customHeight="1">
      <c r="A642" s="192"/>
      <c r="B642" s="192"/>
    </row>
    <row r="643" spans="1:2" ht="15.75" customHeight="1">
      <c r="A643" s="192"/>
      <c r="B643" s="192"/>
    </row>
    <row r="644" spans="1:2" ht="15.75" customHeight="1">
      <c r="A644" s="192"/>
      <c r="B644" s="192"/>
    </row>
    <row r="645" spans="1:2" ht="15.75" customHeight="1">
      <c r="A645" s="192"/>
      <c r="B645" s="192"/>
    </row>
    <row r="646" spans="1:2" ht="15.75" customHeight="1">
      <c r="A646" s="192"/>
      <c r="B646" s="192"/>
    </row>
    <row r="647" spans="1:2" ht="15.75" customHeight="1">
      <c r="A647" s="192"/>
      <c r="B647" s="192"/>
    </row>
    <row r="648" spans="1:2" ht="15.75" customHeight="1">
      <c r="A648" s="192"/>
      <c r="B648" s="192"/>
    </row>
    <row r="649" spans="1:2" ht="15.75" customHeight="1">
      <c r="A649" s="192"/>
      <c r="B649" s="192"/>
    </row>
    <row r="650" spans="1:2" ht="15.75" customHeight="1">
      <c r="A650" s="192"/>
      <c r="B650" s="192"/>
    </row>
    <row r="651" spans="1:2" ht="15.75" customHeight="1">
      <c r="A651" s="192"/>
      <c r="B651" s="192"/>
    </row>
    <row r="652" spans="1:2" ht="15.75" customHeight="1">
      <c r="A652" s="192"/>
      <c r="B652" s="192"/>
    </row>
    <row r="653" spans="1:2" ht="15.75" customHeight="1">
      <c r="A653" s="192"/>
      <c r="B653" s="192"/>
    </row>
    <row r="654" spans="1:2" ht="15.75" customHeight="1">
      <c r="A654" s="192"/>
      <c r="B654" s="192"/>
    </row>
    <row r="655" spans="1:2" ht="15.75" customHeight="1">
      <c r="A655" s="192"/>
      <c r="B655" s="192"/>
    </row>
    <row r="656" spans="1:2" ht="15.75" customHeight="1">
      <c r="A656" s="192"/>
      <c r="B656" s="192"/>
    </row>
    <row r="657" spans="1:2" ht="15.75" customHeight="1">
      <c r="A657" s="192"/>
      <c r="B657" s="192"/>
    </row>
    <row r="658" spans="1:2" ht="15.75" customHeight="1">
      <c r="A658" s="192"/>
      <c r="B658" s="192"/>
    </row>
    <row r="659" spans="1:2" ht="15.75" customHeight="1">
      <c r="A659" s="192"/>
      <c r="B659" s="192"/>
    </row>
    <row r="660" spans="1:2" ht="15.75" customHeight="1">
      <c r="A660" s="192"/>
      <c r="B660" s="192"/>
    </row>
    <row r="661" spans="1:2" ht="15.75" customHeight="1">
      <c r="A661" s="192"/>
      <c r="B661" s="192"/>
    </row>
    <row r="662" spans="1:2" ht="15.75" customHeight="1">
      <c r="A662" s="192"/>
      <c r="B662" s="192"/>
    </row>
    <row r="663" spans="1:2" ht="15.75" customHeight="1">
      <c r="A663" s="192"/>
      <c r="B663" s="192"/>
    </row>
    <row r="664" spans="1:2" ht="15.75" customHeight="1">
      <c r="A664" s="192"/>
      <c r="B664" s="192"/>
    </row>
    <row r="665" spans="1:2" ht="15.75" customHeight="1">
      <c r="A665" s="192"/>
      <c r="B665" s="192"/>
    </row>
    <row r="666" spans="1:2" ht="15.75" customHeight="1">
      <c r="A666" s="192"/>
      <c r="B666" s="192"/>
    </row>
    <row r="667" spans="1:2" ht="15.75" customHeight="1">
      <c r="A667" s="192"/>
      <c r="B667" s="192"/>
    </row>
    <row r="668" spans="1:2" ht="15.75" customHeight="1">
      <c r="A668" s="192"/>
      <c r="B668" s="192"/>
    </row>
    <row r="669" spans="1:2" ht="15.75" customHeight="1">
      <c r="A669" s="192"/>
      <c r="B669" s="192"/>
    </row>
    <row r="670" spans="1:2" ht="15.75" customHeight="1">
      <c r="A670" s="192"/>
      <c r="B670" s="192"/>
    </row>
    <row r="671" spans="1:2" ht="15.75" customHeight="1">
      <c r="A671" s="192"/>
      <c r="B671" s="192"/>
    </row>
    <row r="672" spans="1:2" ht="15.75" customHeight="1">
      <c r="A672" s="192"/>
      <c r="B672" s="192"/>
    </row>
    <row r="673" spans="1:2" ht="15.75" customHeight="1">
      <c r="A673" s="192"/>
      <c r="B673" s="192"/>
    </row>
    <row r="674" spans="1:2" ht="15.75" customHeight="1">
      <c r="A674" s="192"/>
      <c r="B674" s="192"/>
    </row>
    <row r="675" spans="1:2" ht="15.75" customHeight="1">
      <c r="A675" s="192"/>
      <c r="B675" s="192"/>
    </row>
    <row r="676" spans="1:2" ht="15.75" customHeight="1">
      <c r="A676" s="192"/>
      <c r="B676" s="192"/>
    </row>
    <row r="677" spans="1:2" ht="15.75" customHeight="1">
      <c r="A677" s="192"/>
      <c r="B677" s="192"/>
    </row>
    <row r="678" spans="1:2" ht="15.75" customHeight="1">
      <c r="A678" s="192"/>
      <c r="B678" s="192"/>
    </row>
    <row r="679" spans="1:2" ht="15.75" customHeight="1">
      <c r="A679" s="192"/>
      <c r="B679" s="192"/>
    </row>
    <row r="680" spans="1:2" ht="15.75" customHeight="1">
      <c r="A680" s="192"/>
      <c r="B680" s="192"/>
    </row>
    <row r="681" spans="1:2" ht="15.75" customHeight="1">
      <c r="A681" s="192"/>
      <c r="B681" s="192"/>
    </row>
    <row r="682" spans="1:2" ht="15.75" customHeight="1">
      <c r="A682" s="192"/>
      <c r="B682" s="192"/>
    </row>
    <row r="683" spans="1:2" ht="15.75" customHeight="1">
      <c r="A683" s="192"/>
      <c r="B683" s="192"/>
    </row>
    <row r="684" spans="1:2" ht="15.75" customHeight="1">
      <c r="A684" s="192"/>
      <c r="B684" s="192"/>
    </row>
    <row r="685" spans="1:2" ht="15.75" customHeight="1">
      <c r="A685" s="192"/>
      <c r="B685" s="192"/>
    </row>
    <row r="686" spans="1:2" ht="15.75" customHeight="1">
      <c r="A686" s="192"/>
      <c r="B686" s="192"/>
    </row>
    <row r="687" spans="1:2" ht="15.75" customHeight="1">
      <c r="A687" s="192"/>
      <c r="B687" s="192"/>
    </row>
    <row r="688" spans="1:2" ht="15.75" customHeight="1">
      <c r="A688" s="192"/>
      <c r="B688" s="192"/>
    </row>
    <row r="689" spans="1:2" ht="15.75" customHeight="1">
      <c r="A689" s="192"/>
      <c r="B689" s="192"/>
    </row>
    <row r="690" spans="1:2" ht="15.75" customHeight="1">
      <c r="A690" s="192"/>
      <c r="B690" s="192"/>
    </row>
    <row r="691" spans="1:2" ht="15.75" customHeight="1">
      <c r="A691" s="192"/>
      <c r="B691" s="192"/>
    </row>
    <row r="692" spans="1:2" ht="15.75" customHeight="1">
      <c r="A692" s="192"/>
      <c r="B692" s="192"/>
    </row>
    <row r="693" spans="1:2" ht="15.75" customHeight="1">
      <c r="A693" s="192"/>
      <c r="B693" s="192"/>
    </row>
    <row r="694" spans="1:2" ht="15.75" customHeight="1">
      <c r="A694" s="192"/>
      <c r="B694" s="192"/>
    </row>
    <row r="695" spans="1:2" ht="15.75" customHeight="1">
      <c r="A695" s="192"/>
      <c r="B695" s="192"/>
    </row>
    <row r="696" spans="1:2" ht="15.75" customHeight="1">
      <c r="A696" s="192"/>
      <c r="B696" s="192"/>
    </row>
    <row r="697" spans="1:2" ht="15.75" customHeight="1">
      <c r="A697" s="192"/>
      <c r="B697" s="192"/>
    </row>
    <row r="698" spans="1:2" ht="15.75" customHeight="1">
      <c r="A698" s="192"/>
      <c r="B698" s="192"/>
    </row>
    <row r="699" spans="1:2" ht="15.75" customHeight="1">
      <c r="A699" s="192"/>
      <c r="B699" s="192"/>
    </row>
    <row r="700" spans="1:2" ht="15.75" customHeight="1">
      <c r="A700" s="192"/>
      <c r="B700" s="192"/>
    </row>
    <row r="701" spans="1:2" ht="15.75" customHeight="1">
      <c r="A701" s="192"/>
      <c r="B701" s="192"/>
    </row>
    <row r="702" spans="1:2" ht="15.75" customHeight="1">
      <c r="A702" s="192"/>
      <c r="B702" s="192"/>
    </row>
    <row r="703" spans="1:2" ht="15.75" customHeight="1">
      <c r="A703" s="192"/>
      <c r="B703" s="192"/>
    </row>
    <row r="704" spans="1:2" ht="15.75" customHeight="1">
      <c r="A704" s="192"/>
      <c r="B704" s="192"/>
    </row>
    <row r="705" spans="1:2" ht="15.75" customHeight="1">
      <c r="A705" s="192"/>
      <c r="B705" s="192"/>
    </row>
    <row r="706" spans="1:2" ht="15.75" customHeight="1">
      <c r="A706" s="192"/>
      <c r="B706" s="192"/>
    </row>
    <row r="707" spans="1:2" ht="15.75" customHeight="1">
      <c r="A707" s="192"/>
      <c r="B707" s="192"/>
    </row>
    <row r="708" spans="1:2" ht="15.75" customHeight="1">
      <c r="A708" s="192"/>
      <c r="B708" s="192"/>
    </row>
    <row r="709" spans="1:2" ht="15.75" customHeight="1">
      <c r="A709" s="192"/>
      <c r="B709" s="192"/>
    </row>
    <row r="710" spans="1:2" ht="15.75" customHeight="1">
      <c r="A710" s="192"/>
      <c r="B710" s="192"/>
    </row>
    <row r="711" spans="1:2" ht="15.75" customHeight="1">
      <c r="A711" s="192"/>
      <c r="B711" s="192"/>
    </row>
    <row r="712" spans="1:2" ht="15.75" customHeight="1">
      <c r="A712" s="192"/>
      <c r="B712" s="192"/>
    </row>
    <row r="713" spans="1:2" ht="15.75" customHeight="1">
      <c r="A713" s="192"/>
      <c r="B713" s="192"/>
    </row>
    <row r="714" spans="1:2" ht="15.75" customHeight="1">
      <c r="A714" s="192"/>
      <c r="B714" s="192"/>
    </row>
    <row r="715" spans="1:2" ht="15.75" customHeight="1">
      <c r="A715" s="192"/>
      <c r="B715" s="192"/>
    </row>
    <row r="716" spans="1:2" ht="15.75" customHeight="1">
      <c r="A716" s="192"/>
      <c r="B716" s="192"/>
    </row>
    <row r="717" spans="1:2" ht="15.75" customHeight="1">
      <c r="A717" s="192"/>
      <c r="B717" s="192"/>
    </row>
    <row r="718" spans="1:2" ht="15.75" customHeight="1">
      <c r="A718" s="192"/>
      <c r="B718" s="192"/>
    </row>
    <row r="719" spans="1:2" ht="15.75" customHeight="1">
      <c r="A719" s="192"/>
      <c r="B719" s="192"/>
    </row>
    <row r="720" spans="1:2" ht="15.75" customHeight="1">
      <c r="A720" s="192"/>
      <c r="B720" s="192"/>
    </row>
    <row r="721" spans="1:2" ht="15.75" customHeight="1">
      <c r="A721" s="192"/>
      <c r="B721" s="192"/>
    </row>
    <row r="722" spans="1:2" ht="15.75" customHeight="1">
      <c r="A722" s="192"/>
      <c r="B722" s="192"/>
    </row>
    <row r="723" spans="1:2" ht="15.75" customHeight="1">
      <c r="A723" s="192"/>
      <c r="B723" s="192"/>
    </row>
    <row r="724" spans="1:2" ht="15.75" customHeight="1">
      <c r="A724" s="192"/>
      <c r="B724" s="192"/>
    </row>
    <row r="725" spans="1:2" ht="15.75" customHeight="1">
      <c r="A725" s="192"/>
      <c r="B725" s="192"/>
    </row>
    <row r="726" spans="1:2" ht="15.75" customHeight="1">
      <c r="A726" s="192"/>
      <c r="B726" s="192"/>
    </row>
    <row r="727" spans="1:2" ht="15.75" customHeight="1">
      <c r="A727" s="192"/>
      <c r="B727" s="192"/>
    </row>
    <row r="728" spans="1:2" ht="15.75" customHeight="1">
      <c r="A728" s="192"/>
      <c r="B728" s="192"/>
    </row>
    <row r="729" spans="1:2" ht="15.75" customHeight="1">
      <c r="A729" s="192"/>
      <c r="B729" s="192"/>
    </row>
    <row r="730" spans="1:2" ht="15.75" customHeight="1">
      <c r="A730" s="192"/>
      <c r="B730" s="192"/>
    </row>
    <row r="731" spans="1:2" ht="15.75" customHeight="1">
      <c r="A731" s="192"/>
      <c r="B731" s="192"/>
    </row>
    <row r="732" spans="1:2" ht="15.75" customHeight="1">
      <c r="A732" s="192"/>
      <c r="B732" s="192"/>
    </row>
    <row r="733" spans="1:2" ht="15.75" customHeight="1">
      <c r="A733" s="192"/>
      <c r="B733" s="192"/>
    </row>
    <row r="734" spans="1:2" ht="15.75" customHeight="1">
      <c r="A734" s="192"/>
      <c r="B734" s="192"/>
    </row>
    <row r="735" spans="1:2" ht="15.75" customHeight="1">
      <c r="A735" s="192"/>
      <c r="B735" s="192"/>
    </row>
    <row r="736" spans="1:2" ht="15.75" customHeight="1">
      <c r="A736" s="192"/>
      <c r="B736" s="192"/>
    </row>
    <row r="737" spans="1:2" ht="15.75" customHeight="1">
      <c r="A737" s="192"/>
      <c r="B737" s="192"/>
    </row>
    <row r="738" spans="1:2" ht="15.75" customHeight="1">
      <c r="A738" s="192"/>
      <c r="B738" s="192"/>
    </row>
    <row r="739" spans="1:2" ht="15.75" customHeight="1">
      <c r="A739" s="192"/>
      <c r="B739" s="192"/>
    </row>
    <row r="740" spans="1:2" ht="15.75" customHeight="1">
      <c r="A740" s="192"/>
      <c r="B740" s="192"/>
    </row>
    <row r="741" spans="1:2" ht="15.75" customHeight="1">
      <c r="A741" s="192"/>
      <c r="B741" s="192"/>
    </row>
    <row r="742" spans="1:2" ht="15.75" customHeight="1">
      <c r="A742" s="192"/>
      <c r="B742" s="192"/>
    </row>
    <row r="743" spans="1:2" ht="15.75" customHeight="1">
      <c r="A743" s="192"/>
      <c r="B743" s="192"/>
    </row>
    <row r="744" spans="1:2" ht="15.75" customHeight="1">
      <c r="A744" s="192"/>
      <c r="B744" s="192"/>
    </row>
    <row r="745" spans="1:2" ht="15.75" customHeight="1">
      <c r="A745" s="192"/>
      <c r="B745" s="192"/>
    </row>
    <row r="746" spans="1:2" ht="15.75" customHeight="1">
      <c r="A746" s="192"/>
      <c r="B746" s="192"/>
    </row>
    <row r="747" spans="1:2" ht="15.75" customHeight="1">
      <c r="A747" s="192"/>
      <c r="B747" s="192"/>
    </row>
    <row r="748" spans="1:2" ht="15.75" customHeight="1">
      <c r="A748" s="192"/>
      <c r="B748" s="192"/>
    </row>
    <row r="749" spans="1:2" ht="15.75" customHeight="1">
      <c r="A749" s="192"/>
      <c r="B749" s="192"/>
    </row>
    <row r="750" spans="1:2" ht="15.75" customHeight="1">
      <c r="A750" s="192"/>
      <c r="B750" s="192"/>
    </row>
    <row r="751" spans="1:2" ht="15.75" customHeight="1">
      <c r="A751" s="192"/>
      <c r="B751" s="192"/>
    </row>
    <row r="752" spans="1:2" ht="15.75" customHeight="1">
      <c r="A752" s="192"/>
      <c r="B752" s="192"/>
    </row>
    <row r="753" spans="1:2" ht="15.75" customHeight="1">
      <c r="A753" s="192"/>
      <c r="B753" s="192"/>
    </row>
    <row r="754" spans="1:2" ht="15.75" customHeight="1">
      <c r="A754" s="192"/>
      <c r="B754" s="192"/>
    </row>
    <row r="755" spans="1:2" ht="15.75" customHeight="1">
      <c r="A755" s="192"/>
      <c r="B755" s="192"/>
    </row>
    <row r="756" spans="1:2" ht="15.75" customHeight="1">
      <c r="A756" s="192"/>
      <c r="B756" s="192"/>
    </row>
    <row r="757" spans="1:2" ht="15.75" customHeight="1">
      <c r="A757" s="192"/>
      <c r="B757" s="192"/>
    </row>
    <row r="758" spans="1:2" ht="15.75" customHeight="1">
      <c r="A758" s="192"/>
      <c r="B758" s="192"/>
    </row>
    <row r="759" spans="1:2" ht="15.75" customHeight="1">
      <c r="A759" s="192"/>
      <c r="B759" s="192"/>
    </row>
    <row r="760" spans="1:2" ht="15.75" customHeight="1">
      <c r="A760" s="192"/>
      <c r="B760" s="192"/>
    </row>
    <row r="761" spans="1:2" ht="15.75" customHeight="1">
      <c r="A761" s="192"/>
      <c r="B761" s="192"/>
    </row>
    <row r="762" spans="1:2" ht="15.75" customHeight="1">
      <c r="A762" s="192"/>
      <c r="B762" s="192"/>
    </row>
    <row r="763" spans="1:2" ht="15.75" customHeight="1">
      <c r="A763" s="192"/>
      <c r="B763" s="192"/>
    </row>
    <row r="764" spans="1:2" ht="15.75" customHeight="1">
      <c r="A764" s="192"/>
      <c r="B764" s="192"/>
    </row>
    <row r="765" spans="1:2" ht="15.75" customHeight="1">
      <c r="A765" s="192"/>
      <c r="B765" s="192"/>
    </row>
    <row r="766" spans="1:2" ht="15.75" customHeight="1">
      <c r="A766" s="192"/>
      <c r="B766" s="192"/>
    </row>
    <row r="767" spans="1:2" ht="15.75" customHeight="1">
      <c r="A767" s="192"/>
      <c r="B767" s="192"/>
    </row>
    <row r="768" spans="1:2" ht="15.75" customHeight="1">
      <c r="A768" s="192"/>
      <c r="B768" s="192"/>
    </row>
    <row r="769" spans="1:2" ht="15.75" customHeight="1">
      <c r="A769" s="192"/>
      <c r="B769" s="192"/>
    </row>
    <row r="770" spans="1:2" ht="15.75" customHeight="1">
      <c r="A770" s="192"/>
      <c r="B770" s="192"/>
    </row>
    <row r="771" spans="1:2" ht="15.75" customHeight="1">
      <c r="A771" s="192"/>
      <c r="B771" s="192"/>
    </row>
    <row r="772" spans="1:2" ht="15.75" customHeight="1">
      <c r="A772" s="192"/>
      <c r="B772" s="192"/>
    </row>
    <row r="773" spans="1:2" ht="15.75" customHeight="1">
      <c r="A773" s="192"/>
      <c r="B773" s="192"/>
    </row>
    <row r="774" spans="1:2" ht="15.75" customHeight="1">
      <c r="A774" s="192"/>
      <c r="B774" s="192"/>
    </row>
    <row r="775" spans="1:2" ht="15.75" customHeight="1">
      <c r="A775" s="192"/>
      <c r="B775" s="192"/>
    </row>
    <row r="776" spans="1:2" ht="15.75" customHeight="1">
      <c r="A776" s="192"/>
      <c r="B776" s="192"/>
    </row>
    <row r="777" spans="1:2" ht="15.75" customHeight="1">
      <c r="A777" s="192"/>
      <c r="B777" s="192"/>
    </row>
    <row r="778" spans="1:2" ht="15.75" customHeight="1">
      <c r="A778" s="192"/>
      <c r="B778" s="192"/>
    </row>
    <row r="779" spans="1:2" ht="15.75" customHeight="1">
      <c r="A779" s="192"/>
      <c r="B779" s="192"/>
    </row>
    <row r="780" spans="1:2" ht="15.75" customHeight="1">
      <c r="A780" s="192"/>
      <c r="B780" s="192"/>
    </row>
    <row r="781" spans="1:2" ht="15.75" customHeight="1">
      <c r="A781" s="192"/>
      <c r="B781" s="192"/>
    </row>
    <row r="782" spans="1:2" ht="15.75" customHeight="1">
      <c r="A782" s="192"/>
      <c r="B782" s="192"/>
    </row>
    <row r="783" spans="1:2" ht="15.75" customHeight="1">
      <c r="A783" s="192"/>
      <c r="B783" s="192"/>
    </row>
    <row r="784" spans="1:2" ht="15.75" customHeight="1">
      <c r="A784" s="192"/>
      <c r="B784" s="192"/>
    </row>
    <row r="785" spans="1:2" ht="15.75" customHeight="1">
      <c r="A785" s="192"/>
      <c r="B785" s="192"/>
    </row>
    <row r="786" spans="1:2" ht="15.75" customHeight="1">
      <c r="A786" s="192"/>
      <c r="B786" s="192"/>
    </row>
    <row r="787" spans="1:2" ht="15.75" customHeight="1">
      <c r="A787" s="192"/>
      <c r="B787" s="192"/>
    </row>
    <row r="788" spans="1:2" ht="15.75" customHeight="1">
      <c r="A788" s="192"/>
      <c r="B788" s="192"/>
    </row>
    <row r="789" spans="1:2" ht="15.75" customHeight="1">
      <c r="A789" s="192"/>
      <c r="B789" s="192"/>
    </row>
    <row r="790" spans="1:2" ht="15.75" customHeight="1">
      <c r="A790" s="192"/>
      <c r="B790" s="192"/>
    </row>
    <row r="791" spans="1:2" ht="15.75" customHeight="1">
      <c r="A791" s="192"/>
      <c r="B791" s="192"/>
    </row>
    <row r="792" spans="1:2" ht="15.75" customHeight="1">
      <c r="A792" s="192"/>
      <c r="B792" s="192"/>
    </row>
    <row r="793" spans="1:2" ht="15.75" customHeight="1">
      <c r="A793" s="192"/>
      <c r="B793" s="192"/>
    </row>
    <row r="794" spans="1:2" ht="15.75" customHeight="1">
      <c r="A794" s="192"/>
      <c r="B794" s="192"/>
    </row>
    <row r="795" spans="1:2" ht="15.75" customHeight="1">
      <c r="A795" s="192"/>
      <c r="B795" s="192"/>
    </row>
    <row r="796" spans="1:2" ht="15.75" customHeight="1">
      <c r="A796" s="192"/>
      <c r="B796" s="192"/>
    </row>
    <row r="797" spans="1:2" ht="15.75" customHeight="1">
      <c r="A797" s="192"/>
      <c r="B797" s="192"/>
    </row>
    <row r="798" spans="1:2" ht="15.75" customHeight="1">
      <c r="A798" s="192"/>
      <c r="B798" s="192"/>
    </row>
    <row r="799" spans="1:2" ht="15.75" customHeight="1">
      <c r="A799" s="192"/>
      <c r="B799" s="192"/>
    </row>
    <row r="800" spans="1:2" ht="15.75" customHeight="1">
      <c r="A800" s="192"/>
      <c r="B800" s="192"/>
    </row>
    <row r="801" spans="1:2" ht="15.75" customHeight="1">
      <c r="A801" s="192"/>
      <c r="B801" s="192"/>
    </row>
    <row r="802" spans="1:2" ht="15.75" customHeight="1">
      <c r="A802" s="192"/>
      <c r="B802" s="192"/>
    </row>
    <row r="803" spans="1:2" ht="15.75" customHeight="1">
      <c r="A803" s="192"/>
      <c r="B803" s="192"/>
    </row>
    <row r="804" spans="1:2" ht="15.75" customHeight="1">
      <c r="A804" s="192"/>
      <c r="B804" s="192"/>
    </row>
    <row r="805" spans="1:2" ht="15.75" customHeight="1">
      <c r="A805" s="192"/>
      <c r="B805" s="192"/>
    </row>
    <row r="806" spans="1:2" ht="15.75" customHeight="1">
      <c r="A806" s="192"/>
      <c r="B806" s="192"/>
    </row>
    <row r="807" spans="1:2" ht="15.75" customHeight="1">
      <c r="A807" s="192"/>
      <c r="B807" s="192"/>
    </row>
    <row r="808" spans="1:2" ht="15.75" customHeight="1">
      <c r="A808" s="192"/>
      <c r="B808" s="192"/>
    </row>
    <row r="809" spans="1:2" ht="15.75" customHeight="1">
      <c r="A809" s="192"/>
      <c r="B809" s="192"/>
    </row>
    <row r="810" spans="1:2" ht="15.75" customHeight="1">
      <c r="A810" s="192"/>
      <c r="B810" s="192"/>
    </row>
    <row r="811" spans="1:2" ht="15.75" customHeight="1">
      <c r="A811" s="192"/>
      <c r="B811" s="192"/>
    </row>
    <row r="812" spans="1:2" ht="15.75" customHeight="1">
      <c r="A812" s="192"/>
      <c r="B812" s="192"/>
    </row>
    <row r="813" spans="1:2" ht="15.75" customHeight="1">
      <c r="A813" s="192"/>
      <c r="B813" s="192"/>
    </row>
    <row r="814" spans="1:2" ht="15.75" customHeight="1">
      <c r="A814" s="192"/>
      <c r="B814" s="192"/>
    </row>
    <row r="815" spans="1:2" ht="15.75" customHeight="1">
      <c r="A815" s="192"/>
      <c r="B815" s="192"/>
    </row>
    <row r="816" spans="1:2" ht="15.75" customHeight="1">
      <c r="A816" s="192"/>
      <c r="B816" s="192"/>
    </row>
    <row r="817" spans="1:2" ht="15.75" customHeight="1">
      <c r="A817" s="192"/>
      <c r="B817" s="192"/>
    </row>
    <row r="818" spans="1:2" ht="15.75" customHeight="1">
      <c r="A818" s="192"/>
      <c r="B818" s="192"/>
    </row>
    <row r="819" spans="1:2" ht="15.75" customHeight="1">
      <c r="A819" s="192"/>
      <c r="B819" s="192"/>
    </row>
    <row r="820" spans="1:2" ht="15.75" customHeight="1">
      <c r="A820" s="192"/>
      <c r="B820" s="192"/>
    </row>
    <row r="821" spans="1:2" ht="15.75" customHeight="1">
      <c r="A821" s="192"/>
      <c r="B821" s="192"/>
    </row>
    <row r="822" spans="1:2" ht="15.75" customHeight="1">
      <c r="A822" s="192"/>
      <c r="B822" s="192"/>
    </row>
    <row r="823" spans="1:2" ht="15.75" customHeight="1">
      <c r="A823" s="192"/>
      <c r="B823" s="192"/>
    </row>
    <row r="824" spans="1:2" ht="15.75" customHeight="1">
      <c r="A824" s="192"/>
      <c r="B824" s="192"/>
    </row>
    <row r="825" spans="1:2" ht="15.75" customHeight="1">
      <c r="A825" s="192"/>
      <c r="B825" s="192"/>
    </row>
    <row r="826" spans="1:2" ht="15.75" customHeight="1">
      <c r="A826" s="192"/>
      <c r="B826" s="192"/>
    </row>
    <row r="827" spans="1:2" ht="15.75" customHeight="1">
      <c r="A827" s="192"/>
      <c r="B827" s="192"/>
    </row>
    <row r="828" spans="1:2" ht="15.75" customHeight="1">
      <c r="A828" s="192"/>
      <c r="B828" s="192"/>
    </row>
    <row r="829" spans="1:2" ht="15.75" customHeight="1">
      <c r="A829" s="192"/>
      <c r="B829" s="192"/>
    </row>
    <row r="830" spans="1:2" ht="15.75" customHeight="1">
      <c r="A830" s="192"/>
      <c r="B830" s="192"/>
    </row>
    <row r="831" spans="1:2" ht="15.75" customHeight="1">
      <c r="A831" s="192"/>
      <c r="B831" s="192"/>
    </row>
    <row r="832" spans="1:2" ht="15.75" customHeight="1">
      <c r="A832" s="192"/>
      <c r="B832" s="192"/>
    </row>
    <row r="833" spans="1:2" ht="15.75" customHeight="1">
      <c r="A833" s="192"/>
      <c r="B833" s="192"/>
    </row>
    <row r="834" spans="1:2" ht="15.75" customHeight="1">
      <c r="A834" s="192"/>
      <c r="B834" s="192"/>
    </row>
    <row r="835" spans="1:2" ht="15.75" customHeight="1">
      <c r="A835" s="192"/>
      <c r="B835" s="192"/>
    </row>
    <row r="836" spans="1:2" ht="15.75" customHeight="1">
      <c r="A836" s="192"/>
      <c r="B836" s="192"/>
    </row>
    <row r="837" spans="1:2" ht="15.75" customHeight="1">
      <c r="A837" s="192"/>
      <c r="B837" s="192"/>
    </row>
    <row r="838" spans="1:2" ht="15.75" customHeight="1">
      <c r="A838" s="192"/>
      <c r="B838" s="192"/>
    </row>
    <row r="839" spans="1:2" ht="15.75" customHeight="1">
      <c r="A839" s="192"/>
      <c r="B839" s="192"/>
    </row>
    <row r="840" spans="1:2" ht="15.75" customHeight="1">
      <c r="A840" s="192"/>
      <c r="B840" s="192"/>
    </row>
    <row r="841" spans="1:2" ht="15.75" customHeight="1">
      <c r="A841" s="192"/>
      <c r="B841" s="192"/>
    </row>
    <row r="842" spans="1:2" ht="15.75" customHeight="1">
      <c r="A842" s="192"/>
      <c r="B842" s="192"/>
    </row>
    <row r="843" spans="1:2" ht="15.75" customHeight="1">
      <c r="A843" s="192"/>
      <c r="B843" s="192"/>
    </row>
    <row r="844" spans="1:2" ht="15.75" customHeight="1">
      <c r="A844" s="192"/>
      <c r="B844" s="192"/>
    </row>
    <row r="845" spans="1:2" ht="15.75" customHeight="1">
      <c r="A845" s="192"/>
      <c r="B845" s="192"/>
    </row>
    <row r="846" spans="1:2" ht="15.75" customHeight="1">
      <c r="A846" s="192"/>
      <c r="B846" s="192"/>
    </row>
    <row r="847" spans="1:2" ht="15.75" customHeight="1">
      <c r="A847" s="192"/>
      <c r="B847" s="192"/>
    </row>
    <row r="848" spans="1:2" ht="15.75" customHeight="1">
      <c r="A848" s="192"/>
      <c r="B848" s="192"/>
    </row>
    <row r="849" spans="1:2" ht="15.75" customHeight="1">
      <c r="A849" s="192"/>
      <c r="B849" s="192"/>
    </row>
    <row r="850" spans="1:2" ht="15.75" customHeight="1">
      <c r="A850" s="192"/>
      <c r="B850" s="192"/>
    </row>
    <row r="851" spans="1:2" ht="15.75" customHeight="1">
      <c r="A851" s="192"/>
      <c r="B851" s="192"/>
    </row>
    <row r="852" spans="1:2" ht="15.75" customHeight="1">
      <c r="A852" s="192"/>
      <c r="B852" s="192"/>
    </row>
    <row r="853" spans="1:2" ht="15.75" customHeight="1">
      <c r="A853" s="192"/>
      <c r="B853" s="192"/>
    </row>
    <row r="854" spans="1:2" ht="15.75" customHeight="1">
      <c r="A854" s="192"/>
      <c r="B854" s="192"/>
    </row>
    <row r="855" spans="1:2" ht="15.75" customHeight="1">
      <c r="A855" s="192"/>
      <c r="B855" s="192"/>
    </row>
    <row r="856" spans="1:2" ht="15.75" customHeight="1">
      <c r="A856" s="192"/>
      <c r="B856" s="192"/>
    </row>
    <row r="857" spans="1:2" ht="15.75" customHeight="1">
      <c r="A857" s="192"/>
      <c r="B857" s="192"/>
    </row>
    <row r="858" spans="1:2" ht="15.75" customHeight="1">
      <c r="A858" s="192"/>
      <c r="B858" s="192"/>
    </row>
    <row r="859" spans="1:2" ht="15.75" customHeight="1">
      <c r="A859" s="192"/>
      <c r="B859" s="192"/>
    </row>
    <row r="860" spans="1:2" ht="15.75" customHeight="1">
      <c r="A860" s="192"/>
      <c r="B860" s="192"/>
    </row>
    <row r="861" spans="1:2" ht="15.75" customHeight="1">
      <c r="A861" s="192"/>
      <c r="B861" s="192"/>
    </row>
    <row r="862" spans="1:2" ht="15.75" customHeight="1">
      <c r="A862" s="192"/>
      <c r="B862" s="192"/>
    </row>
    <row r="863" spans="1:2" ht="15.75" customHeight="1">
      <c r="A863" s="192"/>
      <c r="B863" s="192"/>
    </row>
    <row r="864" spans="1:2" ht="15.75" customHeight="1">
      <c r="A864" s="192"/>
      <c r="B864" s="192"/>
    </row>
    <row r="865" spans="1:2" ht="15.75" customHeight="1">
      <c r="A865" s="192"/>
      <c r="B865" s="192"/>
    </row>
    <row r="866" spans="1:2" ht="15.75" customHeight="1">
      <c r="A866" s="192"/>
      <c r="B866" s="192"/>
    </row>
    <row r="867" spans="1:2" ht="15.75" customHeight="1">
      <c r="A867" s="192"/>
      <c r="B867" s="192"/>
    </row>
    <row r="868" spans="1:2" ht="15.75" customHeight="1">
      <c r="A868" s="192"/>
      <c r="B868" s="192"/>
    </row>
    <row r="869" spans="1:2" ht="15.75" customHeight="1">
      <c r="A869" s="192"/>
      <c r="B869" s="192"/>
    </row>
    <row r="870" spans="1:2" ht="15.75" customHeight="1">
      <c r="A870" s="192"/>
      <c r="B870" s="192"/>
    </row>
    <row r="871" spans="1:2" ht="15.75" customHeight="1">
      <c r="A871" s="192"/>
      <c r="B871" s="192"/>
    </row>
    <row r="872" spans="1:2" ht="15.75" customHeight="1">
      <c r="A872" s="192"/>
      <c r="B872" s="192"/>
    </row>
    <row r="873" spans="1:2" ht="15.75" customHeight="1">
      <c r="A873" s="192"/>
      <c r="B873" s="192"/>
    </row>
    <row r="874" spans="1:2" ht="15.75" customHeight="1">
      <c r="A874" s="192"/>
      <c r="B874" s="192"/>
    </row>
    <row r="875" spans="1:2" ht="15.75" customHeight="1">
      <c r="A875" s="192"/>
      <c r="B875" s="192"/>
    </row>
    <row r="876" spans="1:2" ht="15.75" customHeight="1">
      <c r="A876" s="192"/>
      <c r="B876" s="192"/>
    </row>
    <row r="877" spans="1:2" ht="15.75" customHeight="1">
      <c r="A877" s="192"/>
      <c r="B877" s="192"/>
    </row>
    <row r="878" spans="1:2" ht="15.75" customHeight="1">
      <c r="A878" s="192"/>
      <c r="B878" s="192"/>
    </row>
    <row r="879" spans="1:2" ht="15.75" customHeight="1">
      <c r="A879" s="192"/>
      <c r="B879" s="192"/>
    </row>
    <row r="880" spans="1:2" ht="15.75" customHeight="1">
      <c r="A880" s="192"/>
      <c r="B880" s="192"/>
    </row>
    <row r="881" spans="1:2" ht="15.75" customHeight="1">
      <c r="A881" s="192"/>
      <c r="B881" s="192"/>
    </row>
    <row r="882" spans="1:2" ht="15.75" customHeight="1">
      <c r="A882" s="192"/>
      <c r="B882" s="192"/>
    </row>
    <row r="883" spans="1:2" ht="15.75" customHeight="1">
      <c r="A883" s="192"/>
      <c r="B883" s="192"/>
    </row>
    <row r="884" spans="1:2" ht="15.75" customHeight="1">
      <c r="A884" s="192"/>
      <c r="B884" s="192"/>
    </row>
    <row r="885" spans="1:2" ht="15.75" customHeight="1">
      <c r="A885" s="192"/>
      <c r="B885" s="192"/>
    </row>
    <row r="886" spans="1:2" ht="15.75" customHeight="1">
      <c r="A886" s="192"/>
      <c r="B886" s="192"/>
    </row>
    <row r="887" spans="1:2" ht="15.75" customHeight="1">
      <c r="A887" s="192"/>
      <c r="B887" s="192"/>
    </row>
    <row r="888" spans="1:2" ht="15.75" customHeight="1">
      <c r="A888" s="192"/>
      <c r="B888" s="192"/>
    </row>
    <row r="889" spans="1:2" ht="15.75" customHeight="1">
      <c r="A889" s="192"/>
      <c r="B889" s="192"/>
    </row>
    <row r="890" spans="1:2" ht="15.75" customHeight="1">
      <c r="A890" s="192"/>
      <c r="B890" s="192"/>
    </row>
    <row r="891" spans="1:2" ht="15.75" customHeight="1">
      <c r="A891" s="192"/>
      <c r="B891" s="192"/>
    </row>
    <row r="892" spans="1:2" ht="15.75" customHeight="1">
      <c r="A892" s="192"/>
      <c r="B892" s="192"/>
    </row>
    <row r="893" spans="1:2" ht="15.75" customHeight="1">
      <c r="A893" s="192"/>
      <c r="B893" s="192"/>
    </row>
    <row r="894" spans="1:2" ht="15.75" customHeight="1">
      <c r="A894" s="192"/>
      <c r="B894" s="192"/>
    </row>
    <row r="895" spans="1:2" ht="15.75" customHeight="1">
      <c r="A895" s="192"/>
      <c r="B895" s="192"/>
    </row>
    <row r="896" spans="1:2" ht="15.75" customHeight="1">
      <c r="A896" s="192"/>
      <c r="B896" s="192"/>
    </row>
    <row r="897" spans="1:2" ht="15.75" customHeight="1">
      <c r="A897" s="192"/>
      <c r="B897" s="192"/>
    </row>
    <row r="898" spans="1:2" ht="15.75" customHeight="1">
      <c r="A898" s="192"/>
      <c r="B898" s="192"/>
    </row>
    <row r="899" spans="1:2" ht="15.75" customHeight="1">
      <c r="A899" s="192"/>
      <c r="B899" s="192"/>
    </row>
    <row r="900" spans="1:2" ht="15.75" customHeight="1">
      <c r="A900" s="192"/>
      <c r="B900" s="192"/>
    </row>
    <row r="901" spans="1:2" ht="15.75" customHeight="1">
      <c r="A901" s="192"/>
      <c r="B901" s="192"/>
    </row>
    <row r="902" spans="1:2" ht="15.75" customHeight="1">
      <c r="A902" s="192"/>
      <c r="B902" s="192"/>
    </row>
    <row r="903" spans="1:2" ht="15.75" customHeight="1">
      <c r="A903" s="192"/>
      <c r="B903" s="192"/>
    </row>
    <row r="904" spans="1:2" ht="15.75" customHeight="1">
      <c r="A904" s="192"/>
      <c r="B904" s="192"/>
    </row>
    <row r="905" spans="1:2" ht="15.75" customHeight="1">
      <c r="A905" s="192"/>
      <c r="B905" s="192"/>
    </row>
    <row r="906" spans="1:2" ht="15.75" customHeight="1">
      <c r="A906" s="192"/>
      <c r="B906" s="192"/>
    </row>
    <row r="907" spans="1:2" ht="15.75" customHeight="1">
      <c r="A907" s="192"/>
      <c r="B907" s="192"/>
    </row>
    <row r="908" spans="1:2" ht="15.75" customHeight="1">
      <c r="A908" s="192"/>
      <c r="B908" s="192"/>
    </row>
    <row r="909" spans="1:2" ht="15.75" customHeight="1">
      <c r="A909" s="192"/>
      <c r="B909" s="192"/>
    </row>
    <row r="910" spans="1:2" ht="15.75" customHeight="1">
      <c r="A910" s="192"/>
      <c r="B910" s="192"/>
    </row>
    <row r="911" spans="1:2" ht="15.75" customHeight="1">
      <c r="A911" s="192"/>
      <c r="B911" s="192"/>
    </row>
    <row r="912" spans="1:2" ht="15.75" customHeight="1">
      <c r="A912" s="192"/>
      <c r="B912" s="192"/>
    </row>
    <row r="913" spans="1:2" ht="15.75" customHeight="1">
      <c r="A913" s="192"/>
      <c r="B913" s="192"/>
    </row>
    <row r="914" spans="1:2" ht="15.75" customHeight="1">
      <c r="A914" s="192"/>
      <c r="B914" s="192"/>
    </row>
    <row r="915" spans="1:2" ht="15.75" customHeight="1">
      <c r="A915" s="192"/>
      <c r="B915" s="192"/>
    </row>
    <row r="916" spans="1:2" ht="15.75" customHeight="1">
      <c r="A916" s="192"/>
      <c r="B916" s="192"/>
    </row>
    <row r="917" spans="1:2" ht="15.75" customHeight="1">
      <c r="A917" s="192"/>
      <c r="B917" s="192"/>
    </row>
    <row r="918" spans="1:2" ht="15.75" customHeight="1">
      <c r="A918" s="192"/>
      <c r="B918" s="192"/>
    </row>
    <row r="919" spans="1:2" ht="15.75" customHeight="1">
      <c r="A919" s="192"/>
      <c r="B919" s="192"/>
    </row>
    <row r="920" spans="1:2" ht="15.75" customHeight="1">
      <c r="A920" s="192"/>
      <c r="B920" s="192"/>
    </row>
    <row r="921" spans="1:2" ht="15.75" customHeight="1">
      <c r="A921" s="192"/>
      <c r="B921" s="192"/>
    </row>
    <row r="922" spans="1:2" ht="15.75" customHeight="1">
      <c r="A922" s="192"/>
      <c r="B922" s="192"/>
    </row>
    <row r="923" spans="1:2" ht="15.75" customHeight="1">
      <c r="A923" s="192"/>
      <c r="B923" s="192"/>
    </row>
    <row r="924" spans="1:2" ht="15.75" customHeight="1">
      <c r="A924" s="192"/>
      <c r="B924" s="192"/>
    </row>
    <row r="925" spans="1:2" ht="15.75" customHeight="1">
      <c r="A925" s="192"/>
      <c r="B925" s="192"/>
    </row>
    <row r="926" spans="1:2" ht="15.75" customHeight="1">
      <c r="A926" s="192"/>
      <c r="B926" s="192"/>
    </row>
    <row r="927" spans="1:2" ht="15.75" customHeight="1">
      <c r="A927" s="192"/>
      <c r="B927" s="192"/>
    </row>
    <row r="928" spans="1:2" ht="15.75" customHeight="1">
      <c r="A928" s="192"/>
      <c r="B928" s="192"/>
    </row>
    <row r="929" spans="1:2" ht="15.75" customHeight="1">
      <c r="A929" s="192"/>
      <c r="B929" s="192"/>
    </row>
    <row r="930" spans="1:2" ht="15.75" customHeight="1">
      <c r="A930" s="192"/>
      <c r="B930" s="192"/>
    </row>
    <row r="931" spans="1:2" ht="15.75" customHeight="1">
      <c r="A931" s="192"/>
      <c r="B931" s="192"/>
    </row>
    <row r="932" spans="1:2" ht="15.75" customHeight="1">
      <c r="A932" s="192"/>
      <c r="B932" s="192"/>
    </row>
    <row r="933" spans="1:2" ht="15.75" customHeight="1">
      <c r="A933" s="192"/>
      <c r="B933" s="192"/>
    </row>
    <row r="934" spans="1:2" ht="15.75" customHeight="1">
      <c r="A934" s="192"/>
      <c r="B934" s="192"/>
    </row>
    <row r="935" spans="1:2" ht="15.75" customHeight="1">
      <c r="A935" s="192"/>
      <c r="B935" s="192"/>
    </row>
    <row r="936" spans="1:2" ht="15.75" customHeight="1">
      <c r="A936" s="192"/>
      <c r="B936" s="192"/>
    </row>
    <row r="937" spans="1:2" ht="15.75" customHeight="1">
      <c r="A937" s="192"/>
      <c r="B937" s="192"/>
    </row>
    <row r="938" spans="1:2" ht="15.75" customHeight="1">
      <c r="A938" s="192"/>
      <c r="B938" s="192"/>
    </row>
    <row r="939" spans="1:2" ht="15.75" customHeight="1">
      <c r="A939" s="192"/>
      <c r="B939" s="192"/>
    </row>
    <row r="940" spans="1:2" ht="15.75" customHeight="1">
      <c r="A940" s="192"/>
      <c r="B940" s="192"/>
    </row>
    <row r="941" spans="1:2" ht="15.75" customHeight="1">
      <c r="A941" s="192"/>
      <c r="B941" s="192"/>
    </row>
    <row r="942" spans="1:2" ht="15.75" customHeight="1">
      <c r="A942" s="192"/>
      <c r="B942" s="192"/>
    </row>
    <row r="943" spans="1:2" ht="15.75" customHeight="1">
      <c r="A943" s="192"/>
      <c r="B943" s="192"/>
    </row>
    <row r="944" spans="1:2" ht="15.75" customHeight="1">
      <c r="A944" s="192"/>
      <c r="B944" s="192"/>
    </row>
    <row r="945" spans="1:2" ht="15.75" customHeight="1">
      <c r="A945" s="192"/>
      <c r="B945" s="192"/>
    </row>
    <row r="946" spans="1:2" ht="15.75" customHeight="1">
      <c r="A946" s="192"/>
      <c r="B946" s="192"/>
    </row>
    <row r="947" spans="1:2" ht="15.75" customHeight="1">
      <c r="A947" s="192"/>
      <c r="B947" s="192"/>
    </row>
    <row r="948" spans="1:2" ht="15.75" customHeight="1">
      <c r="A948" s="192"/>
      <c r="B948" s="192"/>
    </row>
    <row r="949" spans="1:2" ht="15.75" customHeight="1">
      <c r="A949" s="192"/>
      <c r="B949" s="192"/>
    </row>
    <row r="950" spans="1:2" ht="15.75" customHeight="1">
      <c r="A950" s="192"/>
      <c r="B950" s="192"/>
    </row>
    <row r="951" spans="1:2" ht="15.75" customHeight="1">
      <c r="A951" s="192"/>
      <c r="B951" s="192"/>
    </row>
    <row r="952" spans="1:2" ht="15.75" customHeight="1">
      <c r="A952" s="192"/>
      <c r="B952" s="192"/>
    </row>
    <row r="953" spans="1:2" ht="15.75" customHeight="1">
      <c r="A953" s="192"/>
      <c r="B953" s="192"/>
    </row>
    <row r="954" spans="1:2" ht="15.75" customHeight="1">
      <c r="A954" s="192"/>
      <c r="B954" s="192"/>
    </row>
    <row r="955" spans="1:2" ht="15.75" customHeight="1">
      <c r="A955" s="192"/>
      <c r="B955" s="192"/>
    </row>
    <row r="956" spans="1:2" ht="15.75" customHeight="1">
      <c r="A956" s="192"/>
      <c r="B956" s="192"/>
    </row>
    <row r="957" spans="1:2" ht="15.75" customHeight="1">
      <c r="A957" s="192"/>
      <c r="B957" s="192"/>
    </row>
    <row r="958" spans="1:2" ht="15.75" customHeight="1">
      <c r="A958" s="192"/>
      <c r="B958" s="192"/>
    </row>
    <row r="959" spans="1:2" ht="15.75" customHeight="1">
      <c r="A959" s="192"/>
      <c r="B959" s="192"/>
    </row>
    <row r="960" spans="1:2" ht="15.75" customHeight="1">
      <c r="A960" s="192"/>
      <c r="B960" s="192"/>
    </row>
    <row r="961" spans="1:2" ht="15.75" customHeight="1">
      <c r="A961" s="192"/>
      <c r="B961" s="192"/>
    </row>
    <row r="962" spans="1:2" ht="15.75" customHeight="1">
      <c r="A962" s="192"/>
      <c r="B962" s="192"/>
    </row>
    <row r="963" spans="1:2" ht="15.75" customHeight="1">
      <c r="A963" s="192"/>
      <c r="B963" s="192"/>
    </row>
    <row r="964" spans="1:2" ht="15.75" customHeight="1">
      <c r="A964" s="192"/>
      <c r="B964" s="192"/>
    </row>
    <row r="965" spans="1:2" ht="15.75" customHeight="1">
      <c r="A965" s="192"/>
      <c r="B965" s="192"/>
    </row>
    <row r="966" spans="1:2" ht="15.75" customHeight="1">
      <c r="A966" s="192"/>
      <c r="B966" s="192"/>
    </row>
    <row r="967" spans="1:2" ht="15.75" customHeight="1">
      <c r="A967" s="192"/>
      <c r="B967" s="192"/>
    </row>
    <row r="968" spans="1:2" ht="15.75" customHeight="1">
      <c r="A968" s="192"/>
      <c r="B968" s="192"/>
    </row>
    <row r="969" spans="1:2" ht="15.75" customHeight="1">
      <c r="A969" s="192"/>
      <c r="B969" s="192"/>
    </row>
    <row r="970" spans="1:2" ht="15.75" customHeight="1">
      <c r="A970" s="192"/>
      <c r="B970" s="192"/>
    </row>
    <row r="971" spans="1:2" ht="15.75" customHeight="1">
      <c r="A971" s="192"/>
      <c r="B971" s="192"/>
    </row>
    <row r="972" spans="1:2" ht="15.75" customHeight="1">
      <c r="A972" s="192"/>
      <c r="B972" s="192"/>
    </row>
    <row r="973" spans="1:2" ht="15.75" customHeight="1">
      <c r="A973" s="192"/>
      <c r="B973" s="192"/>
    </row>
    <row r="974" spans="1:2" ht="15.75" customHeight="1">
      <c r="A974" s="192"/>
      <c r="B974" s="192"/>
    </row>
    <row r="975" spans="1:2" ht="15.75" customHeight="1">
      <c r="A975" s="192"/>
      <c r="B975" s="192"/>
    </row>
    <row r="976" spans="1:2" ht="15.75" customHeight="1">
      <c r="A976" s="192"/>
      <c r="B976" s="192"/>
    </row>
    <row r="977" spans="1:2" ht="15.75" customHeight="1">
      <c r="A977" s="192"/>
      <c r="B977" s="192"/>
    </row>
    <row r="978" spans="1:2" ht="15.75" customHeight="1">
      <c r="A978" s="192"/>
      <c r="B978" s="192"/>
    </row>
    <row r="979" spans="1:2" ht="15.75" customHeight="1">
      <c r="A979" s="192"/>
      <c r="B979" s="192"/>
    </row>
    <row r="980" spans="1:2" ht="15.75" customHeight="1">
      <c r="A980" s="192"/>
      <c r="B980" s="192"/>
    </row>
    <row r="981" spans="1:2" ht="15.75" customHeight="1">
      <c r="A981" s="192"/>
      <c r="B981" s="192"/>
    </row>
    <row r="982" spans="1:2" ht="15.75" customHeight="1">
      <c r="A982" s="192"/>
      <c r="B982" s="192"/>
    </row>
    <row r="983" spans="1:2" ht="15.75" customHeight="1">
      <c r="A983" s="192"/>
      <c r="B983" s="192"/>
    </row>
    <row r="984" spans="1:2" ht="15.75" customHeight="1">
      <c r="A984" s="192"/>
      <c r="B984" s="192"/>
    </row>
    <row r="985" spans="1:2" ht="15.75" customHeight="1">
      <c r="A985" s="192"/>
      <c r="B985" s="192"/>
    </row>
    <row r="986" spans="1:2" ht="15.75" customHeight="1">
      <c r="A986" s="192"/>
      <c r="B986" s="192"/>
    </row>
    <row r="987" spans="1:2" ht="15.75" customHeight="1">
      <c r="A987" s="192"/>
      <c r="B987" s="192"/>
    </row>
    <row r="988" spans="1:2" ht="15.75" customHeight="1">
      <c r="A988" s="192"/>
      <c r="B988" s="192"/>
    </row>
    <row r="989" spans="1:2" ht="15.75" customHeight="1">
      <c r="A989" s="192"/>
      <c r="B989" s="192"/>
    </row>
    <row r="990" spans="1:2" ht="15.75" customHeight="1">
      <c r="A990" s="192"/>
      <c r="B990" s="192"/>
    </row>
    <row r="991" spans="1:2" ht="15.75" customHeight="1">
      <c r="A991" s="192"/>
      <c r="B991" s="192"/>
    </row>
    <row r="992" spans="1:2" ht="15.75" customHeight="1">
      <c r="A992" s="192"/>
      <c r="B992" s="192"/>
    </row>
    <row r="993" spans="1:2" ht="15.75" customHeight="1">
      <c r="A993" s="192"/>
      <c r="B993" s="192"/>
    </row>
    <row r="994" spans="1:2" ht="15.75" customHeight="1">
      <c r="A994" s="192"/>
      <c r="B994" s="192"/>
    </row>
    <row r="995" spans="1:2" ht="15.75" customHeight="1">
      <c r="A995" s="192"/>
      <c r="B995" s="192"/>
    </row>
    <row r="996" spans="1:2" ht="15.75" customHeight="1">
      <c r="A996" s="192"/>
      <c r="B996" s="192"/>
    </row>
    <row r="997" spans="1:2" ht="15.75" customHeight="1">
      <c r="A997" s="192"/>
      <c r="B997" s="192"/>
    </row>
    <row r="998" spans="1:2" ht="15.75" customHeight="1">
      <c r="A998" s="192"/>
      <c r="B998" s="192"/>
    </row>
    <row r="999" spans="1:2" ht="15.75" customHeight="1">
      <c r="A999" s="192"/>
      <c r="B999" s="192"/>
    </row>
    <row r="1000" spans="1:2" ht="15.75" customHeight="1">
      <c r="A1000" s="192"/>
      <c r="B1000" s="192"/>
    </row>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207"/>
  <sheetViews>
    <sheetView tabSelected="1" workbookViewId="0">
      <pane ySplit="1" topLeftCell="A2" activePane="bottomLeft" state="frozen"/>
      <selection activeCell="O1" sqref="O1"/>
      <selection pane="bottomLeft" activeCell="F10" sqref="F10"/>
    </sheetView>
  </sheetViews>
  <sheetFormatPr defaultColWidth="14.42578125" defaultRowHeight="15" customHeight="1"/>
  <cols>
    <col min="1" max="1" width="18.28515625" customWidth="1"/>
    <col min="2" max="2" width="11.28515625" customWidth="1"/>
    <col min="3" max="3" width="13.85546875" customWidth="1"/>
    <col min="4" max="4" width="12.5703125" customWidth="1"/>
    <col min="5" max="5" width="14.140625" customWidth="1"/>
    <col min="6" max="6" width="12.140625" customWidth="1"/>
    <col min="7" max="7" width="15.42578125" customWidth="1"/>
    <col min="8" max="8" width="15.7109375" customWidth="1"/>
    <col min="9" max="10" width="16.5703125" customWidth="1"/>
    <col min="11" max="11" width="10.28515625" customWidth="1"/>
    <col min="12" max="12" width="9.42578125" customWidth="1"/>
    <col min="13" max="13" width="10.28515625" customWidth="1"/>
    <col min="14" max="16" width="14" customWidth="1"/>
    <col min="17" max="18" width="16.5703125" customWidth="1"/>
    <col min="19" max="19" width="14" customWidth="1"/>
    <col min="20" max="26" width="16.5703125" customWidth="1"/>
    <col min="27" max="27" width="18.28515625" customWidth="1"/>
    <col min="28" max="33" width="16.5703125" customWidth="1"/>
    <col min="34" max="34" width="12.5703125" customWidth="1"/>
    <col min="35" max="35" width="15.42578125" customWidth="1"/>
    <col min="36" max="37" width="16.5703125" customWidth="1"/>
    <col min="38" max="38" width="15" customWidth="1"/>
    <col min="39" max="40" width="16.5703125" customWidth="1"/>
    <col min="41" max="41" width="13.85546875" customWidth="1"/>
    <col min="42" max="42" width="16.5703125" customWidth="1"/>
    <col min="43" max="43" width="11.5703125" customWidth="1"/>
    <col min="44" max="44" width="16.5703125" customWidth="1"/>
    <col min="45" max="45" width="10" customWidth="1"/>
    <col min="46" max="46" width="7.42578125" customWidth="1"/>
    <col min="47" max="47" width="9.42578125" customWidth="1"/>
    <col min="48" max="48" width="7.42578125" customWidth="1"/>
    <col min="49" max="49" width="7.140625" customWidth="1"/>
    <col min="50" max="50" width="6.42578125" customWidth="1"/>
    <col min="51" max="51" width="6.7109375" customWidth="1"/>
    <col min="52" max="52" width="6.5703125" customWidth="1"/>
    <col min="53" max="53" width="10" customWidth="1"/>
    <col min="54" max="54" width="7.28515625" customWidth="1"/>
    <col min="55" max="55" width="6.85546875" customWidth="1"/>
    <col min="56" max="56" width="8.42578125" customWidth="1"/>
    <col min="57" max="57" width="8.85546875" customWidth="1"/>
    <col min="58" max="58" width="10.140625" customWidth="1"/>
    <col min="59" max="59" width="9" customWidth="1"/>
    <col min="60" max="63" width="16.5703125" customWidth="1"/>
  </cols>
  <sheetData>
    <row r="1" spans="1:63" ht="78" customHeight="1">
      <c r="A1" s="330" t="s">
        <v>234</v>
      </c>
      <c r="B1" s="330" t="s">
        <v>595</v>
      </c>
      <c r="C1" s="331" t="s">
        <v>235</v>
      </c>
      <c r="D1" s="331" t="s">
        <v>241</v>
      </c>
      <c r="E1" s="331" t="s">
        <v>236</v>
      </c>
      <c r="F1" s="330" t="s">
        <v>237</v>
      </c>
      <c r="G1" s="332" t="s">
        <v>238</v>
      </c>
      <c r="H1" s="332" t="s">
        <v>239</v>
      </c>
      <c r="I1" s="332" t="s">
        <v>240</v>
      </c>
      <c r="J1" s="333" t="s">
        <v>596</v>
      </c>
      <c r="K1" s="332" t="s">
        <v>597</v>
      </c>
      <c r="L1" s="333" t="s">
        <v>242</v>
      </c>
      <c r="M1" s="332" t="s">
        <v>243</v>
      </c>
      <c r="N1" s="332" t="s">
        <v>598</v>
      </c>
      <c r="O1" s="332" t="s">
        <v>599</v>
      </c>
      <c r="P1" s="283" t="s">
        <v>600</v>
      </c>
      <c r="Q1" s="283" t="s">
        <v>244</v>
      </c>
      <c r="R1" s="283" t="s">
        <v>245</v>
      </c>
      <c r="S1" s="283" t="s">
        <v>246</v>
      </c>
      <c r="T1" s="283" t="s">
        <v>601</v>
      </c>
      <c r="U1" s="283" t="s">
        <v>602</v>
      </c>
      <c r="V1" s="334" t="s">
        <v>603</v>
      </c>
      <c r="W1" s="332" t="s">
        <v>247</v>
      </c>
      <c r="X1" s="283" t="s">
        <v>248</v>
      </c>
      <c r="Y1" s="332" t="s">
        <v>249</v>
      </c>
      <c r="Z1" s="332" t="s">
        <v>604</v>
      </c>
      <c r="AA1" s="332" t="s">
        <v>605</v>
      </c>
      <c r="AB1" s="283" t="s">
        <v>250</v>
      </c>
      <c r="AC1" s="283" t="s">
        <v>251</v>
      </c>
      <c r="AD1" s="283" t="s">
        <v>606</v>
      </c>
      <c r="AE1" s="332" t="s">
        <v>252</v>
      </c>
      <c r="AF1" s="332" t="s">
        <v>607</v>
      </c>
      <c r="AG1" s="283" t="s">
        <v>253</v>
      </c>
      <c r="AH1" s="283" t="s">
        <v>608</v>
      </c>
      <c r="AI1" s="283" t="s">
        <v>609</v>
      </c>
      <c r="AJ1" s="283" t="s">
        <v>610</v>
      </c>
      <c r="AK1" s="283" t="s">
        <v>254</v>
      </c>
      <c r="AL1" s="283" t="s">
        <v>255</v>
      </c>
      <c r="AM1" s="283" t="s">
        <v>611</v>
      </c>
      <c r="AN1" s="332" t="s">
        <v>256</v>
      </c>
      <c r="AO1" s="332" t="s">
        <v>612</v>
      </c>
      <c r="AP1" s="330" t="s">
        <v>257</v>
      </c>
      <c r="AQ1" s="330" t="s">
        <v>613</v>
      </c>
      <c r="AR1" s="330" t="s">
        <v>258</v>
      </c>
      <c r="AS1" s="332" t="s">
        <v>614</v>
      </c>
      <c r="AT1" s="332" t="s">
        <v>260</v>
      </c>
      <c r="AU1" s="332" t="s">
        <v>261</v>
      </c>
      <c r="AV1" s="332" t="s">
        <v>262</v>
      </c>
      <c r="AW1" s="330" t="s">
        <v>263</v>
      </c>
      <c r="AX1" s="330" t="s">
        <v>264</v>
      </c>
      <c r="AY1" s="332" t="s">
        <v>265</v>
      </c>
      <c r="AZ1" s="335" t="s">
        <v>266</v>
      </c>
      <c r="BA1" s="330" t="s">
        <v>267</v>
      </c>
      <c r="BB1" s="332" t="s">
        <v>268</v>
      </c>
      <c r="BC1" s="332" t="s">
        <v>269</v>
      </c>
      <c r="BD1" s="332" t="s">
        <v>270</v>
      </c>
      <c r="BE1" s="335" t="s">
        <v>271</v>
      </c>
      <c r="BF1" s="330" t="s">
        <v>272</v>
      </c>
      <c r="BG1" s="332" t="s">
        <v>273</v>
      </c>
      <c r="BH1" s="332" t="s">
        <v>615</v>
      </c>
      <c r="BI1" s="330" t="s">
        <v>274</v>
      </c>
      <c r="BJ1" s="330" t="s">
        <v>275</v>
      </c>
      <c r="BK1" s="330" t="s">
        <v>616</v>
      </c>
    </row>
    <row r="2" spans="1:63" ht="12.75" customHeight="1">
      <c r="A2" s="212" t="s">
        <v>277</v>
      </c>
      <c r="B2" s="44">
        <v>5370000</v>
      </c>
      <c r="C2" s="44">
        <v>5370000</v>
      </c>
      <c r="D2" s="184"/>
      <c r="E2" s="44"/>
      <c r="F2" s="44"/>
      <c r="G2" s="45"/>
      <c r="H2" s="45"/>
      <c r="I2" s="45"/>
      <c r="J2" s="47">
        <v>1373.15</v>
      </c>
      <c r="K2" s="45">
        <v>137315</v>
      </c>
      <c r="L2" s="47">
        <v>1371.89</v>
      </c>
      <c r="M2" s="45">
        <v>137189</v>
      </c>
      <c r="N2" s="212">
        <v>785184</v>
      </c>
      <c r="O2" s="212"/>
      <c r="P2" s="45">
        <v>747545</v>
      </c>
      <c r="Q2" s="45">
        <v>747545</v>
      </c>
      <c r="R2" s="45">
        <v>721053</v>
      </c>
      <c r="S2" s="49">
        <v>691381</v>
      </c>
      <c r="T2" s="45">
        <v>37639</v>
      </c>
      <c r="U2" s="185">
        <v>5.0350146145048125E-2</v>
      </c>
      <c r="V2" s="187">
        <v>571.79999999999995</v>
      </c>
      <c r="W2" s="45">
        <v>56164</v>
      </c>
      <c r="X2" s="50">
        <v>8.1234514688717216E-2</v>
      </c>
      <c r="Y2" s="186">
        <v>544.9</v>
      </c>
      <c r="Z2" s="45">
        <v>320081</v>
      </c>
      <c r="AA2" s="45">
        <v>306034</v>
      </c>
      <c r="AB2" s="45">
        <v>306034</v>
      </c>
      <c r="AC2" s="49">
        <v>279194</v>
      </c>
      <c r="AD2" s="45">
        <v>14047</v>
      </c>
      <c r="AE2" s="45">
        <v>26840</v>
      </c>
      <c r="AF2" s="185">
        <v>4.5900128743865058E-2</v>
      </c>
      <c r="AG2" s="50">
        <v>9.6133871071727897E-2</v>
      </c>
      <c r="AH2" s="213">
        <v>307382</v>
      </c>
      <c r="AI2" s="213"/>
      <c r="AJ2" s="45">
        <v>293345</v>
      </c>
      <c r="AK2" s="45">
        <v>293345</v>
      </c>
      <c r="AL2" s="49">
        <v>264040.33219970705</v>
      </c>
      <c r="AM2" s="49">
        <v>14037</v>
      </c>
      <c r="AN2" s="45">
        <v>29304.667800292955</v>
      </c>
      <c r="AO2" s="185">
        <v>4.7851505906015099E-2</v>
      </c>
      <c r="AP2" s="50">
        <v>0.11098557389379572</v>
      </c>
      <c r="AQ2" s="44">
        <v>2.2385172777919382</v>
      </c>
      <c r="AR2" s="187">
        <v>2.1382545247796836</v>
      </c>
      <c r="AS2" s="45">
        <v>256320</v>
      </c>
      <c r="AT2" s="45">
        <v>201590</v>
      </c>
      <c r="AU2" s="45">
        <v>20120</v>
      </c>
      <c r="AV2" s="45">
        <v>221710</v>
      </c>
      <c r="AW2" s="50">
        <v>0.86497347066167296</v>
      </c>
      <c r="AX2" s="44">
        <v>1.0285059104181604</v>
      </c>
      <c r="AY2" s="45">
        <v>16535</v>
      </c>
      <c r="AZ2" s="185">
        <v>6.4509207240948815E-2</v>
      </c>
      <c r="BA2" s="44">
        <v>0.65825721674437565</v>
      </c>
      <c r="BB2" s="45">
        <v>11110</v>
      </c>
      <c r="BC2" s="45">
        <v>1675</v>
      </c>
      <c r="BD2" s="45">
        <v>12785</v>
      </c>
      <c r="BE2" s="185">
        <v>4.9879057428214732E-2</v>
      </c>
      <c r="BF2" s="44">
        <v>0.97078741588584527</v>
      </c>
      <c r="BG2" s="45">
        <v>5300</v>
      </c>
      <c r="BH2" s="45" t="s">
        <v>277</v>
      </c>
      <c r="BI2" s="57" t="s">
        <v>277</v>
      </c>
      <c r="BJ2" s="57" t="s">
        <v>277</v>
      </c>
      <c r="BK2" s="57"/>
    </row>
    <row r="3" spans="1:63" ht="12.75" customHeight="1">
      <c r="A3" s="9"/>
      <c r="B3" s="9" t="s">
        <v>389</v>
      </c>
      <c r="C3" s="61">
        <v>5370001.0099999998</v>
      </c>
      <c r="D3" s="175" t="s">
        <v>35</v>
      </c>
      <c r="E3" s="61"/>
      <c r="F3" s="9"/>
      <c r="G3" s="62"/>
      <c r="H3" s="62"/>
      <c r="I3" s="62"/>
      <c r="J3" s="64">
        <v>5.51</v>
      </c>
      <c r="K3" s="62">
        <v>551</v>
      </c>
      <c r="L3" s="64">
        <v>5.52</v>
      </c>
      <c r="M3" s="62">
        <v>552</v>
      </c>
      <c r="N3" s="9">
        <v>2133</v>
      </c>
      <c r="O3" s="9">
        <v>1</v>
      </c>
      <c r="P3" s="181">
        <v>2193</v>
      </c>
      <c r="Q3" s="62">
        <v>2193</v>
      </c>
      <c r="R3" s="62">
        <v>2118</v>
      </c>
      <c r="S3" s="62">
        <v>2143</v>
      </c>
      <c r="T3" s="62">
        <v>-60</v>
      </c>
      <c r="U3" s="10">
        <v>-2.7359781121751026E-2</v>
      </c>
      <c r="V3" s="178">
        <v>387.3</v>
      </c>
      <c r="W3" s="62">
        <v>50</v>
      </c>
      <c r="X3" s="66">
        <v>2.3331777881474568E-2</v>
      </c>
      <c r="Y3" s="176">
        <v>397.6</v>
      </c>
      <c r="Z3" s="62">
        <v>747</v>
      </c>
      <c r="AA3" s="62">
        <v>772</v>
      </c>
      <c r="AB3" s="62">
        <v>772</v>
      </c>
      <c r="AC3" s="62">
        <v>734</v>
      </c>
      <c r="AD3" s="62">
        <v>-25</v>
      </c>
      <c r="AE3" s="62">
        <v>38</v>
      </c>
      <c r="AF3" s="10">
        <v>-3.2383419689119168E-2</v>
      </c>
      <c r="AG3" s="66">
        <v>5.1771117166212535E-2</v>
      </c>
      <c r="AH3" s="181">
        <v>728</v>
      </c>
      <c r="AI3" s="217">
        <v>1</v>
      </c>
      <c r="AJ3" s="217">
        <v>766</v>
      </c>
      <c r="AK3" s="62">
        <v>766</v>
      </c>
      <c r="AL3" s="62">
        <v>726</v>
      </c>
      <c r="AM3" s="177">
        <v>-38</v>
      </c>
      <c r="AN3" s="62">
        <v>40</v>
      </c>
      <c r="AO3" s="10">
        <v>-4.960835509138381E-2</v>
      </c>
      <c r="AP3" s="66">
        <v>5.5096418732782371E-2</v>
      </c>
      <c r="AQ3" s="61">
        <v>1.3212341197822142</v>
      </c>
      <c r="AR3" s="178">
        <v>1.3876811594202898</v>
      </c>
      <c r="AS3" s="62">
        <v>715</v>
      </c>
      <c r="AT3" s="62">
        <v>565</v>
      </c>
      <c r="AU3" s="62">
        <v>40</v>
      </c>
      <c r="AV3" s="62">
        <v>605</v>
      </c>
      <c r="AW3" s="66">
        <v>0.84615384615384615</v>
      </c>
      <c r="AX3" s="61">
        <v>1.0061282356169396</v>
      </c>
      <c r="AY3" s="62">
        <v>65</v>
      </c>
      <c r="AZ3" s="10">
        <v>9.0909090909090912E-2</v>
      </c>
      <c r="BA3" s="61">
        <v>0.92764378478664189</v>
      </c>
      <c r="BB3" s="62">
        <v>30</v>
      </c>
      <c r="BC3" s="62">
        <v>0</v>
      </c>
      <c r="BD3" s="62">
        <v>30</v>
      </c>
      <c r="BE3" s="10">
        <v>4.195804195804196E-2</v>
      </c>
      <c r="BF3" s="61">
        <v>0.81662207002806453</v>
      </c>
      <c r="BG3" s="62">
        <v>10</v>
      </c>
      <c r="BH3" s="62" t="s">
        <v>38</v>
      </c>
      <c r="BI3" s="9" t="s">
        <v>38</v>
      </c>
      <c r="BJ3" s="9" t="s">
        <v>38</v>
      </c>
      <c r="BK3" s="9"/>
    </row>
    <row r="4" spans="1:63" ht="12.75" customHeight="1">
      <c r="A4" s="9"/>
      <c r="B4" s="9" t="s">
        <v>390</v>
      </c>
      <c r="C4" s="61">
        <v>5370001.0199999996</v>
      </c>
      <c r="D4" s="175" t="s">
        <v>39</v>
      </c>
      <c r="E4" s="61"/>
      <c r="F4" s="61"/>
      <c r="G4" s="62"/>
      <c r="H4" s="62"/>
      <c r="I4" s="62"/>
      <c r="J4" s="64">
        <v>1.29</v>
      </c>
      <c r="K4" s="62">
        <v>129</v>
      </c>
      <c r="L4" s="64">
        <v>1.29</v>
      </c>
      <c r="M4" s="62">
        <v>129</v>
      </c>
      <c r="N4" s="9">
        <v>5366</v>
      </c>
      <c r="O4" s="9">
        <v>1</v>
      </c>
      <c r="P4" s="181">
        <v>5302</v>
      </c>
      <c r="Q4" s="62">
        <v>5302</v>
      </c>
      <c r="R4" s="62">
        <v>5475</v>
      </c>
      <c r="S4" s="62">
        <v>5555</v>
      </c>
      <c r="T4" s="62">
        <v>64</v>
      </c>
      <c r="U4" s="10">
        <v>1.2070916635231988E-2</v>
      </c>
      <c r="V4" s="178">
        <v>4152.6000000000004</v>
      </c>
      <c r="W4" s="62">
        <v>-253</v>
      </c>
      <c r="X4" s="66">
        <v>-4.5544554455445543E-2</v>
      </c>
      <c r="Y4" s="176">
        <v>4102.3999999999996</v>
      </c>
      <c r="Z4" s="62">
        <v>1798</v>
      </c>
      <c r="AA4" s="62">
        <v>1784</v>
      </c>
      <c r="AB4" s="62">
        <v>1784</v>
      </c>
      <c r="AC4" s="62">
        <v>1708</v>
      </c>
      <c r="AD4" s="62">
        <v>14</v>
      </c>
      <c r="AE4" s="62">
        <v>76</v>
      </c>
      <c r="AF4" s="10">
        <v>7.8475336322869956E-3</v>
      </c>
      <c r="AG4" s="66">
        <v>4.449648711943794E-2</v>
      </c>
      <c r="AH4" s="181">
        <v>1776</v>
      </c>
      <c r="AI4" s="217">
        <v>1</v>
      </c>
      <c r="AJ4" s="217">
        <v>1760</v>
      </c>
      <c r="AK4" s="62">
        <v>1760</v>
      </c>
      <c r="AL4" s="62">
        <v>1684</v>
      </c>
      <c r="AM4" s="177">
        <v>16</v>
      </c>
      <c r="AN4" s="62">
        <v>76</v>
      </c>
      <c r="AO4" s="10">
        <v>9.0909090909090905E-3</v>
      </c>
      <c r="AP4" s="66">
        <v>4.5130641330166268E-2</v>
      </c>
      <c r="AQ4" s="61">
        <v>13.767441860465116</v>
      </c>
      <c r="AR4" s="178">
        <v>13.643410852713178</v>
      </c>
      <c r="AS4" s="62">
        <v>2095</v>
      </c>
      <c r="AT4" s="62">
        <v>1685</v>
      </c>
      <c r="AU4" s="62">
        <v>150</v>
      </c>
      <c r="AV4" s="62">
        <v>1835</v>
      </c>
      <c r="AW4" s="66">
        <v>0.87589498806682575</v>
      </c>
      <c r="AX4" s="61">
        <v>1.0414922569165586</v>
      </c>
      <c r="AY4" s="62">
        <v>170</v>
      </c>
      <c r="AZ4" s="10">
        <v>8.1145584725536998E-2</v>
      </c>
      <c r="BA4" s="61">
        <v>0.82801617066874489</v>
      </c>
      <c r="BB4" s="62">
        <v>55</v>
      </c>
      <c r="BC4" s="62">
        <v>10</v>
      </c>
      <c r="BD4" s="62">
        <v>65</v>
      </c>
      <c r="BE4" s="10">
        <v>3.1026252983293555E-2</v>
      </c>
      <c r="BF4" s="61">
        <v>0.60385856331828636</v>
      </c>
      <c r="BG4" s="62">
        <v>35</v>
      </c>
      <c r="BH4" s="62" t="s">
        <v>38</v>
      </c>
      <c r="BI4" s="9" t="s">
        <v>38</v>
      </c>
      <c r="BJ4" s="9" t="s">
        <v>38</v>
      </c>
      <c r="BK4" s="9"/>
    </row>
    <row r="5" spans="1:63" ht="12.75" customHeight="1">
      <c r="A5" s="9"/>
      <c r="B5" s="9" t="s">
        <v>391</v>
      </c>
      <c r="C5" s="61">
        <v>5370001.04</v>
      </c>
      <c r="D5" s="175" t="s">
        <v>40</v>
      </c>
      <c r="E5" s="61"/>
      <c r="F5" s="9"/>
      <c r="G5" s="62"/>
      <c r="H5" s="62"/>
      <c r="I5" s="62"/>
      <c r="J5" s="64">
        <v>1.7</v>
      </c>
      <c r="K5" s="62">
        <v>170</v>
      </c>
      <c r="L5" s="64">
        <v>1.7</v>
      </c>
      <c r="M5" s="62">
        <v>170</v>
      </c>
      <c r="N5" s="9">
        <v>6603</v>
      </c>
      <c r="O5" s="9">
        <v>1</v>
      </c>
      <c r="P5" s="181">
        <v>6305</v>
      </c>
      <c r="Q5" s="284">
        <v>6305</v>
      </c>
      <c r="R5" s="62">
        <v>6223</v>
      </c>
      <c r="S5" s="62">
        <v>5866</v>
      </c>
      <c r="T5" s="62">
        <v>298</v>
      </c>
      <c r="U5" s="10">
        <v>4.726407613005551E-2</v>
      </c>
      <c r="V5" s="178">
        <v>3877.5</v>
      </c>
      <c r="W5" s="62">
        <v>439</v>
      </c>
      <c r="X5" s="66">
        <v>7.4838049778383903E-2</v>
      </c>
      <c r="Y5" s="176">
        <v>3702.5</v>
      </c>
      <c r="Z5" s="62">
        <v>1977</v>
      </c>
      <c r="AA5" s="62">
        <v>1930</v>
      </c>
      <c r="AB5" s="62">
        <v>1930</v>
      </c>
      <c r="AC5" s="62">
        <v>1722</v>
      </c>
      <c r="AD5" s="62">
        <v>47</v>
      </c>
      <c r="AE5" s="62">
        <v>208</v>
      </c>
      <c r="AF5" s="10">
        <v>2.4352331606217616E-2</v>
      </c>
      <c r="AG5" s="66">
        <v>0.1207897793263647</v>
      </c>
      <c r="AH5" s="181">
        <v>1947</v>
      </c>
      <c r="AI5" s="217">
        <v>1</v>
      </c>
      <c r="AJ5" s="217">
        <v>1897</v>
      </c>
      <c r="AK5" s="62">
        <v>1897</v>
      </c>
      <c r="AL5" s="62">
        <v>1678</v>
      </c>
      <c r="AM5" s="177">
        <v>50</v>
      </c>
      <c r="AN5" s="62">
        <v>219</v>
      </c>
      <c r="AO5" s="10">
        <v>2.6357406431207171E-2</v>
      </c>
      <c r="AP5" s="66">
        <v>0.13051251489868892</v>
      </c>
      <c r="AQ5" s="61">
        <v>11.452941176470588</v>
      </c>
      <c r="AR5" s="178">
        <v>11.158823529411764</v>
      </c>
      <c r="AS5" s="62">
        <v>2035</v>
      </c>
      <c r="AT5" s="62">
        <v>1655</v>
      </c>
      <c r="AU5" s="62">
        <v>145</v>
      </c>
      <c r="AV5" s="62">
        <v>1800</v>
      </c>
      <c r="AW5" s="66">
        <v>0.88452088452088451</v>
      </c>
      <c r="AX5" s="61">
        <v>1.0517489708928474</v>
      </c>
      <c r="AY5" s="62">
        <v>130</v>
      </c>
      <c r="AZ5" s="10">
        <v>6.3882063882063883E-2</v>
      </c>
      <c r="BA5" s="61">
        <v>0.65185779471493754</v>
      </c>
      <c r="BB5" s="62">
        <v>50</v>
      </c>
      <c r="BC5" s="62">
        <v>0</v>
      </c>
      <c r="BD5" s="62">
        <v>50</v>
      </c>
      <c r="BE5" s="10">
        <v>2.4570024570024569E-2</v>
      </c>
      <c r="BF5" s="61">
        <v>0.47820211307949723</v>
      </c>
      <c r="BG5" s="62">
        <v>45</v>
      </c>
      <c r="BH5" s="62" t="s">
        <v>38</v>
      </c>
      <c r="BI5" s="9" t="s">
        <v>38</v>
      </c>
      <c r="BJ5" s="9" t="s">
        <v>38</v>
      </c>
      <c r="BK5" s="9"/>
    </row>
    <row r="6" spans="1:63" ht="12.75" customHeight="1">
      <c r="A6" s="9"/>
      <c r="B6" s="9" t="s">
        <v>392</v>
      </c>
      <c r="C6" s="61">
        <v>5370001.0499999998</v>
      </c>
      <c r="D6" s="175" t="s">
        <v>41</v>
      </c>
      <c r="E6" s="61"/>
      <c r="F6" s="9"/>
      <c r="G6" s="62"/>
      <c r="H6" s="62"/>
      <c r="I6" s="62"/>
      <c r="J6" s="64">
        <v>1.55</v>
      </c>
      <c r="K6" s="62">
        <v>155</v>
      </c>
      <c r="L6" s="64">
        <v>1.55</v>
      </c>
      <c r="M6" s="62">
        <v>155</v>
      </c>
      <c r="N6" s="9">
        <v>5697</v>
      </c>
      <c r="O6" s="9">
        <v>1</v>
      </c>
      <c r="P6" s="181">
        <v>5344</v>
      </c>
      <c r="Q6" s="62">
        <v>5344</v>
      </c>
      <c r="R6" s="62">
        <v>4695</v>
      </c>
      <c r="S6" s="62">
        <v>3719</v>
      </c>
      <c r="T6" s="62">
        <v>353</v>
      </c>
      <c r="U6" s="10">
        <v>6.605538922155689E-2</v>
      </c>
      <c r="V6" s="178">
        <v>3672.9</v>
      </c>
      <c r="W6" s="62">
        <v>1625</v>
      </c>
      <c r="X6" s="66">
        <v>0.43694541543425652</v>
      </c>
      <c r="Y6" s="176">
        <v>3443.7</v>
      </c>
      <c r="Z6" s="62">
        <v>1770</v>
      </c>
      <c r="AA6" s="62">
        <v>1624</v>
      </c>
      <c r="AB6" s="62">
        <v>1624</v>
      </c>
      <c r="AC6" s="62">
        <v>1179</v>
      </c>
      <c r="AD6" s="62">
        <v>146</v>
      </c>
      <c r="AE6" s="62">
        <v>445</v>
      </c>
      <c r="AF6" s="10">
        <v>8.9901477832512317E-2</v>
      </c>
      <c r="AG6" s="66">
        <v>0.37743850720949956</v>
      </c>
      <c r="AH6" s="181">
        <v>1749</v>
      </c>
      <c r="AI6" s="217">
        <v>1</v>
      </c>
      <c r="AJ6" s="217">
        <v>1619</v>
      </c>
      <c r="AK6" s="62">
        <v>1619</v>
      </c>
      <c r="AL6" s="62">
        <v>1170</v>
      </c>
      <c r="AM6" s="177">
        <v>130</v>
      </c>
      <c r="AN6" s="62">
        <v>449</v>
      </c>
      <c r="AO6" s="10">
        <v>8.0296479308214944E-2</v>
      </c>
      <c r="AP6" s="66">
        <v>0.38376068376068379</v>
      </c>
      <c r="AQ6" s="61">
        <v>11.283870967741935</v>
      </c>
      <c r="AR6" s="178">
        <v>10.445161290322581</v>
      </c>
      <c r="AS6" s="62">
        <v>1935</v>
      </c>
      <c r="AT6" s="62">
        <v>1530</v>
      </c>
      <c r="AU6" s="62">
        <v>220</v>
      </c>
      <c r="AV6" s="62">
        <v>1750</v>
      </c>
      <c r="AW6" s="66">
        <v>0.90439276485788112</v>
      </c>
      <c r="AX6" s="61">
        <v>1.0753778416859467</v>
      </c>
      <c r="AY6" s="62">
        <v>90</v>
      </c>
      <c r="AZ6" s="10">
        <v>4.6511627906976744E-2</v>
      </c>
      <c r="BA6" s="61">
        <v>0.47460844803037494</v>
      </c>
      <c r="BB6" s="62">
        <v>45</v>
      </c>
      <c r="BC6" s="62">
        <v>0</v>
      </c>
      <c r="BD6" s="62">
        <v>45</v>
      </c>
      <c r="BE6" s="10">
        <v>2.3255813953488372E-2</v>
      </c>
      <c r="BF6" s="61">
        <v>0.4526238605194311</v>
      </c>
      <c r="BG6" s="62">
        <v>40</v>
      </c>
      <c r="BH6" s="62" t="s">
        <v>38</v>
      </c>
      <c r="BI6" s="9" t="s">
        <v>38</v>
      </c>
      <c r="BJ6" s="9" t="s">
        <v>38</v>
      </c>
      <c r="BK6" s="9"/>
    </row>
    <row r="7" spans="1:63" ht="12.75" customHeight="1">
      <c r="A7" s="9"/>
      <c r="B7" s="9" t="s">
        <v>393</v>
      </c>
      <c r="C7" s="61">
        <v>5370001.0599999996</v>
      </c>
      <c r="D7" s="175" t="s">
        <v>42</v>
      </c>
      <c r="E7" s="61"/>
      <c r="F7" s="9"/>
      <c r="G7" s="62"/>
      <c r="H7" s="62"/>
      <c r="I7" s="62"/>
      <c r="J7" s="64">
        <v>1.48</v>
      </c>
      <c r="K7" s="62">
        <v>148</v>
      </c>
      <c r="L7" s="64">
        <v>1.48</v>
      </c>
      <c r="M7" s="62">
        <v>148</v>
      </c>
      <c r="N7" s="9">
        <v>5154</v>
      </c>
      <c r="O7" s="9">
        <v>1</v>
      </c>
      <c r="P7" s="181">
        <v>5191</v>
      </c>
      <c r="Q7" s="62">
        <v>5191</v>
      </c>
      <c r="R7" s="62">
        <v>5411</v>
      </c>
      <c r="S7" s="62">
        <v>5534</v>
      </c>
      <c r="T7" s="62">
        <v>-37</v>
      </c>
      <c r="U7" s="10">
        <v>-7.1277210556732803E-3</v>
      </c>
      <c r="V7" s="178">
        <v>3485.5</v>
      </c>
      <c r="W7" s="62">
        <v>-343</v>
      </c>
      <c r="X7" s="66">
        <v>-6.1980484279002532E-2</v>
      </c>
      <c r="Y7" s="176">
        <v>3511</v>
      </c>
      <c r="Z7" s="62">
        <v>1632</v>
      </c>
      <c r="AA7" s="62">
        <v>1623</v>
      </c>
      <c r="AB7" s="62">
        <v>1623</v>
      </c>
      <c r="AC7" s="62">
        <v>1613</v>
      </c>
      <c r="AD7" s="62">
        <v>9</v>
      </c>
      <c r="AE7" s="62">
        <v>10</v>
      </c>
      <c r="AF7" s="10">
        <v>5.5452865064695009E-3</v>
      </c>
      <c r="AG7" s="66">
        <v>6.1996280223186612E-3</v>
      </c>
      <c r="AH7" s="181">
        <v>1619</v>
      </c>
      <c r="AI7" s="217">
        <v>1</v>
      </c>
      <c r="AJ7" s="217">
        <v>1609</v>
      </c>
      <c r="AK7" s="62">
        <v>1609</v>
      </c>
      <c r="AL7" s="62">
        <v>1597</v>
      </c>
      <c r="AM7" s="177">
        <v>10</v>
      </c>
      <c r="AN7" s="62">
        <v>12</v>
      </c>
      <c r="AO7" s="10">
        <v>6.2150403977625857E-3</v>
      </c>
      <c r="AP7" s="66">
        <v>7.5140889167188479E-3</v>
      </c>
      <c r="AQ7" s="61">
        <v>10.939189189189189</v>
      </c>
      <c r="AR7" s="178">
        <v>10.871621621621621</v>
      </c>
      <c r="AS7" s="62">
        <v>1705</v>
      </c>
      <c r="AT7" s="62">
        <v>1335</v>
      </c>
      <c r="AU7" s="62">
        <v>170</v>
      </c>
      <c r="AV7" s="62">
        <v>1505</v>
      </c>
      <c r="AW7" s="66">
        <v>0.88269794721407624</v>
      </c>
      <c r="AX7" s="61">
        <v>1.0495813878883189</v>
      </c>
      <c r="AY7" s="62">
        <v>125</v>
      </c>
      <c r="AZ7" s="10">
        <v>7.331378299120235E-2</v>
      </c>
      <c r="BA7" s="61">
        <v>0.74809982644084028</v>
      </c>
      <c r="BB7" s="62">
        <v>25</v>
      </c>
      <c r="BC7" s="62">
        <v>0</v>
      </c>
      <c r="BD7" s="62">
        <v>25</v>
      </c>
      <c r="BE7" s="10">
        <v>1.466275659824047E-2</v>
      </c>
      <c r="BF7" s="61">
        <v>0.28537868038615161</v>
      </c>
      <c r="BG7" s="62">
        <v>45</v>
      </c>
      <c r="BH7" s="62" t="s">
        <v>38</v>
      </c>
      <c r="BI7" s="9" t="s">
        <v>38</v>
      </c>
      <c r="BJ7" s="9" t="s">
        <v>38</v>
      </c>
      <c r="BK7" s="9"/>
    </row>
    <row r="8" spans="1:63" ht="12.75" customHeight="1">
      <c r="A8" s="9"/>
      <c r="B8" s="9" t="s">
        <v>394</v>
      </c>
      <c r="C8" s="61">
        <v>5370001.0700000003</v>
      </c>
      <c r="D8" s="175" t="s">
        <v>43</v>
      </c>
      <c r="E8" s="61"/>
      <c r="F8" s="9"/>
      <c r="G8" s="62"/>
      <c r="H8" s="62"/>
      <c r="I8" s="62"/>
      <c r="J8" s="64">
        <v>0.76</v>
      </c>
      <c r="K8" s="62">
        <v>76</v>
      </c>
      <c r="L8" s="64">
        <v>0.76</v>
      </c>
      <c r="M8" s="62">
        <v>76</v>
      </c>
      <c r="N8" s="9">
        <v>3621</v>
      </c>
      <c r="O8" s="9">
        <v>1</v>
      </c>
      <c r="P8" s="181">
        <v>3725</v>
      </c>
      <c r="Q8" s="62">
        <v>3725</v>
      </c>
      <c r="R8" s="62">
        <v>3713</v>
      </c>
      <c r="S8" s="62">
        <v>3852</v>
      </c>
      <c r="T8" s="62">
        <v>-104</v>
      </c>
      <c r="U8" s="10">
        <v>-2.7919463087248322E-2</v>
      </c>
      <c r="V8" s="178">
        <v>4786.5</v>
      </c>
      <c r="W8" s="62">
        <v>-127</v>
      </c>
      <c r="X8" s="66">
        <v>-3.2969885773624093E-2</v>
      </c>
      <c r="Y8" s="176">
        <v>4922.7</v>
      </c>
      <c r="Z8" s="62">
        <v>1280</v>
      </c>
      <c r="AA8" s="62">
        <v>1274</v>
      </c>
      <c r="AB8" s="62">
        <v>1274</v>
      </c>
      <c r="AC8" s="62">
        <v>1263</v>
      </c>
      <c r="AD8" s="62">
        <v>6</v>
      </c>
      <c r="AE8" s="62">
        <v>11</v>
      </c>
      <c r="AF8" s="10">
        <v>4.7095761381475663E-3</v>
      </c>
      <c r="AG8" s="66">
        <v>8.7094220110847196E-3</v>
      </c>
      <c r="AH8" s="181">
        <v>1259</v>
      </c>
      <c r="AI8" s="217">
        <v>1</v>
      </c>
      <c r="AJ8" s="217">
        <v>1268</v>
      </c>
      <c r="AK8" s="62">
        <v>1268</v>
      </c>
      <c r="AL8" s="62">
        <v>1246</v>
      </c>
      <c r="AM8" s="177">
        <v>-9</v>
      </c>
      <c r="AN8" s="62">
        <v>22</v>
      </c>
      <c r="AO8" s="10">
        <v>-7.0977917981072556E-3</v>
      </c>
      <c r="AP8" s="66">
        <v>1.7656500802568219E-2</v>
      </c>
      <c r="AQ8" s="61">
        <v>16.565789473684209</v>
      </c>
      <c r="AR8" s="178">
        <v>16.684210526315791</v>
      </c>
      <c r="AS8" s="62">
        <v>1355</v>
      </c>
      <c r="AT8" s="62">
        <v>1090</v>
      </c>
      <c r="AU8" s="62">
        <v>150</v>
      </c>
      <c r="AV8" s="62">
        <v>1240</v>
      </c>
      <c r="AW8" s="66">
        <v>0.91512915129151295</v>
      </c>
      <c r="AX8" s="61">
        <v>1.0881440562324769</v>
      </c>
      <c r="AY8" s="62">
        <v>70</v>
      </c>
      <c r="AZ8" s="10">
        <v>5.1660516605166053E-2</v>
      </c>
      <c r="BA8" s="61">
        <v>0.5271481286241434</v>
      </c>
      <c r="BB8" s="62">
        <v>20</v>
      </c>
      <c r="BC8" s="62">
        <v>0</v>
      </c>
      <c r="BD8" s="62">
        <v>20</v>
      </c>
      <c r="BE8" s="10">
        <v>1.4760147601476014E-2</v>
      </c>
      <c r="BF8" s="61">
        <v>0.28727418453631792</v>
      </c>
      <c r="BG8" s="62">
        <v>15</v>
      </c>
      <c r="BH8" s="62" t="s">
        <v>38</v>
      </c>
      <c r="BI8" s="9" t="s">
        <v>38</v>
      </c>
      <c r="BJ8" s="9" t="s">
        <v>38</v>
      </c>
      <c r="BK8" s="9"/>
    </row>
    <row r="9" spans="1:63" ht="12.75" customHeight="1">
      <c r="A9" s="9"/>
      <c r="B9" s="9" t="s">
        <v>395</v>
      </c>
      <c r="C9" s="61">
        <v>5370001.0800000001</v>
      </c>
      <c r="D9" s="175" t="s">
        <v>44</v>
      </c>
      <c r="E9" s="61"/>
      <c r="F9" s="61"/>
      <c r="G9" s="62"/>
      <c r="H9" s="62"/>
      <c r="I9" s="62"/>
      <c r="J9" s="64">
        <v>1.64</v>
      </c>
      <c r="K9" s="62">
        <v>164</v>
      </c>
      <c r="L9" s="64">
        <v>1.64</v>
      </c>
      <c r="M9" s="62">
        <v>164</v>
      </c>
      <c r="N9" s="9">
        <v>6727</v>
      </c>
      <c r="O9" s="9">
        <v>1</v>
      </c>
      <c r="P9" s="181">
        <v>6556</v>
      </c>
      <c r="Q9" s="62">
        <v>6556</v>
      </c>
      <c r="R9" s="62">
        <v>6125</v>
      </c>
      <c r="S9" s="62">
        <v>5891</v>
      </c>
      <c r="T9" s="62">
        <v>171</v>
      </c>
      <c r="U9" s="10">
        <v>2.6082977425259304E-2</v>
      </c>
      <c r="V9" s="178">
        <v>4106.1000000000004</v>
      </c>
      <c r="W9" s="62">
        <v>665</v>
      </c>
      <c r="X9" s="66">
        <v>0.11288406043116618</v>
      </c>
      <c r="Y9" s="176">
        <v>4001.5</v>
      </c>
      <c r="Z9" s="62">
        <v>2156</v>
      </c>
      <c r="AA9" s="62">
        <v>2063</v>
      </c>
      <c r="AB9" s="62">
        <v>2063</v>
      </c>
      <c r="AC9" s="62">
        <v>1797</v>
      </c>
      <c r="AD9" s="62">
        <v>93</v>
      </c>
      <c r="AE9" s="62">
        <v>266</v>
      </c>
      <c r="AF9" s="10">
        <v>4.5079980610761031E-2</v>
      </c>
      <c r="AG9" s="66">
        <v>0.14802448525319978</v>
      </c>
      <c r="AH9" s="181">
        <v>2132</v>
      </c>
      <c r="AI9" s="217">
        <v>1</v>
      </c>
      <c r="AJ9" s="217">
        <v>2051</v>
      </c>
      <c r="AK9" s="62">
        <v>2051</v>
      </c>
      <c r="AL9" s="62">
        <v>1770</v>
      </c>
      <c r="AM9" s="177">
        <v>81</v>
      </c>
      <c r="AN9" s="62">
        <v>281</v>
      </c>
      <c r="AO9" s="10">
        <v>3.9492930277913216E-2</v>
      </c>
      <c r="AP9" s="66">
        <v>0.15875706214689267</v>
      </c>
      <c r="AQ9" s="61">
        <v>13</v>
      </c>
      <c r="AR9" s="178">
        <v>12.50609756097561</v>
      </c>
      <c r="AS9" s="62">
        <v>2505</v>
      </c>
      <c r="AT9" s="62">
        <v>2025</v>
      </c>
      <c r="AU9" s="62">
        <v>230</v>
      </c>
      <c r="AV9" s="62">
        <v>2255</v>
      </c>
      <c r="AW9" s="66">
        <v>0.90019960079840322</v>
      </c>
      <c r="AX9" s="61">
        <v>1.0703919153369836</v>
      </c>
      <c r="AY9" s="62">
        <v>175</v>
      </c>
      <c r="AZ9" s="10">
        <v>6.9860279441117765E-2</v>
      </c>
      <c r="BA9" s="61">
        <v>0.71285999429711999</v>
      </c>
      <c r="BB9" s="62">
        <v>40</v>
      </c>
      <c r="BC9" s="62">
        <v>0</v>
      </c>
      <c r="BD9" s="62">
        <v>40</v>
      </c>
      <c r="BE9" s="10">
        <v>1.5968063872255488E-2</v>
      </c>
      <c r="BF9" s="61">
        <v>0.31078364873988878</v>
      </c>
      <c r="BG9" s="62">
        <v>35</v>
      </c>
      <c r="BH9" s="62" t="s">
        <v>38</v>
      </c>
      <c r="BI9" s="9" t="s">
        <v>38</v>
      </c>
      <c r="BJ9" s="9" t="s">
        <v>38</v>
      </c>
      <c r="BK9" s="9"/>
    </row>
    <row r="10" spans="1:63" ht="12.75" customHeight="1">
      <c r="A10" s="9"/>
      <c r="B10" s="9" t="s">
        <v>396</v>
      </c>
      <c r="C10" s="61">
        <v>5370001.0899999999</v>
      </c>
      <c r="D10" s="175" t="s">
        <v>45</v>
      </c>
      <c r="E10" s="61"/>
      <c r="F10" s="61"/>
      <c r="G10" s="62"/>
      <c r="H10" s="62"/>
      <c r="I10" s="62"/>
      <c r="J10" s="64">
        <v>1.97</v>
      </c>
      <c r="K10" s="62">
        <v>197</v>
      </c>
      <c r="L10" s="64">
        <v>1.97</v>
      </c>
      <c r="M10" s="62">
        <v>197</v>
      </c>
      <c r="N10" s="9">
        <v>4691</v>
      </c>
      <c r="O10" s="9">
        <v>1</v>
      </c>
      <c r="P10" s="181">
        <v>4566</v>
      </c>
      <c r="Q10" s="62">
        <v>4566</v>
      </c>
      <c r="R10" s="62">
        <v>4445</v>
      </c>
      <c r="S10" s="62">
        <v>4007</v>
      </c>
      <c r="T10" s="62">
        <v>125</v>
      </c>
      <c r="U10" s="10">
        <v>2.7376259307928166E-2</v>
      </c>
      <c r="V10" s="178">
        <v>2381.3000000000002</v>
      </c>
      <c r="W10" s="62">
        <v>559</v>
      </c>
      <c r="X10" s="66">
        <v>0.13950586473671076</v>
      </c>
      <c r="Y10" s="176">
        <v>2318</v>
      </c>
      <c r="Z10" s="62">
        <v>1456</v>
      </c>
      <c r="AA10" s="62">
        <v>1406</v>
      </c>
      <c r="AB10" s="62">
        <v>1406</v>
      </c>
      <c r="AC10" s="62">
        <v>1273</v>
      </c>
      <c r="AD10" s="62">
        <v>50</v>
      </c>
      <c r="AE10" s="62">
        <v>133</v>
      </c>
      <c r="AF10" s="10">
        <v>3.5561877667140827E-2</v>
      </c>
      <c r="AG10" s="66">
        <v>0.1044776119402985</v>
      </c>
      <c r="AH10" s="181">
        <v>1440</v>
      </c>
      <c r="AI10" s="217">
        <v>1</v>
      </c>
      <c r="AJ10" s="217">
        <v>1389</v>
      </c>
      <c r="AK10" s="62">
        <v>1389</v>
      </c>
      <c r="AL10" s="62">
        <v>1243</v>
      </c>
      <c r="AM10" s="177">
        <v>51</v>
      </c>
      <c r="AN10" s="62">
        <v>146</v>
      </c>
      <c r="AO10" s="10">
        <v>3.6717062634989202E-2</v>
      </c>
      <c r="AP10" s="66">
        <v>0.11745776347546259</v>
      </c>
      <c r="AQ10" s="61">
        <v>7.3096446700507611</v>
      </c>
      <c r="AR10" s="178">
        <v>7.0507614213197973</v>
      </c>
      <c r="AS10" s="62">
        <v>1725</v>
      </c>
      <c r="AT10" s="62">
        <v>1330</v>
      </c>
      <c r="AU10" s="62">
        <v>215</v>
      </c>
      <c r="AV10" s="62">
        <v>1545</v>
      </c>
      <c r="AW10" s="66">
        <v>0.89565217391304353</v>
      </c>
      <c r="AX10" s="61">
        <v>1.0649847490048081</v>
      </c>
      <c r="AY10" s="62">
        <v>95</v>
      </c>
      <c r="AZ10" s="10">
        <v>5.5072463768115941E-2</v>
      </c>
      <c r="BA10" s="61">
        <v>0.56196391600118301</v>
      </c>
      <c r="BB10" s="62">
        <v>55</v>
      </c>
      <c r="BC10" s="62">
        <v>0</v>
      </c>
      <c r="BD10" s="62">
        <v>55</v>
      </c>
      <c r="BE10" s="10">
        <v>3.1884057971014491E-2</v>
      </c>
      <c r="BF10" s="61">
        <v>0.62055387253823457</v>
      </c>
      <c r="BG10" s="62">
        <v>40</v>
      </c>
      <c r="BH10" s="62" t="s">
        <v>38</v>
      </c>
      <c r="BI10" s="9" t="s">
        <v>38</v>
      </c>
      <c r="BJ10" s="9" t="s">
        <v>38</v>
      </c>
      <c r="BK10" s="9"/>
    </row>
    <row r="11" spans="1:63" ht="12.75" customHeight="1">
      <c r="A11" s="9"/>
      <c r="B11" s="9" t="s">
        <v>397</v>
      </c>
      <c r="C11" s="61">
        <v>5370002.0099999998</v>
      </c>
      <c r="D11" s="175" t="s">
        <v>46</v>
      </c>
      <c r="E11" s="61"/>
      <c r="F11" s="61"/>
      <c r="G11" s="62"/>
      <c r="H11" s="62"/>
      <c r="I11" s="62"/>
      <c r="J11" s="64">
        <v>1.48</v>
      </c>
      <c r="K11" s="62">
        <v>148</v>
      </c>
      <c r="L11" s="64">
        <v>1.48</v>
      </c>
      <c r="M11" s="62">
        <v>148</v>
      </c>
      <c r="N11" s="9">
        <v>5271</v>
      </c>
      <c r="O11" s="9">
        <v>1</v>
      </c>
      <c r="P11" s="181">
        <v>5122</v>
      </c>
      <c r="Q11" s="62">
        <v>5122</v>
      </c>
      <c r="R11" s="62">
        <v>5079</v>
      </c>
      <c r="S11" s="62">
        <v>4160</v>
      </c>
      <c r="T11" s="62">
        <v>149</v>
      </c>
      <c r="U11" s="10">
        <v>2.9090199140960563E-2</v>
      </c>
      <c r="V11" s="178">
        <v>3550.7</v>
      </c>
      <c r="W11" s="62">
        <v>962</v>
      </c>
      <c r="X11" s="66">
        <v>0.23125000000000001</v>
      </c>
      <c r="Y11" s="176">
        <v>3450.3</v>
      </c>
      <c r="Z11" s="62">
        <v>1691</v>
      </c>
      <c r="AA11" s="62">
        <v>1639</v>
      </c>
      <c r="AB11" s="62">
        <v>1639</v>
      </c>
      <c r="AC11" s="62">
        <v>1298</v>
      </c>
      <c r="AD11" s="62">
        <v>52</v>
      </c>
      <c r="AE11" s="62">
        <v>341</v>
      </c>
      <c r="AF11" s="10">
        <v>3.1726662599145819E-2</v>
      </c>
      <c r="AG11" s="66">
        <v>0.26271186440677968</v>
      </c>
      <c r="AH11" s="181">
        <v>1665</v>
      </c>
      <c r="AI11" s="217">
        <v>1</v>
      </c>
      <c r="AJ11" s="217">
        <v>1614</v>
      </c>
      <c r="AK11" s="62">
        <v>1614</v>
      </c>
      <c r="AL11" s="62">
        <v>1276</v>
      </c>
      <c r="AM11" s="177">
        <v>51</v>
      </c>
      <c r="AN11" s="62">
        <v>338</v>
      </c>
      <c r="AO11" s="10">
        <v>3.1598513011152414E-2</v>
      </c>
      <c r="AP11" s="66">
        <v>0.26489028213166144</v>
      </c>
      <c r="AQ11" s="61">
        <v>11.25</v>
      </c>
      <c r="AR11" s="178">
        <v>10.905405405405405</v>
      </c>
      <c r="AS11" s="62">
        <v>1945</v>
      </c>
      <c r="AT11" s="62">
        <v>1575</v>
      </c>
      <c r="AU11" s="62">
        <v>205</v>
      </c>
      <c r="AV11" s="62">
        <v>1780</v>
      </c>
      <c r="AW11" s="66">
        <v>0.91516709511568128</v>
      </c>
      <c r="AX11" s="61">
        <v>1.0881891737404059</v>
      </c>
      <c r="AY11" s="62">
        <v>85</v>
      </c>
      <c r="AZ11" s="10">
        <v>4.3701799485861184E-2</v>
      </c>
      <c r="BA11" s="61">
        <v>0.44593672944756307</v>
      </c>
      <c r="BB11" s="62">
        <v>55</v>
      </c>
      <c r="BC11" s="62">
        <v>0</v>
      </c>
      <c r="BD11" s="62">
        <v>55</v>
      </c>
      <c r="BE11" s="10">
        <v>2.8277634961439587E-2</v>
      </c>
      <c r="BF11" s="61">
        <v>0.55036268901205887</v>
      </c>
      <c r="BG11" s="62">
        <v>20</v>
      </c>
      <c r="BH11" s="62" t="s">
        <v>38</v>
      </c>
      <c r="BI11" s="9" t="s">
        <v>38</v>
      </c>
      <c r="BJ11" s="9" t="s">
        <v>38</v>
      </c>
      <c r="BK11" s="9"/>
    </row>
    <row r="12" spans="1:63" ht="12.75" customHeight="1">
      <c r="A12" s="9"/>
      <c r="B12" s="9" t="s">
        <v>398</v>
      </c>
      <c r="C12" s="61">
        <v>5370002.0300000003</v>
      </c>
      <c r="D12" s="175" t="s">
        <v>48</v>
      </c>
      <c r="E12" s="61"/>
      <c r="F12" s="9"/>
      <c r="G12" s="62"/>
      <c r="H12" s="62"/>
      <c r="I12" s="62"/>
      <c r="J12" s="64">
        <v>0.77</v>
      </c>
      <c r="K12" s="62">
        <v>77</v>
      </c>
      <c r="L12" s="64">
        <v>0.77</v>
      </c>
      <c r="M12" s="62">
        <v>77</v>
      </c>
      <c r="N12" s="9">
        <v>2963</v>
      </c>
      <c r="O12" s="9">
        <v>1</v>
      </c>
      <c r="P12" s="181">
        <v>3069</v>
      </c>
      <c r="Q12" s="62">
        <v>3069</v>
      </c>
      <c r="R12" s="62">
        <v>3066</v>
      </c>
      <c r="S12" s="62">
        <v>3220</v>
      </c>
      <c r="T12" s="62">
        <v>-106</v>
      </c>
      <c r="U12" s="10">
        <v>-3.4538937764744218E-2</v>
      </c>
      <c r="V12" s="178">
        <v>3842.6</v>
      </c>
      <c r="W12" s="62">
        <v>-151</v>
      </c>
      <c r="X12" s="66">
        <v>-4.6894409937888196E-2</v>
      </c>
      <c r="Y12" s="176">
        <v>3979</v>
      </c>
      <c r="Z12" s="62">
        <v>1099</v>
      </c>
      <c r="AA12" s="62">
        <v>1095</v>
      </c>
      <c r="AB12" s="62">
        <v>1095</v>
      </c>
      <c r="AC12" s="62">
        <v>1080</v>
      </c>
      <c r="AD12" s="62">
        <v>4</v>
      </c>
      <c r="AE12" s="62">
        <v>15</v>
      </c>
      <c r="AF12" s="10">
        <v>3.6529680365296802E-3</v>
      </c>
      <c r="AG12" s="66">
        <v>1.3888888888888888E-2</v>
      </c>
      <c r="AH12" s="181">
        <v>1082</v>
      </c>
      <c r="AI12" s="217">
        <v>1</v>
      </c>
      <c r="AJ12" s="217">
        <v>1082</v>
      </c>
      <c r="AK12" s="62">
        <v>1082</v>
      </c>
      <c r="AL12" s="62">
        <v>1071</v>
      </c>
      <c r="AM12" s="177">
        <v>0</v>
      </c>
      <c r="AN12" s="62">
        <v>11</v>
      </c>
      <c r="AO12" s="10">
        <v>0</v>
      </c>
      <c r="AP12" s="66">
        <v>1.027077497665733E-2</v>
      </c>
      <c r="AQ12" s="61">
        <v>14.051948051948052</v>
      </c>
      <c r="AR12" s="178">
        <v>14.051948051948052</v>
      </c>
      <c r="AS12" s="62">
        <v>1100</v>
      </c>
      <c r="AT12" s="62">
        <v>910</v>
      </c>
      <c r="AU12" s="62">
        <v>75</v>
      </c>
      <c r="AV12" s="62">
        <v>985</v>
      </c>
      <c r="AW12" s="66">
        <v>0.8954545454545455</v>
      </c>
      <c r="AX12" s="61">
        <v>1.0647497567830506</v>
      </c>
      <c r="AY12" s="62">
        <v>85</v>
      </c>
      <c r="AZ12" s="10">
        <v>7.7272727272727271E-2</v>
      </c>
      <c r="BA12" s="61">
        <v>0.78849721706864562</v>
      </c>
      <c r="BB12" s="62">
        <v>20</v>
      </c>
      <c r="BC12" s="62">
        <v>0</v>
      </c>
      <c r="BD12" s="62">
        <v>20</v>
      </c>
      <c r="BE12" s="10">
        <v>1.8181818181818181E-2</v>
      </c>
      <c r="BF12" s="61">
        <v>0.35386956367882794</v>
      </c>
      <c r="BG12" s="62">
        <v>15</v>
      </c>
      <c r="BH12" s="62" t="s">
        <v>38</v>
      </c>
      <c r="BI12" s="9" t="s">
        <v>38</v>
      </c>
      <c r="BJ12" s="9" t="s">
        <v>38</v>
      </c>
      <c r="BK12" s="9"/>
    </row>
    <row r="13" spans="1:63" ht="12.75" customHeight="1">
      <c r="A13" s="9"/>
      <c r="B13" s="9" t="s">
        <v>399</v>
      </c>
      <c r="C13" s="61">
        <v>5370002.04</v>
      </c>
      <c r="D13" s="175" t="s">
        <v>49</v>
      </c>
      <c r="E13" s="61"/>
      <c r="F13" s="61"/>
      <c r="G13" s="62"/>
      <c r="H13" s="62"/>
      <c r="I13" s="62"/>
      <c r="J13" s="64">
        <v>0.98</v>
      </c>
      <c r="K13" s="62">
        <v>98</v>
      </c>
      <c r="L13" s="64">
        <v>0.98</v>
      </c>
      <c r="M13" s="62">
        <v>98</v>
      </c>
      <c r="N13" s="9">
        <v>4582</v>
      </c>
      <c r="O13" s="9">
        <v>1</v>
      </c>
      <c r="P13" s="181">
        <v>4629</v>
      </c>
      <c r="Q13" s="62">
        <v>4629</v>
      </c>
      <c r="R13" s="62">
        <v>4790</v>
      </c>
      <c r="S13" s="62">
        <v>4902</v>
      </c>
      <c r="T13" s="62">
        <v>-47</v>
      </c>
      <c r="U13" s="10">
        <v>-1.0153380859796932E-2</v>
      </c>
      <c r="V13" s="178">
        <v>4658.3999999999996</v>
      </c>
      <c r="W13" s="62">
        <v>-273</v>
      </c>
      <c r="X13" s="66">
        <v>-5.5691554467564262E-2</v>
      </c>
      <c r="Y13" s="176">
        <v>4706.2</v>
      </c>
      <c r="Z13" s="62">
        <v>1573</v>
      </c>
      <c r="AA13" s="62">
        <v>1556</v>
      </c>
      <c r="AB13" s="62">
        <v>1556</v>
      </c>
      <c r="AC13" s="62">
        <v>1507</v>
      </c>
      <c r="AD13" s="62">
        <v>17</v>
      </c>
      <c r="AE13" s="62">
        <v>49</v>
      </c>
      <c r="AF13" s="10">
        <v>1.0925449871465296E-2</v>
      </c>
      <c r="AG13" s="66">
        <v>3.2514930325149301E-2</v>
      </c>
      <c r="AH13" s="181">
        <v>1545</v>
      </c>
      <c r="AI13" s="217">
        <v>1</v>
      </c>
      <c r="AJ13" s="217">
        <v>1541</v>
      </c>
      <c r="AK13" s="62">
        <v>1541</v>
      </c>
      <c r="AL13" s="62">
        <v>1477</v>
      </c>
      <c r="AM13" s="177">
        <v>4</v>
      </c>
      <c r="AN13" s="62">
        <v>64</v>
      </c>
      <c r="AO13" s="10">
        <v>2.5957170668397143E-3</v>
      </c>
      <c r="AP13" s="66">
        <v>4.3331076506431955E-2</v>
      </c>
      <c r="AQ13" s="61">
        <v>15.76530612244898</v>
      </c>
      <c r="AR13" s="178">
        <v>15.724489795918368</v>
      </c>
      <c r="AS13" s="62">
        <v>1470</v>
      </c>
      <c r="AT13" s="62">
        <v>1200</v>
      </c>
      <c r="AU13" s="62">
        <v>130</v>
      </c>
      <c r="AV13" s="62">
        <v>1330</v>
      </c>
      <c r="AW13" s="66">
        <v>0.90476190476190477</v>
      </c>
      <c r="AX13" s="61">
        <v>1.0758167714172471</v>
      </c>
      <c r="AY13" s="62">
        <v>80</v>
      </c>
      <c r="AZ13" s="10">
        <v>5.4421768707482991E-2</v>
      </c>
      <c r="BA13" s="61">
        <v>0.55532417048452032</v>
      </c>
      <c r="BB13" s="62">
        <v>25</v>
      </c>
      <c r="BC13" s="62">
        <v>0</v>
      </c>
      <c r="BD13" s="62">
        <v>25</v>
      </c>
      <c r="BE13" s="10">
        <v>1.7006802721088437E-2</v>
      </c>
      <c r="BF13" s="61">
        <v>0.33100044221659081</v>
      </c>
      <c r="BG13" s="62">
        <v>25</v>
      </c>
      <c r="BH13" s="62" t="s">
        <v>38</v>
      </c>
      <c r="BI13" s="9" t="s">
        <v>38</v>
      </c>
      <c r="BJ13" s="9" t="s">
        <v>38</v>
      </c>
      <c r="BK13" s="9"/>
    </row>
    <row r="14" spans="1:63" ht="12.75" customHeight="1">
      <c r="A14" s="9" t="s">
        <v>617</v>
      </c>
      <c r="B14" s="9" t="s">
        <v>400</v>
      </c>
      <c r="C14" s="61">
        <v>5370002.0599999996</v>
      </c>
      <c r="D14" s="61"/>
      <c r="E14" s="61">
        <v>5370002.0199999996</v>
      </c>
      <c r="F14" s="9">
        <v>0.32302822799999997</v>
      </c>
      <c r="G14" s="62">
        <v>8029</v>
      </c>
      <c r="H14" s="62">
        <v>2844</v>
      </c>
      <c r="I14" s="62">
        <v>2780</v>
      </c>
      <c r="J14" s="64">
        <v>2.67</v>
      </c>
      <c r="K14" s="62">
        <v>267</v>
      </c>
      <c r="L14" s="64">
        <v>2.67</v>
      </c>
      <c r="M14" s="62">
        <v>267</v>
      </c>
      <c r="N14" s="9">
        <v>3917</v>
      </c>
      <c r="O14" s="9">
        <v>1</v>
      </c>
      <c r="P14" s="181">
        <v>3544</v>
      </c>
      <c r="Q14" s="62">
        <v>3544</v>
      </c>
      <c r="R14" s="62">
        <v>2686</v>
      </c>
      <c r="S14" s="62">
        <v>2593.5936426119997</v>
      </c>
      <c r="T14" s="62">
        <v>373</v>
      </c>
      <c r="U14" s="10">
        <v>0.10524830699774267</v>
      </c>
      <c r="V14" s="178">
        <v>1465.7</v>
      </c>
      <c r="W14" s="62">
        <v>950.40635738800029</v>
      </c>
      <c r="X14" s="66">
        <v>0.36644381825012845</v>
      </c>
      <c r="Y14" s="176">
        <v>1329.4</v>
      </c>
      <c r="Z14" s="62">
        <v>1568</v>
      </c>
      <c r="AA14" s="62">
        <v>1444</v>
      </c>
      <c r="AB14" s="62">
        <v>1444</v>
      </c>
      <c r="AC14" s="62">
        <v>918.69228043199996</v>
      </c>
      <c r="AD14" s="62">
        <v>124</v>
      </c>
      <c r="AE14" s="62">
        <v>525.30771956800004</v>
      </c>
      <c r="AF14" s="10">
        <v>8.5872576177285317E-2</v>
      </c>
      <c r="AG14" s="66">
        <v>0.57179942703010711</v>
      </c>
      <c r="AH14" s="181">
        <v>1539</v>
      </c>
      <c r="AI14" s="217">
        <v>1</v>
      </c>
      <c r="AJ14" s="217">
        <v>1408</v>
      </c>
      <c r="AK14" s="62">
        <v>1408</v>
      </c>
      <c r="AL14" s="62">
        <v>898.01847383999996</v>
      </c>
      <c r="AM14" s="177">
        <v>131</v>
      </c>
      <c r="AN14" s="62">
        <v>509.98152616000004</v>
      </c>
      <c r="AO14" s="10">
        <v>9.3039772727272721E-2</v>
      </c>
      <c r="AP14" s="66">
        <v>0.56789647542469546</v>
      </c>
      <c r="AQ14" s="61">
        <v>5.7640449438202248</v>
      </c>
      <c r="AR14" s="178">
        <v>5.2734082397003741</v>
      </c>
      <c r="AS14" s="62">
        <v>1040</v>
      </c>
      <c r="AT14" s="62">
        <v>910</v>
      </c>
      <c r="AU14" s="62">
        <v>70</v>
      </c>
      <c r="AV14" s="62">
        <v>980</v>
      </c>
      <c r="AW14" s="66">
        <v>0.94230769230769229</v>
      </c>
      <c r="AX14" s="61">
        <v>1.120460989664319</v>
      </c>
      <c r="AY14" s="62">
        <v>35</v>
      </c>
      <c r="AZ14" s="10">
        <v>3.3653846153846152E-2</v>
      </c>
      <c r="BA14" s="61">
        <v>0.34340659340659335</v>
      </c>
      <c r="BB14" s="62">
        <v>20</v>
      </c>
      <c r="BC14" s="62">
        <v>0</v>
      </c>
      <c r="BD14" s="62">
        <v>20</v>
      </c>
      <c r="BE14" s="10">
        <v>1.9230769230769232E-2</v>
      </c>
      <c r="BF14" s="61">
        <v>0.37428511542952958</v>
      </c>
      <c r="BG14" s="62">
        <v>20</v>
      </c>
      <c r="BH14" s="62" t="s">
        <v>38</v>
      </c>
      <c r="BI14" s="9" t="s">
        <v>38</v>
      </c>
      <c r="BJ14" s="9" t="s">
        <v>38</v>
      </c>
      <c r="BK14" s="9"/>
    </row>
    <row r="15" spans="1:63" ht="12.75" customHeight="1">
      <c r="A15" s="9" t="s">
        <v>618</v>
      </c>
      <c r="B15" s="9" t="s">
        <v>401</v>
      </c>
      <c r="C15" s="61">
        <v>5370002.0499999998</v>
      </c>
      <c r="D15" s="61"/>
      <c r="E15" s="61">
        <v>5370002.0199999996</v>
      </c>
      <c r="F15" s="9">
        <v>0.67697177200000003</v>
      </c>
      <c r="G15" s="62">
        <v>8029</v>
      </c>
      <c r="H15" s="62">
        <v>2844</v>
      </c>
      <c r="I15" s="62">
        <v>2780</v>
      </c>
      <c r="J15" s="64">
        <v>1.32</v>
      </c>
      <c r="K15" s="62">
        <v>132</v>
      </c>
      <c r="L15" s="64">
        <v>1.96</v>
      </c>
      <c r="M15" s="62">
        <v>196</v>
      </c>
      <c r="N15" s="9">
        <v>4961</v>
      </c>
      <c r="O15" s="9">
        <v>0.68052250000000003</v>
      </c>
      <c r="P15" s="181">
        <v>5188.9840625000006</v>
      </c>
      <c r="Q15" s="62">
        <v>7625</v>
      </c>
      <c r="R15" s="62">
        <v>6138</v>
      </c>
      <c r="S15" s="62">
        <v>5435.4063573880003</v>
      </c>
      <c r="T15" s="62">
        <v>-227.98406250000062</v>
      </c>
      <c r="U15" s="10">
        <v>-4.3936165490968994E-2</v>
      </c>
      <c r="V15" s="178">
        <v>3771.5</v>
      </c>
      <c r="W15" s="62">
        <v>2189.5936426119997</v>
      </c>
      <c r="X15" s="66">
        <v>0.40283899650590521</v>
      </c>
      <c r="Y15" s="176">
        <v>3882.4</v>
      </c>
      <c r="Z15" s="62">
        <v>1552</v>
      </c>
      <c r="AA15" s="62">
        <v>1637.9943392499999</v>
      </c>
      <c r="AB15" s="62">
        <v>2315</v>
      </c>
      <c r="AC15" s="62">
        <v>1925.307719568</v>
      </c>
      <c r="AD15" s="62">
        <v>-85.994339249999939</v>
      </c>
      <c r="AE15" s="62">
        <v>389.69228043199996</v>
      </c>
      <c r="AF15" s="10">
        <v>-5.2499778045249398E-2</v>
      </c>
      <c r="AG15" s="66">
        <v>0.20240519293167275</v>
      </c>
      <c r="AH15" s="181">
        <v>1532</v>
      </c>
      <c r="AI15" s="217">
        <v>0.70755694999999996</v>
      </c>
      <c r="AJ15" s="225">
        <v>1633.0414406</v>
      </c>
      <c r="AK15" s="62">
        <v>2308</v>
      </c>
      <c r="AL15" s="62">
        <v>1881.9815261600002</v>
      </c>
      <c r="AM15" s="177">
        <v>-101.04144059999999</v>
      </c>
      <c r="AN15" s="62">
        <v>426.01847383999984</v>
      </c>
      <c r="AO15" s="10">
        <v>-6.1873163832802731E-2</v>
      </c>
      <c r="AP15" s="66">
        <v>0.22636697965322167</v>
      </c>
      <c r="AQ15" s="61">
        <v>11.606060606060606</v>
      </c>
      <c r="AR15" s="178">
        <v>11.775510204081632</v>
      </c>
      <c r="AS15" s="62">
        <v>1805</v>
      </c>
      <c r="AT15" s="62">
        <v>1450</v>
      </c>
      <c r="AU15" s="62">
        <v>170</v>
      </c>
      <c r="AV15" s="62">
        <v>1620</v>
      </c>
      <c r="AW15" s="66">
        <v>0.89750692520775621</v>
      </c>
      <c r="AX15" s="61">
        <v>1.0671901607702214</v>
      </c>
      <c r="AY15" s="62">
        <v>80</v>
      </c>
      <c r="AZ15" s="10">
        <v>4.4321329639889197E-2</v>
      </c>
      <c r="BA15" s="61">
        <v>0.45225846571315503</v>
      </c>
      <c r="BB15" s="62">
        <v>40</v>
      </c>
      <c r="BC15" s="62">
        <v>0</v>
      </c>
      <c r="BD15" s="62">
        <v>40</v>
      </c>
      <c r="BE15" s="10">
        <v>2.2160664819944598E-2</v>
      </c>
      <c r="BF15" s="61">
        <v>0.43130916348666015</v>
      </c>
      <c r="BG15" s="62">
        <v>60</v>
      </c>
      <c r="BH15" s="62" t="s">
        <v>38</v>
      </c>
      <c r="BI15" s="9" t="s">
        <v>38</v>
      </c>
      <c r="BJ15" s="9" t="s">
        <v>38</v>
      </c>
      <c r="BK15" s="9"/>
    </row>
    <row r="16" spans="1:63" ht="12.75" customHeight="1">
      <c r="A16" s="9" t="s">
        <v>619</v>
      </c>
      <c r="B16" s="9" t="s">
        <v>402</v>
      </c>
      <c r="C16" s="61"/>
      <c r="D16" s="61"/>
      <c r="E16" s="61"/>
      <c r="F16" s="9"/>
      <c r="G16" s="62"/>
      <c r="H16" s="62"/>
      <c r="I16" s="62"/>
      <c r="J16" s="64">
        <v>0.64</v>
      </c>
      <c r="K16" s="62">
        <v>64</v>
      </c>
      <c r="L16" s="64"/>
      <c r="M16" s="62"/>
      <c r="N16" s="9">
        <v>2941</v>
      </c>
      <c r="O16" s="9">
        <v>0.31947750000000003</v>
      </c>
      <c r="P16" s="181">
        <v>2436.0159375000003</v>
      </c>
      <c r="Q16" s="62"/>
      <c r="R16" s="62"/>
      <c r="S16" s="62"/>
      <c r="T16" s="62">
        <v>504.98406249999971</v>
      </c>
      <c r="U16" s="10">
        <v>0.20729916201543722</v>
      </c>
      <c r="V16" s="178">
        <v>4609</v>
      </c>
      <c r="W16" s="62"/>
      <c r="X16" s="66"/>
      <c r="Y16" s="176"/>
      <c r="Z16" s="62">
        <v>943</v>
      </c>
      <c r="AA16" s="62">
        <v>677.00566074999995</v>
      </c>
      <c r="AB16" s="62"/>
      <c r="AC16" s="62"/>
      <c r="AD16" s="62">
        <v>265.99433925000005</v>
      </c>
      <c r="AE16" s="62"/>
      <c r="AF16" s="10">
        <v>0.39289824985410959</v>
      </c>
      <c r="AG16" s="66"/>
      <c r="AH16" s="181">
        <v>932</v>
      </c>
      <c r="AI16" s="217">
        <v>0.29244304999999998</v>
      </c>
      <c r="AJ16" s="225">
        <v>674.95855940000001</v>
      </c>
      <c r="AK16" s="62"/>
      <c r="AL16" s="62"/>
      <c r="AM16" s="177">
        <v>257.04144059999999</v>
      </c>
      <c r="AN16" s="62"/>
      <c r="AO16" s="10">
        <v>0.38082551442638979</v>
      </c>
      <c r="AP16" s="66"/>
      <c r="AQ16" s="61">
        <v>14.5625</v>
      </c>
      <c r="AR16" s="178"/>
      <c r="AS16" s="62">
        <v>960</v>
      </c>
      <c r="AT16" s="62">
        <v>855</v>
      </c>
      <c r="AU16" s="62">
        <v>55</v>
      </c>
      <c r="AV16" s="62">
        <v>910</v>
      </c>
      <c r="AW16" s="66">
        <v>0.94791666666666663</v>
      </c>
      <c r="AX16" s="61">
        <v>1.1271304003170828</v>
      </c>
      <c r="AY16" s="62">
        <v>20</v>
      </c>
      <c r="AZ16" s="10">
        <v>2.0833333333333332E-2</v>
      </c>
      <c r="BA16" s="61">
        <v>0.21258503401360543</v>
      </c>
      <c r="BB16" s="62">
        <v>15</v>
      </c>
      <c r="BC16" s="62">
        <v>0</v>
      </c>
      <c r="BD16" s="62">
        <v>15</v>
      </c>
      <c r="BE16" s="10">
        <v>1.5625E-2</v>
      </c>
      <c r="BF16" s="61">
        <v>0.3041066562864928</v>
      </c>
      <c r="BG16" s="62">
        <v>15</v>
      </c>
      <c r="BH16" s="62" t="s">
        <v>38</v>
      </c>
      <c r="BI16" s="9"/>
      <c r="BJ16" s="9"/>
      <c r="BK16" s="9"/>
    </row>
    <row r="17" spans="1:63" ht="12.75" customHeight="1">
      <c r="A17" s="9"/>
      <c r="B17" s="9" t="s">
        <v>403</v>
      </c>
      <c r="C17" s="61">
        <v>5370003.0099999998</v>
      </c>
      <c r="D17" s="175" t="s">
        <v>50</v>
      </c>
      <c r="E17" s="61"/>
      <c r="F17" s="9"/>
      <c r="G17" s="62"/>
      <c r="H17" s="62"/>
      <c r="I17" s="62"/>
      <c r="J17" s="64">
        <v>1.22</v>
      </c>
      <c r="K17" s="62">
        <v>122</v>
      </c>
      <c r="L17" s="64">
        <v>1.22</v>
      </c>
      <c r="M17" s="62">
        <v>122</v>
      </c>
      <c r="N17" s="9">
        <v>5081</v>
      </c>
      <c r="O17" s="9">
        <v>1</v>
      </c>
      <c r="P17" s="181">
        <v>5224</v>
      </c>
      <c r="Q17" s="62">
        <v>5224</v>
      </c>
      <c r="R17" s="62">
        <v>5257</v>
      </c>
      <c r="S17" s="62">
        <v>5343</v>
      </c>
      <c r="T17" s="62">
        <v>-143</v>
      </c>
      <c r="U17" s="10">
        <v>-2.7373660030627873E-2</v>
      </c>
      <c r="V17" s="178">
        <v>4175.7</v>
      </c>
      <c r="W17" s="62">
        <v>-119</v>
      </c>
      <c r="X17" s="66">
        <v>-2.2272131761182857E-2</v>
      </c>
      <c r="Y17" s="176">
        <v>4292.8999999999996</v>
      </c>
      <c r="Z17" s="62">
        <v>2005</v>
      </c>
      <c r="AA17" s="62">
        <v>1997</v>
      </c>
      <c r="AB17" s="62">
        <v>1997</v>
      </c>
      <c r="AC17" s="62">
        <v>1995</v>
      </c>
      <c r="AD17" s="62">
        <v>8</v>
      </c>
      <c r="AE17" s="62">
        <v>2</v>
      </c>
      <c r="AF17" s="10">
        <v>4.00600901352028E-3</v>
      </c>
      <c r="AG17" s="66">
        <v>1.0025062656641604E-3</v>
      </c>
      <c r="AH17" s="181">
        <v>1976</v>
      </c>
      <c r="AI17" s="217">
        <v>1</v>
      </c>
      <c r="AJ17" s="217">
        <v>1975</v>
      </c>
      <c r="AK17" s="62">
        <v>1975</v>
      </c>
      <c r="AL17" s="62">
        <v>1962</v>
      </c>
      <c r="AM17" s="177">
        <v>1</v>
      </c>
      <c r="AN17" s="62">
        <v>13</v>
      </c>
      <c r="AO17" s="10">
        <v>5.0632911392405066E-4</v>
      </c>
      <c r="AP17" s="66">
        <v>6.6258919469928644E-3</v>
      </c>
      <c r="AQ17" s="61">
        <v>16.196721311475411</v>
      </c>
      <c r="AR17" s="178">
        <v>16.188524590163933</v>
      </c>
      <c r="AS17" s="62">
        <v>1590</v>
      </c>
      <c r="AT17" s="62">
        <v>1285</v>
      </c>
      <c r="AU17" s="62">
        <v>145</v>
      </c>
      <c r="AV17" s="62">
        <v>1430</v>
      </c>
      <c r="AW17" s="66">
        <v>0.89937106918238996</v>
      </c>
      <c r="AX17" s="61">
        <v>1.0694067410016528</v>
      </c>
      <c r="AY17" s="62">
        <v>70</v>
      </c>
      <c r="AZ17" s="10">
        <v>4.40251572327044E-2</v>
      </c>
      <c r="BA17" s="61">
        <v>0.44923629829290201</v>
      </c>
      <c r="BB17" s="62">
        <v>65</v>
      </c>
      <c r="BC17" s="62">
        <v>0</v>
      </c>
      <c r="BD17" s="62">
        <v>65</v>
      </c>
      <c r="BE17" s="10">
        <v>4.0880503144654086E-2</v>
      </c>
      <c r="BF17" s="61">
        <v>0.79565011959233334</v>
      </c>
      <c r="BG17" s="62">
        <v>20</v>
      </c>
      <c r="BH17" s="62" t="s">
        <v>38</v>
      </c>
      <c r="BI17" s="9" t="s">
        <v>38</v>
      </c>
      <c r="BJ17" s="9" t="s">
        <v>38</v>
      </c>
      <c r="BK17" s="9"/>
    </row>
    <row r="18" spans="1:63" ht="12.75" customHeight="1">
      <c r="A18" s="9"/>
      <c r="B18" s="9" t="s">
        <v>404</v>
      </c>
      <c r="C18" s="61">
        <v>5370003.0199999996</v>
      </c>
      <c r="D18" s="175" t="s">
        <v>51</v>
      </c>
      <c r="E18" s="61"/>
      <c r="F18" s="61"/>
      <c r="G18" s="62"/>
      <c r="H18" s="62"/>
      <c r="I18" s="62"/>
      <c r="J18" s="64">
        <v>0.87</v>
      </c>
      <c r="K18" s="62">
        <v>87</v>
      </c>
      <c r="L18" s="64">
        <v>0.87</v>
      </c>
      <c r="M18" s="62">
        <v>87</v>
      </c>
      <c r="N18" s="9">
        <v>3551</v>
      </c>
      <c r="O18" s="9">
        <v>1</v>
      </c>
      <c r="P18" s="181">
        <v>3494</v>
      </c>
      <c r="Q18" s="62">
        <v>3494</v>
      </c>
      <c r="R18" s="62">
        <v>3445</v>
      </c>
      <c r="S18" s="62">
        <v>3660</v>
      </c>
      <c r="T18" s="62">
        <v>57</v>
      </c>
      <c r="U18" s="10">
        <v>1.6313680595306239E-2</v>
      </c>
      <c r="V18" s="178">
        <v>4078.8</v>
      </c>
      <c r="W18" s="62">
        <v>-166</v>
      </c>
      <c r="X18" s="66">
        <v>-4.5355191256830601E-2</v>
      </c>
      <c r="Y18" s="176">
        <v>4013.8</v>
      </c>
      <c r="Z18" s="62">
        <v>1323</v>
      </c>
      <c r="AA18" s="62">
        <v>1317</v>
      </c>
      <c r="AB18" s="62">
        <v>1317</v>
      </c>
      <c r="AC18" s="62">
        <v>1314</v>
      </c>
      <c r="AD18" s="62">
        <v>6</v>
      </c>
      <c r="AE18" s="62">
        <v>3</v>
      </c>
      <c r="AF18" s="10">
        <v>4.5558086560364463E-3</v>
      </c>
      <c r="AG18" s="66">
        <v>2.2831050228310501E-3</v>
      </c>
      <c r="AH18" s="181">
        <v>1302</v>
      </c>
      <c r="AI18" s="217">
        <v>1</v>
      </c>
      <c r="AJ18" s="217">
        <v>1314</v>
      </c>
      <c r="AK18" s="62">
        <v>1314</v>
      </c>
      <c r="AL18" s="62">
        <v>1304</v>
      </c>
      <c r="AM18" s="177">
        <v>-12</v>
      </c>
      <c r="AN18" s="62">
        <v>10</v>
      </c>
      <c r="AO18" s="10">
        <v>-9.1324200913242004E-3</v>
      </c>
      <c r="AP18" s="66">
        <v>7.6687116564417178E-3</v>
      </c>
      <c r="AQ18" s="61">
        <v>14.96551724137931</v>
      </c>
      <c r="AR18" s="178">
        <v>15.103448275862069</v>
      </c>
      <c r="AS18" s="62">
        <v>1040</v>
      </c>
      <c r="AT18" s="62">
        <v>775</v>
      </c>
      <c r="AU18" s="62">
        <v>120</v>
      </c>
      <c r="AV18" s="62">
        <v>895</v>
      </c>
      <c r="AW18" s="66">
        <v>0.86057692307692313</v>
      </c>
      <c r="AX18" s="61">
        <v>1.0232781487240465</v>
      </c>
      <c r="AY18" s="62">
        <v>80</v>
      </c>
      <c r="AZ18" s="10">
        <v>7.6923076923076927E-2</v>
      </c>
      <c r="BA18" s="61">
        <v>0.78492935635792782</v>
      </c>
      <c r="BB18" s="62">
        <v>45</v>
      </c>
      <c r="BC18" s="62">
        <v>0</v>
      </c>
      <c r="BD18" s="62">
        <v>45</v>
      </c>
      <c r="BE18" s="10">
        <v>4.3269230769230768E-2</v>
      </c>
      <c r="BF18" s="61">
        <v>0.84214150971644153</v>
      </c>
      <c r="BG18" s="62">
        <v>25</v>
      </c>
      <c r="BH18" s="62" t="s">
        <v>38</v>
      </c>
      <c r="BI18" s="9" t="s">
        <v>38</v>
      </c>
      <c r="BJ18" s="9" t="s">
        <v>38</v>
      </c>
      <c r="BK18" s="9"/>
    </row>
    <row r="19" spans="1:63" ht="12.75" customHeight="1">
      <c r="A19" s="9"/>
      <c r="B19" s="9" t="s">
        <v>405</v>
      </c>
      <c r="C19" s="61">
        <v>5370003.0300000003</v>
      </c>
      <c r="D19" s="175" t="s">
        <v>52</v>
      </c>
      <c r="E19" s="61"/>
      <c r="F19" s="61"/>
      <c r="G19" s="62"/>
      <c r="H19" s="62"/>
      <c r="I19" s="62"/>
      <c r="J19" s="64">
        <v>0.73</v>
      </c>
      <c r="K19" s="62">
        <v>73</v>
      </c>
      <c r="L19" s="64">
        <v>0.73</v>
      </c>
      <c r="M19" s="62">
        <v>73</v>
      </c>
      <c r="N19" s="9">
        <v>3181</v>
      </c>
      <c r="O19" s="9">
        <v>1</v>
      </c>
      <c r="P19" s="181">
        <v>3264</v>
      </c>
      <c r="Q19" s="62">
        <v>3264</v>
      </c>
      <c r="R19" s="62">
        <v>2997</v>
      </c>
      <c r="S19" s="62">
        <v>3129</v>
      </c>
      <c r="T19" s="62">
        <v>-83</v>
      </c>
      <c r="U19" s="10">
        <v>-2.5428921568627451E-2</v>
      </c>
      <c r="V19" s="178">
        <v>4333.8</v>
      </c>
      <c r="W19" s="62">
        <v>135</v>
      </c>
      <c r="X19" s="66">
        <v>4.3144774688398849E-2</v>
      </c>
      <c r="Y19" s="176">
        <v>4446.8999999999996</v>
      </c>
      <c r="Z19" s="62">
        <v>1115</v>
      </c>
      <c r="AA19" s="62">
        <v>1108</v>
      </c>
      <c r="AB19" s="62">
        <v>1108</v>
      </c>
      <c r="AC19" s="62">
        <v>1053</v>
      </c>
      <c r="AD19" s="62">
        <v>7</v>
      </c>
      <c r="AE19" s="62">
        <v>55</v>
      </c>
      <c r="AF19" s="10">
        <v>6.3176895306859202E-3</v>
      </c>
      <c r="AG19" s="66">
        <v>5.2231718898385564E-2</v>
      </c>
      <c r="AH19" s="181">
        <v>1090</v>
      </c>
      <c r="AI19" s="217">
        <v>1</v>
      </c>
      <c r="AJ19" s="217">
        <v>1099</v>
      </c>
      <c r="AK19" s="62">
        <v>1099</v>
      </c>
      <c r="AL19" s="62">
        <v>1034</v>
      </c>
      <c r="AM19" s="177">
        <v>-9</v>
      </c>
      <c r="AN19" s="62">
        <v>65</v>
      </c>
      <c r="AO19" s="10">
        <v>-8.1892629663330302E-3</v>
      </c>
      <c r="AP19" s="66">
        <v>6.286266924564797E-2</v>
      </c>
      <c r="AQ19" s="61">
        <v>14.931506849315069</v>
      </c>
      <c r="AR19" s="178">
        <v>15.054794520547945</v>
      </c>
      <c r="AS19" s="62">
        <v>935</v>
      </c>
      <c r="AT19" s="62">
        <v>720</v>
      </c>
      <c r="AU19" s="62">
        <v>110</v>
      </c>
      <c r="AV19" s="62">
        <v>830</v>
      </c>
      <c r="AW19" s="66">
        <v>0.88770053475935828</v>
      </c>
      <c r="AX19" s="61">
        <v>1.0555297678470372</v>
      </c>
      <c r="AY19" s="62">
        <v>55</v>
      </c>
      <c r="AZ19" s="10">
        <v>5.8823529411764705E-2</v>
      </c>
      <c r="BA19" s="61">
        <v>0.60024009603841533</v>
      </c>
      <c r="BB19" s="62">
        <v>20</v>
      </c>
      <c r="BC19" s="62">
        <v>0</v>
      </c>
      <c r="BD19" s="62">
        <v>20</v>
      </c>
      <c r="BE19" s="10">
        <v>2.1390374331550801E-2</v>
      </c>
      <c r="BF19" s="61">
        <v>0.41631713373979756</v>
      </c>
      <c r="BG19" s="62">
        <v>25</v>
      </c>
      <c r="BH19" s="62" t="s">
        <v>38</v>
      </c>
      <c r="BI19" s="9" t="s">
        <v>38</v>
      </c>
      <c r="BJ19" s="9" t="s">
        <v>38</v>
      </c>
      <c r="BK19" s="9"/>
    </row>
    <row r="20" spans="1:63" ht="12.75" customHeight="1">
      <c r="A20" s="9"/>
      <c r="B20" s="9" t="s">
        <v>406</v>
      </c>
      <c r="C20" s="61">
        <v>5370003.04</v>
      </c>
      <c r="D20" s="175" t="s">
        <v>53</v>
      </c>
      <c r="E20" s="61"/>
      <c r="F20" s="61"/>
      <c r="G20" s="62"/>
      <c r="H20" s="62"/>
      <c r="I20" s="62"/>
      <c r="J20" s="64">
        <v>1.74</v>
      </c>
      <c r="K20" s="62">
        <v>174</v>
      </c>
      <c r="L20" s="64">
        <v>1.74</v>
      </c>
      <c r="M20" s="62">
        <v>174</v>
      </c>
      <c r="N20" s="9">
        <v>6124</v>
      </c>
      <c r="O20" s="9">
        <v>1</v>
      </c>
      <c r="P20" s="181">
        <v>5832</v>
      </c>
      <c r="Q20" s="62">
        <v>5832</v>
      </c>
      <c r="R20" s="62">
        <v>5843</v>
      </c>
      <c r="S20" s="62">
        <v>5932</v>
      </c>
      <c r="T20" s="62">
        <v>292</v>
      </c>
      <c r="U20" s="10">
        <v>5.0068587105624146E-2</v>
      </c>
      <c r="V20" s="178">
        <v>3513.9</v>
      </c>
      <c r="W20" s="62">
        <v>-100</v>
      </c>
      <c r="X20" s="66">
        <v>-1.6857720836142953E-2</v>
      </c>
      <c r="Y20" s="176">
        <v>3346.1</v>
      </c>
      <c r="Z20" s="62">
        <v>2321</v>
      </c>
      <c r="AA20" s="62">
        <v>2310</v>
      </c>
      <c r="AB20" s="62">
        <v>2310</v>
      </c>
      <c r="AC20" s="62">
        <v>2291</v>
      </c>
      <c r="AD20" s="62">
        <v>11</v>
      </c>
      <c r="AE20" s="62">
        <v>19</v>
      </c>
      <c r="AF20" s="10">
        <v>4.7619047619047623E-3</v>
      </c>
      <c r="AG20" s="66">
        <v>8.2933216935835875E-3</v>
      </c>
      <c r="AH20" s="181">
        <v>2267</v>
      </c>
      <c r="AI20" s="217">
        <v>1</v>
      </c>
      <c r="AJ20" s="217">
        <v>2247</v>
      </c>
      <c r="AK20" s="62">
        <v>2247</v>
      </c>
      <c r="AL20" s="62">
        <v>2223</v>
      </c>
      <c r="AM20" s="177">
        <v>20</v>
      </c>
      <c r="AN20" s="62">
        <v>24</v>
      </c>
      <c r="AO20" s="10">
        <v>8.9007565643079659E-3</v>
      </c>
      <c r="AP20" s="66">
        <v>1.0796221322537112E-2</v>
      </c>
      <c r="AQ20" s="61">
        <v>13.028735632183908</v>
      </c>
      <c r="AR20" s="178">
        <v>12.913793103448276</v>
      </c>
      <c r="AS20" s="62">
        <v>1855</v>
      </c>
      <c r="AT20" s="62">
        <v>1465</v>
      </c>
      <c r="AU20" s="62">
        <v>145</v>
      </c>
      <c r="AV20" s="62">
        <v>1610</v>
      </c>
      <c r="AW20" s="66">
        <v>0.86792452830188682</v>
      </c>
      <c r="AX20" s="61">
        <v>1.0320148969106859</v>
      </c>
      <c r="AY20" s="62">
        <v>165</v>
      </c>
      <c r="AZ20" s="10">
        <v>8.8948787061994605E-2</v>
      </c>
      <c r="BA20" s="61">
        <v>0.90764068430606737</v>
      </c>
      <c r="BB20" s="62">
        <v>45</v>
      </c>
      <c r="BC20" s="62">
        <v>15</v>
      </c>
      <c r="BD20" s="62">
        <v>60</v>
      </c>
      <c r="BE20" s="10">
        <v>3.2345013477088951E-2</v>
      </c>
      <c r="BF20" s="61">
        <v>0.62952536934778025</v>
      </c>
      <c r="BG20" s="62">
        <v>25</v>
      </c>
      <c r="BH20" s="62" t="s">
        <v>38</v>
      </c>
      <c r="BI20" s="9" t="s">
        <v>38</v>
      </c>
      <c r="BJ20" s="9" t="s">
        <v>38</v>
      </c>
      <c r="BK20" s="9"/>
    </row>
    <row r="21" spans="1:63" ht="12.75" customHeight="1">
      <c r="A21" s="12"/>
      <c r="B21" s="12" t="s">
        <v>407</v>
      </c>
      <c r="C21" s="75">
        <v>5370004.0099999998</v>
      </c>
      <c r="D21" s="228" t="s">
        <v>54</v>
      </c>
      <c r="E21" s="75"/>
      <c r="F21" s="75"/>
      <c r="G21" s="76"/>
      <c r="H21" s="76"/>
      <c r="I21" s="76"/>
      <c r="J21" s="78">
        <v>0.98</v>
      </c>
      <c r="K21" s="76">
        <v>98</v>
      </c>
      <c r="L21" s="78">
        <v>0.98</v>
      </c>
      <c r="M21" s="76">
        <v>98</v>
      </c>
      <c r="N21" s="12">
        <v>3296</v>
      </c>
      <c r="O21" s="12">
        <v>1</v>
      </c>
      <c r="P21" s="214">
        <v>3243</v>
      </c>
      <c r="Q21" s="76">
        <v>3243</v>
      </c>
      <c r="R21" s="76">
        <v>3235</v>
      </c>
      <c r="S21" s="76">
        <v>3247</v>
      </c>
      <c r="T21" s="76">
        <v>53</v>
      </c>
      <c r="U21" s="13">
        <v>1.6342892383595438E-2</v>
      </c>
      <c r="V21" s="215">
        <v>3362.2</v>
      </c>
      <c r="W21" s="76">
        <v>-4</v>
      </c>
      <c r="X21" s="80">
        <v>-1.2319063751154912E-3</v>
      </c>
      <c r="Y21" s="231">
        <v>3308.8</v>
      </c>
      <c r="Z21" s="76">
        <v>1395</v>
      </c>
      <c r="AA21" s="76">
        <v>1385</v>
      </c>
      <c r="AB21" s="76">
        <v>1385</v>
      </c>
      <c r="AC21" s="76">
        <v>1363</v>
      </c>
      <c r="AD21" s="76">
        <v>10</v>
      </c>
      <c r="AE21" s="76">
        <v>22</v>
      </c>
      <c r="AF21" s="13">
        <v>7.2202166064981952E-3</v>
      </c>
      <c r="AG21" s="80">
        <v>1.6140865737344093E-2</v>
      </c>
      <c r="AH21" s="214">
        <v>1362</v>
      </c>
      <c r="AI21" s="216">
        <v>1</v>
      </c>
      <c r="AJ21" s="216">
        <v>1369</v>
      </c>
      <c r="AK21" s="76">
        <v>1369</v>
      </c>
      <c r="AL21" s="76">
        <v>1336</v>
      </c>
      <c r="AM21" s="179">
        <v>-7</v>
      </c>
      <c r="AN21" s="76">
        <v>33</v>
      </c>
      <c r="AO21" s="13">
        <v>-5.1132213294375461E-3</v>
      </c>
      <c r="AP21" s="80">
        <v>2.470059880239521E-2</v>
      </c>
      <c r="AQ21" s="75">
        <v>13.897959183673469</v>
      </c>
      <c r="AR21" s="215">
        <v>13.969387755102041</v>
      </c>
      <c r="AS21" s="76">
        <v>1095</v>
      </c>
      <c r="AT21" s="76">
        <v>755</v>
      </c>
      <c r="AU21" s="76">
        <v>125</v>
      </c>
      <c r="AV21" s="76">
        <v>880</v>
      </c>
      <c r="AW21" s="80">
        <v>0.80365296803652964</v>
      </c>
      <c r="AX21" s="75">
        <v>0.95559211419325762</v>
      </c>
      <c r="AY21" s="76">
        <v>115</v>
      </c>
      <c r="AZ21" s="13">
        <v>0.1050228310502283</v>
      </c>
      <c r="BA21" s="75">
        <v>1.0716615413288602</v>
      </c>
      <c r="BB21" s="76">
        <v>55</v>
      </c>
      <c r="BC21" s="76">
        <v>0</v>
      </c>
      <c r="BD21" s="76">
        <v>55</v>
      </c>
      <c r="BE21" s="13">
        <v>5.0228310502283102E-2</v>
      </c>
      <c r="BF21" s="75">
        <v>0.97758486769721875</v>
      </c>
      <c r="BG21" s="76">
        <v>35</v>
      </c>
      <c r="BH21" s="12" t="s">
        <v>56</v>
      </c>
      <c r="BI21" s="12" t="s">
        <v>56</v>
      </c>
      <c r="BJ21" s="309" t="s">
        <v>38</v>
      </c>
      <c r="BK21" s="12" t="s">
        <v>620</v>
      </c>
    </row>
    <row r="22" spans="1:63" ht="12.75" customHeight="1">
      <c r="A22" s="9"/>
      <c r="B22" s="9" t="s">
        <v>408</v>
      </c>
      <c r="C22" s="61">
        <v>5370004.0199999996</v>
      </c>
      <c r="D22" s="175" t="s">
        <v>55</v>
      </c>
      <c r="E22" s="61"/>
      <c r="F22" s="61"/>
      <c r="G22" s="62"/>
      <c r="H22" s="62"/>
      <c r="I22" s="62"/>
      <c r="J22" s="64">
        <v>1</v>
      </c>
      <c r="K22" s="62">
        <v>100</v>
      </c>
      <c r="L22" s="64">
        <v>1</v>
      </c>
      <c r="M22" s="62">
        <v>100</v>
      </c>
      <c r="N22" s="9">
        <v>4310</v>
      </c>
      <c r="O22" s="9">
        <v>1</v>
      </c>
      <c r="P22" s="181">
        <v>4189</v>
      </c>
      <c r="Q22" s="62">
        <v>4189</v>
      </c>
      <c r="R22" s="62">
        <v>4321</v>
      </c>
      <c r="S22" s="62">
        <v>4330</v>
      </c>
      <c r="T22" s="62">
        <v>121</v>
      </c>
      <c r="U22" s="10">
        <v>2.8885175459536883E-2</v>
      </c>
      <c r="V22" s="178">
        <v>4308.7</v>
      </c>
      <c r="W22" s="62">
        <v>-141</v>
      </c>
      <c r="X22" s="66">
        <v>-3.2563510392609699E-2</v>
      </c>
      <c r="Y22" s="176">
        <v>4189</v>
      </c>
      <c r="Z22" s="62">
        <v>1706</v>
      </c>
      <c r="AA22" s="62">
        <v>1693</v>
      </c>
      <c r="AB22" s="62">
        <v>1693</v>
      </c>
      <c r="AC22" s="62">
        <v>1720</v>
      </c>
      <c r="AD22" s="62">
        <v>13</v>
      </c>
      <c r="AE22" s="62">
        <v>-27</v>
      </c>
      <c r="AF22" s="10">
        <v>7.6786769049025398E-3</v>
      </c>
      <c r="AG22" s="66">
        <v>-1.5697674418604653E-2</v>
      </c>
      <c r="AH22" s="181">
        <v>1679</v>
      </c>
      <c r="AI22" s="217">
        <v>1</v>
      </c>
      <c r="AJ22" s="217">
        <v>1676</v>
      </c>
      <c r="AK22" s="62">
        <v>1676</v>
      </c>
      <c r="AL22" s="62">
        <v>1674</v>
      </c>
      <c r="AM22" s="177">
        <v>3</v>
      </c>
      <c r="AN22" s="62">
        <v>2</v>
      </c>
      <c r="AO22" s="10">
        <v>1.7899761336515514E-3</v>
      </c>
      <c r="AP22" s="66">
        <v>1.1947431302270011E-3</v>
      </c>
      <c r="AQ22" s="61">
        <v>16.79</v>
      </c>
      <c r="AR22" s="178">
        <v>16.760000000000002</v>
      </c>
      <c r="AS22" s="62">
        <v>1420</v>
      </c>
      <c r="AT22" s="62">
        <v>1005</v>
      </c>
      <c r="AU22" s="62">
        <v>155</v>
      </c>
      <c r="AV22" s="62">
        <v>1160</v>
      </c>
      <c r="AW22" s="66">
        <v>0.81690140845070425</v>
      </c>
      <c r="AX22" s="61">
        <v>0.97134531325886364</v>
      </c>
      <c r="AY22" s="62">
        <v>150</v>
      </c>
      <c r="AZ22" s="10">
        <v>0.10563380281690141</v>
      </c>
      <c r="BA22" s="61">
        <v>1.0778959471112388</v>
      </c>
      <c r="BB22" s="62">
        <v>75</v>
      </c>
      <c r="BC22" s="62">
        <v>0</v>
      </c>
      <c r="BD22" s="62">
        <v>75</v>
      </c>
      <c r="BE22" s="10">
        <v>5.2816901408450703E-2</v>
      </c>
      <c r="BF22" s="61">
        <v>1.0279661620951868</v>
      </c>
      <c r="BG22" s="62">
        <v>35</v>
      </c>
      <c r="BH22" s="9" t="s">
        <v>38</v>
      </c>
      <c r="BI22" s="9" t="s">
        <v>38</v>
      </c>
      <c r="BJ22" s="307" t="s">
        <v>56</v>
      </c>
      <c r="BK22" s="307"/>
    </row>
    <row r="23" spans="1:63" ht="12.75" customHeight="1">
      <c r="A23" s="9"/>
      <c r="B23" s="9" t="s">
        <v>409</v>
      </c>
      <c r="C23" s="61">
        <v>5370005.0099999998</v>
      </c>
      <c r="D23" s="175" t="s">
        <v>57</v>
      </c>
      <c r="E23" s="61"/>
      <c r="F23" s="61"/>
      <c r="G23" s="62"/>
      <c r="H23" s="62"/>
      <c r="I23" s="62"/>
      <c r="J23" s="64">
        <v>1.85</v>
      </c>
      <c r="K23" s="62">
        <v>185</v>
      </c>
      <c r="L23" s="64">
        <v>1.85</v>
      </c>
      <c r="M23" s="62">
        <v>185</v>
      </c>
      <c r="N23" s="9">
        <v>6021</v>
      </c>
      <c r="O23" s="9">
        <v>1</v>
      </c>
      <c r="P23" s="181">
        <v>6111</v>
      </c>
      <c r="Q23" s="62">
        <v>6111</v>
      </c>
      <c r="R23" s="62">
        <v>6136</v>
      </c>
      <c r="S23" s="62">
        <v>5886</v>
      </c>
      <c r="T23" s="62">
        <v>-90</v>
      </c>
      <c r="U23" s="10">
        <v>-1.4727540500736377E-2</v>
      </c>
      <c r="V23" s="178">
        <v>3253.7</v>
      </c>
      <c r="W23" s="62">
        <v>225</v>
      </c>
      <c r="X23" s="66">
        <v>3.82262996941896E-2</v>
      </c>
      <c r="Y23" s="176">
        <v>3302.9</v>
      </c>
      <c r="Z23" s="62">
        <v>2398</v>
      </c>
      <c r="AA23" s="62">
        <v>2379</v>
      </c>
      <c r="AB23" s="62">
        <v>2379</v>
      </c>
      <c r="AC23" s="62">
        <v>2254</v>
      </c>
      <c r="AD23" s="62">
        <v>19</v>
      </c>
      <c r="AE23" s="62">
        <v>125</v>
      </c>
      <c r="AF23" s="10">
        <v>7.9865489701555284E-3</v>
      </c>
      <c r="AG23" s="66">
        <v>5.5456965394853591E-2</v>
      </c>
      <c r="AH23" s="181">
        <v>2337</v>
      </c>
      <c r="AI23" s="217">
        <v>1</v>
      </c>
      <c r="AJ23" s="217">
        <v>2338</v>
      </c>
      <c r="AK23" s="62">
        <v>2338</v>
      </c>
      <c r="AL23" s="62">
        <v>2202</v>
      </c>
      <c r="AM23" s="177">
        <v>-1</v>
      </c>
      <c r="AN23" s="62">
        <v>136</v>
      </c>
      <c r="AO23" s="10">
        <v>-4.2771599657827201E-4</v>
      </c>
      <c r="AP23" s="66">
        <v>6.1762034514078114E-2</v>
      </c>
      <c r="AQ23" s="61">
        <v>12.632432432432433</v>
      </c>
      <c r="AR23" s="178">
        <v>12.637837837837838</v>
      </c>
      <c r="AS23" s="62">
        <v>1960</v>
      </c>
      <c r="AT23" s="62">
        <v>1515</v>
      </c>
      <c r="AU23" s="62">
        <v>205</v>
      </c>
      <c r="AV23" s="62">
        <v>1720</v>
      </c>
      <c r="AW23" s="66">
        <v>0.87755102040816324</v>
      </c>
      <c r="AX23" s="61">
        <v>1.0434613797956758</v>
      </c>
      <c r="AY23" s="62">
        <v>115</v>
      </c>
      <c r="AZ23" s="10">
        <v>5.8673469387755105E-2</v>
      </c>
      <c r="BA23" s="61">
        <v>0.59870887130362349</v>
      </c>
      <c r="BB23" s="62">
        <v>65</v>
      </c>
      <c r="BC23" s="62">
        <v>0</v>
      </c>
      <c r="BD23" s="62">
        <v>65</v>
      </c>
      <c r="BE23" s="10">
        <v>3.3163265306122451E-2</v>
      </c>
      <c r="BF23" s="61">
        <v>0.64545086232235205</v>
      </c>
      <c r="BG23" s="62">
        <v>60</v>
      </c>
      <c r="BH23" s="62" t="s">
        <v>38</v>
      </c>
      <c r="BI23" s="9" t="s">
        <v>38</v>
      </c>
      <c r="BJ23" s="9" t="s">
        <v>38</v>
      </c>
      <c r="BK23" s="9"/>
    </row>
    <row r="24" spans="1:63" ht="12.75" customHeight="1">
      <c r="A24" s="9"/>
      <c r="B24" s="9" t="s">
        <v>410</v>
      </c>
      <c r="C24" s="61">
        <v>5370005.0199999996</v>
      </c>
      <c r="D24" s="175" t="s">
        <v>58</v>
      </c>
      <c r="E24" s="61"/>
      <c r="F24" s="9"/>
      <c r="G24" s="62"/>
      <c r="H24" s="62"/>
      <c r="I24" s="62"/>
      <c r="J24" s="64">
        <v>0.95</v>
      </c>
      <c r="K24" s="62">
        <v>95</v>
      </c>
      <c r="L24" s="64">
        <v>0.95</v>
      </c>
      <c r="M24" s="62">
        <v>95</v>
      </c>
      <c r="N24" s="9">
        <v>3773</v>
      </c>
      <c r="O24" s="9">
        <v>1</v>
      </c>
      <c r="P24" s="181">
        <v>3893</v>
      </c>
      <c r="Q24" s="62">
        <v>3893</v>
      </c>
      <c r="R24" s="62">
        <v>3884</v>
      </c>
      <c r="S24" s="62">
        <v>3886</v>
      </c>
      <c r="T24" s="62">
        <v>-120</v>
      </c>
      <c r="U24" s="10">
        <v>-3.0824556896994607E-2</v>
      </c>
      <c r="V24" s="178">
        <v>3980.8</v>
      </c>
      <c r="W24" s="62">
        <v>7</v>
      </c>
      <c r="X24" s="66">
        <v>1.8013381369016985E-3</v>
      </c>
      <c r="Y24" s="176">
        <v>4107.3999999999996</v>
      </c>
      <c r="Z24" s="62">
        <v>1419</v>
      </c>
      <c r="AA24" s="62">
        <v>1415</v>
      </c>
      <c r="AB24" s="62">
        <v>1415</v>
      </c>
      <c r="AC24" s="62">
        <v>1415</v>
      </c>
      <c r="AD24" s="62">
        <v>4</v>
      </c>
      <c r="AE24" s="62">
        <v>0</v>
      </c>
      <c r="AF24" s="10">
        <v>2.8268551236749115E-3</v>
      </c>
      <c r="AG24" s="66">
        <v>0</v>
      </c>
      <c r="AH24" s="181">
        <v>1387</v>
      </c>
      <c r="AI24" s="217">
        <v>1</v>
      </c>
      <c r="AJ24" s="217">
        <v>1414</v>
      </c>
      <c r="AK24" s="62">
        <v>1414</v>
      </c>
      <c r="AL24" s="62">
        <v>1384</v>
      </c>
      <c r="AM24" s="177">
        <v>-27</v>
      </c>
      <c r="AN24" s="62">
        <v>30</v>
      </c>
      <c r="AO24" s="10">
        <v>-1.9094766619519095E-2</v>
      </c>
      <c r="AP24" s="66">
        <v>2.1676300578034682E-2</v>
      </c>
      <c r="AQ24" s="61">
        <v>14.6</v>
      </c>
      <c r="AR24" s="178">
        <v>14.884210526315789</v>
      </c>
      <c r="AS24" s="62">
        <v>1275</v>
      </c>
      <c r="AT24" s="62">
        <v>1005</v>
      </c>
      <c r="AU24" s="62">
        <v>80</v>
      </c>
      <c r="AV24" s="62">
        <v>1085</v>
      </c>
      <c r="AW24" s="66">
        <v>0.85098039215686272</v>
      </c>
      <c r="AX24" s="61">
        <v>1.0118672915063767</v>
      </c>
      <c r="AY24" s="62">
        <v>90</v>
      </c>
      <c r="AZ24" s="10">
        <v>7.0588235294117646E-2</v>
      </c>
      <c r="BA24" s="61">
        <v>0.72028811524609837</v>
      </c>
      <c r="BB24" s="62">
        <v>80</v>
      </c>
      <c r="BC24" s="62">
        <v>0</v>
      </c>
      <c r="BD24" s="62">
        <v>80</v>
      </c>
      <c r="BE24" s="10">
        <v>6.2745098039215685E-2</v>
      </c>
      <c r="BF24" s="61">
        <v>1.2211969256367396</v>
      </c>
      <c r="BG24" s="62">
        <v>25</v>
      </c>
      <c r="BH24" s="62" t="s">
        <v>38</v>
      </c>
      <c r="BI24" s="9" t="s">
        <v>38</v>
      </c>
      <c r="BJ24" s="9" t="s">
        <v>38</v>
      </c>
      <c r="BK24" s="9"/>
    </row>
    <row r="25" spans="1:63" ht="12.75" customHeight="1">
      <c r="A25" s="9"/>
      <c r="B25" s="9" t="s">
        <v>411</v>
      </c>
      <c r="C25" s="61">
        <v>5370005.0300000003</v>
      </c>
      <c r="D25" s="175" t="s">
        <v>59</v>
      </c>
      <c r="E25" s="61"/>
      <c r="F25" s="9"/>
      <c r="G25" s="62"/>
      <c r="H25" s="62"/>
      <c r="I25" s="62"/>
      <c r="J25" s="64">
        <v>0.94</v>
      </c>
      <c r="K25" s="62">
        <v>94</v>
      </c>
      <c r="L25" s="64">
        <v>0.94</v>
      </c>
      <c r="M25" s="62">
        <v>94</v>
      </c>
      <c r="N25" s="9">
        <v>3945</v>
      </c>
      <c r="O25" s="9">
        <v>1</v>
      </c>
      <c r="P25" s="181">
        <v>4003</v>
      </c>
      <c r="Q25" s="62">
        <v>4003</v>
      </c>
      <c r="R25" s="62">
        <v>4053</v>
      </c>
      <c r="S25" s="62">
        <v>4116</v>
      </c>
      <c r="T25" s="62">
        <v>-58</v>
      </c>
      <c r="U25" s="10">
        <v>-1.4489133150137397E-2</v>
      </c>
      <c r="V25" s="178">
        <v>4193.7</v>
      </c>
      <c r="W25" s="62">
        <v>-113</v>
      </c>
      <c r="X25" s="66">
        <v>-2.7453838678328474E-2</v>
      </c>
      <c r="Y25" s="176">
        <v>4255.8</v>
      </c>
      <c r="Z25" s="62">
        <v>1535</v>
      </c>
      <c r="AA25" s="62">
        <v>1530</v>
      </c>
      <c r="AB25" s="62">
        <v>1530</v>
      </c>
      <c r="AC25" s="62">
        <v>1506</v>
      </c>
      <c r="AD25" s="62">
        <v>5</v>
      </c>
      <c r="AE25" s="62">
        <v>24</v>
      </c>
      <c r="AF25" s="10">
        <v>3.2679738562091504E-3</v>
      </c>
      <c r="AG25" s="66">
        <v>1.5936254980079681E-2</v>
      </c>
      <c r="AH25" s="181">
        <v>1514</v>
      </c>
      <c r="AI25" s="217">
        <v>1</v>
      </c>
      <c r="AJ25" s="217">
        <v>1518</v>
      </c>
      <c r="AK25" s="62">
        <v>1518</v>
      </c>
      <c r="AL25" s="62">
        <v>1481</v>
      </c>
      <c r="AM25" s="177">
        <v>-4</v>
      </c>
      <c r="AN25" s="62">
        <v>37</v>
      </c>
      <c r="AO25" s="10">
        <v>-2.635046113306983E-3</v>
      </c>
      <c r="AP25" s="66">
        <v>2.4983119513841998E-2</v>
      </c>
      <c r="AQ25" s="61">
        <v>16.106382978723403</v>
      </c>
      <c r="AR25" s="178">
        <v>16.148936170212767</v>
      </c>
      <c r="AS25" s="62">
        <v>1315</v>
      </c>
      <c r="AT25" s="62">
        <v>1050</v>
      </c>
      <c r="AU25" s="62">
        <v>120</v>
      </c>
      <c r="AV25" s="62">
        <v>1170</v>
      </c>
      <c r="AW25" s="66">
        <v>0.88973384030418246</v>
      </c>
      <c r="AX25" s="61">
        <v>1.0579474914437366</v>
      </c>
      <c r="AY25" s="62">
        <v>80</v>
      </c>
      <c r="AZ25" s="10">
        <v>6.0836501901140684E-2</v>
      </c>
      <c r="BA25" s="61">
        <v>0.62078063164429265</v>
      </c>
      <c r="BB25" s="62">
        <v>20</v>
      </c>
      <c r="BC25" s="62">
        <v>0</v>
      </c>
      <c r="BD25" s="62">
        <v>20</v>
      </c>
      <c r="BE25" s="10">
        <v>1.5209125475285171E-2</v>
      </c>
      <c r="BF25" s="61">
        <v>0.29601256277316407</v>
      </c>
      <c r="BG25" s="62">
        <v>35</v>
      </c>
      <c r="BH25" s="62" t="s">
        <v>38</v>
      </c>
      <c r="BI25" s="9" t="s">
        <v>38</v>
      </c>
      <c r="BJ25" s="9" t="s">
        <v>38</v>
      </c>
      <c r="BK25" s="9"/>
    </row>
    <row r="26" spans="1:63" ht="12.75" customHeight="1">
      <c r="A26" s="9"/>
      <c r="B26" s="9" t="s">
        <v>412</v>
      </c>
      <c r="C26" s="61">
        <v>5370006</v>
      </c>
      <c r="D26" s="175" t="s">
        <v>60</v>
      </c>
      <c r="E26" s="61"/>
      <c r="F26" s="9"/>
      <c r="G26" s="62"/>
      <c r="H26" s="62"/>
      <c r="I26" s="62"/>
      <c r="J26" s="64">
        <v>2.2000000000000002</v>
      </c>
      <c r="K26" s="62">
        <v>220.00000000000003</v>
      </c>
      <c r="L26" s="64">
        <v>2.2000000000000002</v>
      </c>
      <c r="M26" s="62">
        <v>220.00000000000003</v>
      </c>
      <c r="N26" s="9">
        <v>5024</v>
      </c>
      <c r="O26" s="9">
        <v>1</v>
      </c>
      <c r="P26" s="181">
        <v>4699</v>
      </c>
      <c r="Q26" s="62">
        <v>4699</v>
      </c>
      <c r="R26" s="62">
        <v>4699</v>
      </c>
      <c r="S26" s="62">
        <v>4766</v>
      </c>
      <c r="T26" s="62">
        <v>325</v>
      </c>
      <c r="U26" s="10">
        <v>6.91636518408172E-2</v>
      </c>
      <c r="V26" s="178">
        <v>2280</v>
      </c>
      <c r="W26" s="62">
        <v>-67</v>
      </c>
      <c r="X26" s="66">
        <v>-1.4057910197230381E-2</v>
      </c>
      <c r="Y26" s="176">
        <v>2132.5</v>
      </c>
      <c r="Z26" s="62">
        <v>2209</v>
      </c>
      <c r="AA26" s="62">
        <v>2122</v>
      </c>
      <c r="AB26" s="62">
        <v>2122</v>
      </c>
      <c r="AC26" s="62">
        <v>2116</v>
      </c>
      <c r="AD26" s="62">
        <v>87</v>
      </c>
      <c r="AE26" s="62">
        <v>6</v>
      </c>
      <c r="AF26" s="10">
        <v>4.0999057492931194E-2</v>
      </c>
      <c r="AG26" s="66">
        <v>2.8355387523629491E-3</v>
      </c>
      <c r="AH26" s="181">
        <v>2146</v>
      </c>
      <c r="AI26" s="217">
        <v>1</v>
      </c>
      <c r="AJ26" s="217">
        <v>2066</v>
      </c>
      <c r="AK26" s="62">
        <v>2066</v>
      </c>
      <c r="AL26" s="62">
        <v>2061</v>
      </c>
      <c r="AM26" s="177">
        <v>80</v>
      </c>
      <c r="AN26" s="62">
        <v>5</v>
      </c>
      <c r="AO26" s="10">
        <v>3.8722168441432718E-2</v>
      </c>
      <c r="AP26" s="66">
        <v>2.4260067928190197E-3</v>
      </c>
      <c r="AQ26" s="61">
        <v>9.754545454545454</v>
      </c>
      <c r="AR26" s="178">
        <v>9.3909090909090889</v>
      </c>
      <c r="AS26" s="62">
        <v>1690</v>
      </c>
      <c r="AT26" s="62">
        <v>1320</v>
      </c>
      <c r="AU26" s="62">
        <v>130</v>
      </c>
      <c r="AV26" s="62">
        <v>1450</v>
      </c>
      <c r="AW26" s="66">
        <v>0.85798816568047342</v>
      </c>
      <c r="AX26" s="61">
        <v>1.0201999591920017</v>
      </c>
      <c r="AY26" s="62">
        <v>165</v>
      </c>
      <c r="AZ26" s="10">
        <v>9.7633136094674555E-2</v>
      </c>
      <c r="BA26" s="61">
        <v>0.99625649076198519</v>
      </c>
      <c r="BB26" s="62">
        <v>30</v>
      </c>
      <c r="BC26" s="62">
        <v>0</v>
      </c>
      <c r="BD26" s="62">
        <v>30</v>
      </c>
      <c r="BE26" s="10">
        <v>1.7751479289940829E-2</v>
      </c>
      <c r="BF26" s="61">
        <v>0.34549395270418115</v>
      </c>
      <c r="BG26" s="62">
        <v>45</v>
      </c>
      <c r="BH26" s="9" t="s">
        <v>38</v>
      </c>
      <c r="BI26" s="9" t="s">
        <v>38</v>
      </c>
      <c r="BJ26" s="9" t="s">
        <v>38</v>
      </c>
      <c r="BK26" s="307"/>
    </row>
    <row r="27" spans="1:63" ht="12.75" customHeight="1">
      <c r="A27" s="12"/>
      <c r="B27" s="12" t="s">
        <v>413</v>
      </c>
      <c r="C27" s="75">
        <v>5370007</v>
      </c>
      <c r="D27" s="228" t="s">
        <v>61</v>
      </c>
      <c r="E27" s="75"/>
      <c r="F27" s="12"/>
      <c r="G27" s="76"/>
      <c r="H27" s="76"/>
      <c r="I27" s="76"/>
      <c r="J27" s="78">
        <v>0.86</v>
      </c>
      <c r="K27" s="76">
        <v>86</v>
      </c>
      <c r="L27" s="78">
        <v>0.86</v>
      </c>
      <c r="M27" s="76">
        <v>86</v>
      </c>
      <c r="N27" s="12">
        <v>3498</v>
      </c>
      <c r="O27" s="12">
        <v>1</v>
      </c>
      <c r="P27" s="214">
        <v>3382</v>
      </c>
      <c r="Q27" s="76">
        <v>3382</v>
      </c>
      <c r="R27" s="76">
        <v>3201</v>
      </c>
      <c r="S27" s="76">
        <v>3324</v>
      </c>
      <c r="T27" s="76">
        <v>116</v>
      </c>
      <c r="U27" s="13">
        <v>3.4299231224127737E-2</v>
      </c>
      <c r="V27" s="215">
        <v>4078.8</v>
      </c>
      <c r="W27" s="76">
        <v>58</v>
      </c>
      <c r="X27" s="80">
        <v>1.7448856799037304E-2</v>
      </c>
      <c r="Y27" s="231">
        <v>3943.1</v>
      </c>
      <c r="Z27" s="76">
        <v>1631</v>
      </c>
      <c r="AA27" s="76">
        <v>1628</v>
      </c>
      <c r="AB27" s="76">
        <v>1628</v>
      </c>
      <c r="AC27" s="76">
        <v>1587</v>
      </c>
      <c r="AD27" s="76">
        <v>3</v>
      </c>
      <c r="AE27" s="76">
        <v>41</v>
      </c>
      <c r="AF27" s="13">
        <v>1.8427518427518428E-3</v>
      </c>
      <c r="AG27" s="80">
        <v>2.5834908632640201E-2</v>
      </c>
      <c r="AH27" s="214">
        <v>1594</v>
      </c>
      <c r="AI27" s="216">
        <v>1</v>
      </c>
      <c r="AJ27" s="216">
        <v>1586</v>
      </c>
      <c r="AK27" s="76">
        <v>1586</v>
      </c>
      <c r="AL27" s="76">
        <v>1549</v>
      </c>
      <c r="AM27" s="179">
        <v>8</v>
      </c>
      <c r="AN27" s="76">
        <v>37</v>
      </c>
      <c r="AO27" s="13">
        <v>5.0441361916771753E-3</v>
      </c>
      <c r="AP27" s="80">
        <v>2.3886378308586184E-2</v>
      </c>
      <c r="AQ27" s="75">
        <v>18.534883720930232</v>
      </c>
      <c r="AR27" s="215">
        <v>18.441860465116278</v>
      </c>
      <c r="AS27" s="76">
        <v>1155</v>
      </c>
      <c r="AT27" s="76">
        <v>880</v>
      </c>
      <c r="AU27" s="76">
        <v>130</v>
      </c>
      <c r="AV27" s="76">
        <v>1010</v>
      </c>
      <c r="AW27" s="80">
        <v>0.87445887445887449</v>
      </c>
      <c r="AX27" s="75">
        <v>1.0397846307477698</v>
      </c>
      <c r="AY27" s="76">
        <v>65</v>
      </c>
      <c r="AZ27" s="13">
        <v>5.627705627705628E-2</v>
      </c>
      <c r="BA27" s="75">
        <v>0.57425567629649266</v>
      </c>
      <c r="BB27" s="76">
        <v>60</v>
      </c>
      <c r="BC27" s="76">
        <v>0</v>
      </c>
      <c r="BD27" s="76">
        <v>60</v>
      </c>
      <c r="BE27" s="13">
        <v>5.1948051948051951E-2</v>
      </c>
      <c r="BF27" s="75">
        <v>1.0110558962252227</v>
      </c>
      <c r="BG27" s="76">
        <v>25</v>
      </c>
      <c r="BH27" s="12" t="s">
        <v>56</v>
      </c>
      <c r="BI27" s="12" t="s">
        <v>56</v>
      </c>
      <c r="BJ27" s="12" t="s">
        <v>56</v>
      </c>
      <c r="BK27" s="309" t="s">
        <v>620</v>
      </c>
    </row>
    <row r="28" spans="1:63" ht="12.75" customHeight="1">
      <c r="A28" s="9"/>
      <c r="B28" s="9" t="s">
        <v>414</v>
      </c>
      <c r="C28" s="61">
        <v>5370008</v>
      </c>
      <c r="D28" s="175" t="s">
        <v>62</v>
      </c>
      <c r="E28" s="61"/>
      <c r="F28" s="61"/>
      <c r="G28" s="62"/>
      <c r="H28" s="62"/>
      <c r="I28" s="62"/>
      <c r="J28" s="64">
        <v>0.8</v>
      </c>
      <c r="K28" s="62">
        <v>80</v>
      </c>
      <c r="L28" s="64">
        <v>0.8</v>
      </c>
      <c r="M28" s="62">
        <v>80</v>
      </c>
      <c r="N28" s="9">
        <v>2584</v>
      </c>
      <c r="O28" s="9">
        <v>1</v>
      </c>
      <c r="P28" s="181">
        <v>2533</v>
      </c>
      <c r="Q28" s="62">
        <v>2533</v>
      </c>
      <c r="R28" s="62">
        <v>2536</v>
      </c>
      <c r="S28" s="62">
        <v>2549</v>
      </c>
      <c r="T28" s="62">
        <v>51</v>
      </c>
      <c r="U28" s="10">
        <v>2.0134228187919462E-2</v>
      </c>
      <c r="V28" s="178">
        <v>3219.5</v>
      </c>
      <c r="W28" s="62">
        <v>-16</v>
      </c>
      <c r="X28" s="66">
        <v>-6.2769713613181639E-3</v>
      </c>
      <c r="Y28" s="176">
        <v>3156.4</v>
      </c>
      <c r="Z28" s="62">
        <v>1131</v>
      </c>
      <c r="AA28" s="62">
        <v>1118</v>
      </c>
      <c r="AB28" s="62">
        <v>1118</v>
      </c>
      <c r="AC28" s="62">
        <v>1121</v>
      </c>
      <c r="AD28" s="62">
        <v>13</v>
      </c>
      <c r="AE28" s="62">
        <v>-3</v>
      </c>
      <c r="AF28" s="10">
        <v>1.1627906976744186E-2</v>
      </c>
      <c r="AG28" s="66">
        <v>-2.6761819803746653E-3</v>
      </c>
      <c r="AH28" s="181">
        <v>1102</v>
      </c>
      <c r="AI28" s="217">
        <v>1</v>
      </c>
      <c r="AJ28" s="217">
        <v>1098</v>
      </c>
      <c r="AK28" s="62">
        <v>1098</v>
      </c>
      <c r="AL28" s="62">
        <v>1091</v>
      </c>
      <c r="AM28" s="177">
        <v>4</v>
      </c>
      <c r="AN28" s="62">
        <v>7</v>
      </c>
      <c r="AO28" s="10">
        <v>3.6429872495446266E-3</v>
      </c>
      <c r="AP28" s="66">
        <v>6.416131989000917E-3</v>
      </c>
      <c r="AQ28" s="61">
        <v>13.775</v>
      </c>
      <c r="AR28" s="178">
        <v>13.725</v>
      </c>
      <c r="AS28" s="62">
        <v>860</v>
      </c>
      <c r="AT28" s="62">
        <v>680</v>
      </c>
      <c r="AU28" s="62">
        <v>95</v>
      </c>
      <c r="AV28" s="62">
        <v>775</v>
      </c>
      <c r="AW28" s="66">
        <v>0.90116279069767447</v>
      </c>
      <c r="AX28" s="61">
        <v>1.0715372065370683</v>
      </c>
      <c r="AY28" s="62">
        <v>50</v>
      </c>
      <c r="AZ28" s="10">
        <v>5.8139534883720929E-2</v>
      </c>
      <c r="BA28" s="61">
        <v>0.59326056003796868</v>
      </c>
      <c r="BB28" s="62">
        <v>20</v>
      </c>
      <c r="BC28" s="62">
        <v>0</v>
      </c>
      <c r="BD28" s="62">
        <v>20</v>
      </c>
      <c r="BE28" s="10">
        <v>2.3255813953488372E-2</v>
      </c>
      <c r="BF28" s="61">
        <v>0.4526238605194311</v>
      </c>
      <c r="BG28" s="62">
        <v>15</v>
      </c>
      <c r="BH28" s="62" t="s">
        <v>38</v>
      </c>
      <c r="BI28" s="9" t="s">
        <v>38</v>
      </c>
      <c r="BJ28" s="9" t="s">
        <v>38</v>
      </c>
      <c r="BK28" s="9"/>
    </row>
    <row r="29" spans="1:63" ht="12.75" customHeight="1">
      <c r="A29" s="12"/>
      <c r="B29" s="12" t="s">
        <v>415</v>
      </c>
      <c r="C29" s="75">
        <v>5370009</v>
      </c>
      <c r="D29" s="228" t="s">
        <v>63</v>
      </c>
      <c r="E29" s="75"/>
      <c r="F29" s="12"/>
      <c r="G29" s="76"/>
      <c r="H29" s="76"/>
      <c r="I29" s="76"/>
      <c r="J29" s="78">
        <v>0.86</v>
      </c>
      <c r="K29" s="76">
        <v>86</v>
      </c>
      <c r="L29" s="78">
        <v>0.86</v>
      </c>
      <c r="M29" s="76">
        <v>86</v>
      </c>
      <c r="N29" s="12">
        <v>3580</v>
      </c>
      <c r="O29" s="12">
        <v>1</v>
      </c>
      <c r="P29" s="214">
        <v>3601</v>
      </c>
      <c r="Q29" s="76">
        <v>3601</v>
      </c>
      <c r="R29" s="76">
        <v>3723</v>
      </c>
      <c r="S29" s="76">
        <v>3772</v>
      </c>
      <c r="T29" s="76">
        <v>-21</v>
      </c>
      <c r="U29" s="13">
        <v>-5.8317134129408496E-3</v>
      </c>
      <c r="V29" s="215">
        <v>4146.8999999999996</v>
      </c>
      <c r="W29" s="76">
        <v>-171</v>
      </c>
      <c r="X29" s="80">
        <v>-4.5334040296924706E-2</v>
      </c>
      <c r="Y29" s="231">
        <v>4170.7</v>
      </c>
      <c r="Z29" s="76">
        <v>1473</v>
      </c>
      <c r="AA29" s="76">
        <v>1451</v>
      </c>
      <c r="AB29" s="76">
        <v>1451</v>
      </c>
      <c r="AC29" s="76">
        <v>1436</v>
      </c>
      <c r="AD29" s="76">
        <v>22</v>
      </c>
      <c r="AE29" s="76">
        <v>15</v>
      </c>
      <c r="AF29" s="13">
        <v>1.5161957270847692E-2</v>
      </c>
      <c r="AG29" s="80">
        <v>1.0445682451253482E-2</v>
      </c>
      <c r="AH29" s="214">
        <v>1421</v>
      </c>
      <c r="AI29" s="216">
        <v>1</v>
      </c>
      <c r="AJ29" s="216">
        <v>1412</v>
      </c>
      <c r="AK29" s="76">
        <v>1412</v>
      </c>
      <c r="AL29" s="76">
        <v>1412</v>
      </c>
      <c r="AM29" s="179">
        <v>9</v>
      </c>
      <c r="AN29" s="76">
        <v>0</v>
      </c>
      <c r="AO29" s="13">
        <v>6.3739376770538241E-3</v>
      </c>
      <c r="AP29" s="80">
        <v>0</v>
      </c>
      <c r="AQ29" s="75">
        <v>16.523255813953487</v>
      </c>
      <c r="AR29" s="215">
        <v>16.418604651162791</v>
      </c>
      <c r="AS29" s="76">
        <v>1310</v>
      </c>
      <c r="AT29" s="76">
        <v>960</v>
      </c>
      <c r="AU29" s="76">
        <v>160</v>
      </c>
      <c r="AV29" s="76">
        <v>1120</v>
      </c>
      <c r="AW29" s="80">
        <v>0.85496183206106868</v>
      </c>
      <c r="AX29" s="75">
        <v>1.0166014649953254</v>
      </c>
      <c r="AY29" s="76">
        <v>115</v>
      </c>
      <c r="AZ29" s="13">
        <v>8.7786259541984726E-2</v>
      </c>
      <c r="BA29" s="75">
        <v>0.89577815859168086</v>
      </c>
      <c r="BB29" s="76">
        <v>45</v>
      </c>
      <c r="BC29" s="76">
        <v>0</v>
      </c>
      <c r="BD29" s="76">
        <v>45</v>
      </c>
      <c r="BE29" s="13">
        <v>3.4351145038167941E-2</v>
      </c>
      <c r="BF29" s="75">
        <v>0.66857035885885441</v>
      </c>
      <c r="BG29" s="76">
        <v>25</v>
      </c>
      <c r="BH29" s="12" t="s">
        <v>56</v>
      </c>
      <c r="BI29" s="12" t="s">
        <v>56</v>
      </c>
      <c r="BJ29" s="309" t="s">
        <v>38</v>
      </c>
      <c r="BK29" s="309" t="s">
        <v>620</v>
      </c>
    </row>
    <row r="30" spans="1:63">
      <c r="A30" s="9"/>
      <c r="B30" s="9" t="s">
        <v>416</v>
      </c>
      <c r="C30" s="61">
        <v>5370010</v>
      </c>
      <c r="D30" s="175" t="s">
        <v>64</v>
      </c>
      <c r="E30" s="61"/>
      <c r="F30" s="9"/>
      <c r="G30" s="62"/>
      <c r="H30" s="62"/>
      <c r="I30" s="62"/>
      <c r="J30" s="64">
        <v>0.91</v>
      </c>
      <c r="K30" s="62">
        <v>91</v>
      </c>
      <c r="L30" s="64">
        <v>0.91</v>
      </c>
      <c r="M30" s="62">
        <v>91</v>
      </c>
      <c r="N30" s="9">
        <v>3262</v>
      </c>
      <c r="O30" s="9">
        <v>1</v>
      </c>
      <c r="P30" s="181">
        <v>3132</v>
      </c>
      <c r="Q30" s="62">
        <v>3132</v>
      </c>
      <c r="R30" s="62">
        <v>3136</v>
      </c>
      <c r="S30" s="62">
        <v>3080</v>
      </c>
      <c r="T30" s="62">
        <v>130</v>
      </c>
      <c r="U30" s="10">
        <v>4.1507024265644954E-2</v>
      </c>
      <c r="V30" s="178">
        <v>3603.2</v>
      </c>
      <c r="W30" s="62">
        <v>52</v>
      </c>
      <c r="X30" s="66">
        <v>1.6883116883116882E-2</v>
      </c>
      <c r="Y30" s="176">
        <v>3459.6</v>
      </c>
      <c r="Z30" s="62">
        <v>1442</v>
      </c>
      <c r="AA30" s="62">
        <v>1392</v>
      </c>
      <c r="AB30" s="62">
        <v>1392</v>
      </c>
      <c r="AC30" s="62">
        <v>1379</v>
      </c>
      <c r="AD30" s="62">
        <v>50</v>
      </c>
      <c r="AE30" s="62">
        <v>13</v>
      </c>
      <c r="AF30" s="10">
        <v>3.5919540229885055E-2</v>
      </c>
      <c r="AG30" s="66">
        <v>9.4271211022480053E-3</v>
      </c>
      <c r="AH30" s="181">
        <v>1400</v>
      </c>
      <c r="AI30" s="217">
        <v>1</v>
      </c>
      <c r="AJ30" s="217">
        <v>1360</v>
      </c>
      <c r="AK30" s="62">
        <v>1360</v>
      </c>
      <c r="AL30" s="62">
        <v>1344</v>
      </c>
      <c r="AM30" s="177">
        <v>40</v>
      </c>
      <c r="AN30" s="62">
        <v>16</v>
      </c>
      <c r="AO30" s="10">
        <v>2.9411764705882353E-2</v>
      </c>
      <c r="AP30" s="66">
        <v>1.1904761904761904E-2</v>
      </c>
      <c r="AQ30" s="61">
        <v>15.384615384615385</v>
      </c>
      <c r="AR30" s="178">
        <v>14.945054945054945</v>
      </c>
      <c r="AS30" s="62">
        <v>1185</v>
      </c>
      <c r="AT30" s="62">
        <v>890</v>
      </c>
      <c r="AU30" s="62">
        <v>140</v>
      </c>
      <c r="AV30" s="62">
        <v>1030</v>
      </c>
      <c r="AW30" s="66">
        <v>0.86919831223628696</v>
      </c>
      <c r="AX30" s="61">
        <v>1.0335295032536111</v>
      </c>
      <c r="AY30" s="62">
        <v>90</v>
      </c>
      <c r="AZ30" s="10">
        <v>7.5949367088607597E-2</v>
      </c>
      <c r="BA30" s="61">
        <v>0.77499354172048562</v>
      </c>
      <c r="BB30" s="62">
        <v>45</v>
      </c>
      <c r="BC30" s="62">
        <v>0</v>
      </c>
      <c r="BD30" s="62">
        <v>45</v>
      </c>
      <c r="BE30" s="10">
        <v>3.7974683544303799E-2</v>
      </c>
      <c r="BF30" s="61">
        <v>0.73909465831653942</v>
      </c>
      <c r="BG30" s="62">
        <v>15</v>
      </c>
      <c r="BH30" s="62" t="s">
        <v>38</v>
      </c>
      <c r="BI30" s="9" t="s">
        <v>38</v>
      </c>
      <c r="BJ30" s="9" t="s">
        <v>38</v>
      </c>
      <c r="BK30" s="9"/>
    </row>
    <row r="31" spans="1:63" ht="12.75" customHeight="1">
      <c r="A31" s="12"/>
      <c r="B31" s="12" t="s">
        <v>417</v>
      </c>
      <c r="C31" s="75">
        <v>5370011</v>
      </c>
      <c r="D31" s="228" t="s">
        <v>65</v>
      </c>
      <c r="E31" s="75"/>
      <c r="F31" s="12"/>
      <c r="G31" s="76"/>
      <c r="H31" s="76"/>
      <c r="I31" s="76"/>
      <c r="J31" s="78">
        <v>0.85</v>
      </c>
      <c r="K31" s="76">
        <v>85</v>
      </c>
      <c r="L31" s="78">
        <v>0.85</v>
      </c>
      <c r="M31" s="76">
        <v>85</v>
      </c>
      <c r="N31" s="12">
        <v>2357</v>
      </c>
      <c r="O31" s="12">
        <v>1</v>
      </c>
      <c r="P31" s="214">
        <v>2262</v>
      </c>
      <c r="Q31" s="76">
        <v>2262</v>
      </c>
      <c r="R31" s="76">
        <v>2250</v>
      </c>
      <c r="S31" s="76">
        <v>2262</v>
      </c>
      <c r="T31" s="76">
        <v>95</v>
      </c>
      <c r="U31" s="13">
        <v>4.1998231653404064E-2</v>
      </c>
      <c r="V31" s="215">
        <v>2759.3</v>
      </c>
      <c r="W31" s="76">
        <v>0</v>
      </c>
      <c r="X31" s="80">
        <v>0</v>
      </c>
      <c r="Y31" s="231">
        <v>2647.8</v>
      </c>
      <c r="Z31" s="76">
        <v>984</v>
      </c>
      <c r="AA31" s="76">
        <v>946</v>
      </c>
      <c r="AB31" s="76">
        <v>946</v>
      </c>
      <c r="AC31" s="76">
        <v>953</v>
      </c>
      <c r="AD31" s="76">
        <v>38</v>
      </c>
      <c r="AE31" s="76">
        <v>-7</v>
      </c>
      <c r="AF31" s="13">
        <v>4.0169133192389003E-2</v>
      </c>
      <c r="AG31" s="80">
        <v>-7.3452256033578172E-3</v>
      </c>
      <c r="AH31" s="214">
        <v>963</v>
      </c>
      <c r="AI31" s="216">
        <v>1</v>
      </c>
      <c r="AJ31" s="216">
        <v>924</v>
      </c>
      <c r="AK31" s="76">
        <v>924</v>
      </c>
      <c r="AL31" s="76">
        <v>937</v>
      </c>
      <c r="AM31" s="179">
        <v>39</v>
      </c>
      <c r="AN31" s="76">
        <v>-13</v>
      </c>
      <c r="AO31" s="13">
        <v>4.2207792207792208E-2</v>
      </c>
      <c r="AP31" s="80">
        <v>-1.3874066168623266E-2</v>
      </c>
      <c r="AQ31" s="75">
        <v>11.329411764705883</v>
      </c>
      <c r="AR31" s="215">
        <v>10.870588235294118</v>
      </c>
      <c r="AS31" s="76">
        <v>980</v>
      </c>
      <c r="AT31" s="76">
        <v>735</v>
      </c>
      <c r="AU31" s="76">
        <v>95</v>
      </c>
      <c r="AV31" s="76">
        <v>830</v>
      </c>
      <c r="AW31" s="80">
        <v>0.84693877551020413</v>
      </c>
      <c r="AX31" s="75">
        <v>1.007061564221408</v>
      </c>
      <c r="AY31" s="76">
        <v>90</v>
      </c>
      <c r="AZ31" s="13">
        <v>9.1836734693877556E-2</v>
      </c>
      <c r="BA31" s="75">
        <v>0.93710953769262806</v>
      </c>
      <c r="BB31" s="76">
        <v>40</v>
      </c>
      <c r="BC31" s="76">
        <v>10</v>
      </c>
      <c r="BD31" s="76">
        <v>50</v>
      </c>
      <c r="BE31" s="13">
        <v>5.1020408163265307E-2</v>
      </c>
      <c r="BF31" s="75">
        <v>0.99300132664977236</v>
      </c>
      <c r="BG31" s="76">
        <v>15</v>
      </c>
      <c r="BH31" s="12" t="s">
        <v>56</v>
      </c>
      <c r="BI31" s="12" t="s">
        <v>56</v>
      </c>
      <c r="BJ31" s="309" t="s">
        <v>38</v>
      </c>
      <c r="BK31" s="309" t="s">
        <v>620</v>
      </c>
    </row>
    <row r="32" spans="1:63" ht="12.75" customHeight="1">
      <c r="A32" s="12"/>
      <c r="B32" s="12" t="s">
        <v>418</v>
      </c>
      <c r="C32" s="75">
        <v>5370012</v>
      </c>
      <c r="D32" s="228" t="s">
        <v>66</v>
      </c>
      <c r="E32" s="75"/>
      <c r="F32" s="12"/>
      <c r="G32" s="76"/>
      <c r="H32" s="76"/>
      <c r="I32" s="76"/>
      <c r="J32" s="78">
        <v>0.43</v>
      </c>
      <c r="K32" s="76">
        <v>43</v>
      </c>
      <c r="L32" s="78">
        <v>0.43</v>
      </c>
      <c r="M32" s="76">
        <v>43</v>
      </c>
      <c r="N32" s="12">
        <v>1814</v>
      </c>
      <c r="O32" s="12">
        <v>1</v>
      </c>
      <c r="P32" s="214">
        <v>1524</v>
      </c>
      <c r="Q32" s="76">
        <v>1524</v>
      </c>
      <c r="R32" s="76">
        <v>1512</v>
      </c>
      <c r="S32" s="76">
        <v>1533</v>
      </c>
      <c r="T32" s="76">
        <v>290</v>
      </c>
      <c r="U32" s="13">
        <v>0.19028871391076116</v>
      </c>
      <c r="V32" s="215">
        <v>4243.3</v>
      </c>
      <c r="W32" s="76">
        <v>-9</v>
      </c>
      <c r="X32" s="80">
        <v>-5.8708414872798431E-3</v>
      </c>
      <c r="Y32" s="231">
        <v>3565.7</v>
      </c>
      <c r="Z32" s="76">
        <v>764</v>
      </c>
      <c r="AA32" s="76">
        <v>765</v>
      </c>
      <c r="AB32" s="76">
        <v>765</v>
      </c>
      <c r="AC32" s="76">
        <v>737</v>
      </c>
      <c r="AD32" s="76">
        <v>-1</v>
      </c>
      <c r="AE32" s="76">
        <v>28</v>
      </c>
      <c r="AF32" s="13">
        <v>-1.30718954248366E-3</v>
      </c>
      <c r="AG32" s="80">
        <v>3.7991858887381276E-2</v>
      </c>
      <c r="AH32" s="214">
        <v>704</v>
      </c>
      <c r="AI32" s="216">
        <v>1</v>
      </c>
      <c r="AJ32" s="216">
        <v>627</v>
      </c>
      <c r="AK32" s="76">
        <v>627</v>
      </c>
      <c r="AL32" s="76">
        <v>665</v>
      </c>
      <c r="AM32" s="179">
        <v>77</v>
      </c>
      <c r="AN32" s="76">
        <v>-38</v>
      </c>
      <c r="AO32" s="13">
        <v>0.12280701754385964</v>
      </c>
      <c r="AP32" s="80">
        <v>-5.7142857142857141E-2</v>
      </c>
      <c r="AQ32" s="75">
        <v>16.372093023255815</v>
      </c>
      <c r="AR32" s="215">
        <v>14.581395348837209</v>
      </c>
      <c r="AS32" s="76">
        <v>625</v>
      </c>
      <c r="AT32" s="76">
        <v>345</v>
      </c>
      <c r="AU32" s="76">
        <v>45</v>
      </c>
      <c r="AV32" s="76">
        <v>390</v>
      </c>
      <c r="AW32" s="80">
        <v>0.624</v>
      </c>
      <c r="AX32" s="75">
        <v>0.74197384066587402</v>
      </c>
      <c r="AY32" s="76">
        <v>190</v>
      </c>
      <c r="AZ32" s="13">
        <v>0.30399999999999999</v>
      </c>
      <c r="BA32" s="75">
        <v>3.1020408163265305</v>
      </c>
      <c r="BB32" s="76">
        <v>35</v>
      </c>
      <c r="BC32" s="76">
        <v>0</v>
      </c>
      <c r="BD32" s="76">
        <v>35</v>
      </c>
      <c r="BE32" s="13">
        <v>5.6000000000000001E-2</v>
      </c>
      <c r="BF32" s="75">
        <v>1.0899182561307901</v>
      </c>
      <c r="BG32" s="76">
        <v>0</v>
      </c>
      <c r="BH32" s="76" t="s">
        <v>56</v>
      </c>
      <c r="BI32" s="12" t="s">
        <v>56</v>
      </c>
      <c r="BJ32" s="12" t="s">
        <v>56</v>
      </c>
      <c r="BK32" s="12"/>
    </row>
    <row r="33" spans="1:63" ht="12.75" customHeight="1">
      <c r="A33" s="9" t="s">
        <v>621</v>
      </c>
      <c r="B33" s="9" t="s">
        <v>419</v>
      </c>
      <c r="C33" s="61">
        <v>5370013</v>
      </c>
      <c r="D33" s="175" t="s">
        <v>67</v>
      </c>
      <c r="E33" s="61"/>
      <c r="F33" s="61"/>
      <c r="G33" s="62"/>
      <c r="H33" s="62"/>
      <c r="I33" s="62"/>
      <c r="J33" s="64">
        <v>1.55</v>
      </c>
      <c r="K33" s="62">
        <v>155</v>
      </c>
      <c r="L33" s="64">
        <v>1.55</v>
      </c>
      <c r="M33" s="62">
        <v>155</v>
      </c>
      <c r="N33" s="9">
        <v>2953</v>
      </c>
      <c r="O33" s="9">
        <v>1</v>
      </c>
      <c r="P33" s="181">
        <v>2818</v>
      </c>
      <c r="Q33" s="62">
        <v>2818</v>
      </c>
      <c r="R33" s="62">
        <v>2816</v>
      </c>
      <c r="S33" s="62">
        <v>2885</v>
      </c>
      <c r="T33" s="62">
        <v>135</v>
      </c>
      <c r="U33" s="10">
        <v>4.7906316536550746E-2</v>
      </c>
      <c r="V33" s="178">
        <v>1909.6</v>
      </c>
      <c r="W33" s="62">
        <v>-67</v>
      </c>
      <c r="X33" s="66">
        <v>-2.3223570190641248E-2</v>
      </c>
      <c r="Y33" s="176">
        <v>1822.2</v>
      </c>
      <c r="Z33" s="62">
        <v>1144</v>
      </c>
      <c r="AA33" s="62">
        <v>1126</v>
      </c>
      <c r="AB33" s="62">
        <v>1126</v>
      </c>
      <c r="AC33" s="62">
        <v>1121</v>
      </c>
      <c r="AD33" s="62">
        <v>18</v>
      </c>
      <c r="AE33" s="62">
        <v>5</v>
      </c>
      <c r="AF33" s="10">
        <v>1.5985790408525755E-2</v>
      </c>
      <c r="AG33" s="66">
        <v>4.4603033006244425E-3</v>
      </c>
      <c r="AH33" s="181">
        <v>1103</v>
      </c>
      <c r="AI33" s="217">
        <v>1</v>
      </c>
      <c r="AJ33" s="217">
        <v>1073</v>
      </c>
      <c r="AK33" s="62">
        <v>1073</v>
      </c>
      <c r="AL33" s="62">
        <v>1095</v>
      </c>
      <c r="AM33" s="177">
        <v>30</v>
      </c>
      <c r="AN33" s="62">
        <v>-22</v>
      </c>
      <c r="AO33" s="10">
        <v>2.7958993476234855E-2</v>
      </c>
      <c r="AP33" s="66">
        <v>-2.0091324200913242E-2</v>
      </c>
      <c r="AQ33" s="61">
        <v>7.1161290322580646</v>
      </c>
      <c r="AR33" s="178">
        <v>6.9225806451612906</v>
      </c>
      <c r="AS33" s="62">
        <v>1030</v>
      </c>
      <c r="AT33" s="62">
        <v>780</v>
      </c>
      <c r="AU33" s="62">
        <v>95</v>
      </c>
      <c r="AV33" s="62">
        <v>875</v>
      </c>
      <c r="AW33" s="66">
        <v>0.84951456310679607</v>
      </c>
      <c r="AX33" s="61">
        <v>1.0101243318749062</v>
      </c>
      <c r="AY33" s="62">
        <v>65</v>
      </c>
      <c r="AZ33" s="10">
        <v>6.3106796116504854E-2</v>
      </c>
      <c r="BA33" s="61">
        <v>0.64394689914800873</v>
      </c>
      <c r="BB33" s="62">
        <v>65</v>
      </c>
      <c r="BC33" s="62">
        <v>0</v>
      </c>
      <c r="BD33" s="62">
        <v>65</v>
      </c>
      <c r="BE33" s="10">
        <v>6.3106796116504854E-2</v>
      </c>
      <c r="BF33" s="61">
        <v>1.228236592380398</v>
      </c>
      <c r="BG33" s="62">
        <v>25</v>
      </c>
      <c r="BH33" s="62" t="s">
        <v>38</v>
      </c>
      <c r="BI33" s="9" t="s">
        <v>38</v>
      </c>
      <c r="BJ33" s="9" t="s">
        <v>38</v>
      </c>
      <c r="BK33" s="9" t="s">
        <v>621</v>
      </c>
    </row>
    <row r="34" spans="1:63" ht="12.75" customHeight="1">
      <c r="A34" s="9"/>
      <c r="B34" s="9" t="s">
        <v>420</v>
      </c>
      <c r="C34" s="61">
        <v>5370014</v>
      </c>
      <c r="D34" s="175" t="s">
        <v>68</v>
      </c>
      <c r="E34" s="61"/>
      <c r="F34" s="61"/>
      <c r="G34" s="62"/>
      <c r="H34" s="62"/>
      <c r="I34" s="62"/>
      <c r="J34" s="64">
        <v>1.18</v>
      </c>
      <c r="K34" s="62">
        <v>118</v>
      </c>
      <c r="L34" s="64">
        <v>1.18</v>
      </c>
      <c r="M34" s="62">
        <v>118</v>
      </c>
      <c r="N34" s="9">
        <v>2832</v>
      </c>
      <c r="O34" s="9">
        <v>1</v>
      </c>
      <c r="P34" s="181">
        <v>2707</v>
      </c>
      <c r="Q34" s="62">
        <v>2707</v>
      </c>
      <c r="R34" s="62">
        <v>2728</v>
      </c>
      <c r="S34" s="62">
        <v>2708</v>
      </c>
      <c r="T34" s="62">
        <v>125</v>
      </c>
      <c r="U34" s="10">
        <v>4.6176579239009974E-2</v>
      </c>
      <c r="V34" s="178">
        <v>2400.1999999999998</v>
      </c>
      <c r="W34" s="62">
        <v>-1</v>
      </c>
      <c r="X34" s="66">
        <v>-3.6927621861152144E-4</v>
      </c>
      <c r="Y34" s="176">
        <v>2293.9</v>
      </c>
      <c r="Z34" s="62">
        <v>1080</v>
      </c>
      <c r="AA34" s="62">
        <v>1062</v>
      </c>
      <c r="AB34" s="62">
        <v>1062</v>
      </c>
      <c r="AC34" s="62">
        <v>1059</v>
      </c>
      <c r="AD34" s="62">
        <v>18</v>
      </c>
      <c r="AE34" s="62">
        <v>3</v>
      </c>
      <c r="AF34" s="10">
        <v>1.6949152542372881E-2</v>
      </c>
      <c r="AG34" s="66">
        <v>2.8328611898016999E-3</v>
      </c>
      <c r="AH34" s="181">
        <v>1055</v>
      </c>
      <c r="AI34" s="217">
        <v>1</v>
      </c>
      <c r="AJ34" s="217">
        <v>1042</v>
      </c>
      <c r="AK34" s="62">
        <v>1042</v>
      </c>
      <c r="AL34" s="62">
        <v>1042</v>
      </c>
      <c r="AM34" s="177">
        <v>13</v>
      </c>
      <c r="AN34" s="62">
        <v>0</v>
      </c>
      <c r="AO34" s="10">
        <v>1.2476007677543186E-2</v>
      </c>
      <c r="AP34" s="66">
        <v>0</v>
      </c>
      <c r="AQ34" s="61">
        <v>8.9406779661016955</v>
      </c>
      <c r="AR34" s="178">
        <v>8.8305084745762716</v>
      </c>
      <c r="AS34" s="62">
        <v>965</v>
      </c>
      <c r="AT34" s="62">
        <v>785</v>
      </c>
      <c r="AU34" s="62">
        <v>60</v>
      </c>
      <c r="AV34" s="62">
        <v>845</v>
      </c>
      <c r="AW34" s="66">
        <v>0.87564766839378239</v>
      </c>
      <c r="AX34" s="61">
        <v>1.0411981788273275</v>
      </c>
      <c r="AY34" s="62">
        <v>50</v>
      </c>
      <c r="AZ34" s="10">
        <v>5.181347150259067E-2</v>
      </c>
      <c r="BA34" s="61">
        <v>0.52870889288357825</v>
      </c>
      <c r="BB34" s="62">
        <v>40</v>
      </c>
      <c r="BC34" s="62">
        <v>0</v>
      </c>
      <c r="BD34" s="62">
        <v>40</v>
      </c>
      <c r="BE34" s="10">
        <v>4.145077720207254E-2</v>
      </c>
      <c r="BF34" s="61">
        <v>0.80674926434551453</v>
      </c>
      <c r="BG34" s="62">
        <v>40</v>
      </c>
      <c r="BH34" s="62" t="s">
        <v>38</v>
      </c>
      <c r="BI34" s="9" t="s">
        <v>38</v>
      </c>
      <c r="BJ34" s="9" t="s">
        <v>38</v>
      </c>
      <c r="BK34" s="9"/>
    </row>
    <row r="35" spans="1:63" ht="12.75" customHeight="1">
      <c r="A35" s="9"/>
      <c r="B35" s="9" t="s">
        <v>421</v>
      </c>
      <c r="C35" s="61">
        <v>5370015</v>
      </c>
      <c r="D35" s="175" t="s">
        <v>69</v>
      </c>
      <c r="E35" s="61"/>
      <c r="F35" s="61"/>
      <c r="G35" s="62"/>
      <c r="H35" s="62"/>
      <c r="I35" s="62"/>
      <c r="J35" s="64">
        <v>0.62</v>
      </c>
      <c r="K35" s="62">
        <v>62</v>
      </c>
      <c r="L35" s="64">
        <v>0.62</v>
      </c>
      <c r="M35" s="62">
        <v>62</v>
      </c>
      <c r="N35" s="9">
        <v>1652</v>
      </c>
      <c r="O35" s="9">
        <v>1</v>
      </c>
      <c r="P35" s="181">
        <v>1782</v>
      </c>
      <c r="Q35" s="62">
        <v>1782</v>
      </c>
      <c r="R35" s="62">
        <v>1471</v>
      </c>
      <c r="S35" s="62">
        <v>1668</v>
      </c>
      <c r="T35" s="62">
        <v>-130</v>
      </c>
      <c r="U35" s="10">
        <v>-7.2951739618406286E-2</v>
      </c>
      <c r="V35" s="178">
        <v>2668.8</v>
      </c>
      <c r="W35" s="62">
        <v>114</v>
      </c>
      <c r="X35" s="66">
        <v>6.83453237410072E-2</v>
      </c>
      <c r="Y35" s="176">
        <v>2879.8</v>
      </c>
      <c r="Z35" s="62">
        <v>607</v>
      </c>
      <c r="AA35" s="62">
        <v>754</v>
      </c>
      <c r="AB35" s="62">
        <v>754</v>
      </c>
      <c r="AC35" s="62">
        <v>601</v>
      </c>
      <c r="AD35" s="62">
        <v>-147</v>
      </c>
      <c r="AE35" s="62">
        <v>153</v>
      </c>
      <c r="AF35" s="10">
        <v>-0.19496021220159152</v>
      </c>
      <c r="AG35" s="66">
        <v>0.25457570715474209</v>
      </c>
      <c r="AH35" s="181">
        <v>590</v>
      </c>
      <c r="AI35" s="217">
        <v>1</v>
      </c>
      <c r="AJ35" s="217">
        <v>750</v>
      </c>
      <c r="AK35" s="62">
        <v>750</v>
      </c>
      <c r="AL35" s="62">
        <v>591</v>
      </c>
      <c r="AM35" s="177">
        <v>-160</v>
      </c>
      <c r="AN35" s="62">
        <v>159</v>
      </c>
      <c r="AO35" s="10">
        <v>-0.21333333333333335</v>
      </c>
      <c r="AP35" s="66">
        <v>0.26903553299492383</v>
      </c>
      <c r="AQ35" s="61">
        <v>9.5161290322580641</v>
      </c>
      <c r="AR35" s="178">
        <v>12.096774193548388</v>
      </c>
      <c r="AS35" s="62">
        <v>515</v>
      </c>
      <c r="AT35" s="62">
        <v>415</v>
      </c>
      <c r="AU35" s="62">
        <v>25</v>
      </c>
      <c r="AV35" s="62">
        <v>440</v>
      </c>
      <c r="AW35" s="66">
        <v>0.85436893203883491</v>
      </c>
      <c r="AX35" s="61">
        <v>1.0158964709141913</v>
      </c>
      <c r="AY35" s="62">
        <v>55</v>
      </c>
      <c r="AZ35" s="10">
        <v>0.10679611650485436</v>
      </c>
      <c r="BA35" s="61">
        <v>1.0897562908658609</v>
      </c>
      <c r="BB35" s="62">
        <v>0</v>
      </c>
      <c r="BC35" s="62">
        <v>0</v>
      </c>
      <c r="BD35" s="62">
        <v>0</v>
      </c>
      <c r="BE35" s="10">
        <v>0</v>
      </c>
      <c r="BF35" s="61">
        <v>0</v>
      </c>
      <c r="BG35" s="62">
        <v>15</v>
      </c>
      <c r="BH35" s="9" t="s">
        <v>38</v>
      </c>
      <c r="BI35" s="9" t="s">
        <v>38</v>
      </c>
      <c r="BJ35" s="9" t="s">
        <v>38</v>
      </c>
      <c r="BK35" s="9" t="s">
        <v>622</v>
      </c>
    </row>
    <row r="36" spans="1:63" ht="12.75" customHeight="1">
      <c r="A36" s="9"/>
      <c r="B36" s="9" t="s">
        <v>422</v>
      </c>
      <c r="C36" s="61">
        <v>5370016</v>
      </c>
      <c r="D36" s="175" t="s">
        <v>70</v>
      </c>
      <c r="E36" s="61"/>
      <c r="F36" s="9"/>
      <c r="G36" s="62"/>
      <c r="H36" s="62"/>
      <c r="I36" s="62"/>
      <c r="J36" s="64">
        <v>0.46</v>
      </c>
      <c r="K36" s="62">
        <v>46</v>
      </c>
      <c r="L36" s="64">
        <v>0.46</v>
      </c>
      <c r="M36" s="62">
        <v>46</v>
      </c>
      <c r="N36" s="9">
        <v>1019</v>
      </c>
      <c r="O36" s="9">
        <v>1</v>
      </c>
      <c r="P36" s="181">
        <v>506</v>
      </c>
      <c r="Q36" s="62">
        <v>506</v>
      </c>
      <c r="R36" s="62">
        <v>917</v>
      </c>
      <c r="S36" s="62">
        <v>351</v>
      </c>
      <c r="T36" s="62">
        <v>513</v>
      </c>
      <c r="U36" s="10">
        <v>1.0138339920948616</v>
      </c>
      <c r="V36" s="178">
        <v>2223.4</v>
      </c>
      <c r="W36" s="62">
        <v>155</v>
      </c>
      <c r="X36" s="66">
        <v>0.44159544159544162</v>
      </c>
      <c r="Y36" s="176">
        <v>1104.0999999999999</v>
      </c>
      <c r="Z36" s="62">
        <v>310</v>
      </c>
      <c r="AA36" s="62">
        <v>170</v>
      </c>
      <c r="AB36" s="62">
        <v>170</v>
      </c>
      <c r="AC36" s="62">
        <v>109</v>
      </c>
      <c r="AD36" s="62">
        <v>140</v>
      </c>
      <c r="AE36" s="62">
        <v>61</v>
      </c>
      <c r="AF36" s="10">
        <v>0.82352941176470584</v>
      </c>
      <c r="AG36" s="66">
        <v>0.55963302752293576</v>
      </c>
      <c r="AH36" s="181">
        <v>294</v>
      </c>
      <c r="AI36" s="217">
        <v>1</v>
      </c>
      <c r="AJ36" s="217">
        <v>170</v>
      </c>
      <c r="AK36" s="62">
        <v>170</v>
      </c>
      <c r="AL36" s="62">
        <v>107</v>
      </c>
      <c r="AM36" s="177">
        <v>124</v>
      </c>
      <c r="AN36" s="62">
        <v>63</v>
      </c>
      <c r="AO36" s="10">
        <v>0.72941176470588232</v>
      </c>
      <c r="AP36" s="66">
        <v>0.58878504672897192</v>
      </c>
      <c r="AQ36" s="61">
        <v>6.3913043478260869</v>
      </c>
      <c r="AR36" s="178">
        <v>3.6956521739130435</v>
      </c>
      <c r="AS36" s="62">
        <v>200</v>
      </c>
      <c r="AT36" s="62">
        <v>165</v>
      </c>
      <c r="AU36" s="62">
        <v>20</v>
      </c>
      <c r="AV36" s="62">
        <v>185</v>
      </c>
      <c r="AW36" s="66">
        <v>0.92500000000000004</v>
      </c>
      <c r="AX36" s="61">
        <v>1.0998810939357908</v>
      </c>
      <c r="AY36" s="62">
        <v>0</v>
      </c>
      <c r="AZ36" s="10">
        <v>0</v>
      </c>
      <c r="BA36" s="61">
        <v>0</v>
      </c>
      <c r="BB36" s="62">
        <v>0</v>
      </c>
      <c r="BC36" s="62">
        <v>0</v>
      </c>
      <c r="BD36" s="62">
        <v>0</v>
      </c>
      <c r="BE36" s="10">
        <v>0</v>
      </c>
      <c r="BF36" s="61">
        <v>0</v>
      </c>
      <c r="BG36" s="62">
        <v>0</v>
      </c>
      <c r="BH36" s="62" t="s">
        <v>38</v>
      </c>
      <c r="BI36" s="9" t="s">
        <v>38</v>
      </c>
      <c r="BJ36" s="9" t="s">
        <v>38</v>
      </c>
      <c r="BK36" s="9"/>
    </row>
    <row r="37" spans="1:63" ht="12.75" customHeight="1">
      <c r="A37" s="285"/>
      <c r="B37" s="19" t="s">
        <v>423</v>
      </c>
      <c r="C37" s="90">
        <v>5370017</v>
      </c>
      <c r="D37" s="286" t="s">
        <v>71</v>
      </c>
      <c r="E37" s="287"/>
      <c r="F37" s="285"/>
      <c r="G37" s="288"/>
      <c r="H37" s="288"/>
      <c r="I37" s="288"/>
      <c r="J37" s="289">
        <v>2.63</v>
      </c>
      <c r="K37" s="288">
        <v>263</v>
      </c>
      <c r="L37" s="289">
        <v>2.64</v>
      </c>
      <c r="M37" s="288">
        <v>264</v>
      </c>
      <c r="N37" s="19">
        <v>3483</v>
      </c>
      <c r="O37" s="285">
        <v>1</v>
      </c>
      <c r="P37" s="222">
        <v>3459</v>
      </c>
      <c r="Q37" s="91">
        <v>3459</v>
      </c>
      <c r="R37" s="288">
        <v>3392</v>
      </c>
      <c r="S37" s="288">
        <v>3518</v>
      </c>
      <c r="T37" s="91">
        <v>24</v>
      </c>
      <c r="U37" s="20">
        <v>6.938421509106678E-3</v>
      </c>
      <c r="V37" s="290">
        <v>1325.6</v>
      </c>
      <c r="W37" s="288">
        <v>-59</v>
      </c>
      <c r="X37" s="291">
        <v>-1.6770892552586698E-2</v>
      </c>
      <c r="Y37" s="292">
        <v>1310.7</v>
      </c>
      <c r="Z37" s="91">
        <v>1414</v>
      </c>
      <c r="AA37" s="91">
        <v>1397</v>
      </c>
      <c r="AB37" s="91">
        <v>1397</v>
      </c>
      <c r="AC37" s="288">
        <v>1394</v>
      </c>
      <c r="AD37" s="91">
        <v>17</v>
      </c>
      <c r="AE37" s="288">
        <v>3</v>
      </c>
      <c r="AF37" s="20">
        <v>1.2168933428775949E-2</v>
      </c>
      <c r="AG37" s="291">
        <v>2.152080344332855E-3</v>
      </c>
      <c r="AH37" s="222">
        <v>1348</v>
      </c>
      <c r="AI37" s="293">
        <v>1</v>
      </c>
      <c r="AJ37" s="16">
        <v>1346</v>
      </c>
      <c r="AK37" s="288">
        <v>1346</v>
      </c>
      <c r="AL37" s="288">
        <v>1343</v>
      </c>
      <c r="AM37" s="180">
        <v>2</v>
      </c>
      <c r="AN37" s="288">
        <v>3</v>
      </c>
      <c r="AO37" s="20">
        <v>1.4858841010401188E-3</v>
      </c>
      <c r="AP37" s="95">
        <v>2.2338049143708115E-3</v>
      </c>
      <c r="AQ37" s="90">
        <v>5.1254752851711025</v>
      </c>
      <c r="AR37" s="221">
        <v>5.0984848484848486</v>
      </c>
      <c r="AS37" s="91">
        <v>940</v>
      </c>
      <c r="AT37" s="91">
        <v>730</v>
      </c>
      <c r="AU37" s="91">
        <v>55</v>
      </c>
      <c r="AV37" s="91">
        <v>785</v>
      </c>
      <c r="AW37" s="95">
        <v>0.83510638297872342</v>
      </c>
      <c r="AX37" s="90">
        <v>0.99299213196043212</v>
      </c>
      <c r="AY37" s="91">
        <v>35</v>
      </c>
      <c r="AZ37" s="20">
        <v>3.7234042553191488E-2</v>
      </c>
      <c r="BA37" s="90">
        <v>0.37993920972644374</v>
      </c>
      <c r="BB37" s="91">
        <v>70</v>
      </c>
      <c r="BC37" s="91">
        <v>15</v>
      </c>
      <c r="BD37" s="91">
        <v>85</v>
      </c>
      <c r="BE37" s="20">
        <v>9.0425531914893623E-2</v>
      </c>
      <c r="BF37" s="90">
        <v>1.7599363938282138</v>
      </c>
      <c r="BG37" s="91">
        <v>30</v>
      </c>
      <c r="BH37" s="19" t="s">
        <v>95</v>
      </c>
      <c r="BI37" s="19" t="s">
        <v>95</v>
      </c>
      <c r="BJ37" s="285" t="s">
        <v>38</v>
      </c>
      <c r="BK37" s="285" t="s">
        <v>623</v>
      </c>
    </row>
    <row r="38" spans="1:63" ht="12.75" customHeight="1">
      <c r="A38" s="14" t="s">
        <v>624</v>
      </c>
      <c r="B38" s="14" t="s">
        <v>424</v>
      </c>
      <c r="C38" s="104">
        <v>5370018</v>
      </c>
      <c r="D38" s="229" t="s">
        <v>72</v>
      </c>
      <c r="E38" s="104"/>
      <c r="F38" s="14"/>
      <c r="G38" s="105"/>
      <c r="H38" s="105"/>
      <c r="I38" s="105"/>
      <c r="J38" s="107">
        <v>0.38</v>
      </c>
      <c r="K38" s="105">
        <v>38</v>
      </c>
      <c r="L38" s="107">
        <v>0.38</v>
      </c>
      <c r="M38" s="105">
        <v>38</v>
      </c>
      <c r="N38" s="14">
        <v>53</v>
      </c>
      <c r="O38" s="14">
        <v>1</v>
      </c>
      <c r="P38" s="218">
        <v>120</v>
      </c>
      <c r="Q38" s="105">
        <v>120</v>
      </c>
      <c r="R38" s="105">
        <v>62</v>
      </c>
      <c r="S38" s="105">
        <v>0</v>
      </c>
      <c r="T38" s="105">
        <v>-67</v>
      </c>
      <c r="U38" s="15">
        <v>-0.55833333333333335</v>
      </c>
      <c r="V38" s="219">
        <v>141.19999999999999</v>
      </c>
      <c r="W38" s="105">
        <v>120</v>
      </c>
      <c r="X38" s="109"/>
      <c r="Y38" s="232">
        <v>319.7</v>
      </c>
      <c r="Z38" s="105">
        <v>0</v>
      </c>
      <c r="AA38" s="105">
        <v>0</v>
      </c>
      <c r="AB38" s="105"/>
      <c r="AC38" s="105"/>
      <c r="AD38" s="105">
        <v>0</v>
      </c>
      <c r="AE38" s="105"/>
      <c r="AF38" s="15" t="e">
        <v>#DIV/0!</v>
      </c>
      <c r="AG38" s="109"/>
      <c r="AH38" s="218">
        <v>0</v>
      </c>
      <c r="AI38" s="220">
        <v>1</v>
      </c>
      <c r="AJ38" s="220">
        <v>0</v>
      </c>
      <c r="AK38" s="105"/>
      <c r="AL38" s="105"/>
      <c r="AM38" s="182">
        <v>0</v>
      </c>
      <c r="AN38" s="105"/>
      <c r="AO38" s="15" t="e">
        <v>#DIV/0!</v>
      </c>
      <c r="AP38" s="109"/>
      <c r="AQ38" s="104">
        <v>0</v>
      </c>
      <c r="AR38" s="219"/>
      <c r="AS38" s="105" t="s">
        <v>425</v>
      </c>
      <c r="AT38" s="105" t="s">
        <v>425</v>
      </c>
      <c r="AU38" s="105" t="s">
        <v>425</v>
      </c>
      <c r="AV38" s="105" t="e">
        <v>#VALUE!</v>
      </c>
      <c r="AW38" s="208" t="e">
        <v>#VALUE!</v>
      </c>
      <c r="AX38" s="202" t="e">
        <v>#VALUE!</v>
      </c>
      <c r="AY38" s="105" t="s">
        <v>425</v>
      </c>
      <c r="AZ38" s="207" t="e">
        <v>#VALUE!</v>
      </c>
      <c r="BA38" s="202" t="e">
        <v>#VALUE!</v>
      </c>
      <c r="BB38" s="105" t="s">
        <v>425</v>
      </c>
      <c r="BC38" s="105" t="s">
        <v>425</v>
      </c>
      <c r="BD38" s="105">
        <v>0</v>
      </c>
      <c r="BE38" s="207" t="e">
        <v>#VALUE!</v>
      </c>
      <c r="BF38" s="202" t="e">
        <v>#VALUE!</v>
      </c>
      <c r="BG38" s="105" t="s">
        <v>425</v>
      </c>
      <c r="BH38" s="14" t="s">
        <v>73</v>
      </c>
      <c r="BI38" s="14" t="s">
        <v>73</v>
      </c>
      <c r="BJ38" s="14" t="s">
        <v>73</v>
      </c>
      <c r="BK38" s="14" t="s">
        <v>625</v>
      </c>
    </row>
    <row r="39" spans="1:63" ht="12.75" customHeight="1">
      <c r="A39" s="12"/>
      <c r="B39" s="12" t="s">
        <v>426</v>
      </c>
      <c r="C39" s="75">
        <v>5370019</v>
      </c>
      <c r="D39" s="228" t="s">
        <v>74</v>
      </c>
      <c r="E39" s="75"/>
      <c r="F39" s="12"/>
      <c r="G39" s="76"/>
      <c r="H39" s="76"/>
      <c r="I39" s="76"/>
      <c r="J39" s="78">
        <v>1.2</v>
      </c>
      <c r="K39" s="76">
        <v>120</v>
      </c>
      <c r="L39" s="78">
        <v>1.2</v>
      </c>
      <c r="M39" s="76">
        <v>120</v>
      </c>
      <c r="N39" s="12">
        <v>4053</v>
      </c>
      <c r="O39" s="12">
        <v>1</v>
      </c>
      <c r="P39" s="214">
        <v>3932</v>
      </c>
      <c r="Q39" s="76">
        <v>3932</v>
      </c>
      <c r="R39" s="76">
        <v>3859</v>
      </c>
      <c r="S39" s="76">
        <v>3883</v>
      </c>
      <c r="T39" s="76">
        <v>121</v>
      </c>
      <c r="U39" s="13">
        <v>3.0773143438453714E-2</v>
      </c>
      <c r="V39" s="215">
        <v>3384</v>
      </c>
      <c r="W39" s="76">
        <v>49</v>
      </c>
      <c r="X39" s="80">
        <v>1.261910893638939E-2</v>
      </c>
      <c r="Y39" s="231">
        <v>3283</v>
      </c>
      <c r="Z39" s="76">
        <v>1759</v>
      </c>
      <c r="AA39" s="76">
        <v>1760</v>
      </c>
      <c r="AB39" s="76">
        <v>1760</v>
      </c>
      <c r="AC39" s="76">
        <v>1730</v>
      </c>
      <c r="AD39" s="76">
        <v>-1</v>
      </c>
      <c r="AE39" s="76">
        <v>30</v>
      </c>
      <c r="AF39" s="13">
        <v>-5.6818181818181815E-4</v>
      </c>
      <c r="AG39" s="80">
        <v>1.7341040462427744E-2</v>
      </c>
      <c r="AH39" s="214">
        <v>1679</v>
      </c>
      <c r="AI39" s="216">
        <v>1</v>
      </c>
      <c r="AJ39" s="216">
        <v>1686</v>
      </c>
      <c r="AK39" s="76">
        <v>1686</v>
      </c>
      <c r="AL39" s="76">
        <v>1663</v>
      </c>
      <c r="AM39" s="179">
        <v>-7</v>
      </c>
      <c r="AN39" s="76">
        <v>23</v>
      </c>
      <c r="AO39" s="13">
        <v>-4.1518386714116248E-3</v>
      </c>
      <c r="AP39" s="80">
        <v>1.3830426939266387E-2</v>
      </c>
      <c r="AQ39" s="75">
        <v>13.991666666666667</v>
      </c>
      <c r="AR39" s="215">
        <v>14.05</v>
      </c>
      <c r="AS39" s="76">
        <v>1470</v>
      </c>
      <c r="AT39" s="76">
        <v>1035</v>
      </c>
      <c r="AU39" s="76">
        <v>135</v>
      </c>
      <c r="AV39" s="76">
        <v>1170</v>
      </c>
      <c r="AW39" s="80">
        <v>0.79591836734693877</v>
      </c>
      <c r="AX39" s="75">
        <v>0.94639520493096174</v>
      </c>
      <c r="AY39" s="76">
        <v>150</v>
      </c>
      <c r="AZ39" s="13">
        <v>0.10204081632653061</v>
      </c>
      <c r="BA39" s="75">
        <v>1.0412328196584757</v>
      </c>
      <c r="BB39" s="76">
        <v>80</v>
      </c>
      <c r="BC39" s="76">
        <v>0</v>
      </c>
      <c r="BD39" s="76">
        <v>80</v>
      </c>
      <c r="BE39" s="13">
        <v>5.4421768707482991E-2</v>
      </c>
      <c r="BF39" s="75">
        <v>1.0592014150930904</v>
      </c>
      <c r="BG39" s="76">
        <v>65</v>
      </c>
      <c r="BH39" s="12" t="s">
        <v>56</v>
      </c>
      <c r="BI39" s="12" t="s">
        <v>56</v>
      </c>
      <c r="BJ39" s="309" t="s">
        <v>38</v>
      </c>
      <c r="BK39" s="12" t="s">
        <v>620</v>
      </c>
    </row>
    <row r="40" spans="1:63" ht="12.75" customHeight="1">
      <c r="A40" s="12"/>
      <c r="B40" s="12" t="s">
        <v>427</v>
      </c>
      <c r="C40" s="75">
        <v>5370020</v>
      </c>
      <c r="D40" s="228" t="s">
        <v>75</v>
      </c>
      <c r="E40" s="75"/>
      <c r="F40" s="75"/>
      <c r="G40" s="76"/>
      <c r="H40" s="76"/>
      <c r="I40" s="76"/>
      <c r="J40" s="78">
        <v>1.0900000000000001</v>
      </c>
      <c r="K40" s="76">
        <v>109.00000000000001</v>
      </c>
      <c r="L40" s="78">
        <v>1.0900000000000001</v>
      </c>
      <c r="M40" s="76">
        <v>109.00000000000001</v>
      </c>
      <c r="N40" s="12">
        <v>4065</v>
      </c>
      <c r="O40" s="12">
        <v>1</v>
      </c>
      <c r="P40" s="214">
        <v>3959</v>
      </c>
      <c r="Q40" s="76">
        <v>3959</v>
      </c>
      <c r="R40" s="76">
        <v>4022</v>
      </c>
      <c r="S40" s="76">
        <v>4092</v>
      </c>
      <c r="T40" s="76">
        <v>106</v>
      </c>
      <c r="U40" s="13">
        <v>2.6774437989391262E-2</v>
      </c>
      <c r="V40" s="215">
        <v>3736.6</v>
      </c>
      <c r="W40" s="76">
        <v>-133</v>
      </c>
      <c r="X40" s="80">
        <v>-3.2502443792766372E-2</v>
      </c>
      <c r="Y40" s="231">
        <v>3638.8</v>
      </c>
      <c r="Z40" s="76">
        <v>1780</v>
      </c>
      <c r="AA40" s="76">
        <v>1769</v>
      </c>
      <c r="AB40" s="76">
        <v>1769</v>
      </c>
      <c r="AC40" s="76">
        <v>1763</v>
      </c>
      <c r="AD40" s="76">
        <v>11</v>
      </c>
      <c r="AE40" s="76">
        <v>6</v>
      </c>
      <c r="AF40" s="13">
        <v>6.2182023742227248E-3</v>
      </c>
      <c r="AG40" s="80">
        <v>3.4032898468519569E-3</v>
      </c>
      <c r="AH40" s="214">
        <v>1735</v>
      </c>
      <c r="AI40" s="216">
        <v>1</v>
      </c>
      <c r="AJ40" s="216">
        <v>1717</v>
      </c>
      <c r="AK40" s="76">
        <v>1717</v>
      </c>
      <c r="AL40" s="76">
        <v>1716</v>
      </c>
      <c r="AM40" s="179">
        <v>18</v>
      </c>
      <c r="AN40" s="76">
        <v>1</v>
      </c>
      <c r="AO40" s="13">
        <v>1.0483401281304601E-2</v>
      </c>
      <c r="AP40" s="80">
        <v>5.8275058275058275E-4</v>
      </c>
      <c r="AQ40" s="75">
        <v>15.917431192660548</v>
      </c>
      <c r="AR40" s="215">
        <v>15.75229357798165</v>
      </c>
      <c r="AS40" s="76">
        <v>1615</v>
      </c>
      <c r="AT40" s="76">
        <v>1225</v>
      </c>
      <c r="AU40" s="76">
        <v>165</v>
      </c>
      <c r="AV40" s="76">
        <v>1390</v>
      </c>
      <c r="AW40" s="80">
        <v>0.86068111455108354</v>
      </c>
      <c r="AX40" s="75">
        <v>1.0234020387052123</v>
      </c>
      <c r="AY40" s="76">
        <v>150</v>
      </c>
      <c r="AZ40" s="13">
        <v>9.2879256965944276E-2</v>
      </c>
      <c r="BA40" s="75">
        <v>0.94774752006065588</v>
      </c>
      <c r="BB40" s="76">
        <v>45</v>
      </c>
      <c r="BC40" s="76">
        <v>10</v>
      </c>
      <c r="BD40" s="76">
        <v>55</v>
      </c>
      <c r="BE40" s="13">
        <v>3.4055727554179564E-2</v>
      </c>
      <c r="BF40" s="75">
        <v>0.66282069976994085</v>
      </c>
      <c r="BG40" s="76">
        <v>30</v>
      </c>
      <c r="BH40" s="12" t="s">
        <v>56</v>
      </c>
      <c r="BI40" s="12" t="s">
        <v>56</v>
      </c>
      <c r="BJ40" s="309" t="s">
        <v>38</v>
      </c>
      <c r="BK40" s="12" t="s">
        <v>620</v>
      </c>
    </row>
    <row r="41" spans="1:63" ht="12.75" customHeight="1">
      <c r="A41" s="12"/>
      <c r="B41" s="12" t="s">
        <v>428</v>
      </c>
      <c r="C41" s="75">
        <v>5370021</v>
      </c>
      <c r="D41" s="228" t="s">
        <v>76</v>
      </c>
      <c r="E41" s="75"/>
      <c r="F41" s="75"/>
      <c r="G41" s="76"/>
      <c r="H41" s="76"/>
      <c r="I41" s="76"/>
      <c r="J41" s="78">
        <v>1.05</v>
      </c>
      <c r="K41" s="76">
        <v>105</v>
      </c>
      <c r="L41" s="78">
        <v>1.05</v>
      </c>
      <c r="M41" s="76">
        <v>105</v>
      </c>
      <c r="N41" s="12">
        <v>4496</v>
      </c>
      <c r="O41" s="12">
        <v>1</v>
      </c>
      <c r="P41" s="214">
        <v>4441</v>
      </c>
      <c r="Q41" s="76">
        <v>4441</v>
      </c>
      <c r="R41" s="76">
        <v>4598</v>
      </c>
      <c r="S41" s="76">
        <v>4559</v>
      </c>
      <c r="T41" s="76">
        <v>55</v>
      </c>
      <c r="U41" s="13">
        <v>1.2384598063499211E-2</v>
      </c>
      <c r="V41" s="215">
        <v>4275</v>
      </c>
      <c r="W41" s="76">
        <v>-118</v>
      </c>
      <c r="X41" s="80">
        <v>-2.5882869050230312E-2</v>
      </c>
      <c r="Y41" s="231">
        <v>4223.5</v>
      </c>
      <c r="Z41" s="76">
        <v>2095</v>
      </c>
      <c r="AA41" s="76">
        <v>2083</v>
      </c>
      <c r="AB41" s="76">
        <v>2083</v>
      </c>
      <c r="AC41" s="76">
        <v>2045</v>
      </c>
      <c r="AD41" s="76">
        <v>12</v>
      </c>
      <c r="AE41" s="76">
        <v>38</v>
      </c>
      <c r="AF41" s="13">
        <v>5.7609217474795969E-3</v>
      </c>
      <c r="AG41" s="80">
        <v>1.8581907090464547E-2</v>
      </c>
      <c r="AH41" s="214">
        <v>2003</v>
      </c>
      <c r="AI41" s="216">
        <v>1</v>
      </c>
      <c r="AJ41" s="216">
        <v>1989</v>
      </c>
      <c r="AK41" s="76">
        <v>1989</v>
      </c>
      <c r="AL41" s="76">
        <v>1968</v>
      </c>
      <c r="AM41" s="179">
        <v>14</v>
      </c>
      <c r="AN41" s="76">
        <v>21</v>
      </c>
      <c r="AO41" s="13">
        <v>7.0387129210658624E-3</v>
      </c>
      <c r="AP41" s="80">
        <v>1.0670731707317074E-2</v>
      </c>
      <c r="AQ41" s="75">
        <v>19.076190476190476</v>
      </c>
      <c r="AR41" s="215">
        <v>18.942857142857143</v>
      </c>
      <c r="AS41" s="76">
        <v>1630</v>
      </c>
      <c r="AT41" s="76">
        <v>1175</v>
      </c>
      <c r="AU41" s="76">
        <v>125</v>
      </c>
      <c r="AV41" s="76">
        <v>1300</v>
      </c>
      <c r="AW41" s="80">
        <v>0.7975460122699386</v>
      </c>
      <c r="AX41" s="75">
        <v>0.94833057344820293</v>
      </c>
      <c r="AY41" s="76">
        <v>215</v>
      </c>
      <c r="AZ41" s="13">
        <v>0.13190184049079753</v>
      </c>
      <c r="BA41" s="75">
        <v>1.3459371478652808</v>
      </c>
      <c r="BB41" s="76">
        <v>65</v>
      </c>
      <c r="BC41" s="76">
        <v>20</v>
      </c>
      <c r="BD41" s="76">
        <v>85</v>
      </c>
      <c r="BE41" s="13">
        <v>5.2147239263803678E-2</v>
      </c>
      <c r="BF41" s="75">
        <v>1.0149326442935709</v>
      </c>
      <c r="BG41" s="76">
        <v>30</v>
      </c>
      <c r="BH41" s="12" t="s">
        <v>56</v>
      </c>
      <c r="BI41" s="12" t="s">
        <v>56</v>
      </c>
      <c r="BJ41" s="12" t="s">
        <v>56</v>
      </c>
      <c r="BK41" s="12" t="s">
        <v>620</v>
      </c>
    </row>
    <row r="42" spans="1:63" ht="12.75" customHeight="1">
      <c r="A42" s="12"/>
      <c r="B42" s="12" t="s">
        <v>429</v>
      </c>
      <c r="C42" s="75">
        <v>5370022</v>
      </c>
      <c r="D42" s="228" t="s">
        <v>77</v>
      </c>
      <c r="E42" s="75"/>
      <c r="F42" s="75"/>
      <c r="G42" s="76"/>
      <c r="H42" s="76"/>
      <c r="I42" s="76"/>
      <c r="J42" s="78">
        <v>0.92</v>
      </c>
      <c r="K42" s="76">
        <v>92</v>
      </c>
      <c r="L42" s="78">
        <v>0.92</v>
      </c>
      <c r="M42" s="76">
        <v>92</v>
      </c>
      <c r="N42" s="12">
        <v>4761</v>
      </c>
      <c r="O42" s="12">
        <v>1</v>
      </c>
      <c r="P42" s="214">
        <v>4706</v>
      </c>
      <c r="Q42" s="76">
        <v>4706</v>
      </c>
      <c r="R42" s="76">
        <v>4715</v>
      </c>
      <c r="S42" s="76">
        <v>4758</v>
      </c>
      <c r="T42" s="76">
        <v>55</v>
      </c>
      <c r="U42" s="13">
        <v>1.1687207819804505E-2</v>
      </c>
      <c r="V42" s="215">
        <v>5174.3999999999996</v>
      </c>
      <c r="W42" s="76">
        <v>-52</v>
      </c>
      <c r="X42" s="80">
        <v>-1.092896174863388E-2</v>
      </c>
      <c r="Y42" s="231">
        <v>5113.5</v>
      </c>
      <c r="Z42" s="76">
        <v>2420</v>
      </c>
      <c r="AA42" s="76">
        <v>2418</v>
      </c>
      <c r="AB42" s="76">
        <v>2418</v>
      </c>
      <c r="AC42" s="76">
        <v>2395</v>
      </c>
      <c r="AD42" s="76">
        <v>2</v>
      </c>
      <c r="AE42" s="76">
        <v>23</v>
      </c>
      <c r="AF42" s="13">
        <v>8.271298593879239E-4</v>
      </c>
      <c r="AG42" s="80">
        <v>9.6033402922755737E-3</v>
      </c>
      <c r="AH42" s="214">
        <v>2350</v>
      </c>
      <c r="AI42" s="216">
        <v>1</v>
      </c>
      <c r="AJ42" s="216">
        <v>2359</v>
      </c>
      <c r="AK42" s="76">
        <v>2359</v>
      </c>
      <c r="AL42" s="76">
        <v>2312</v>
      </c>
      <c r="AM42" s="179">
        <v>-9</v>
      </c>
      <c r="AN42" s="76">
        <v>47</v>
      </c>
      <c r="AO42" s="13">
        <v>-3.8151759220008477E-3</v>
      </c>
      <c r="AP42" s="80">
        <v>2.032871972318339E-2</v>
      </c>
      <c r="AQ42" s="75">
        <v>25.543478260869566</v>
      </c>
      <c r="AR42" s="215">
        <v>25.641304347826086</v>
      </c>
      <c r="AS42" s="76">
        <v>1765</v>
      </c>
      <c r="AT42" s="76">
        <v>1270</v>
      </c>
      <c r="AU42" s="76">
        <v>155</v>
      </c>
      <c r="AV42" s="76">
        <v>1425</v>
      </c>
      <c r="AW42" s="80">
        <v>0.80736543909348446</v>
      </c>
      <c r="AX42" s="75">
        <v>0.96000646741199103</v>
      </c>
      <c r="AY42" s="76">
        <v>210</v>
      </c>
      <c r="AZ42" s="13">
        <v>0.11898016997167139</v>
      </c>
      <c r="BA42" s="75">
        <v>1.2140833670578712</v>
      </c>
      <c r="BB42" s="76">
        <v>100</v>
      </c>
      <c r="BC42" s="76">
        <v>0</v>
      </c>
      <c r="BD42" s="76">
        <v>100</v>
      </c>
      <c r="BE42" s="13">
        <v>5.6657223796033995E-2</v>
      </c>
      <c r="BF42" s="75">
        <v>1.1027096885175942</v>
      </c>
      <c r="BG42" s="76">
        <v>35</v>
      </c>
      <c r="BH42" s="12" t="s">
        <v>56</v>
      </c>
      <c r="BI42" s="12" t="s">
        <v>56</v>
      </c>
      <c r="BJ42" s="12" t="s">
        <v>56</v>
      </c>
      <c r="BK42" s="12" t="s">
        <v>620</v>
      </c>
    </row>
    <row r="43" spans="1:63" ht="12.75" customHeight="1">
      <c r="A43" s="9"/>
      <c r="B43" s="9" t="s">
        <v>430</v>
      </c>
      <c r="C43" s="61">
        <v>5370023</v>
      </c>
      <c r="D43" s="175" t="s">
        <v>78</v>
      </c>
      <c r="E43" s="61"/>
      <c r="F43" s="61"/>
      <c r="G43" s="62"/>
      <c r="H43" s="62"/>
      <c r="I43" s="62"/>
      <c r="J43" s="64">
        <v>0.83</v>
      </c>
      <c r="K43" s="62">
        <v>83</v>
      </c>
      <c r="L43" s="64">
        <v>0.83</v>
      </c>
      <c r="M43" s="62">
        <v>83</v>
      </c>
      <c r="N43" s="9">
        <v>2352</v>
      </c>
      <c r="O43" s="9">
        <v>1</v>
      </c>
      <c r="P43" s="181">
        <v>2248</v>
      </c>
      <c r="Q43" s="62">
        <v>2248</v>
      </c>
      <c r="R43" s="62">
        <v>2271</v>
      </c>
      <c r="S43" s="62">
        <v>2295</v>
      </c>
      <c r="T43" s="62">
        <v>104</v>
      </c>
      <c r="U43" s="10">
        <v>4.6263345195729534E-2</v>
      </c>
      <c r="V43" s="178">
        <v>2830.3</v>
      </c>
      <c r="W43" s="62">
        <v>-47</v>
      </c>
      <c r="X43" s="66">
        <v>-2.0479302832244008E-2</v>
      </c>
      <c r="Y43" s="176">
        <v>2705.8</v>
      </c>
      <c r="Z43" s="62">
        <v>972</v>
      </c>
      <c r="AA43" s="62">
        <v>961</v>
      </c>
      <c r="AB43" s="62">
        <v>961</v>
      </c>
      <c r="AC43" s="62">
        <v>963</v>
      </c>
      <c r="AD43" s="62">
        <v>11</v>
      </c>
      <c r="AE43" s="62">
        <v>-2</v>
      </c>
      <c r="AF43" s="10">
        <v>1.1446409989594173E-2</v>
      </c>
      <c r="AG43" s="66">
        <v>-2.0768431983385254E-3</v>
      </c>
      <c r="AH43" s="181">
        <v>948</v>
      </c>
      <c r="AI43" s="217">
        <v>1</v>
      </c>
      <c r="AJ43" s="217">
        <v>951</v>
      </c>
      <c r="AK43" s="62">
        <v>951</v>
      </c>
      <c r="AL43" s="62">
        <v>947</v>
      </c>
      <c r="AM43" s="177">
        <v>-3</v>
      </c>
      <c r="AN43" s="62">
        <v>4</v>
      </c>
      <c r="AO43" s="10">
        <v>-3.1545741324921135E-3</v>
      </c>
      <c r="AP43" s="66">
        <v>4.2238648363252373E-3</v>
      </c>
      <c r="AQ43" s="61">
        <v>11.421686746987952</v>
      </c>
      <c r="AR43" s="178">
        <v>11.457831325301205</v>
      </c>
      <c r="AS43" s="62">
        <v>850</v>
      </c>
      <c r="AT43" s="62">
        <v>645</v>
      </c>
      <c r="AU43" s="62">
        <v>110</v>
      </c>
      <c r="AV43" s="62">
        <v>755</v>
      </c>
      <c r="AW43" s="66">
        <v>0.88823529411764701</v>
      </c>
      <c r="AX43" s="61">
        <v>1.0561656291529691</v>
      </c>
      <c r="AY43" s="62">
        <v>60</v>
      </c>
      <c r="AZ43" s="10">
        <v>7.0588235294117646E-2</v>
      </c>
      <c r="BA43" s="61">
        <v>0.72028811524609837</v>
      </c>
      <c r="BB43" s="62">
        <v>25</v>
      </c>
      <c r="BC43" s="62">
        <v>0</v>
      </c>
      <c r="BD43" s="62">
        <v>25</v>
      </c>
      <c r="BE43" s="10">
        <v>2.9411764705882353E-2</v>
      </c>
      <c r="BF43" s="61">
        <v>0.57243605889222171</v>
      </c>
      <c r="BG43" s="62">
        <v>15</v>
      </c>
      <c r="BH43" s="62" t="s">
        <v>38</v>
      </c>
      <c r="BI43" s="9" t="s">
        <v>38</v>
      </c>
      <c r="BJ43" s="9" t="s">
        <v>38</v>
      </c>
      <c r="BK43" s="9"/>
    </row>
    <row r="44" spans="1:63" ht="12.75" customHeight="1">
      <c r="A44" s="9"/>
      <c r="B44" s="9" t="s">
        <v>431</v>
      </c>
      <c r="C44" s="61">
        <v>5370024</v>
      </c>
      <c r="D44" s="175" t="s">
        <v>79</v>
      </c>
      <c r="E44" s="61"/>
      <c r="F44" s="61"/>
      <c r="G44" s="62"/>
      <c r="H44" s="62"/>
      <c r="I44" s="62"/>
      <c r="J44" s="64">
        <v>0.8</v>
      </c>
      <c r="K44" s="62">
        <v>80</v>
      </c>
      <c r="L44" s="64">
        <v>0.8</v>
      </c>
      <c r="M44" s="62">
        <v>80</v>
      </c>
      <c r="N44" s="9">
        <v>2567</v>
      </c>
      <c r="O44" s="9">
        <v>1</v>
      </c>
      <c r="P44" s="181">
        <v>2500</v>
      </c>
      <c r="Q44" s="62">
        <v>2500</v>
      </c>
      <c r="R44" s="62">
        <v>2584</v>
      </c>
      <c r="S44" s="62">
        <v>2563</v>
      </c>
      <c r="T44" s="62">
        <v>67</v>
      </c>
      <c r="U44" s="10">
        <v>2.6800000000000001E-2</v>
      </c>
      <c r="V44" s="178">
        <v>3199.2</v>
      </c>
      <c r="W44" s="62">
        <v>-63</v>
      </c>
      <c r="X44" s="66">
        <v>-2.4580569644947328E-2</v>
      </c>
      <c r="Y44" s="176">
        <v>3116.4</v>
      </c>
      <c r="Z44" s="62">
        <v>1099</v>
      </c>
      <c r="AA44" s="62">
        <v>1107</v>
      </c>
      <c r="AB44" s="62">
        <v>1107</v>
      </c>
      <c r="AC44" s="62">
        <v>1088</v>
      </c>
      <c r="AD44" s="62">
        <v>-8</v>
      </c>
      <c r="AE44" s="62">
        <v>19</v>
      </c>
      <c r="AF44" s="10">
        <v>-7.2267389340560069E-3</v>
      </c>
      <c r="AG44" s="66">
        <v>1.7463235294117647E-2</v>
      </c>
      <c r="AH44" s="181">
        <v>1083</v>
      </c>
      <c r="AI44" s="217">
        <v>1</v>
      </c>
      <c r="AJ44" s="217">
        <v>1090</v>
      </c>
      <c r="AK44" s="62">
        <v>1090</v>
      </c>
      <c r="AL44" s="62">
        <v>1062</v>
      </c>
      <c r="AM44" s="177">
        <v>-7</v>
      </c>
      <c r="AN44" s="62">
        <v>28</v>
      </c>
      <c r="AO44" s="10">
        <v>-6.4220183486238536E-3</v>
      </c>
      <c r="AP44" s="66">
        <v>2.6365348399246705E-2</v>
      </c>
      <c r="AQ44" s="61">
        <v>13.5375</v>
      </c>
      <c r="AR44" s="178">
        <v>13.625</v>
      </c>
      <c r="AS44" s="62">
        <v>840</v>
      </c>
      <c r="AT44" s="62">
        <v>665</v>
      </c>
      <c r="AU44" s="62">
        <v>55</v>
      </c>
      <c r="AV44" s="62">
        <v>720</v>
      </c>
      <c r="AW44" s="66">
        <v>0.8571428571428571</v>
      </c>
      <c r="AX44" s="61">
        <v>1.0191948360794971</v>
      </c>
      <c r="AY44" s="62">
        <v>80</v>
      </c>
      <c r="AZ44" s="10">
        <v>9.5238095238095233E-2</v>
      </c>
      <c r="BA44" s="61">
        <v>0.97181729834791053</v>
      </c>
      <c r="BB44" s="62">
        <v>35</v>
      </c>
      <c r="BC44" s="62">
        <v>0</v>
      </c>
      <c r="BD44" s="62">
        <v>35</v>
      </c>
      <c r="BE44" s="10">
        <v>4.1666666666666664E-2</v>
      </c>
      <c r="BF44" s="61">
        <v>0.81095108343064737</v>
      </c>
      <c r="BG44" s="62">
        <v>10</v>
      </c>
      <c r="BH44" s="62" t="s">
        <v>38</v>
      </c>
      <c r="BI44" s="9" t="s">
        <v>38</v>
      </c>
      <c r="BJ44" s="9" t="s">
        <v>38</v>
      </c>
      <c r="BK44" s="9"/>
    </row>
    <row r="45" spans="1:63" ht="12.75" customHeight="1">
      <c r="A45" s="9"/>
      <c r="B45" s="9" t="s">
        <v>432</v>
      </c>
      <c r="C45" s="61">
        <v>5370025</v>
      </c>
      <c r="D45" s="175" t="s">
        <v>80</v>
      </c>
      <c r="E45" s="61"/>
      <c r="F45" s="61"/>
      <c r="G45" s="62"/>
      <c r="H45" s="62"/>
      <c r="I45" s="62"/>
      <c r="J45" s="64">
        <v>2.2599999999999998</v>
      </c>
      <c r="K45" s="62">
        <v>225.99999999999997</v>
      </c>
      <c r="L45" s="64">
        <v>2.2599999999999998</v>
      </c>
      <c r="M45" s="62">
        <v>225.99999999999997</v>
      </c>
      <c r="N45" s="9">
        <v>2854</v>
      </c>
      <c r="O45" s="9">
        <v>1</v>
      </c>
      <c r="P45" s="181">
        <v>2817</v>
      </c>
      <c r="Q45" s="62">
        <v>2817</v>
      </c>
      <c r="R45" s="62">
        <v>2756</v>
      </c>
      <c r="S45" s="62">
        <v>2779</v>
      </c>
      <c r="T45" s="62">
        <v>37</v>
      </c>
      <c r="U45" s="10">
        <v>1.3134540291089812E-2</v>
      </c>
      <c r="V45" s="178">
        <v>1265</v>
      </c>
      <c r="W45" s="62">
        <v>38</v>
      </c>
      <c r="X45" s="66">
        <v>1.3673983447283196E-2</v>
      </c>
      <c r="Y45" s="176">
        <v>1244</v>
      </c>
      <c r="Z45" s="62">
        <v>1148</v>
      </c>
      <c r="AA45" s="62">
        <v>1147</v>
      </c>
      <c r="AB45" s="62">
        <v>1147</v>
      </c>
      <c r="AC45" s="62">
        <v>1135</v>
      </c>
      <c r="AD45" s="62">
        <v>1</v>
      </c>
      <c r="AE45" s="62">
        <v>12</v>
      </c>
      <c r="AF45" s="10">
        <v>8.7183958151700091E-4</v>
      </c>
      <c r="AG45" s="66">
        <v>1.0572687224669603E-2</v>
      </c>
      <c r="AH45" s="181">
        <v>1129</v>
      </c>
      <c r="AI45" s="217">
        <v>1</v>
      </c>
      <c r="AJ45" s="217">
        <v>1140</v>
      </c>
      <c r="AK45" s="62">
        <v>1140</v>
      </c>
      <c r="AL45" s="62">
        <v>1119</v>
      </c>
      <c r="AM45" s="177">
        <v>-11</v>
      </c>
      <c r="AN45" s="62">
        <v>21</v>
      </c>
      <c r="AO45" s="10">
        <v>-9.6491228070175444E-3</v>
      </c>
      <c r="AP45" s="66">
        <v>1.876675603217158E-2</v>
      </c>
      <c r="AQ45" s="61">
        <v>4.9955752212389388</v>
      </c>
      <c r="AR45" s="178">
        <v>5.0442477876106198</v>
      </c>
      <c r="AS45" s="62">
        <v>1160</v>
      </c>
      <c r="AT45" s="62">
        <v>960</v>
      </c>
      <c r="AU45" s="62">
        <v>85</v>
      </c>
      <c r="AV45" s="62">
        <v>1045</v>
      </c>
      <c r="AW45" s="66">
        <v>0.90086206896551724</v>
      </c>
      <c r="AX45" s="61">
        <v>1.0711796301611383</v>
      </c>
      <c r="AY45" s="62">
        <v>55</v>
      </c>
      <c r="AZ45" s="10">
        <v>4.7413793103448273E-2</v>
      </c>
      <c r="BA45" s="61">
        <v>0.48381421534130892</v>
      </c>
      <c r="BB45" s="62">
        <v>15</v>
      </c>
      <c r="BC45" s="62">
        <v>25</v>
      </c>
      <c r="BD45" s="62">
        <v>40</v>
      </c>
      <c r="BE45" s="10">
        <v>3.4482758620689655E-2</v>
      </c>
      <c r="BF45" s="61">
        <v>0.67113193111501857</v>
      </c>
      <c r="BG45" s="62">
        <v>20</v>
      </c>
      <c r="BH45" s="62" t="s">
        <v>38</v>
      </c>
      <c r="BI45" s="9" t="s">
        <v>38</v>
      </c>
      <c r="BJ45" s="9" t="s">
        <v>38</v>
      </c>
      <c r="BK45" s="9"/>
    </row>
    <row r="46" spans="1:63" ht="12.75" customHeight="1">
      <c r="A46" s="9"/>
      <c r="B46" s="9" t="s">
        <v>433</v>
      </c>
      <c r="C46" s="61">
        <v>5370026.0099999998</v>
      </c>
      <c r="D46" s="175" t="s">
        <v>81</v>
      </c>
      <c r="E46" s="61"/>
      <c r="F46" s="61"/>
      <c r="G46" s="62"/>
      <c r="H46" s="62"/>
      <c r="I46" s="62"/>
      <c r="J46" s="64">
        <v>0.94</v>
      </c>
      <c r="K46" s="62">
        <v>94</v>
      </c>
      <c r="L46" s="64">
        <v>0.95</v>
      </c>
      <c r="M46" s="62">
        <v>95</v>
      </c>
      <c r="N46" s="9">
        <v>3476</v>
      </c>
      <c r="O46" s="9">
        <v>1</v>
      </c>
      <c r="P46" s="181">
        <v>3397</v>
      </c>
      <c r="Q46" s="62">
        <v>3397</v>
      </c>
      <c r="R46" s="62">
        <v>3355</v>
      </c>
      <c r="S46" s="62">
        <v>3372</v>
      </c>
      <c r="T46" s="62">
        <v>79</v>
      </c>
      <c r="U46" s="10">
        <v>2.3255813953488372E-2</v>
      </c>
      <c r="V46" s="178">
        <v>3683.4</v>
      </c>
      <c r="W46" s="62">
        <v>25</v>
      </c>
      <c r="X46" s="66">
        <v>7.4139976275207596E-3</v>
      </c>
      <c r="Y46" s="176">
        <v>3583</v>
      </c>
      <c r="Z46" s="62">
        <v>1692</v>
      </c>
      <c r="AA46" s="62">
        <v>1686</v>
      </c>
      <c r="AB46" s="62">
        <v>1686</v>
      </c>
      <c r="AC46" s="62">
        <v>1682</v>
      </c>
      <c r="AD46" s="62">
        <v>6</v>
      </c>
      <c r="AE46" s="62">
        <v>4</v>
      </c>
      <c r="AF46" s="10">
        <v>3.5587188612099642E-3</v>
      </c>
      <c r="AG46" s="66">
        <v>2.3781212841854932E-3</v>
      </c>
      <c r="AH46" s="181">
        <v>1648</v>
      </c>
      <c r="AI46" s="217">
        <v>1</v>
      </c>
      <c r="AJ46" s="217">
        <v>1656</v>
      </c>
      <c r="AK46" s="62">
        <v>1656</v>
      </c>
      <c r="AL46" s="62">
        <v>1610</v>
      </c>
      <c r="AM46" s="177">
        <v>-8</v>
      </c>
      <c r="AN46" s="62">
        <v>46</v>
      </c>
      <c r="AO46" s="10">
        <v>-4.830917874396135E-3</v>
      </c>
      <c r="AP46" s="66">
        <v>2.8571428571428571E-2</v>
      </c>
      <c r="AQ46" s="61">
        <v>17.531914893617021</v>
      </c>
      <c r="AR46" s="178">
        <v>17.431578947368422</v>
      </c>
      <c r="AS46" s="62">
        <v>1090</v>
      </c>
      <c r="AT46" s="62">
        <v>815</v>
      </c>
      <c r="AU46" s="62">
        <v>110</v>
      </c>
      <c r="AV46" s="62">
        <v>925</v>
      </c>
      <c r="AW46" s="66">
        <v>0.84862385321100919</v>
      </c>
      <c r="AX46" s="61">
        <v>1.0090652237943034</v>
      </c>
      <c r="AY46" s="62">
        <v>125</v>
      </c>
      <c r="AZ46" s="10">
        <v>0.11467889908256881</v>
      </c>
      <c r="BA46" s="61">
        <v>1.1701928477813144</v>
      </c>
      <c r="BB46" s="62">
        <v>25</v>
      </c>
      <c r="BC46" s="62">
        <v>0</v>
      </c>
      <c r="BD46" s="62">
        <v>25</v>
      </c>
      <c r="BE46" s="10">
        <v>2.2935779816513763E-2</v>
      </c>
      <c r="BF46" s="61">
        <v>0.44639509179668668</v>
      </c>
      <c r="BG46" s="62">
        <v>15</v>
      </c>
      <c r="BH46" s="9" t="s">
        <v>38</v>
      </c>
      <c r="BI46" s="9" t="s">
        <v>38</v>
      </c>
      <c r="BJ46" s="307" t="s">
        <v>56</v>
      </c>
      <c r="BK46" s="307" t="s">
        <v>622</v>
      </c>
    </row>
    <row r="47" spans="1:63" ht="12.75" customHeight="1">
      <c r="A47" s="9"/>
      <c r="B47" s="9" t="s">
        <v>434</v>
      </c>
      <c r="C47" s="61">
        <v>5370026.0199999996</v>
      </c>
      <c r="D47" s="175" t="s">
        <v>82</v>
      </c>
      <c r="E47" s="61"/>
      <c r="F47" s="61"/>
      <c r="G47" s="62"/>
      <c r="H47" s="62"/>
      <c r="I47" s="62"/>
      <c r="J47" s="64">
        <v>0.62</v>
      </c>
      <c r="K47" s="62">
        <v>62</v>
      </c>
      <c r="L47" s="64">
        <v>0.62</v>
      </c>
      <c r="M47" s="62">
        <v>62</v>
      </c>
      <c r="N47" s="9">
        <v>1839</v>
      </c>
      <c r="O47" s="9">
        <v>1</v>
      </c>
      <c r="P47" s="181">
        <v>1819</v>
      </c>
      <c r="Q47" s="62">
        <v>1819</v>
      </c>
      <c r="R47" s="62">
        <v>1881</v>
      </c>
      <c r="S47" s="62">
        <v>1841</v>
      </c>
      <c r="T47" s="62">
        <v>20</v>
      </c>
      <c r="U47" s="10">
        <v>1.0995052226498075E-2</v>
      </c>
      <c r="V47" s="178">
        <v>2967.6</v>
      </c>
      <c r="W47" s="62">
        <v>-22</v>
      </c>
      <c r="X47" s="66">
        <v>-1.1950027159152634E-2</v>
      </c>
      <c r="Y47" s="176">
        <v>2935.3</v>
      </c>
      <c r="Z47" s="62">
        <v>892</v>
      </c>
      <c r="AA47" s="62">
        <v>904</v>
      </c>
      <c r="AB47" s="62">
        <v>904</v>
      </c>
      <c r="AC47" s="62">
        <v>880</v>
      </c>
      <c r="AD47" s="62">
        <v>-12</v>
      </c>
      <c r="AE47" s="62">
        <v>24</v>
      </c>
      <c r="AF47" s="10">
        <v>-1.3274336283185841E-2</v>
      </c>
      <c r="AG47" s="66">
        <v>2.7272727272727271E-2</v>
      </c>
      <c r="AH47" s="181">
        <v>877</v>
      </c>
      <c r="AI47" s="217">
        <v>1</v>
      </c>
      <c r="AJ47" s="217">
        <v>893</v>
      </c>
      <c r="AK47" s="62">
        <v>893</v>
      </c>
      <c r="AL47" s="62">
        <v>860</v>
      </c>
      <c r="AM47" s="177">
        <v>-16</v>
      </c>
      <c r="AN47" s="62">
        <v>33</v>
      </c>
      <c r="AO47" s="10">
        <v>-1.7917133258678612E-2</v>
      </c>
      <c r="AP47" s="66">
        <v>3.8372093023255817E-2</v>
      </c>
      <c r="AQ47" s="61">
        <v>14.14516129032258</v>
      </c>
      <c r="AR47" s="178">
        <v>14.403225806451612</v>
      </c>
      <c r="AS47" s="62">
        <v>550</v>
      </c>
      <c r="AT47" s="62">
        <v>420</v>
      </c>
      <c r="AU47" s="62">
        <v>55</v>
      </c>
      <c r="AV47" s="62">
        <v>475</v>
      </c>
      <c r="AW47" s="66">
        <v>0.86363636363636365</v>
      </c>
      <c r="AX47" s="61">
        <v>1.0269160090800995</v>
      </c>
      <c r="AY47" s="62">
        <v>50</v>
      </c>
      <c r="AZ47" s="10">
        <v>9.0909090909090912E-2</v>
      </c>
      <c r="BA47" s="61">
        <v>0.92764378478664189</v>
      </c>
      <c r="BB47" s="62">
        <v>30</v>
      </c>
      <c r="BC47" s="62">
        <v>0</v>
      </c>
      <c r="BD47" s="62">
        <v>30</v>
      </c>
      <c r="BE47" s="10">
        <v>5.4545454545454543E-2</v>
      </c>
      <c r="BF47" s="61">
        <v>1.0616086910364839</v>
      </c>
      <c r="BG47" s="62">
        <v>0</v>
      </c>
      <c r="BH47" s="62" t="s">
        <v>38</v>
      </c>
      <c r="BI47" s="9" t="s">
        <v>38</v>
      </c>
      <c r="BJ47" s="9" t="s">
        <v>56</v>
      </c>
      <c r="BK47" s="9"/>
    </row>
    <row r="48" spans="1:63" ht="12.75" customHeight="1">
      <c r="A48" s="9"/>
      <c r="B48" s="9" t="s">
        <v>435</v>
      </c>
      <c r="C48" s="61">
        <v>5370026.0300000003</v>
      </c>
      <c r="D48" s="175" t="s">
        <v>83</v>
      </c>
      <c r="E48" s="61"/>
      <c r="F48" s="61"/>
      <c r="G48" s="62"/>
      <c r="H48" s="62"/>
      <c r="I48" s="62"/>
      <c r="J48" s="64">
        <v>0.97</v>
      </c>
      <c r="K48" s="62">
        <v>97</v>
      </c>
      <c r="L48" s="64">
        <v>0.97</v>
      </c>
      <c r="M48" s="62">
        <v>97</v>
      </c>
      <c r="N48" s="9">
        <v>2308</v>
      </c>
      <c r="O48" s="9">
        <v>1</v>
      </c>
      <c r="P48" s="181">
        <v>2056</v>
      </c>
      <c r="Q48" s="62">
        <v>2056</v>
      </c>
      <c r="R48" s="62">
        <v>2122</v>
      </c>
      <c r="S48" s="62">
        <v>2185</v>
      </c>
      <c r="T48" s="62">
        <v>252</v>
      </c>
      <c r="U48" s="10">
        <v>0.122568093385214</v>
      </c>
      <c r="V48" s="178">
        <v>2380.9</v>
      </c>
      <c r="W48" s="62">
        <v>-129</v>
      </c>
      <c r="X48" s="66">
        <v>-5.9038901601830666E-2</v>
      </c>
      <c r="Y48" s="176">
        <v>2121.3000000000002</v>
      </c>
      <c r="Z48" s="62">
        <v>796</v>
      </c>
      <c r="AA48" s="62">
        <v>723</v>
      </c>
      <c r="AB48" s="62">
        <v>723</v>
      </c>
      <c r="AC48" s="62">
        <v>721</v>
      </c>
      <c r="AD48" s="62">
        <v>73</v>
      </c>
      <c r="AE48" s="62">
        <v>2</v>
      </c>
      <c r="AF48" s="10">
        <v>0.10096818810511757</v>
      </c>
      <c r="AG48" s="66">
        <v>2.7739251040221915E-3</v>
      </c>
      <c r="AH48" s="181">
        <v>788</v>
      </c>
      <c r="AI48" s="217">
        <v>1</v>
      </c>
      <c r="AJ48" s="217">
        <v>720</v>
      </c>
      <c r="AK48" s="62">
        <v>720</v>
      </c>
      <c r="AL48" s="62">
        <v>712</v>
      </c>
      <c r="AM48" s="177">
        <v>68</v>
      </c>
      <c r="AN48" s="62">
        <v>8</v>
      </c>
      <c r="AO48" s="10">
        <v>9.4444444444444442E-2</v>
      </c>
      <c r="AP48" s="66">
        <v>1.1235955056179775E-2</v>
      </c>
      <c r="AQ48" s="61">
        <v>8.1237113402061851</v>
      </c>
      <c r="AR48" s="178">
        <v>7.4226804123711343</v>
      </c>
      <c r="AS48" s="62">
        <v>710</v>
      </c>
      <c r="AT48" s="62">
        <v>600</v>
      </c>
      <c r="AU48" s="62">
        <v>45</v>
      </c>
      <c r="AV48" s="62">
        <v>645</v>
      </c>
      <c r="AW48" s="66">
        <v>0.90845070422535212</v>
      </c>
      <c r="AX48" s="61">
        <v>1.0802029776758051</v>
      </c>
      <c r="AY48" s="62">
        <v>30</v>
      </c>
      <c r="AZ48" s="10">
        <v>4.2253521126760563E-2</v>
      </c>
      <c r="BA48" s="61">
        <v>0.43115837884449554</v>
      </c>
      <c r="BB48" s="62">
        <v>10</v>
      </c>
      <c r="BC48" s="62">
        <v>0</v>
      </c>
      <c r="BD48" s="62">
        <v>10</v>
      </c>
      <c r="BE48" s="10">
        <v>1.4084507042253521E-2</v>
      </c>
      <c r="BF48" s="61">
        <v>0.27412430989204983</v>
      </c>
      <c r="BG48" s="62">
        <v>20</v>
      </c>
      <c r="BH48" s="62" t="s">
        <v>38</v>
      </c>
      <c r="BI48" s="9" t="s">
        <v>38</v>
      </c>
      <c r="BJ48" s="9" t="s">
        <v>38</v>
      </c>
      <c r="BK48" s="9"/>
    </row>
    <row r="49" spans="1:63" ht="12.75" customHeight="1">
      <c r="A49" s="9"/>
      <c r="B49" s="9" t="s">
        <v>436</v>
      </c>
      <c r="C49" s="61">
        <v>5370026.04</v>
      </c>
      <c r="D49" s="175" t="s">
        <v>84</v>
      </c>
      <c r="E49" s="61"/>
      <c r="F49" s="61"/>
      <c r="G49" s="62"/>
      <c r="H49" s="62"/>
      <c r="I49" s="62"/>
      <c r="J49" s="64">
        <v>1</v>
      </c>
      <c r="K49" s="62">
        <v>100</v>
      </c>
      <c r="L49" s="64">
        <v>1</v>
      </c>
      <c r="M49" s="62">
        <v>100</v>
      </c>
      <c r="N49" s="9">
        <v>1578</v>
      </c>
      <c r="O49" s="9">
        <v>1</v>
      </c>
      <c r="P49" s="181">
        <v>1534</v>
      </c>
      <c r="Q49" s="62">
        <v>1534</v>
      </c>
      <c r="R49" s="62">
        <v>1573</v>
      </c>
      <c r="S49" s="62">
        <v>1615</v>
      </c>
      <c r="T49" s="62">
        <v>44</v>
      </c>
      <c r="U49" s="10">
        <v>2.8683181225554105E-2</v>
      </c>
      <c r="V49" s="178">
        <v>1574.5</v>
      </c>
      <c r="W49" s="62">
        <v>-81</v>
      </c>
      <c r="X49" s="66">
        <v>-5.0154798761609908E-2</v>
      </c>
      <c r="Y49" s="176">
        <v>1540.6</v>
      </c>
      <c r="Z49" s="62">
        <v>632</v>
      </c>
      <c r="AA49" s="62">
        <v>631</v>
      </c>
      <c r="AB49" s="62">
        <v>631</v>
      </c>
      <c r="AC49" s="62">
        <v>629</v>
      </c>
      <c r="AD49" s="62">
        <v>1</v>
      </c>
      <c r="AE49" s="62">
        <v>2</v>
      </c>
      <c r="AF49" s="10">
        <v>1.5847860538827259E-3</v>
      </c>
      <c r="AG49" s="66">
        <v>3.1796502384737681E-3</v>
      </c>
      <c r="AH49" s="181">
        <v>626</v>
      </c>
      <c r="AI49" s="217">
        <v>1</v>
      </c>
      <c r="AJ49" s="217">
        <v>624</v>
      </c>
      <c r="AK49" s="62">
        <v>624</v>
      </c>
      <c r="AL49" s="62">
        <v>609</v>
      </c>
      <c r="AM49" s="177">
        <v>2</v>
      </c>
      <c r="AN49" s="62">
        <v>15</v>
      </c>
      <c r="AO49" s="10">
        <v>3.205128205128205E-3</v>
      </c>
      <c r="AP49" s="66">
        <v>2.4630541871921183E-2</v>
      </c>
      <c r="AQ49" s="61">
        <v>6.26</v>
      </c>
      <c r="AR49" s="178">
        <v>6.24</v>
      </c>
      <c r="AS49" s="62">
        <v>505</v>
      </c>
      <c r="AT49" s="62">
        <v>420</v>
      </c>
      <c r="AU49" s="62">
        <v>55</v>
      </c>
      <c r="AV49" s="62">
        <v>475</v>
      </c>
      <c r="AW49" s="66">
        <v>0.94059405940594054</v>
      </c>
      <c r="AX49" s="61">
        <v>1.1184233762258509</v>
      </c>
      <c r="AY49" s="62">
        <v>10</v>
      </c>
      <c r="AZ49" s="10">
        <v>1.9801980198019802E-2</v>
      </c>
      <c r="BA49" s="61">
        <v>0.2020610224287735</v>
      </c>
      <c r="BB49" s="62">
        <v>10</v>
      </c>
      <c r="BC49" s="62">
        <v>0</v>
      </c>
      <c r="BD49" s="62">
        <v>10</v>
      </c>
      <c r="BE49" s="10">
        <v>1.9801980198019802E-2</v>
      </c>
      <c r="BF49" s="61">
        <v>0.38540249509575325</v>
      </c>
      <c r="BG49" s="62">
        <v>10</v>
      </c>
      <c r="BH49" s="62" t="s">
        <v>38</v>
      </c>
      <c r="BI49" s="9" t="s">
        <v>38</v>
      </c>
      <c r="BJ49" s="9" t="s">
        <v>38</v>
      </c>
      <c r="BK49" s="9"/>
    </row>
    <row r="50" spans="1:63" ht="12.75" customHeight="1">
      <c r="A50" s="9"/>
      <c r="B50" s="9" t="s">
        <v>437</v>
      </c>
      <c r="C50" s="61">
        <v>5370026.0499999998</v>
      </c>
      <c r="D50" s="175" t="s">
        <v>85</v>
      </c>
      <c r="E50" s="61"/>
      <c r="F50" s="61"/>
      <c r="G50" s="62"/>
      <c r="H50" s="62"/>
      <c r="I50" s="62"/>
      <c r="J50" s="64">
        <v>2.73</v>
      </c>
      <c r="K50" s="62">
        <v>273</v>
      </c>
      <c r="L50" s="64">
        <v>2.74</v>
      </c>
      <c r="M50" s="62">
        <v>274</v>
      </c>
      <c r="N50" s="9">
        <v>4009</v>
      </c>
      <c r="O50" s="9">
        <v>1</v>
      </c>
      <c r="P50" s="181">
        <v>4100</v>
      </c>
      <c r="Q50" s="62">
        <v>4100</v>
      </c>
      <c r="R50" s="62">
        <v>4173</v>
      </c>
      <c r="S50" s="62">
        <v>4356</v>
      </c>
      <c r="T50" s="62">
        <v>-91</v>
      </c>
      <c r="U50" s="10">
        <v>-2.2195121951219511E-2</v>
      </c>
      <c r="V50" s="178">
        <v>1467.9</v>
      </c>
      <c r="W50" s="62">
        <v>-256</v>
      </c>
      <c r="X50" s="66">
        <v>-5.876951331496786E-2</v>
      </c>
      <c r="Y50" s="176">
        <v>1493.7</v>
      </c>
      <c r="Z50" s="62">
        <v>1734</v>
      </c>
      <c r="AA50" s="62">
        <v>1740</v>
      </c>
      <c r="AB50" s="62">
        <v>1740</v>
      </c>
      <c r="AC50" s="62">
        <v>1725</v>
      </c>
      <c r="AD50" s="62">
        <v>-6</v>
      </c>
      <c r="AE50" s="62">
        <v>15</v>
      </c>
      <c r="AF50" s="10">
        <v>-3.4482758620689655E-3</v>
      </c>
      <c r="AG50" s="66">
        <v>8.6956521739130436E-3</v>
      </c>
      <c r="AH50" s="181">
        <v>1648</v>
      </c>
      <c r="AI50" s="217">
        <v>1</v>
      </c>
      <c r="AJ50" s="217">
        <v>1686</v>
      </c>
      <c r="AK50" s="62">
        <v>1686</v>
      </c>
      <c r="AL50" s="62">
        <v>1679</v>
      </c>
      <c r="AM50" s="177">
        <v>-38</v>
      </c>
      <c r="AN50" s="62">
        <v>7</v>
      </c>
      <c r="AO50" s="10">
        <v>-2.2538552787663108E-2</v>
      </c>
      <c r="AP50" s="66">
        <v>4.1691483025610484E-3</v>
      </c>
      <c r="AQ50" s="61">
        <v>6.0366300366300365</v>
      </c>
      <c r="AR50" s="178">
        <v>6.1532846715328464</v>
      </c>
      <c r="AS50" s="62">
        <v>1215</v>
      </c>
      <c r="AT50" s="62">
        <v>985</v>
      </c>
      <c r="AU50" s="62">
        <v>120</v>
      </c>
      <c r="AV50" s="62">
        <v>1105</v>
      </c>
      <c r="AW50" s="66">
        <v>0.90946502057613166</v>
      </c>
      <c r="AX50" s="61">
        <v>1.0814090613271483</v>
      </c>
      <c r="AY50" s="62">
        <v>70</v>
      </c>
      <c r="AZ50" s="10">
        <v>5.7613168724279837E-2</v>
      </c>
      <c r="BA50" s="61">
        <v>0.58788947677836567</v>
      </c>
      <c r="BB50" s="62">
        <v>25</v>
      </c>
      <c r="BC50" s="62">
        <v>0</v>
      </c>
      <c r="BD50" s="62">
        <v>25</v>
      </c>
      <c r="BE50" s="10">
        <v>2.0576131687242798E-2</v>
      </c>
      <c r="BF50" s="61">
        <v>0.40046967082994933</v>
      </c>
      <c r="BG50" s="62">
        <v>10</v>
      </c>
      <c r="BH50" s="62" t="s">
        <v>38</v>
      </c>
      <c r="BI50" s="9" t="s">
        <v>38</v>
      </c>
      <c r="BJ50" s="307" t="s">
        <v>56</v>
      </c>
      <c r="BK50" s="307"/>
    </row>
    <row r="51" spans="1:63" ht="12.75" customHeight="1">
      <c r="A51" s="12"/>
      <c r="B51" s="12" t="s">
        <v>438</v>
      </c>
      <c r="C51" s="75">
        <v>5370026.0599999996</v>
      </c>
      <c r="D51" s="228" t="s">
        <v>86</v>
      </c>
      <c r="E51" s="75"/>
      <c r="F51" s="75"/>
      <c r="G51" s="76"/>
      <c r="H51" s="76"/>
      <c r="I51" s="76"/>
      <c r="J51" s="78">
        <v>1.17</v>
      </c>
      <c r="K51" s="76">
        <v>117</v>
      </c>
      <c r="L51" s="78">
        <v>1.17</v>
      </c>
      <c r="M51" s="76">
        <v>117</v>
      </c>
      <c r="N51" s="12">
        <v>6125</v>
      </c>
      <c r="O51" s="12">
        <v>1</v>
      </c>
      <c r="P51" s="214">
        <v>5436</v>
      </c>
      <c r="Q51" s="76">
        <v>5436</v>
      </c>
      <c r="R51" s="76">
        <v>5797</v>
      </c>
      <c r="S51" s="76">
        <v>5701</v>
      </c>
      <c r="T51" s="76">
        <v>689</v>
      </c>
      <c r="U51" s="13">
        <v>0.12674760853568801</v>
      </c>
      <c r="V51" s="215">
        <v>5244</v>
      </c>
      <c r="W51" s="76">
        <v>-265</v>
      </c>
      <c r="X51" s="80">
        <v>-4.6483073145062268E-2</v>
      </c>
      <c r="Y51" s="231">
        <v>4647.7</v>
      </c>
      <c r="Z51" s="76">
        <v>2380</v>
      </c>
      <c r="AA51" s="76">
        <v>2159</v>
      </c>
      <c r="AB51" s="76">
        <v>2159</v>
      </c>
      <c r="AC51" s="76">
        <v>2120</v>
      </c>
      <c r="AD51" s="76">
        <v>221</v>
      </c>
      <c r="AE51" s="76">
        <v>39</v>
      </c>
      <c r="AF51" s="13">
        <v>0.10236220472440945</v>
      </c>
      <c r="AG51" s="80">
        <v>1.8396226415094339E-2</v>
      </c>
      <c r="AH51" s="214">
        <v>2300</v>
      </c>
      <c r="AI51" s="216">
        <v>1</v>
      </c>
      <c r="AJ51" s="216">
        <v>2061</v>
      </c>
      <c r="AK51" s="76">
        <v>2061</v>
      </c>
      <c r="AL51" s="76">
        <v>1980</v>
      </c>
      <c r="AM51" s="179">
        <v>239</v>
      </c>
      <c r="AN51" s="76">
        <v>81</v>
      </c>
      <c r="AO51" s="13">
        <v>0.11596312469674915</v>
      </c>
      <c r="AP51" s="80">
        <v>4.0909090909090909E-2</v>
      </c>
      <c r="AQ51" s="75">
        <v>19.658119658119659</v>
      </c>
      <c r="AR51" s="215">
        <v>17.615384615384617</v>
      </c>
      <c r="AS51" s="76">
        <v>2160</v>
      </c>
      <c r="AT51" s="76">
        <v>1705</v>
      </c>
      <c r="AU51" s="76">
        <v>150</v>
      </c>
      <c r="AV51" s="76">
        <v>1855</v>
      </c>
      <c r="AW51" s="80">
        <v>0.85879629629629628</v>
      </c>
      <c r="AX51" s="75">
        <v>1.0211608755009469</v>
      </c>
      <c r="AY51" s="76">
        <v>235</v>
      </c>
      <c r="AZ51" s="13">
        <v>0.10879629629629629</v>
      </c>
      <c r="BA51" s="75">
        <v>1.1101662887377173</v>
      </c>
      <c r="BB51" s="76">
        <v>30</v>
      </c>
      <c r="BC51" s="76">
        <v>15</v>
      </c>
      <c r="BD51" s="76">
        <v>45</v>
      </c>
      <c r="BE51" s="13">
        <v>2.0833333333333332E-2</v>
      </c>
      <c r="BF51" s="75">
        <v>0.40547554171532368</v>
      </c>
      <c r="BG51" s="76">
        <v>20</v>
      </c>
      <c r="BH51" s="12" t="s">
        <v>56</v>
      </c>
      <c r="BI51" s="12" t="s">
        <v>56</v>
      </c>
      <c r="BJ51" s="12" t="s">
        <v>56</v>
      </c>
      <c r="BK51" s="12" t="s">
        <v>620</v>
      </c>
    </row>
    <row r="52" spans="1:63" ht="12.75" customHeight="1">
      <c r="A52" s="309"/>
      <c r="B52" s="309" t="s">
        <v>439</v>
      </c>
      <c r="C52" s="310">
        <v>5370027</v>
      </c>
      <c r="D52" s="311" t="s">
        <v>87</v>
      </c>
      <c r="E52" s="310"/>
      <c r="F52" s="310"/>
      <c r="G52" s="312"/>
      <c r="H52" s="312"/>
      <c r="I52" s="312"/>
      <c r="J52" s="313">
        <v>0.54</v>
      </c>
      <c r="K52" s="312">
        <v>54</v>
      </c>
      <c r="L52" s="313">
        <v>0.55000000000000004</v>
      </c>
      <c r="M52" s="312">
        <v>55.000000000000007</v>
      </c>
      <c r="N52" s="309">
        <v>1070</v>
      </c>
      <c r="O52" s="309">
        <v>1</v>
      </c>
      <c r="P52" s="314">
        <v>1080</v>
      </c>
      <c r="Q52" s="312">
        <v>1080</v>
      </c>
      <c r="R52" s="312">
        <v>1064</v>
      </c>
      <c r="S52" s="312">
        <v>1054</v>
      </c>
      <c r="T52" s="312">
        <v>-10</v>
      </c>
      <c r="U52" s="315">
        <v>-9.2592592592592587E-3</v>
      </c>
      <c r="V52" s="316">
        <v>1969.4</v>
      </c>
      <c r="W52" s="312">
        <v>26</v>
      </c>
      <c r="X52" s="317">
        <v>2.4667931688804556E-2</v>
      </c>
      <c r="Y52" s="318">
        <v>1976.6</v>
      </c>
      <c r="Z52" s="312">
        <v>496</v>
      </c>
      <c r="AA52" s="312">
        <v>491</v>
      </c>
      <c r="AB52" s="312">
        <v>491</v>
      </c>
      <c r="AC52" s="312">
        <v>487</v>
      </c>
      <c r="AD52" s="312">
        <v>5</v>
      </c>
      <c r="AE52" s="312">
        <v>4</v>
      </c>
      <c r="AF52" s="315">
        <v>1.0183299389002037E-2</v>
      </c>
      <c r="AG52" s="317">
        <v>8.2135523613963042E-3</v>
      </c>
      <c r="AH52" s="314">
        <v>478</v>
      </c>
      <c r="AI52" s="319">
        <v>1</v>
      </c>
      <c r="AJ52" s="319">
        <v>485</v>
      </c>
      <c r="AK52" s="312">
        <v>485</v>
      </c>
      <c r="AL52" s="312">
        <v>473</v>
      </c>
      <c r="AM52" s="320">
        <v>-7</v>
      </c>
      <c r="AN52" s="312">
        <v>12</v>
      </c>
      <c r="AO52" s="315">
        <v>-1.443298969072165E-2</v>
      </c>
      <c r="AP52" s="317">
        <v>2.5369978858350951E-2</v>
      </c>
      <c r="AQ52" s="310">
        <v>8.8518518518518512</v>
      </c>
      <c r="AR52" s="316">
        <v>8.8181818181818166</v>
      </c>
      <c r="AS52" s="312">
        <v>445</v>
      </c>
      <c r="AT52" s="312">
        <v>370</v>
      </c>
      <c r="AU52" s="312">
        <v>40</v>
      </c>
      <c r="AV52" s="312">
        <v>410</v>
      </c>
      <c r="AW52" s="317">
        <v>0.9213483146067416</v>
      </c>
      <c r="AX52" s="310">
        <v>1.0955390185573621</v>
      </c>
      <c r="AY52" s="312">
        <v>25</v>
      </c>
      <c r="AZ52" s="315">
        <v>5.6179775280898875E-2</v>
      </c>
      <c r="BA52" s="310">
        <v>0.57326301307039662</v>
      </c>
      <c r="BB52" s="312">
        <v>0</v>
      </c>
      <c r="BC52" s="312">
        <v>0</v>
      </c>
      <c r="BD52" s="312">
        <v>0</v>
      </c>
      <c r="BE52" s="315">
        <v>0</v>
      </c>
      <c r="BF52" s="310">
        <v>0</v>
      </c>
      <c r="BG52" s="312">
        <v>0</v>
      </c>
      <c r="BH52" s="12" t="s">
        <v>56</v>
      </c>
      <c r="BI52" s="12" t="s">
        <v>56</v>
      </c>
      <c r="BJ52" s="12" t="s">
        <v>56</v>
      </c>
      <c r="BK52" s="12" t="s">
        <v>620</v>
      </c>
    </row>
    <row r="53" spans="1:63" ht="12.75" customHeight="1">
      <c r="A53" s="9"/>
      <c r="B53" s="9" t="s">
        <v>440</v>
      </c>
      <c r="C53" s="61">
        <v>5370028</v>
      </c>
      <c r="D53" s="175" t="s">
        <v>88</v>
      </c>
      <c r="E53" s="61"/>
      <c r="F53" s="61"/>
      <c r="G53" s="62"/>
      <c r="H53" s="62"/>
      <c r="I53" s="62"/>
      <c r="J53" s="64">
        <v>0.72</v>
      </c>
      <c r="K53" s="62">
        <v>72</v>
      </c>
      <c r="L53" s="64">
        <v>0.72</v>
      </c>
      <c r="M53" s="62">
        <v>72</v>
      </c>
      <c r="N53" s="9">
        <v>2848</v>
      </c>
      <c r="O53" s="9">
        <v>1</v>
      </c>
      <c r="P53" s="181">
        <v>2712</v>
      </c>
      <c r="Q53" s="62">
        <v>2712</v>
      </c>
      <c r="R53" s="62">
        <v>2849</v>
      </c>
      <c r="S53" s="62">
        <v>2842</v>
      </c>
      <c r="T53" s="62">
        <v>136</v>
      </c>
      <c r="U53" s="10">
        <v>5.0147492625368731E-2</v>
      </c>
      <c r="V53" s="178">
        <v>3938.1</v>
      </c>
      <c r="W53" s="62">
        <v>-130</v>
      </c>
      <c r="X53" s="66">
        <v>-4.5742434904996479E-2</v>
      </c>
      <c r="Y53" s="176">
        <v>3760.9</v>
      </c>
      <c r="Z53" s="62">
        <v>1275</v>
      </c>
      <c r="AA53" s="62">
        <v>1274</v>
      </c>
      <c r="AB53" s="62">
        <v>1274</v>
      </c>
      <c r="AC53" s="62">
        <v>1277</v>
      </c>
      <c r="AD53" s="62">
        <v>1</v>
      </c>
      <c r="AE53" s="62">
        <v>-3</v>
      </c>
      <c r="AF53" s="10">
        <v>7.8492935635792783E-4</v>
      </c>
      <c r="AG53" s="66">
        <v>-2.3492560689115116E-3</v>
      </c>
      <c r="AH53" s="181">
        <v>1245</v>
      </c>
      <c r="AI53" s="217">
        <v>1</v>
      </c>
      <c r="AJ53" s="217">
        <v>1249</v>
      </c>
      <c r="AK53" s="62">
        <v>1249</v>
      </c>
      <c r="AL53" s="62">
        <v>1237</v>
      </c>
      <c r="AM53" s="177">
        <v>-4</v>
      </c>
      <c r="AN53" s="62">
        <v>12</v>
      </c>
      <c r="AO53" s="10">
        <v>-3.2025620496397116E-3</v>
      </c>
      <c r="AP53" s="66">
        <v>9.7008892481810841E-3</v>
      </c>
      <c r="AQ53" s="61">
        <v>17.291666666666668</v>
      </c>
      <c r="AR53" s="178">
        <v>17.347222222222221</v>
      </c>
      <c r="AS53" s="62">
        <v>1135</v>
      </c>
      <c r="AT53" s="62">
        <v>960</v>
      </c>
      <c r="AU53" s="62">
        <v>60</v>
      </c>
      <c r="AV53" s="62">
        <v>1020</v>
      </c>
      <c r="AW53" s="66">
        <v>0.89867841409691629</v>
      </c>
      <c r="AX53" s="61">
        <v>1.0685831321009707</v>
      </c>
      <c r="AY53" s="62">
        <v>85</v>
      </c>
      <c r="AZ53" s="10">
        <v>7.4889867841409691E-2</v>
      </c>
      <c r="BA53" s="61">
        <v>0.76418232491234372</v>
      </c>
      <c r="BB53" s="62">
        <v>30</v>
      </c>
      <c r="BC53" s="62">
        <v>0</v>
      </c>
      <c r="BD53" s="62">
        <v>30</v>
      </c>
      <c r="BE53" s="10">
        <v>2.643171806167401E-2</v>
      </c>
      <c r="BF53" s="61">
        <v>0.51443592957715079</v>
      </c>
      <c r="BG53" s="62">
        <v>0</v>
      </c>
      <c r="BH53" s="62" t="s">
        <v>38</v>
      </c>
      <c r="BI53" s="9" t="s">
        <v>38</v>
      </c>
      <c r="BJ53" s="9" t="s">
        <v>38</v>
      </c>
      <c r="BK53" s="9"/>
    </row>
    <row r="54" spans="1:63" ht="12.75" customHeight="1">
      <c r="A54" s="9"/>
      <c r="B54" s="9" t="s">
        <v>441</v>
      </c>
      <c r="C54" s="61">
        <v>5370029</v>
      </c>
      <c r="D54" s="175" t="s">
        <v>89</v>
      </c>
      <c r="E54" s="61"/>
      <c r="F54" s="61"/>
      <c r="G54" s="62"/>
      <c r="H54" s="62"/>
      <c r="I54" s="62"/>
      <c r="J54" s="64">
        <v>1.02</v>
      </c>
      <c r="K54" s="62">
        <v>102</v>
      </c>
      <c r="L54" s="64">
        <v>1.01</v>
      </c>
      <c r="M54" s="62">
        <v>101</v>
      </c>
      <c r="N54" s="9">
        <v>4571</v>
      </c>
      <c r="O54" s="9">
        <v>1</v>
      </c>
      <c r="P54" s="181">
        <v>4350</v>
      </c>
      <c r="Q54" s="62">
        <v>4350</v>
      </c>
      <c r="R54" s="62">
        <v>4335</v>
      </c>
      <c r="S54" s="62">
        <v>4255</v>
      </c>
      <c r="T54" s="62">
        <v>221</v>
      </c>
      <c r="U54" s="10">
        <v>5.0804597701149423E-2</v>
      </c>
      <c r="V54" s="178">
        <v>4492.8</v>
      </c>
      <c r="W54" s="62">
        <v>95</v>
      </c>
      <c r="X54" s="66">
        <v>2.2326674500587545E-2</v>
      </c>
      <c r="Y54" s="176">
        <v>4293.8</v>
      </c>
      <c r="Z54" s="62">
        <v>2134</v>
      </c>
      <c r="AA54" s="62">
        <v>2057</v>
      </c>
      <c r="AB54" s="62">
        <v>2057</v>
      </c>
      <c r="AC54" s="62">
        <v>2059</v>
      </c>
      <c r="AD54" s="62">
        <v>77</v>
      </c>
      <c r="AE54" s="62">
        <v>-2</v>
      </c>
      <c r="AF54" s="10">
        <v>3.7433155080213901E-2</v>
      </c>
      <c r="AG54" s="66">
        <v>-9.7134531325886349E-4</v>
      </c>
      <c r="AH54" s="181">
        <v>2070</v>
      </c>
      <c r="AI54" s="217">
        <v>1</v>
      </c>
      <c r="AJ54" s="217">
        <v>2000</v>
      </c>
      <c r="AK54" s="62">
        <v>2000</v>
      </c>
      <c r="AL54" s="62">
        <v>1965</v>
      </c>
      <c r="AM54" s="177">
        <v>70</v>
      </c>
      <c r="AN54" s="62">
        <v>35</v>
      </c>
      <c r="AO54" s="10">
        <v>3.5000000000000003E-2</v>
      </c>
      <c r="AP54" s="66">
        <v>1.7811704834605598E-2</v>
      </c>
      <c r="AQ54" s="61">
        <v>20.294117647058822</v>
      </c>
      <c r="AR54" s="178">
        <v>19.801980198019802</v>
      </c>
      <c r="AS54" s="62">
        <v>1625</v>
      </c>
      <c r="AT54" s="62">
        <v>1275</v>
      </c>
      <c r="AU54" s="62">
        <v>120</v>
      </c>
      <c r="AV54" s="62">
        <v>1395</v>
      </c>
      <c r="AW54" s="66">
        <v>0.8584615384615385</v>
      </c>
      <c r="AX54" s="61">
        <v>1.0207628281350043</v>
      </c>
      <c r="AY54" s="62">
        <v>150</v>
      </c>
      <c r="AZ54" s="10">
        <v>9.2307692307692313E-2</v>
      </c>
      <c r="BA54" s="61">
        <v>0.94191522762951341</v>
      </c>
      <c r="BB54" s="62">
        <v>65</v>
      </c>
      <c r="BC54" s="62">
        <v>0</v>
      </c>
      <c r="BD54" s="62">
        <v>65</v>
      </c>
      <c r="BE54" s="10">
        <v>0.04</v>
      </c>
      <c r="BF54" s="61">
        <v>0.77851304009342159</v>
      </c>
      <c r="BG54" s="62">
        <v>15</v>
      </c>
      <c r="BH54" s="62" t="s">
        <v>38</v>
      </c>
      <c r="BI54" s="9" t="s">
        <v>38</v>
      </c>
      <c r="BJ54" s="307" t="s">
        <v>56</v>
      </c>
      <c r="BK54" s="307"/>
    </row>
    <row r="55" spans="1:63" ht="12.75" customHeight="1">
      <c r="A55" s="9"/>
      <c r="B55" s="9" t="s">
        <v>442</v>
      </c>
      <c r="C55" s="61">
        <v>5370030</v>
      </c>
      <c r="D55" s="175" t="s">
        <v>90</v>
      </c>
      <c r="E55" s="61"/>
      <c r="F55" s="61"/>
      <c r="G55" s="62"/>
      <c r="H55" s="62"/>
      <c r="I55" s="62"/>
      <c r="J55" s="64">
        <v>1.06</v>
      </c>
      <c r="K55" s="62">
        <v>106</v>
      </c>
      <c r="L55" s="64">
        <v>1.05</v>
      </c>
      <c r="M55" s="62">
        <v>105</v>
      </c>
      <c r="N55" s="9">
        <v>4150</v>
      </c>
      <c r="O55" s="9">
        <v>1</v>
      </c>
      <c r="P55" s="181">
        <v>4062</v>
      </c>
      <c r="Q55" s="62">
        <v>4062</v>
      </c>
      <c r="R55" s="62">
        <v>4011</v>
      </c>
      <c r="S55" s="62">
        <v>4223</v>
      </c>
      <c r="T55" s="62">
        <v>88</v>
      </c>
      <c r="U55" s="10">
        <v>2.1664204825209258E-2</v>
      </c>
      <c r="V55" s="178">
        <v>3921</v>
      </c>
      <c r="W55" s="62">
        <v>-161</v>
      </c>
      <c r="X55" s="66">
        <v>-3.8124556002841585E-2</v>
      </c>
      <c r="Y55" s="176">
        <v>3874.8</v>
      </c>
      <c r="Z55" s="62">
        <v>1722</v>
      </c>
      <c r="AA55" s="62">
        <v>1721</v>
      </c>
      <c r="AB55" s="62">
        <v>1721</v>
      </c>
      <c r="AC55" s="62">
        <v>1702</v>
      </c>
      <c r="AD55" s="62">
        <v>1</v>
      </c>
      <c r="AE55" s="62">
        <v>19</v>
      </c>
      <c r="AF55" s="10">
        <v>5.8105752469494478E-4</v>
      </c>
      <c r="AG55" s="66">
        <v>1.1163337250293772E-2</v>
      </c>
      <c r="AH55" s="181">
        <v>1677</v>
      </c>
      <c r="AI55" s="217">
        <v>1</v>
      </c>
      <c r="AJ55" s="217">
        <v>1658</v>
      </c>
      <c r="AK55" s="62">
        <v>1658</v>
      </c>
      <c r="AL55" s="62">
        <v>1649</v>
      </c>
      <c r="AM55" s="177">
        <v>19</v>
      </c>
      <c r="AN55" s="62">
        <v>9</v>
      </c>
      <c r="AO55" s="10">
        <v>1.1459589867310011E-2</v>
      </c>
      <c r="AP55" s="66">
        <v>5.4578532443905394E-3</v>
      </c>
      <c r="AQ55" s="61">
        <v>15.820754716981131</v>
      </c>
      <c r="AR55" s="178">
        <v>15.790476190476191</v>
      </c>
      <c r="AS55" s="62">
        <v>1430</v>
      </c>
      <c r="AT55" s="62">
        <v>1110</v>
      </c>
      <c r="AU55" s="62">
        <v>100</v>
      </c>
      <c r="AV55" s="62">
        <v>1210</v>
      </c>
      <c r="AW55" s="66">
        <v>0.84615384615384615</v>
      </c>
      <c r="AX55" s="61">
        <v>1.0061282356169396</v>
      </c>
      <c r="AY55" s="62">
        <v>115</v>
      </c>
      <c r="AZ55" s="10">
        <v>8.0419580419580416E-2</v>
      </c>
      <c r="BA55" s="61">
        <v>0.82060796346510623</v>
      </c>
      <c r="BB55" s="62">
        <v>45</v>
      </c>
      <c r="BC55" s="62">
        <v>15</v>
      </c>
      <c r="BD55" s="62">
        <v>60</v>
      </c>
      <c r="BE55" s="10">
        <v>4.195804195804196E-2</v>
      </c>
      <c r="BF55" s="61">
        <v>0.81662207002806453</v>
      </c>
      <c r="BG55" s="62">
        <v>40</v>
      </c>
      <c r="BH55" s="62" t="s">
        <v>38</v>
      </c>
      <c r="BI55" s="9" t="s">
        <v>38</v>
      </c>
      <c r="BJ55" s="9" t="s">
        <v>38</v>
      </c>
      <c r="BK55" s="9"/>
    </row>
    <row r="56" spans="1:63" ht="12.75" customHeight="1">
      <c r="A56" s="9"/>
      <c r="B56" s="9" t="s">
        <v>443</v>
      </c>
      <c r="C56" s="61">
        <v>5370031</v>
      </c>
      <c r="D56" s="175" t="s">
        <v>91</v>
      </c>
      <c r="E56" s="61"/>
      <c r="F56" s="61"/>
      <c r="G56" s="62"/>
      <c r="H56" s="62"/>
      <c r="I56" s="62"/>
      <c r="J56" s="64">
        <v>0.95</v>
      </c>
      <c r="K56" s="62">
        <v>95</v>
      </c>
      <c r="L56" s="64">
        <v>0.96</v>
      </c>
      <c r="M56" s="62">
        <v>96</v>
      </c>
      <c r="N56" s="9">
        <v>2036</v>
      </c>
      <c r="O56" s="9">
        <v>1</v>
      </c>
      <c r="P56" s="181">
        <v>2070</v>
      </c>
      <c r="Q56" s="62">
        <v>2070</v>
      </c>
      <c r="R56" s="62">
        <v>2098</v>
      </c>
      <c r="S56" s="62">
        <v>2180</v>
      </c>
      <c r="T56" s="62">
        <v>-34</v>
      </c>
      <c r="U56" s="10">
        <v>-1.6425120772946861E-2</v>
      </c>
      <c r="V56" s="178">
        <v>2132.1999999999998</v>
      </c>
      <c r="W56" s="62">
        <v>-110</v>
      </c>
      <c r="X56" s="66">
        <v>-5.0458715596330278E-2</v>
      </c>
      <c r="Y56" s="176">
        <v>2166.6</v>
      </c>
      <c r="Z56" s="62">
        <v>894</v>
      </c>
      <c r="AA56" s="62">
        <v>890</v>
      </c>
      <c r="AB56" s="62">
        <v>890</v>
      </c>
      <c r="AC56" s="62">
        <v>883</v>
      </c>
      <c r="AD56" s="62">
        <v>4</v>
      </c>
      <c r="AE56" s="62">
        <v>7</v>
      </c>
      <c r="AF56" s="10">
        <v>4.4943820224719105E-3</v>
      </c>
      <c r="AG56" s="66">
        <v>7.9275198187995465E-3</v>
      </c>
      <c r="AH56" s="181">
        <v>847</v>
      </c>
      <c r="AI56" s="217">
        <v>1</v>
      </c>
      <c r="AJ56" s="217">
        <v>837</v>
      </c>
      <c r="AK56" s="62">
        <v>837</v>
      </c>
      <c r="AL56" s="62">
        <v>846</v>
      </c>
      <c r="AM56" s="177">
        <v>10</v>
      </c>
      <c r="AN56" s="62">
        <v>-9</v>
      </c>
      <c r="AO56" s="10">
        <v>1.1947431302270013E-2</v>
      </c>
      <c r="AP56" s="66">
        <v>-1.0638297872340425E-2</v>
      </c>
      <c r="AQ56" s="61">
        <v>8.9157894736842103</v>
      </c>
      <c r="AR56" s="178">
        <v>8.71875</v>
      </c>
      <c r="AS56" s="62">
        <v>700</v>
      </c>
      <c r="AT56" s="62">
        <v>500</v>
      </c>
      <c r="AU56" s="62">
        <v>60</v>
      </c>
      <c r="AV56" s="62">
        <v>560</v>
      </c>
      <c r="AW56" s="66">
        <v>0.8</v>
      </c>
      <c r="AX56" s="61">
        <v>0.95124851367419749</v>
      </c>
      <c r="AY56" s="62">
        <v>80</v>
      </c>
      <c r="AZ56" s="10">
        <v>0.11428571428571428</v>
      </c>
      <c r="BA56" s="61">
        <v>1.1661807580174925</v>
      </c>
      <c r="BB56" s="62">
        <v>35</v>
      </c>
      <c r="BC56" s="62">
        <v>0</v>
      </c>
      <c r="BD56" s="62">
        <v>35</v>
      </c>
      <c r="BE56" s="10">
        <v>0.05</v>
      </c>
      <c r="BF56" s="61">
        <v>0.97314130011677702</v>
      </c>
      <c r="BG56" s="62">
        <v>25</v>
      </c>
      <c r="BH56" s="9" t="s">
        <v>38</v>
      </c>
      <c r="BI56" s="9" t="s">
        <v>38</v>
      </c>
      <c r="BJ56" s="307" t="s">
        <v>56</v>
      </c>
      <c r="BK56" s="307"/>
    </row>
    <row r="57" spans="1:63" ht="12.75" customHeight="1">
      <c r="A57" s="321"/>
      <c r="B57" s="12" t="s">
        <v>444</v>
      </c>
      <c r="C57" s="75">
        <v>5370032</v>
      </c>
      <c r="D57" s="322" t="s">
        <v>92</v>
      </c>
      <c r="E57" s="323"/>
      <c r="F57" s="321"/>
      <c r="G57" s="324"/>
      <c r="H57" s="324"/>
      <c r="I57" s="324"/>
      <c r="J57" s="325">
        <v>0.74</v>
      </c>
      <c r="K57" s="324">
        <v>74</v>
      </c>
      <c r="L57" s="325">
        <v>0.74</v>
      </c>
      <c r="M57" s="324">
        <v>74</v>
      </c>
      <c r="N57" s="12">
        <v>3151</v>
      </c>
      <c r="O57" s="321">
        <v>1</v>
      </c>
      <c r="P57" s="214">
        <v>3180</v>
      </c>
      <c r="Q57" s="76">
        <v>3180</v>
      </c>
      <c r="R57" s="324">
        <v>3312</v>
      </c>
      <c r="S57" s="324">
        <v>3398</v>
      </c>
      <c r="T57" s="76">
        <v>-29</v>
      </c>
      <c r="U57" s="13">
        <v>-9.1194968553459117E-3</v>
      </c>
      <c r="V57" s="326">
        <v>4232.8999999999996</v>
      </c>
      <c r="W57" s="324">
        <v>-218</v>
      </c>
      <c r="X57" s="327">
        <v>-6.4155385520894642E-2</v>
      </c>
      <c r="Y57" s="328">
        <v>4270.7</v>
      </c>
      <c r="Z57" s="76">
        <v>1610</v>
      </c>
      <c r="AA57" s="76">
        <v>1590</v>
      </c>
      <c r="AB57" s="76">
        <v>1590</v>
      </c>
      <c r="AC57" s="324">
        <v>1560</v>
      </c>
      <c r="AD57" s="76">
        <v>20</v>
      </c>
      <c r="AE57" s="324">
        <v>30</v>
      </c>
      <c r="AF57" s="13">
        <v>1.2578616352201259E-2</v>
      </c>
      <c r="AG57" s="327">
        <v>1.9230769230769232E-2</v>
      </c>
      <c r="AH57" s="214">
        <v>1502</v>
      </c>
      <c r="AI57" s="329">
        <v>1</v>
      </c>
      <c r="AJ57" s="216">
        <v>1468</v>
      </c>
      <c r="AK57" s="324">
        <v>1468</v>
      </c>
      <c r="AL57" s="324">
        <v>1421</v>
      </c>
      <c r="AM57" s="179">
        <v>34</v>
      </c>
      <c r="AN57" s="324">
        <v>47</v>
      </c>
      <c r="AO57" s="13">
        <v>2.316076294277929E-2</v>
      </c>
      <c r="AP57" s="80">
        <v>3.3075299085151305E-2</v>
      </c>
      <c r="AQ57" s="75">
        <v>20.297297297297298</v>
      </c>
      <c r="AR57" s="215">
        <v>19.837837837837839</v>
      </c>
      <c r="AS57" s="76">
        <v>935</v>
      </c>
      <c r="AT57" s="76">
        <v>610</v>
      </c>
      <c r="AU57" s="76">
        <v>85</v>
      </c>
      <c r="AV57" s="76">
        <v>695</v>
      </c>
      <c r="AW57" s="80">
        <v>0.74331550802139035</v>
      </c>
      <c r="AX57" s="75">
        <v>0.88384721524541066</v>
      </c>
      <c r="AY57" s="76">
        <v>110</v>
      </c>
      <c r="AZ57" s="13">
        <v>0.11764705882352941</v>
      </c>
      <c r="BA57" s="75">
        <v>1.2004801920768307</v>
      </c>
      <c r="BB57" s="76">
        <v>80</v>
      </c>
      <c r="BC57" s="76">
        <v>10</v>
      </c>
      <c r="BD57" s="76">
        <v>90</v>
      </c>
      <c r="BE57" s="13">
        <v>9.6256684491978606E-2</v>
      </c>
      <c r="BF57" s="75">
        <v>1.8734271018290891</v>
      </c>
      <c r="BG57" s="76">
        <v>35</v>
      </c>
      <c r="BH57" s="12" t="s">
        <v>56</v>
      </c>
      <c r="BI57" s="12" t="s">
        <v>56</v>
      </c>
      <c r="BJ57" s="12" t="s">
        <v>56</v>
      </c>
      <c r="BK57" s="12" t="s">
        <v>620</v>
      </c>
    </row>
    <row r="58" spans="1:63" ht="12.75" customHeight="1">
      <c r="A58" s="12"/>
      <c r="B58" s="12" t="s">
        <v>445</v>
      </c>
      <c r="C58" s="75">
        <v>5370033</v>
      </c>
      <c r="D58" s="228" t="s">
        <v>93</v>
      </c>
      <c r="E58" s="75"/>
      <c r="F58" s="12"/>
      <c r="G58" s="76"/>
      <c r="H58" s="76"/>
      <c r="I58" s="76"/>
      <c r="J58" s="78">
        <v>0.7</v>
      </c>
      <c r="K58" s="76">
        <v>70</v>
      </c>
      <c r="L58" s="78">
        <v>0.7</v>
      </c>
      <c r="M58" s="76">
        <v>70</v>
      </c>
      <c r="N58" s="12">
        <v>3201</v>
      </c>
      <c r="O58" s="12">
        <v>1</v>
      </c>
      <c r="P58" s="214">
        <v>3092</v>
      </c>
      <c r="Q58" s="76">
        <v>3092</v>
      </c>
      <c r="R58" s="76">
        <v>3178</v>
      </c>
      <c r="S58" s="76">
        <v>3244</v>
      </c>
      <c r="T58" s="76">
        <v>109</v>
      </c>
      <c r="U58" s="13">
        <v>3.5252263906856401E-2</v>
      </c>
      <c r="V58" s="215">
        <v>4546.8999999999996</v>
      </c>
      <c r="W58" s="76">
        <v>-152</v>
      </c>
      <c r="X58" s="80">
        <v>-4.6855733662145502E-2</v>
      </c>
      <c r="Y58" s="231">
        <v>4390.8</v>
      </c>
      <c r="Z58" s="76">
        <v>1556</v>
      </c>
      <c r="AA58" s="76">
        <v>1544</v>
      </c>
      <c r="AB58" s="76">
        <v>1544</v>
      </c>
      <c r="AC58" s="76">
        <v>1557</v>
      </c>
      <c r="AD58" s="76">
        <v>12</v>
      </c>
      <c r="AE58" s="76">
        <v>-13</v>
      </c>
      <c r="AF58" s="13">
        <v>7.7720207253886009E-3</v>
      </c>
      <c r="AG58" s="80">
        <v>-8.3493898522800265E-3</v>
      </c>
      <c r="AH58" s="214">
        <v>1383</v>
      </c>
      <c r="AI58" s="216">
        <v>1</v>
      </c>
      <c r="AJ58" s="216">
        <v>1303</v>
      </c>
      <c r="AK58" s="76">
        <v>1303</v>
      </c>
      <c r="AL58" s="76">
        <v>1356</v>
      </c>
      <c r="AM58" s="179">
        <v>80</v>
      </c>
      <c r="AN58" s="76">
        <v>-53</v>
      </c>
      <c r="AO58" s="13">
        <v>6.1396776669224863E-2</v>
      </c>
      <c r="AP58" s="80">
        <v>-3.9085545722713867E-2</v>
      </c>
      <c r="AQ58" s="75">
        <v>19.757142857142856</v>
      </c>
      <c r="AR58" s="215">
        <v>18.614285714285714</v>
      </c>
      <c r="AS58" s="76">
        <v>1020</v>
      </c>
      <c r="AT58" s="76">
        <v>600</v>
      </c>
      <c r="AU58" s="76">
        <v>85</v>
      </c>
      <c r="AV58" s="76">
        <v>685</v>
      </c>
      <c r="AW58" s="80">
        <v>0.67156862745098034</v>
      </c>
      <c r="AX58" s="75">
        <v>0.79853582336620732</v>
      </c>
      <c r="AY58" s="76">
        <v>250</v>
      </c>
      <c r="AZ58" s="13">
        <v>0.24509803921568626</v>
      </c>
      <c r="BA58" s="75">
        <v>2.5010004001600636</v>
      </c>
      <c r="BB58" s="76">
        <v>50</v>
      </c>
      <c r="BC58" s="76">
        <v>20</v>
      </c>
      <c r="BD58" s="76">
        <v>70</v>
      </c>
      <c r="BE58" s="13">
        <v>6.8627450980392163E-2</v>
      </c>
      <c r="BF58" s="75">
        <v>1.3356841374151842</v>
      </c>
      <c r="BG58" s="76">
        <v>25</v>
      </c>
      <c r="BH58" s="76" t="s">
        <v>56</v>
      </c>
      <c r="BI58" s="12" t="s">
        <v>56</v>
      </c>
      <c r="BJ58" s="12" t="s">
        <v>56</v>
      </c>
      <c r="BK58" s="12"/>
    </row>
    <row r="59" spans="1:63" ht="12.75" customHeight="1">
      <c r="A59" s="19"/>
      <c r="B59" s="19" t="s">
        <v>446</v>
      </c>
      <c r="C59" s="90">
        <v>5370034</v>
      </c>
      <c r="D59" s="227" t="s">
        <v>94</v>
      </c>
      <c r="E59" s="90"/>
      <c r="F59" s="90"/>
      <c r="G59" s="91"/>
      <c r="H59" s="91"/>
      <c r="I59" s="91"/>
      <c r="J59" s="93">
        <v>0.91</v>
      </c>
      <c r="K59" s="91">
        <v>91</v>
      </c>
      <c r="L59" s="93">
        <v>0.92</v>
      </c>
      <c r="M59" s="91">
        <v>92</v>
      </c>
      <c r="N59" s="19">
        <v>5691</v>
      </c>
      <c r="O59" s="19">
        <v>1</v>
      </c>
      <c r="P59" s="222">
        <v>5258</v>
      </c>
      <c r="Q59" s="91">
        <v>5258</v>
      </c>
      <c r="R59" s="91">
        <v>5019</v>
      </c>
      <c r="S59" s="91">
        <v>4965</v>
      </c>
      <c r="T59" s="91">
        <v>433</v>
      </c>
      <c r="U59" s="20">
        <v>8.235070368961582E-2</v>
      </c>
      <c r="V59" s="221">
        <v>6255.9</v>
      </c>
      <c r="W59" s="91">
        <v>293</v>
      </c>
      <c r="X59" s="95">
        <v>5.9013091641490434E-2</v>
      </c>
      <c r="Y59" s="230">
        <v>5686.8</v>
      </c>
      <c r="Z59" s="91">
        <v>3481</v>
      </c>
      <c r="AA59" s="91">
        <v>3329</v>
      </c>
      <c r="AB59" s="91">
        <v>3329</v>
      </c>
      <c r="AC59" s="91">
        <v>3150</v>
      </c>
      <c r="AD59" s="91">
        <v>152</v>
      </c>
      <c r="AE59" s="91">
        <v>179</v>
      </c>
      <c r="AF59" s="20">
        <v>4.5659357164313609E-2</v>
      </c>
      <c r="AG59" s="95">
        <v>5.6825396825396828E-2</v>
      </c>
      <c r="AH59" s="222">
        <v>3146</v>
      </c>
      <c r="AI59" s="16">
        <v>1</v>
      </c>
      <c r="AJ59" s="16">
        <v>3019</v>
      </c>
      <c r="AK59" s="91">
        <v>3019</v>
      </c>
      <c r="AL59" s="91">
        <v>2805</v>
      </c>
      <c r="AM59" s="180">
        <v>127</v>
      </c>
      <c r="AN59" s="91">
        <v>214</v>
      </c>
      <c r="AO59" s="20">
        <v>4.2066909572706195E-2</v>
      </c>
      <c r="AP59" s="95">
        <v>7.6292335115864529E-2</v>
      </c>
      <c r="AQ59" s="90">
        <v>34.571428571428569</v>
      </c>
      <c r="AR59" s="221">
        <v>32.815217391304351</v>
      </c>
      <c r="AS59" s="91">
        <v>2320</v>
      </c>
      <c r="AT59" s="91">
        <v>1280</v>
      </c>
      <c r="AU59" s="91">
        <v>135</v>
      </c>
      <c r="AV59" s="91">
        <v>1415</v>
      </c>
      <c r="AW59" s="95">
        <v>0.60991379310344829</v>
      </c>
      <c r="AX59" s="90">
        <v>0.72522448644880888</v>
      </c>
      <c r="AY59" s="91">
        <v>520</v>
      </c>
      <c r="AZ59" s="20">
        <v>0.22413793103448276</v>
      </c>
      <c r="BA59" s="90">
        <v>2.287121745249824</v>
      </c>
      <c r="BB59" s="91">
        <v>320</v>
      </c>
      <c r="BC59" s="91">
        <v>20</v>
      </c>
      <c r="BD59" s="91">
        <v>340</v>
      </c>
      <c r="BE59" s="20">
        <v>0.14655172413793102</v>
      </c>
      <c r="BF59" s="90">
        <v>2.8523107072388285</v>
      </c>
      <c r="BG59" s="91">
        <v>45</v>
      </c>
      <c r="BH59" s="91" t="s">
        <v>95</v>
      </c>
      <c r="BI59" s="19" t="s">
        <v>95</v>
      </c>
      <c r="BJ59" s="16" t="s">
        <v>95</v>
      </c>
      <c r="BK59" s="16"/>
    </row>
    <row r="60" spans="1:63" ht="12.75" customHeight="1">
      <c r="A60" s="19"/>
      <c r="B60" s="19" t="s">
        <v>447</v>
      </c>
      <c r="C60" s="90">
        <v>5370035</v>
      </c>
      <c r="D60" s="227" t="s">
        <v>96</v>
      </c>
      <c r="E60" s="90"/>
      <c r="F60" s="90"/>
      <c r="G60" s="91"/>
      <c r="H60" s="91"/>
      <c r="I60" s="91"/>
      <c r="J60" s="93">
        <v>0.44</v>
      </c>
      <c r="K60" s="91">
        <v>44</v>
      </c>
      <c r="L60" s="93">
        <v>0.44</v>
      </c>
      <c r="M60" s="91">
        <v>44</v>
      </c>
      <c r="N60" s="19">
        <v>3969</v>
      </c>
      <c r="O60" s="19">
        <v>1</v>
      </c>
      <c r="P60" s="222">
        <v>3648</v>
      </c>
      <c r="Q60" s="91">
        <v>3648</v>
      </c>
      <c r="R60" s="91">
        <v>3669</v>
      </c>
      <c r="S60" s="91">
        <v>3894</v>
      </c>
      <c r="T60" s="91">
        <v>321</v>
      </c>
      <c r="U60" s="20">
        <v>8.7993421052631582E-2</v>
      </c>
      <c r="V60" s="221">
        <v>8955.2999999999993</v>
      </c>
      <c r="W60" s="91">
        <v>-246</v>
      </c>
      <c r="X60" s="95">
        <v>-6.3174114021571651E-2</v>
      </c>
      <c r="Y60" s="230">
        <v>8382.4</v>
      </c>
      <c r="Z60" s="91">
        <v>2172</v>
      </c>
      <c r="AA60" s="91">
        <v>2083</v>
      </c>
      <c r="AB60" s="91">
        <v>2083</v>
      </c>
      <c r="AC60" s="91">
        <v>2067</v>
      </c>
      <c r="AD60" s="91">
        <v>89</v>
      </c>
      <c r="AE60" s="91">
        <v>16</v>
      </c>
      <c r="AF60" s="20">
        <v>4.2726836293807011E-2</v>
      </c>
      <c r="AG60" s="95">
        <v>7.7406869859700045E-3</v>
      </c>
      <c r="AH60" s="222">
        <v>1903</v>
      </c>
      <c r="AI60" s="16">
        <v>1</v>
      </c>
      <c r="AJ60" s="16">
        <v>1821</v>
      </c>
      <c r="AK60" s="91">
        <v>1821</v>
      </c>
      <c r="AL60" s="91">
        <v>1827</v>
      </c>
      <c r="AM60" s="180">
        <v>82</v>
      </c>
      <c r="AN60" s="91">
        <v>-6</v>
      </c>
      <c r="AO60" s="20">
        <v>4.503020318506315E-2</v>
      </c>
      <c r="AP60" s="95">
        <v>-3.2840722495894909E-3</v>
      </c>
      <c r="AQ60" s="90">
        <v>43.25</v>
      </c>
      <c r="AR60" s="221">
        <v>41.386363636363633</v>
      </c>
      <c r="AS60" s="91">
        <v>1380</v>
      </c>
      <c r="AT60" s="91">
        <v>680</v>
      </c>
      <c r="AU60" s="91">
        <v>145</v>
      </c>
      <c r="AV60" s="91">
        <v>825</v>
      </c>
      <c r="AW60" s="95">
        <v>0.59782608695652173</v>
      </c>
      <c r="AX60" s="90">
        <v>0.71085147081631594</v>
      </c>
      <c r="AY60" s="91">
        <v>325</v>
      </c>
      <c r="AZ60" s="20">
        <v>0.23550724637681159</v>
      </c>
      <c r="BA60" s="90">
        <v>2.4031351671103223</v>
      </c>
      <c r="BB60" s="91">
        <v>135</v>
      </c>
      <c r="BC60" s="91">
        <v>50</v>
      </c>
      <c r="BD60" s="91">
        <v>185</v>
      </c>
      <c r="BE60" s="20">
        <v>0.13405797101449277</v>
      </c>
      <c r="BF60" s="90">
        <v>2.6091469640812139</v>
      </c>
      <c r="BG60" s="91">
        <v>50</v>
      </c>
      <c r="BH60" s="91" t="s">
        <v>95</v>
      </c>
      <c r="BI60" s="19" t="s">
        <v>95</v>
      </c>
      <c r="BJ60" s="16" t="s">
        <v>95</v>
      </c>
      <c r="BK60" s="16"/>
    </row>
    <row r="61" spans="1:63" ht="12.75" customHeight="1">
      <c r="A61" s="19"/>
      <c r="B61" s="19" t="s">
        <v>448</v>
      </c>
      <c r="C61" s="90">
        <v>5370036</v>
      </c>
      <c r="D61" s="227" t="s">
        <v>97</v>
      </c>
      <c r="E61" s="90"/>
      <c r="F61" s="19"/>
      <c r="G61" s="91"/>
      <c r="H61" s="91"/>
      <c r="I61" s="91"/>
      <c r="J61" s="93">
        <v>0.37</v>
      </c>
      <c r="K61" s="91">
        <v>37</v>
      </c>
      <c r="L61" s="93">
        <v>0.36</v>
      </c>
      <c r="M61" s="91">
        <v>36</v>
      </c>
      <c r="N61" s="19">
        <v>3261</v>
      </c>
      <c r="O61" s="19">
        <v>1</v>
      </c>
      <c r="P61" s="222">
        <v>2492</v>
      </c>
      <c r="Q61" s="91">
        <v>2492</v>
      </c>
      <c r="R61" s="91">
        <v>3243</v>
      </c>
      <c r="S61" s="91">
        <v>2542</v>
      </c>
      <c r="T61" s="91">
        <v>769</v>
      </c>
      <c r="U61" s="20">
        <v>0.30858747993579455</v>
      </c>
      <c r="V61" s="221">
        <v>8892.7999999999993</v>
      </c>
      <c r="W61" s="91">
        <v>-50</v>
      </c>
      <c r="X61" s="95">
        <v>-1.9669551534225019E-2</v>
      </c>
      <c r="Y61" s="230">
        <v>6926.1</v>
      </c>
      <c r="Z61" s="91">
        <v>1886</v>
      </c>
      <c r="AA61" s="91">
        <v>1615</v>
      </c>
      <c r="AB61" s="91">
        <v>1615</v>
      </c>
      <c r="AC61" s="91">
        <v>1461</v>
      </c>
      <c r="AD61" s="91">
        <v>271</v>
      </c>
      <c r="AE61" s="91">
        <v>154</v>
      </c>
      <c r="AF61" s="20">
        <v>0.16780185758513932</v>
      </c>
      <c r="AG61" s="95">
        <v>0.1054072553045859</v>
      </c>
      <c r="AH61" s="222">
        <v>1689</v>
      </c>
      <c r="AI61" s="16">
        <v>1</v>
      </c>
      <c r="AJ61" s="16">
        <v>1374</v>
      </c>
      <c r="AK61" s="91">
        <v>1374</v>
      </c>
      <c r="AL61" s="91">
        <v>1317</v>
      </c>
      <c r="AM61" s="180">
        <v>315</v>
      </c>
      <c r="AN61" s="91">
        <v>57</v>
      </c>
      <c r="AO61" s="20">
        <v>0.22925764192139739</v>
      </c>
      <c r="AP61" s="95">
        <v>4.328018223234624E-2</v>
      </c>
      <c r="AQ61" s="90">
        <v>45.648648648648646</v>
      </c>
      <c r="AR61" s="221">
        <v>38.166666666666664</v>
      </c>
      <c r="AS61" s="91">
        <v>1040</v>
      </c>
      <c r="AT61" s="91">
        <v>455</v>
      </c>
      <c r="AU61" s="91">
        <v>65</v>
      </c>
      <c r="AV61" s="91">
        <v>520</v>
      </c>
      <c r="AW61" s="95">
        <v>0.5</v>
      </c>
      <c r="AX61" s="90">
        <v>0.59453032104637338</v>
      </c>
      <c r="AY61" s="91">
        <v>340</v>
      </c>
      <c r="AZ61" s="20">
        <v>0.32692307692307693</v>
      </c>
      <c r="BA61" s="90">
        <v>3.3359497645211929</v>
      </c>
      <c r="BB61" s="91">
        <v>155</v>
      </c>
      <c r="BC61" s="91">
        <v>0</v>
      </c>
      <c r="BD61" s="91">
        <v>155</v>
      </c>
      <c r="BE61" s="20">
        <v>0.14903846153846154</v>
      </c>
      <c r="BF61" s="90">
        <v>2.9007096445788543</v>
      </c>
      <c r="BG61" s="91">
        <v>25</v>
      </c>
      <c r="BH61" s="91" t="s">
        <v>95</v>
      </c>
      <c r="BI61" s="19" t="s">
        <v>95</v>
      </c>
      <c r="BJ61" s="294" t="s">
        <v>73</v>
      </c>
      <c r="BK61" s="294" t="s">
        <v>626</v>
      </c>
    </row>
    <row r="62" spans="1:63" ht="12.75" customHeight="1">
      <c r="A62" s="19"/>
      <c r="B62" s="19" t="s">
        <v>449</v>
      </c>
      <c r="C62" s="90">
        <v>5370037</v>
      </c>
      <c r="D62" s="227" t="s">
        <v>98</v>
      </c>
      <c r="E62" s="90"/>
      <c r="F62" s="19"/>
      <c r="G62" s="91"/>
      <c r="H62" s="91"/>
      <c r="I62" s="91"/>
      <c r="J62" s="93">
        <v>0.32</v>
      </c>
      <c r="K62" s="91">
        <v>32</v>
      </c>
      <c r="L62" s="93">
        <v>0.32</v>
      </c>
      <c r="M62" s="91">
        <v>32</v>
      </c>
      <c r="N62" s="19">
        <v>3183</v>
      </c>
      <c r="O62" s="19">
        <v>1</v>
      </c>
      <c r="P62" s="222">
        <v>2588</v>
      </c>
      <c r="Q62" s="91">
        <v>2588</v>
      </c>
      <c r="R62" s="91">
        <v>2464</v>
      </c>
      <c r="S62" s="91">
        <v>2586</v>
      </c>
      <c r="T62" s="91">
        <v>595</v>
      </c>
      <c r="U62" s="20">
        <v>0.22990726429675426</v>
      </c>
      <c r="V62" s="221">
        <v>10072.799999999999</v>
      </c>
      <c r="W62" s="91">
        <v>2</v>
      </c>
      <c r="X62" s="95">
        <v>7.7339520494972935E-4</v>
      </c>
      <c r="Y62" s="230">
        <v>8189.9</v>
      </c>
      <c r="Z62" s="91">
        <v>2612</v>
      </c>
      <c r="AA62" s="91">
        <v>2152</v>
      </c>
      <c r="AB62" s="91">
        <v>2152</v>
      </c>
      <c r="AC62" s="91">
        <v>2075</v>
      </c>
      <c r="AD62" s="91">
        <v>460</v>
      </c>
      <c r="AE62" s="91">
        <v>77</v>
      </c>
      <c r="AF62" s="20">
        <v>0.21375464684014869</v>
      </c>
      <c r="AG62" s="95">
        <v>3.7108433734939758E-2</v>
      </c>
      <c r="AH62" s="222">
        <v>2239</v>
      </c>
      <c r="AI62" s="16">
        <v>1</v>
      </c>
      <c r="AJ62" s="16">
        <v>1947</v>
      </c>
      <c r="AK62" s="91">
        <v>1947</v>
      </c>
      <c r="AL62" s="91">
        <v>1891</v>
      </c>
      <c r="AM62" s="180">
        <v>292</v>
      </c>
      <c r="AN62" s="91">
        <v>56</v>
      </c>
      <c r="AO62" s="20">
        <v>0.14997431946584489</v>
      </c>
      <c r="AP62" s="95">
        <v>2.9613960867265997E-2</v>
      </c>
      <c r="AQ62" s="90">
        <v>69.96875</v>
      </c>
      <c r="AR62" s="221">
        <v>60.84375</v>
      </c>
      <c r="AS62" s="91">
        <v>875</v>
      </c>
      <c r="AT62" s="91">
        <v>460</v>
      </c>
      <c r="AU62" s="91">
        <v>40</v>
      </c>
      <c r="AV62" s="91">
        <v>500</v>
      </c>
      <c r="AW62" s="95">
        <v>0.5714285714285714</v>
      </c>
      <c r="AX62" s="90">
        <v>0.67946322405299808</v>
      </c>
      <c r="AY62" s="91">
        <v>175</v>
      </c>
      <c r="AZ62" s="20">
        <v>0.2</v>
      </c>
      <c r="BA62" s="90">
        <v>2.0408163265306123</v>
      </c>
      <c r="BB62" s="91">
        <v>120</v>
      </c>
      <c r="BC62" s="91">
        <v>35</v>
      </c>
      <c r="BD62" s="91">
        <v>155</v>
      </c>
      <c r="BE62" s="20">
        <v>0.17714285714285713</v>
      </c>
      <c r="BF62" s="90">
        <v>3.4477006061280093</v>
      </c>
      <c r="BG62" s="91">
        <v>35</v>
      </c>
      <c r="BH62" s="91" t="s">
        <v>95</v>
      </c>
      <c r="BI62" s="19" t="s">
        <v>95</v>
      </c>
      <c r="BJ62" s="16" t="s">
        <v>95</v>
      </c>
      <c r="BK62" s="16"/>
    </row>
    <row r="63" spans="1:63" ht="12.75" customHeight="1">
      <c r="A63" s="19"/>
      <c r="B63" s="19" t="s">
        <v>450</v>
      </c>
      <c r="C63" s="90">
        <v>5370038</v>
      </c>
      <c r="D63" s="227" t="s">
        <v>99</v>
      </c>
      <c r="E63" s="90"/>
      <c r="F63" s="90"/>
      <c r="G63" s="91"/>
      <c r="H63" s="91"/>
      <c r="I63" s="91"/>
      <c r="J63" s="93">
        <v>0.33</v>
      </c>
      <c r="K63" s="91">
        <v>33</v>
      </c>
      <c r="L63" s="93">
        <v>0.33</v>
      </c>
      <c r="M63" s="91">
        <v>33</v>
      </c>
      <c r="N63" s="19">
        <v>4172</v>
      </c>
      <c r="O63" s="19">
        <v>1</v>
      </c>
      <c r="P63" s="222">
        <v>3914</v>
      </c>
      <c r="Q63" s="91">
        <v>3914</v>
      </c>
      <c r="R63" s="91">
        <v>3633</v>
      </c>
      <c r="S63" s="91">
        <v>3668</v>
      </c>
      <c r="T63" s="91">
        <v>258</v>
      </c>
      <c r="U63" s="20">
        <v>6.5917220235053656E-2</v>
      </c>
      <c r="V63" s="221">
        <v>12539.8</v>
      </c>
      <c r="W63" s="91">
        <v>246</v>
      </c>
      <c r="X63" s="95">
        <v>6.7066521264994544E-2</v>
      </c>
      <c r="Y63" s="230">
        <v>11764.4</v>
      </c>
      <c r="Z63" s="91">
        <v>2931</v>
      </c>
      <c r="AA63" s="91">
        <v>2805</v>
      </c>
      <c r="AB63" s="91">
        <v>2805</v>
      </c>
      <c r="AC63" s="91">
        <v>2608</v>
      </c>
      <c r="AD63" s="91">
        <v>126</v>
      </c>
      <c r="AE63" s="91">
        <v>197</v>
      </c>
      <c r="AF63" s="20">
        <v>4.4919786096256686E-2</v>
      </c>
      <c r="AG63" s="95">
        <v>7.5536809815950914E-2</v>
      </c>
      <c r="AH63" s="222">
        <v>2655</v>
      </c>
      <c r="AI63" s="16">
        <v>1</v>
      </c>
      <c r="AJ63" s="16">
        <v>2615</v>
      </c>
      <c r="AK63" s="91">
        <v>2615</v>
      </c>
      <c r="AL63" s="91">
        <v>2423</v>
      </c>
      <c r="AM63" s="180">
        <v>40</v>
      </c>
      <c r="AN63" s="91">
        <v>192</v>
      </c>
      <c r="AO63" s="20">
        <v>1.5296367112810707E-2</v>
      </c>
      <c r="AP63" s="95">
        <v>7.9240610813041679E-2</v>
      </c>
      <c r="AQ63" s="90">
        <v>80.454545454545453</v>
      </c>
      <c r="AR63" s="221">
        <v>79.242424242424249</v>
      </c>
      <c r="AS63" s="91">
        <v>1270</v>
      </c>
      <c r="AT63" s="91">
        <v>665</v>
      </c>
      <c r="AU63" s="91">
        <v>70</v>
      </c>
      <c r="AV63" s="91">
        <v>735</v>
      </c>
      <c r="AW63" s="95">
        <v>0.57874015748031493</v>
      </c>
      <c r="AX63" s="90">
        <v>0.68815714325840061</v>
      </c>
      <c r="AY63" s="91">
        <v>245</v>
      </c>
      <c r="AZ63" s="20">
        <v>0.19291338582677164</v>
      </c>
      <c r="BA63" s="90">
        <v>1.9685039370078738</v>
      </c>
      <c r="BB63" s="91">
        <v>235</v>
      </c>
      <c r="BC63" s="91">
        <v>0</v>
      </c>
      <c r="BD63" s="91">
        <v>235</v>
      </c>
      <c r="BE63" s="20">
        <v>0.18503937007874016</v>
      </c>
      <c r="BF63" s="90">
        <v>3.6013890634242927</v>
      </c>
      <c r="BG63" s="91">
        <v>50</v>
      </c>
      <c r="BH63" s="91" t="s">
        <v>95</v>
      </c>
      <c r="BI63" s="19" t="s">
        <v>95</v>
      </c>
      <c r="BJ63" s="19" t="s">
        <v>95</v>
      </c>
      <c r="BK63" s="19"/>
    </row>
    <row r="64" spans="1:63" ht="12.75" customHeight="1">
      <c r="A64" s="19"/>
      <c r="B64" s="19" t="s">
        <v>451</v>
      </c>
      <c r="C64" s="90">
        <v>5370039</v>
      </c>
      <c r="D64" s="227" t="s">
        <v>100</v>
      </c>
      <c r="E64" s="90"/>
      <c r="F64" s="90"/>
      <c r="G64" s="91"/>
      <c r="H64" s="91"/>
      <c r="I64" s="91"/>
      <c r="J64" s="93">
        <v>0.35</v>
      </c>
      <c r="K64" s="91">
        <v>35</v>
      </c>
      <c r="L64" s="93">
        <v>0.35</v>
      </c>
      <c r="M64" s="91">
        <v>35</v>
      </c>
      <c r="N64" s="19">
        <v>5533</v>
      </c>
      <c r="O64" s="19">
        <v>1</v>
      </c>
      <c r="P64" s="222">
        <v>5127</v>
      </c>
      <c r="Q64" s="91">
        <v>5127</v>
      </c>
      <c r="R64" s="91">
        <v>4982</v>
      </c>
      <c r="S64" s="91">
        <v>5140</v>
      </c>
      <c r="T64" s="91">
        <v>406</v>
      </c>
      <c r="U64" s="20">
        <v>7.9188609323190953E-2</v>
      </c>
      <c r="V64" s="221">
        <v>15986.7</v>
      </c>
      <c r="W64" s="91">
        <v>-13</v>
      </c>
      <c r="X64" s="95">
        <v>-2.529182879377432E-3</v>
      </c>
      <c r="Y64" s="230">
        <v>14796.5</v>
      </c>
      <c r="Z64" s="91">
        <v>3309</v>
      </c>
      <c r="AA64" s="91">
        <v>3305</v>
      </c>
      <c r="AB64" s="91">
        <v>3305</v>
      </c>
      <c r="AC64" s="91">
        <v>3278</v>
      </c>
      <c r="AD64" s="91">
        <v>4</v>
      </c>
      <c r="AE64" s="91">
        <v>27</v>
      </c>
      <c r="AF64" s="20">
        <v>1.210287443267776E-3</v>
      </c>
      <c r="AG64" s="95">
        <v>8.2367297132397797E-3</v>
      </c>
      <c r="AH64" s="222">
        <v>3123</v>
      </c>
      <c r="AI64" s="16">
        <v>1</v>
      </c>
      <c r="AJ64" s="16">
        <v>3044</v>
      </c>
      <c r="AK64" s="91">
        <v>3044</v>
      </c>
      <c r="AL64" s="91">
        <v>3041</v>
      </c>
      <c r="AM64" s="180">
        <v>79</v>
      </c>
      <c r="AN64" s="91">
        <v>3</v>
      </c>
      <c r="AO64" s="20">
        <v>2.59526938239159E-2</v>
      </c>
      <c r="AP64" s="95">
        <v>9.8651759289707336E-4</v>
      </c>
      <c r="AQ64" s="90">
        <v>89.228571428571428</v>
      </c>
      <c r="AR64" s="221">
        <v>86.971428571428575</v>
      </c>
      <c r="AS64" s="91">
        <v>2075</v>
      </c>
      <c r="AT64" s="91">
        <v>1185</v>
      </c>
      <c r="AU64" s="91">
        <v>150</v>
      </c>
      <c r="AV64" s="91">
        <v>1335</v>
      </c>
      <c r="AW64" s="95">
        <v>0.6433734939759036</v>
      </c>
      <c r="AX64" s="90">
        <v>0.76501009985244184</v>
      </c>
      <c r="AY64" s="91">
        <v>435</v>
      </c>
      <c r="AZ64" s="20">
        <v>0.20963855421686747</v>
      </c>
      <c r="BA64" s="90">
        <v>2.1391689205802802</v>
      </c>
      <c r="BB64" s="91">
        <v>240</v>
      </c>
      <c r="BC64" s="91">
        <v>30</v>
      </c>
      <c r="BD64" s="91">
        <v>270</v>
      </c>
      <c r="BE64" s="20">
        <v>0.13012048192771083</v>
      </c>
      <c r="BF64" s="90">
        <v>2.532512299099082</v>
      </c>
      <c r="BG64" s="91">
        <v>35</v>
      </c>
      <c r="BH64" s="91" t="s">
        <v>95</v>
      </c>
      <c r="BI64" s="19" t="s">
        <v>95</v>
      </c>
      <c r="BJ64" s="19" t="s">
        <v>95</v>
      </c>
      <c r="BK64" s="19"/>
    </row>
    <row r="65" spans="1:63" ht="12.75" customHeight="1">
      <c r="A65" s="295"/>
      <c r="B65" s="295" t="s">
        <v>452</v>
      </c>
      <c r="C65" s="296">
        <v>5370040</v>
      </c>
      <c r="D65" s="297" t="s">
        <v>101</v>
      </c>
      <c r="E65" s="296"/>
      <c r="F65" s="296"/>
      <c r="G65" s="298"/>
      <c r="H65" s="298"/>
      <c r="I65" s="298"/>
      <c r="J65" s="299">
        <v>0.34</v>
      </c>
      <c r="K65" s="298">
        <v>34</v>
      </c>
      <c r="L65" s="299">
        <v>0.34</v>
      </c>
      <c r="M65" s="298">
        <v>34</v>
      </c>
      <c r="N65" s="295">
        <v>2006</v>
      </c>
      <c r="O65" s="295">
        <v>1</v>
      </c>
      <c r="P65" s="300">
        <v>1984</v>
      </c>
      <c r="Q65" s="298">
        <v>1984</v>
      </c>
      <c r="R65" s="298">
        <v>1985</v>
      </c>
      <c r="S65" s="298">
        <v>2037</v>
      </c>
      <c r="T65" s="298">
        <v>22</v>
      </c>
      <c r="U65" s="301">
        <v>1.1088709677419355E-2</v>
      </c>
      <c r="V65" s="302">
        <v>5893.1</v>
      </c>
      <c r="W65" s="298">
        <v>-53</v>
      </c>
      <c r="X65" s="303">
        <v>-2.6018654884634267E-2</v>
      </c>
      <c r="Y65" s="304">
        <v>5808</v>
      </c>
      <c r="Z65" s="298">
        <v>1088</v>
      </c>
      <c r="AA65" s="298">
        <v>1107</v>
      </c>
      <c r="AB65" s="298">
        <v>1107</v>
      </c>
      <c r="AC65" s="298">
        <v>1135</v>
      </c>
      <c r="AD65" s="298">
        <v>-19</v>
      </c>
      <c r="AE65" s="298">
        <v>-28</v>
      </c>
      <c r="AF65" s="301">
        <v>-1.7163504968383016E-2</v>
      </c>
      <c r="AG65" s="303">
        <v>-2.4669603524229075E-2</v>
      </c>
      <c r="AH65" s="300">
        <v>1025</v>
      </c>
      <c r="AI65" s="305">
        <v>1</v>
      </c>
      <c r="AJ65" s="305">
        <v>1055</v>
      </c>
      <c r="AK65" s="298">
        <v>1055</v>
      </c>
      <c r="AL65" s="298">
        <v>1071</v>
      </c>
      <c r="AM65" s="306">
        <v>-30</v>
      </c>
      <c r="AN65" s="298">
        <v>-16</v>
      </c>
      <c r="AO65" s="301">
        <v>-2.843601895734597E-2</v>
      </c>
      <c r="AP65" s="303">
        <v>-1.4939309056956116E-2</v>
      </c>
      <c r="AQ65" s="296">
        <v>30.147058823529413</v>
      </c>
      <c r="AR65" s="302">
        <v>31.029411764705884</v>
      </c>
      <c r="AS65" s="298">
        <v>600</v>
      </c>
      <c r="AT65" s="298">
        <v>420</v>
      </c>
      <c r="AU65" s="298">
        <v>40</v>
      </c>
      <c r="AV65" s="298">
        <v>460</v>
      </c>
      <c r="AW65" s="303">
        <v>0.76666666666666672</v>
      </c>
      <c r="AX65" s="296">
        <v>0.91161315893777262</v>
      </c>
      <c r="AY65" s="298">
        <v>70</v>
      </c>
      <c r="AZ65" s="301">
        <v>0.11666666666666667</v>
      </c>
      <c r="BA65" s="296">
        <v>1.1904761904761905</v>
      </c>
      <c r="BB65" s="298">
        <v>50</v>
      </c>
      <c r="BC65" s="298">
        <v>0</v>
      </c>
      <c r="BD65" s="298">
        <v>50</v>
      </c>
      <c r="BE65" s="301">
        <v>8.3333333333333329E-2</v>
      </c>
      <c r="BF65" s="296">
        <v>1.6219021668612947</v>
      </c>
      <c r="BG65" s="298">
        <v>20</v>
      </c>
      <c r="BH65" s="19" t="s">
        <v>95</v>
      </c>
      <c r="BI65" s="19" t="s">
        <v>95</v>
      </c>
      <c r="BJ65" s="19" t="s">
        <v>95</v>
      </c>
      <c r="BK65" s="19" t="s">
        <v>623</v>
      </c>
    </row>
    <row r="66" spans="1:63" ht="12.75" customHeight="1">
      <c r="A66" s="19"/>
      <c r="B66" s="19" t="s">
        <v>453</v>
      </c>
      <c r="C66" s="90">
        <v>5370041</v>
      </c>
      <c r="D66" s="227" t="s">
        <v>102</v>
      </c>
      <c r="E66" s="90"/>
      <c r="F66" s="90"/>
      <c r="G66" s="91"/>
      <c r="H66" s="91"/>
      <c r="I66" s="91"/>
      <c r="J66" s="93">
        <v>0.41</v>
      </c>
      <c r="K66" s="91">
        <v>41</v>
      </c>
      <c r="L66" s="93">
        <v>0.41</v>
      </c>
      <c r="M66" s="91">
        <v>41</v>
      </c>
      <c r="N66" s="19">
        <v>2327</v>
      </c>
      <c r="O66" s="19">
        <v>1</v>
      </c>
      <c r="P66" s="222">
        <v>2168</v>
      </c>
      <c r="Q66" s="91">
        <v>2168</v>
      </c>
      <c r="R66" s="91">
        <v>2001</v>
      </c>
      <c r="S66" s="91">
        <v>2134</v>
      </c>
      <c r="T66" s="91">
        <v>159</v>
      </c>
      <c r="U66" s="20">
        <v>7.3339483394833954E-2</v>
      </c>
      <c r="V66" s="221">
        <v>5681.2</v>
      </c>
      <c r="W66" s="91">
        <v>34</v>
      </c>
      <c r="X66" s="95">
        <v>1.5932521087160263E-2</v>
      </c>
      <c r="Y66" s="230">
        <v>5303.3</v>
      </c>
      <c r="Z66" s="91">
        <v>1363</v>
      </c>
      <c r="AA66" s="91">
        <v>1252</v>
      </c>
      <c r="AB66" s="91">
        <v>1252</v>
      </c>
      <c r="AC66" s="91">
        <v>1225</v>
      </c>
      <c r="AD66" s="91">
        <v>111</v>
      </c>
      <c r="AE66" s="91">
        <v>27</v>
      </c>
      <c r="AF66" s="20">
        <v>8.865814696485623E-2</v>
      </c>
      <c r="AG66" s="95">
        <v>2.2040816326530613E-2</v>
      </c>
      <c r="AH66" s="222">
        <v>1224</v>
      </c>
      <c r="AI66" s="16">
        <v>1</v>
      </c>
      <c r="AJ66" s="16">
        <v>1079</v>
      </c>
      <c r="AK66" s="91">
        <v>1079</v>
      </c>
      <c r="AL66" s="91">
        <v>1048</v>
      </c>
      <c r="AM66" s="180">
        <v>145</v>
      </c>
      <c r="AN66" s="91">
        <v>31</v>
      </c>
      <c r="AO66" s="20">
        <v>0.13438368860055608</v>
      </c>
      <c r="AP66" s="95">
        <v>2.9580152671755726E-2</v>
      </c>
      <c r="AQ66" s="90">
        <v>29.853658536585368</v>
      </c>
      <c r="AR66" s="221">
        <v>26.317073170731707</v>
      </c>
      <c r="AS66" s="91">
        <v>785</v>
      </c>
      <c r="AT66" s="91">
        <v>395</v>
      </c>
      <c r="AU66" s="91">
        <v>70</v>
      </c>
      <c r="AV66" s="91">
        <v>465</v>
      </c>
      <c r="AW66" s="95">
        <v>0.59235668789808915</v>
      </c>
      <c r="AX66" s="90">
        <v>0.70434802366003468</v>
      </c>
      <c r="AY66" s="91">
        <v>140</v>
      </c>
      <c r="AZ66" s="20">
        <v>0.17834394904458598</v>
      </c>
      <c r="BA66" s="90">
        <v>1.8198362147406733</v>
      </c>
      <c r="BB66" s="91">
        <v>125</v>
      </c>
      <c r="BC66" s="91">
        <v>30</v>
      </c>
      <c r="BD66" s="91">
        <v>155</v>
      </c>
      <c r="BE66" s="20">
        <v>0.19745222929936307</v>
      </c>
      <c r="BF66" s="90">
        <v>3.8429783826267627</v>
      </c>
      <c r="BG66" s="91">
        <v>25</v>
      </c>
      <c r="BH66" s="91" t="s">
        <v>95</v>
      </c>
      <c r="BI66" s="19" t="s">
        <v>95</v>
      </c>
      <c r="BJ66" s="19" t="s">
        <v>95</v>
      </c>
      <c r="BK66" s="19"/>
    </row>
    <row r="67" spans="1:63" ht="12.75" customHeight="1">
      <c r="A67" s="19"/>
      <c r="B67" s="19" t="s">
        <v>454</v>
      </c>
      <c r="C67" s="90">
        <v>5370042</v>
      </c>
      <c r="D67" s="227" t="s">
        <v>103</v>
      </c>
      <c r="E67" s="90"/>
      <c r="F67" s="90"/>
      <c r="G67" s="91"/>
      <c r="H67" s="91"/>
      <c r="I67" s="91"/>
      <c r="J67" s="93">
        <v>1.52</v>
      </c>
      <c r="K67" s="91">
        <v>152</v>
      </c>
      <c r="L67" s="93">
        <v>1.51</v>
      </c>
      <c r="M67" s="91">
        <v>151</v>
      </c>
      <c r="N67" s="19">
        <v>2853</v>
      </c>
      <c r="O67" s="19">
        <v>1</v>
      </c>
      <c r="P67" s="222">
        <v>2688</v>
      </c>
      <c r="Q67" s="91">
        <v>2688</v>
      </c>
      <c r="R67" s="91">
        <v>2685</v>
      </c>
      <c r="S67" s="91">
        <v>2730</v>
      </c>
      <c r="T67" s="91">
        <v>165</v>
      </c>
      <c r="U67" s="20">
        <v>6.1383928571428568E-2</v>
      </c>
      <c r="V67" s="221">
        <v>1879.9</v>
      </c>
      <c r="W67" s="91">
        <v>-42</v>
      </c>
      <c r="X67" s="95">
        <v>-1.5384615384615385E-2</v>
      </c>
      <c r="Y67" s="230">
        <v>1785</v>
      </c>
      <c r="Z67" s="91">
        <v>1439</v>
      </c>
      <c r="AA67" s="91">
        <v>1312</v>
      </c>
      <c r="AB67" s="91">
        <v>1312</v>
      </c>
      <c r="AC67" s="91">
        <v>1299</v>
      </c>
      <c r="AD67" s="91">
        <v>127</v>
      </c>
      <c r="AE67" s="91">
        <v>13</v>
      </c>
      <c r="AF67" s="20">
        <v>9.6798780487804881E-2</v>
      </c>
      <c r="AG67" s="95">
        <v>1.0007698229407237E-2</v>
      </c>
      <c r="AH67" s="222">
        <v>1307</v>
      </c>
      <c r="AI67" s="16">
        <v>1</v>
      </c>
      <c r="AJ67" s="16">
        <v>1226</v>
      </c>
      <c r="AK67" s="91">
        <v>1226</v>
      </c>
      <c r="AL67" s="91">
        <v>1227</v>
      </c>
      <c r="AM67" s="180">
        <v>81</v>
      </c>
      <c r="AN67" s="91">
        <v>-1</v>
      </c>
      <c r="AO67" s="20">
        <v>6.6068515497553021E-2</v>
      </c>
      <c r="AP67" s="95">
        <v>-8.1499592502037486E-4</v>
      </c>
      <c r="AQ67" s="90">
        <v>8.598684210526315</v>
      </c>
      <c r="AR67" s="221">
        <v>8.1192052980132452</v>
      </c>
      <c r="AS67" s="91">
        <v>790</v>
      </c>
      <c r="AT67" s="91">
        <v>525</v>
      </c>
      <c r="AU67" s="91">
        <v>55</v>
      </c>
      <c r="AV67" s="91">
        <v>580</v>
      </c>
      <c r="AW67" s="95">
        <v>0.73417721518987344</v>
      </c>
      <c r="AX67" s="90">
        <v>0.87298123090353563</v>
      </c>
      <c r="AY67" s="91">
        <v>65</v>
      </c>
      <c r="AZ67" s="20">
        <v>8.2278481012658222E-2</v>
      </c>
      <c r="BA67" s="90">
        <v>0.83957633686385935</v>
      </c>
      <c r="BB67" s="91">
        <v>100</v>
      </c>
      <c r="BC67" s="91">
        <v>25</v>
      </c>
      <c r="BD67" s="91">
        <v>125</v>
      </c>
      <c r="BE67" s="20">
        <v>0.15822784810126583</v>
      </c>
      <c r="BF67" s="90">
        <v>3.0795610763189143</v>
      </c>
      <c r="BG67" s="91">
        <v>20</v>
      </c>
      <c r="BH67" s="91" t="s">
        <v>95</v>
      </c>
      <c r="BI67" s="19" t="s">
        <v>95</v>
      </c>
      <c r="BJ67" s="19" t="s">
        <v>95</v>
      </c>
      <c r="BK67" s="19"/>
    </row>
    <row r="68" spans="1:63" ht="12.75" customHeight="1">
      <c r="A68" s="19"/>
      <c r="B68" s="19" t="s">
        <v>455</v>
      </c>
      <c r="C68" s="90">
        <v>5370043</v>
      </c>
      <c r="D68" s="227" t="s">
        <v>104</v>
      </c>
      <c r="E68" s="90"/>
      <c r="F68" s="19"/>
      <c r="G68" s="91"/>
      <c r="H68" s="91"/>
      <c r="I68" s="91"/>
      <c r="J68" s="93">
        <v>1.88</v>
      </c>
      <c r="K68" s="91">
        <v>188</v>
      </c>
      <c r="L68" s="93">
        <v>1.88</v>
      </c>
      <c r="M68" s="91">
        <v>188</v>
      </c>
      <c r="N68" s="19">
        <v>4305</v>
      </c>
      <c r="O68" s="19">
        <v>1</v>
      </c>
      <c r="P68" s="222">
        <v>3587</v>
      </c>
      <c r="Q68" s="91">
        <v>3587</v>
      </c>
      <c r="R68" s="91">
        <v>3977</v>
      </c>
      <c r="S68" s="91">
        <v>3633</v>
      </c>
      <c r="T68" s="91">
        <v>718</v>
      </c>
      <c r="U68" s="20">
        <v>0.2001672706997491</v>
      </c>
      <c r="V68" s="221">
        <v>2290.6</v>
      </c>
      <c r="W68" s="91">
        <v>-46</v>
      </c>
      <c r="X68" s="95">
        <v>-1.2661712083677402E-2</v>
      </c>
      <c r="Y68" s="230">
        <v>1908.3</v>
      </c>
      <c r="Z68" s="91">
        <v>2523</v>
      </c>
      <c r="AA68" s="91">
        <v>2413</v>
      </c>
      <c r="AB68" s="91">
        <v>2413</v>
      </c>
      <c r="AC68" s="91">
        <v>2374</v>
      </c>
      <c r="AD68" s="91">
        <v>110</v>
      </c>
      <c r="AE68" s="91">
        <v>39</v>
      </c>
      <c r="AF68" s="20">
        <v>4.5586406962287607E-2</v>
      </c>
      <c r="AG68" s="95">
        <v>1.6427969671440605E-2</v>
      </c>
      <c r="AH68" s="222">
        <v>1869</v>
      </c>
      <c r="AI68" s="16">
        <v>1</v>
      </c>
      <c r="AJ68" s="16">
        <v>1493</v>
      </c>
      <c r="AK68" s="91">
        <v>1493</v>
      </c>
      <c r="AL68" s="91">
        <v>1595</v>
      </c>
      <c r="AM68" s="180">
        <v>376</v>
      </c>
      <c r="AN68" s="91">
        <v>-102</v>
      </c>
      <c r="AO68" s="20">
        <v>0.25184192900200936</v>
      </c>
      <c r="AP68" s="95">
        <v>-6.3949843260188086E-2</v>
      </c>
      <c r="AQ68" s="90">
        <v>9.9414893617021285</v>
      </c>
      <c r="AR68" s="221">
        <v>7.9414893617021276</v>
      </c>
      <c r="AS68" s="91">
        <v>1320</v>
      </c>
      <c r="AT68" s="91">
        <v>760</v>
      </c>
      <c r="AU68" s="91">
        <v>130</v>
      </c>
      <c r="AV68" s="91">
        <v>890</v>
      </c>
      <c r="AW68" s="95">
        <v>0.6742424242424242</v>
      </c>
      <c r="AX68" s="90">
        <v>0.80171512989586713</v>
      </c>
      <c r="AY68" s="91">
        <v>230</v>
      </c>
      <c r="AZ68" s="20">
        <v>0.17424242424242425</v>
      </c>
      <c r="BA68" s="90">
        <v>1.7779839208410637</v>
      </c>
      <c r="BB68" s="91">
        <v>150</v>
      </c>
      <c r="BC68" s="91">
        <v>35</v>
      </c>
      <c r="BD68" s="91">
        <v>185</v>
      </c>
      <c r="BE68" s="20">
        <v>0.14015151515151514</v>
      </c>
      <c r="BF68" s="90">
        <v>2.7277445533576321</v>
      </c>
      <c r="BG68" s="91">
        <v>20</v>
      </c>
      <c r="BH68" s="91" t="s">
        <v>95</v>
      </c>
      <c r="BI68" s="19" t="s">
        <v>95</v>
      </c>
      <c r="BJ68" s="19" t="s">
        <v>95</v>
      </c>
      <c r="BK68" s="19"/>
    </row>
    <row r="69" spans="1:63" ht="12.75" customHeight="1">
      <c r="A69" s="321"/>
      <c r="B69" s="12" t="s">
        <v>456</v>
      </c>
      <c r="C69" s="75">
        <v>5370044</v>
      </c>
      <c r="D69" s="322" t="s">
        <v>105</v>
      </c>
      <c r="E69" s="323"/>
      <c r="F69" s="321"/>
      <c r="G69" s="324"/>
      <c r="H69" s="324"/>
      <c r="I69" s="324"/>
      <c r="J69" s="325">
        <v>1.17</v>
      </c>
      <c r="K69" s="324">
        <v>117</v>
      </c>
      <c r="L69" s="325">
        <v>1.1599999999999999</v>
      </c>
      <c r="M69" s="324">
        <v>115.99999999999999</v>
      </c>
      <c r="N69" s="12">
        <v>3917</v>
      </c>
      <c r="O69" s="321">
        <v>1</v>
      </c>
      <c r="P69" s="214">
        <v>4486</v>
      </c>
      <c r="Q69" s="76">
        <v>4486</v>
      </c>
      <c r="R69" s="324">
        <v>4369</v>
      </c>
      <c r="S69" s="324">
        <v>4585</v>
      </c>
      <c r="T69" s="76">
        <v>-569</v>
      </c>
      <c r="U69" s="13">
        <v>-0.12683905483727151</v>
      </c>
      <c r="V69" s="326">
        <v>3342.7</v>
      </c>
      <c r="W69" s="324">
        <v>-99</v>
      </c>
      <c r="X69" s="327">
        <v>-2.1592148309705562E-2</v>
      </c>
      <c r="Y69" s="328">
        <v>3861.2</v>
      </c>
      <c r="Z69" s="76">
        <v>2211</v>
      </c>
      <c r="AA69" s="76">
        <v>2633</v>
      </c>
      <c r="AB69" s="76">
        <v>2633</v>
      </c>
      <c r="AC69" s="324">
        <v>2630</v>
      </c>
      <c r="AD69" s="76">
        <v>-422</v>
      </c>
      <c r="AE69" s="324">
        <v>3</v>
      </c>
      <c r="AF69" s="13">
        <v>-0.1602734523357387</v>
      </c>
      <c r="AG69" s="327">
        <v>1.1406844106463879E-3</v>
      </c>
      <c r="AH69" s="214">
        <v>2029</v>
      </c>
      <c r="AI69" s="329">
        <v>1</v>
      </c>
      <c r="AJ69" s="216">
        <v>2366</v>
      </c>
      <c r="AK69" s="324">
        <v>2366</v>
      </c>
      <c r="AL69" s="324">
        <v>2328</v>
      </c>
      <c r="AM69" s="179">
        <v>-337</v>
      </c>
      <c r="AN69" s="324">
        <v>38</v>
      </c>
      <c r="AO69" s="13">
        <v>-0.14243448858833474</v>
      </c>
      <c r="AP69" s="80">
        <v>1.6323024054982819E-2</v>
      </c>
      <c r="AQ69" s="75">
        <v>17.341880341880341</v>
      </c>
      <c r="AR69" s="215">
        <v>20.396551724137932</v>
      </c>
      <c r="AS69" s="76">
        <v>1370</v>
      </c>
      <c r="AT69" s="76">
        <v>875</v>
      </c>
      <c r="AU69" s="76">
        <v>100</v>
      </c>
      <c r="AV69" s="76">
        <v>975</v>
      </c>
      <c r="AW69" s="80">
        <v>0.71167883211678828</v>
      </c>
      <c r="AX69" s="75">
        <v>0.84622928908060446</v>
      </c>
      <c r="AY69" s="76">
        <v>220</v>
      </c>
      <c r="AZ69" s="13">
        <v>0.16058394160583941</v>
      </c>
      <c r="BA69" s="75">
        <v>1.6386116490391776</v>
      </c>
      <c r="BB69" s="76">
        <v>130</v>
      </c>
      <c r="BC69" s="76">
        <v>15</v>
      </c>
      <c r="BD69" s="76">
        <v>145</v>
      </c>
      <c r="BE69" s="13">
        <v>0.10583941605839416</v>
      </c>
      <c r="BF69" s="75">
        <v>2.0599341389333232</v>
      </c>
      <c r="BG69" s="76">
        <v>35</v>
      </c>
      <c r="BH69" s="12" t="s">
        <v>56</v>
      </c>
      <c r="BI69" s="12" t="s">
        <v>56</v>
      </c>
      <c r="BJ69" s="12" t="s">
        <v>56</v>
      </c>
      <c r="BK69" s="12" t="s">
        <v>620</v>
      </c>
    </row>
    <row r="70" spans="1:63" ht="12.75" customHeight="1">
      <c r="A70" s="19"/>
      <c r="B70" s="19" t="s">
        <v>457</v>
      </c>
      <c r="C70" s="90">
        <v>5370045</v>
      </c>
      <c r="D70" s="227" t="s">
        <v>106</v>
      </c>
      <c r="E70" s="90"/>
      <c r="F70" s="19"/>
      <c r="G70" s="91"/>
      <c r="H70" s="91"/>
      <c r="I70" s="91"/>
      <c r="J70" s="93">
        <v>3.23</v>
      </c>
      <c r="K70" s="91">
        <v>323</v>
      </c>
      <c r="L70" s="93">
        <v>3.16</v>
      </c>
      <c r="M70" s="91">
        <v>316</v>
      </c>
      <c r="N70" s="19">
        <v>3285</v>
      </c>
      <c r="O70" s="19">
        <v>1</v>
      </c>
      <c r="P70" s="222">
        <v>2936</v>
      </c>
      <c r="Q70" s="91">
        <v>2936</v>
      </c>
      <c r="R70" s="91">
        <v>3014</v>
      </c>
      <c r="S70" s="91">
        <v>3351</v>
      </c>
      <c r="T70" s="91">
        <v>349</v>
      </c>
      <c r="U70" s="20">
        <v>0.11886920980926431</v>
      </c>
      <c r="V70" s="221">
        <v>1015.8</v>
      </c>
      <c r="W70" s="91">
        <v>-415</v>
      </c>
      <c r="X70" s="95">
        <v>-0.12384362876753208</v>
      </c>
      <c r="Y70" s="230">
        <v>930</v>
      </c>
      <c r="Z70" s="91">
        <v>1913</v>
      </c>
      <c r="AA70" s="91">
        <v>1944</v>
      </c>
      <c r="AB70" s="91">
        <v>1944</v>
      </c>
      <c r="AC70" s="91">
        <v>1759</v>
      </c>
      <c r="AD70" s="91">
        <v>-31</v>
      </c>
      <c r="AE70" s="91">
        <v>185</v>
      </c>
      <c r="AF70" s="20">
        <v>-1.5946502057613169E-2</v>
      </c>
      <c r="AG70" s="95">
        <v>0.10517339397384878</v>
      </c>
      <c r="AH70" s="222">
        <v>1357</v>
      </c>
      <c r="AI70" s="16">
        <v>1</v>
      </c>
      <c r="AJ70" s="16">
        <v>1157</v>
      </c>
      <c r="AK70" s="91">
        <v>1157</v>
      </c>
      <c r="AL70" s="91">
        <v>1304</v>
      </c>
      <c r="AM70" s="180">
        <v>200</v>
      </c>
      <c r="AN70" s="91">
        <v>-147</v>
      </c>
      <c r="AO70" s="20">
        <v>0.17286084701815038</v>
      </c>
      <c r="AP70" s="95">
        <v>-0.11273006134969325</v>
      </c>
      <c r="AQ70" s="90">
        <v>4.2012383900928789</v>
      </c>
      <c r="AR70" s="221">
        <v>3.6613924050632911</v>
      </c>
      <c r="AS70" s="91">
        <v>805</v>
      </c>
      <c r="AT70" s="91">
        <v>430</v>
      </c>
      <c r="AU70" s="91">
        <v>45</v>
      </c>
      <c r="AV70" s="91">
        <v>475</v>
      </c>
      <c r="AW70" s="95">
        <v>0.59006211180124224</v>
      </c>
      <c r="AX70" s="90">
        <v>0.70161963353298729</v>
      </c>
      <c r="AY70" s="91">
        <v>130</v>
      </c>
      <c r="AZ70" s="20">
        <v>0.16149068322981366</v>
      </c>
      <c r="BA70" s="90">
        <v>1.6478641145899353</v>
      </c>
      <c r="BB70" s="91">
        <v>150</v>
      </c>
      <c r="BC70" s="91">
        <v>40</v>
      </c>
      <c r="BD70" s="91">
        <v>190</v>
      </c>
      <c r="BE70" s="20">
        <v>0.2360248447204969</v>
      </c>
      <c r="BF70" s="90">
        <v>4.593710485023295</v>
      </c>
      <c r="BG70" s="91">
        <v>15</v>
      </c>
      <c r="BH70" s="91" t="s">
        <v>95</v>
      </c>
      <c r="BI70" s="19" t="s">
        <v>95</v>
      </c>
      <c r="BJ70" s="19" t="s">
        <v>95</v>
      </c>
      <c r="BK70" s="19"/>
    </row>
    <row r="71" spans="1:63" ht="12.75" customHeight="1">
      <c r="A71" s="19"/>
      <c r="B71" s="19" t="s">
        <v>458</v>
      </c>
      <c r="C71" s="90">
        <v>5370046</v>
      </c>
      <c r="D71" s="227" t="s">
        <v>107</v>
      </c>
      <c r="E71" s="90"/>
      <c r="F71" s="19"/>
      <c r="G71" s="91"/>
      <c r="H71" s="91"/>
      <c r="I71" s="91"/>
      <c r="J71" s="93">
        <v>1.25</v>
      </c>
      <c r="K71" s="91">
        <v>125</v>
      </c>
      <c r="L71" s="93">
        <v>1.22</v>
      </c>
      <c r="M71" s="91">
        <v>122</v>
      </c>
      <c r="N71" s="19">
        <v>3547</v>
      </c>
      <c r="O71" s="19">
        <v>1</v>
      </c>
      <c r="P71" s="222">
        <v>3353</v>
      </c>
      <c r="Q71" s="91">
        <v>3353</v>
      </c>
      <c r="R71" s="91">
        <v>3165</v>
      </c>
      <c r="S71" s="91">
        <v>3212</v>
      </c>
      <c r="T71" s="91">
        <v>194</v>
      </c>
      <c r="U71" s="20">
        <v>5.7858634059051596E-2</v>
      </c>
      <c r="V71" s="221">
        <v>2836.9</v>
      </c>
      <c r="W71" s="91">
        <v>141</v>
      </c>
      <c r="X71" s="95">
        <v>4.3897882938978831E-2</v>
      </c>
      <c r="Y71" s="230">
        <v>2740.7</v>
      </c>
      <c r="Z71" s="91">
        <v>1626</v>
      </c>
      <c r="AA71" s="91">
        <v>1610</v>
      </c>
      <c r="AB71" s="91">
        <v>1610</v>
      </c>
      <c r="AC71" s="91">
        <v>1608</v>
      </c>
      <c r="AD71" s="91">
        <v>16</v>
      </c>
      <c r="AE71" s="91">
        <v>2</v>
      </c>
      <c r="AF71" s="20">
        <v>9.9378881987577643E-3</v>
      </c>
      <c r="AG71" s="95">
        <v>1.2437810945273632E-3</v>
      </c>
      <c r="AH71" s="222">
        <v>1515</v>
      </c>
      <c r="AI71" s="16">
        <v>1</v>
      </c>
      <c r="AJ71" s="16">
        <v>1389</v>
      </c>
      <c r="AK71" s="91">
        <v>1389</v>
      </c>
      <c r="AL71" s="91">
        <v>1444</v>
      </c>
      <c r="AM71" s="180">
        <v>126</v>
      </c>
      <c r="AN71" s="91">
        <v>-55</v>
      </c>
      <c r="AO71" s="20">
        <v>9.0712742980561561E-2</v>
      </c>
      <c r="AP71" s="95">
        <v>-3.8088642659279776E-2</v>
      </c>
      <c r="AQ71" s="90">
        <v>12.12</v>
      </c>
      <c r="AR71" s="221">
        <v>11.385245901639344</v>
      </c>
      <c r="AS71" s="91">
        <v>1000</v>
      </c>
      <c r="AT71" s="91">
        <v>555</v>
      </c>
      <c r="AU71" s="91">
        <v>45</v>
      </c>
      <c r="AV71" s="91">
        <v>600</v>
      </c>
      <c r="AW71" s="95">
        <v>0.6</v>
      </c>
      <c r="AX71" s="90">
        <v>0.71343638525564801</v>
      </c>
      <c r="AY71" s="91">
        <v>190</v>
      </c>
      <c r="AZ71" s="20">
        <v>0.19</v>
      </c>
      <c r="BA71" s="90">
        <v>1.9387755102040816</v>
      </c>
      <c r="BB71" s="91">
        <v>140</v>
      </c>
      <c r="BC71" s="91">
        <v>35</v>
      </c>
      <c r="BD71" s="91">
        <v>175</v>
      </c>
      <c r="BE71" s="20">
        <v>0.17499999999999999</v>
      </c>
      <c r="BF71" s="90">
        <v>3.4059945504087188</v>
      </c>
      <c r="BG71" s="91">
        <v>30</v>
      </c>
      <c r="BH71" s="91" t="s">
        <v>95</v>
      </c>
      <c r="BI71" s="19" t="s">
        <v>95</v>
      </c>
      <c r="BJ71" s="19" t="s">
        <v>95</v>
      </c>
      <c r="BK71" s="19"/>
    </row>
    <row r="72" spans="1:63" ht="12.75" customHeight="1">
      <c r="A72" s="19" t="s">
        <v>627</v>
      </c>
      <c r="B72" s="19" t="s">
        <v>459</v>
      </c>
      <c r="C72" s="90">
        <v>5370047</v>
      </c>
      <c r="D72" s="227" t="s">
        <v>108</v>
      </c>
      <c r="E72" s="90"/>
      <c r="F72" s="90"/>
      <c r="G72" s="91"/>
      <c r="H72" s="91"/>
      <c r="I72" s="91"/>
      <c r="J72" s="93">
        <v>1.23</v>
      </c>
      <c r="K72" s="91">
        <v>123</v>
      </c>
      <c r="L72" s="93">
        <v>1.23</v>
      </c>
      <c r="M72" s="91">
        <v>123</v>
      </c>
      <c r="N72" s="19">
        <v>3131</v>
      </c>
      <c r="O72" s="19">
        <v>1</v>
      </c>
      <c r="P72" s="222">
        <v>3140</v>
      </c>
      <c r="Q72" s="91">
        <v>3140</v>
      </c>
      <c r="R72" s="91">
        <v>2867</v>
      </c>
      <c r="S72" s="91">
        <v>2871</v>
      </c>
      <c r="T72" s="91">
        <v>-9</v>
      </c>
      <c r="U72" s="20">
        <v>-2.8662420382165603E-3</v>
      </c>
      <c r="V72" s="221">
        <v>2538.6999999999998</v>
      </c>
      <c r="W72" s="91">
        <v>269</v>
      </c>
      <c r="X72" s="95">
        <v>9.3695576454197141E-2</v>
      </c>
      <c r="Y72" s="230">
        <v>2546.1999999999998</v>
      </c>
      <c r="Z72" s="91">
        <v>1836</v>
      </c>
      <c r="AA72" s="91">
        <v>1797</v>
      </c>
      <c r="AB72" s="91">
        <v>1797</v>
      </c>
      <c r="AC72" s="91">
        <v>1549</v>
      </c>
      <c r="AD72" s="91">
        <v>39</v>
      </c>
      <c r="AE72" s="91">
        <v>248</v>
      </c>
      <c r="AF72" s="20">
        <v>2.1702838063439065E-2</v>
      </c>
      <c r="AG72" s="95">
        <v>0.16010329244673982</v>
      </c>
      <c r="AH72" s="222">
        <v>1721</v>
      </c>
      <c r="AI72" s="16">
        <v>1</v>
      </c>
      <c r="AJ72" s="16">
        <v>1685</v>
      </c>
      <c r="AK72" s="91">
        <v>1685</v>
      </c>
      <c r="AL72" s="91">
        <v>1466</v>
      </c>
      <c r="AM72" s="180">
        <v>36</v>
      </c>
      <c r="AN72" s="91">
        <v>219</v>
      </c>
      <c r="AO72" s="20">
        <v>2.1364985163204748E-2</v>
      </c>
      <c r="AP72" s="95">
        <v>0.14938608458390176</v>
      </c>
      <c r="AQ72" s="90">
        <v>13.991869918699187</v>
      </c>
      <c r="AR72" s="221">
        <v>13.699186991869919</v>
      </c>
      <c r="AS72" s="91">
        <v>915</v>
      </c>
      <c r="AT72" s="91">
        <v>580</v>
      </c>
      <c r="AU72" s="91">
        <v>80</v>
      </c>
      <c r="AV72" s="91">
        <v>660</v>
      </c>
      <c r="AW72" s="95">
        <v>0.72131147540983609</v>
      </c>
      <c r="AX72" s="90">
        <v>0.85768308609968624</v>
      </c>
      <c r="AY72" s="91">
        <v>115</v>
      </c>
      <c r="AZ72" s="20">
        <v>0.12568306010928962</v>
      </c>
      <c r="BA72" s="90">
        <v>1.2824802051968327</v>
      </c>
      <c r="BB72" s="91">
        <v>110</v>
      </c>
      <c r="BC72" s="91">
        <v>20</v>
      </c>
      <c r="BD72" s="91">
        <v>130</v>
      </c>
      <c r="BE72" s="20">
        <v>0.14207650273224043</v>
      </c>
      <c r="BF72" s="90">
        <v>2.7652102516979453</v>
      </c>
      <c r="BG72" s="91">
        <v>20</v>
      </c>
      <c r="BH72" s="91" t="s">
        <v>95</v>
      </c>
      <c r="BI72" s="19" t="s">
        <v>95</v>
      </c>
      <c r="BJ72" s="19" t="s">
        <v>95</v>
      </c>
      <c r="BK72" s="19"/>
    </row>
    <row r="73" spans="1:63" ht="12.75" customHeight="1">
      <c r="A73" s="19"/>
      <c r="B73" s="19" t="s">
        <v>460</v>
      </c>
      <c r="C73" s="90">
        <v>5370048</v>
      </c>
      <c r="D73" s="227" t="s">
        <v>109</v>
      </c>
      <c r="E73" s="90"/>
      <c r="F73" s="90"/>
      <c r="G73" s="91"/>
      <c r="H73" s="91"/>
      <c r="I73" s="91"/>
      <c r="J73" s="93">
        <v>0.37</v>
      </c>
      <c r="K73" s="91">
        <v>37</v>
      </c>
      <c r="L73" s="93">
        <v>0.37</v>
      </c>
      <c r="M73" s="91">
        <v>37</v>
      </c>
      <c r="N73" s="19">
        <v>1930</v>
      </c>
      <c r="O73" s="19">
        <v>1</v>
      </c>
      <c r="P73" s="222">
        <v>1898</v>
      </c>
      <c r="Q73" s="91">
        <v>1898</v>
      </c>
      <c r="R73" s="91">
        <v>1858</v>
      </c>
      <c r="S73" s="91">
        <v>1761</v>
      </c>
      <c r="T73" s="91">
        <v>32</v>
      </c>
      <c r="U73" s="20">
        <v>1.6859852476290831E-2</v>
      </c>
      <c r="V73" s="221">
        <v>5209.2</v>
      </c>
      <c r="W73" s="91">
        <v>137</v>
      </c>
      <c r="X73" s="95">
        <v>7.7796706416808636E-2</v>
      </c>
      <c r="Y73" s="230">
        <v>5122.8</v>
      </c>
      <c r="Z73" s="91">
        <v>1065</v>
      </c>
      <c r="AA73" s="91">
        <v>1062</v>
      </c>
      <c r="AB73" s="91">
        <v>1062</v>
      </c>
      <c r="AC73" s="91">
        <v>956</v>
      </c>
      <c r="AD73" s="91">
        <v>3</v>
      </c>
      <c r="AE73" s="91">
        <v>106</v>
      </c>
      <c r="AF73" s="20">
        <v>2.8248587570621469E-3</v>
      </c>
      <c r="AG73" s="95">
        <v>0.11087866108786611</v>
      </c>
      <c r="AH73" s="222">
        <v>969</v>
      </c>
      <c r="AI73" s="16">
        <v>1</v>
      </c>
      <c r="AJ73" s="16">
        <v>950</v>
      </c>
      <c r="AK73" s="91">
        <v>950</v>
      </c>
      <c r="AL73" s="91">
        <v>838</v>
      </c>
      <c r="AM73" s="180">
        <v>19</v>
      </c>
      <c r="AN73" s="91">
        <v>112</v>
      </c>
      <c r="AO73" s="20">
        <v>0.02</v>
      </c>
      <c r="AP73" s="95">
        <v>0.13365155131264916</v>
      </c>
      <c r="AQ73" s="90">
        <v>26.189189189189189</v>
      </c>
      <c r="AR73" s="221">
        <v>25.675675675675677</v>
      </c>
      <c r="AS73" s="91">
        <v>570</v>
      </c>
      <c r="AT73" s="91">
        <v>250</v>
      </c>
      <c r="AU73" s="91">
        <v>50</v>
      </c>
      <c r="AV73" s="91">
        <v>300</v>
      </c>
      <c r="AW73" s="95">
        <v>0.52631578947368418</v>
      </c>
      <c r="AX73" s="90">
        <v>0.62582139057512987</v>
      </c>
      <c r="AY73" s="91">
        <v>125</v>
      </c>
      <c r="AZ73" s="20">
        <v>0.21929824561403508</v>
      </c>
      <c r="BA73" s="90">
        <v>2.237737200143215</v>
      </c>
      <c r="BB73" s="91">
        <v>105</v>
      </c>
      <c r="BC73" s="91">
        <v>15</v>
      </c>
      <c r="BD73" s="91">
        <v>120</v>
      </c>
      <c r="BE73" s="20">
        <v>0.21052631578947367</v>
      </c>
      <c r="BF73" s="90">
        <v>4.0974370531232713</v>
      </c>
      <c r="BG73" s="91">
        <v>30</v>
      </c>
      <c r="BH73" s="91" t="s">
        <v>95</v>
      </c>
      <c r="BI73" s="19" t="s">
        <v>95</v>
      </c>
      <c r="BJ73" s="19" t="s">
        <v>95</v>
      </c>
      <c r="BK73" s="19"/>
    </row>
    <row r="74" spans="1:63" ht="12.75" customHeight="1">
      <c r="A74" s="19"/>
      <c r="B74" s="19" t="s">
        <v>461</v>
      </c>
      <c r="C74" s="90">
        <v>5370049</v>
      </c>
      <c r="D74" s="227" t="s">
        <v>110</v>
      </c>
      <c r="E74" s="90"/>
      <c r="F74" s="90"/>
      <c r="G74" s="91"/>
      <c r="H74" s="91"/>
      <c r="I74" s="91"/>
      <c r="J74" s="93">
        <v>0.45</v>
      </c>
      <c r="K74" s="91">
        <v>45</v>
      </c>
      <c r="L74" s="93">
        <v>0.45</v>
      </c>
      <c r="M74" s="91">
        <v>45</v>
      </c>
      <c r="N74" s="19">
        <v>3191</v>
      </c>
      <c r="O74" s="19">
        <v>1</v>
      </c>
      <c r="P74" s="222">
        <v>2422</v>
      </c>
      <c r="Q74" s="91">
        <v>2422</v>
      </c>
      <c r="R74" s="91">
        <v>2473</v>
      </c>
      <c r="S74" s="91">
        <v>2597</v>
      </c>
      <c r="T74" s="91">
        <v>769</v>
      </c>
      <c r="U74" s="20">
        <v>0.31750619322873658</v>
      </c>
      <c r="V74" s="221">
        <v>7161.1</v>
      </c>
      <c r="W74" s="91">
        <v>-175</v>
      </c>
      <c r="X74" s="95">
        <v>-6.7385444743935305E-2</v>
      </c>
      <c r="Y74" s="230">
        <v>5432.9</v>
      </c>
      <c r="Z74" s="91">
        <v>1920</v>
      </c>
      <c r="AA74" s="91">
        <v>1538</v>
      </c>
      <c r="AB74" s="91">
        <v>1538</v>
      </c>
      <c r="AC74" s="91">
        <v>1333</v>
      </c>
      <c r="AD74" s="91">
        <v>382</v>
      </c>
      <c r="AE74" s="91">
        <v>205</v>
      </c>
      <c r="AF74" s="20">
        <v>0.24837451235370611</v>
      </c>
      <c r="AG74" s="95">
        <v>0.15378844711177794</v>
      </c>
      <c r="AH74" s="222">
        <v>1619</v>
      </c>
      <c r="AI74" s="16">
        <v>1</v>
      </c>
      <c r="AJ74" s="16">
        <v>1193</v>
      </c>
      <c r="AK74" s="91">
        <v>1193</v>
      </c>
      <c r="AL74" s="91">
        <v>1105</v>
      </c>
      <c r="AM74" s="180">
        <v>426</v>
      </c>
      <c r="AN74" s="91">
        <v>88</v>
      </c>
      <c r="AO74" s="20">
        <v>0.3570829840737636</v>
      </c>
      <c r="AP74" s="95">
        <v>7.963800904977375E-2</v>
      </c>
      <c r="AQ74" s="90">
        <v>35.977777777777774</v>
      </c>
      <c r="AR74" s="221">
        <v>26.511111111111113</v>
      </c>
      <c r="AS74" s="91">
        <v>965</v>
      </c>
      <c r="AT74" s="91">
        <v>480</v>
      </c>
      <c r="AU74" s="91">
        <v>105</v>
      </c>
      <c r="AV74" s="91">
        <v>585</v>
      </c>
      <c r="AW74" s="95">
        <v>0.60621761658031093</v>
      </c>
      <c r="AX74" s="90">
        <v>0.72082950841891913</v>
      </c>
      <c r="AY74" s="91">
        <v>240</v>
      </c>
      <c r="AZ74" s="20">
        <v>0.24870466321243523</v>
      </c>
      <c r="BA74" s="90">
        <v>2.5378026858411755</v>
      </c>
      <c r="BB74" s="91">
        <v>115</v>
      </c>
      <c r="BC74" s="91">
        <v>25</v>
      </c>
      <c r="BD74" s="91">
        <v>140</v>
      </c>
      <c r="BE74" s="20">
        <v>0.14507772020725387</v>
      </c>
      <c r="BF74" s="90">
        <v>2.8236224252093005</v>
      </c>
      <c r="BG74" s="91">
        <v>10</v>
      </c>
      <c r="BH74" s="91" t="s">
        <v>95</v>
      </c>
      <c r="BI74" s="19" t="s">
        <v>95</v>
      </c>
      <c r="BJ74" s="19" t="s">
        <v>95</v>
      </c>
      <c r="BK74" s="19"/>
    </row>
    <row r="75" spans="1:63" ht="12.75" customHeight="1">
      <c r="A75" s="19"/>
      <c r="B75" s="19" t="s">
        <v>462</v>
      </c>
      <c r="C75" s="90">
        <v>5370050</v>
      </c>
      <c r="D75" s="227" t="s">
        <v>111</v>
      </c>
      <c r="E75" s="90"/>
      <c r="F75" s="90"/>
      <c r="G75" s="91"/>
      <c r="H75" s="91"/>
      <c r="I75" s="91"/>
      <c r="J75" s="93">
        <v>0.55000000000000004</v>
      </c>
      <c r="K75" s="91">
        <v>55.000000000000007</v>
      </c>
      <c r="L75" s="93">
        <v>0.55000000000000004</v>
      </c>
      <c r="M75" s="91">
        <v>55.000000000000007</v>
      </c>
      <c r="N75" s="19">
        <v>4271</v>
      </c>
      <c r="O75" s="19">
        <v>1</v>
      </c>
      <c r="P75" s="222">
        <v>3697</v>
      </c>
      <c r="Q75" s="91">
        <v>3697</v>
      </c>
      <c r="R75" s="91">
        <v>4341</v>
      </c>
      <c r="S75" s="91">
        <v>4442</v>
      </c>
      <c r="T75" s="91">
        <v>574</v>
      </c>
      <c r="U75" s="20">
        <v>0.15526102245063564</v>
      </c>
      <c r="V75" s="221">
        <v>7738.7</v>
      </c>
      <c r="W75" s="91">
        <v>-745</v>
      </c>
      <c r="X75" s="95">
        <v>-0.16771724448446645</v>
      </c>
      <c r="Y75" s="230">
        <v>6701.1</v>
      </c>
      <c r="Z75" s="91">
        <v>2171</v>
      </c>
      <c r="AA75" s="91">
        <v>2097</v>
      </c>
      <c r="AB75" s="91">
        <v>2097</v>
      </c>
      <c r="AC75" s="91">
        <v>2514</v>
      </c>
      <c r="AD75" s="91">
        <v>74</v>
      </c>
      <c r="AE75" s="91">
        <v>-417</v>
      </c>
      <c r="AF75" s="20">
        <v>3.5288507391511681E-2</v>
      </c>
      <c r="AG75" s="95">
        <v>-0.16587112171837709</v>
      </c>
      <c r="AH75" s="222">
        <v>1900</v>
      </c>
      <c r="AI75" s="16">
        <v>1</v>
      </c>
      <c r="AJ75" s="16">
        <v>1761</v>
      </c>
      <c r="AK75" s="91">
        <v>1761</v>
      </c>
      <c r="AL75" s="91">
        <v>2219</v>
      </c>
      <c r="AM75" s="180">
        <v>139</v>
      </c>
      <c r="AN75" s="91">
        <v>-458</v>
      </c>
      <c r="AO75" s="20">
        <v>7.8932424758659858E-2</v>
      </c>
      <c r="AP75" s="95">
        <v>-0.20639927895448401</v>
      </c>
      <c r="AQ75" s="90">
        <v>34.54545454545454</v>
      </c>
      <c r="AR75" s="221">
        <v>32.018181818181816</v>
      </c>
      <c r="AS75" s="91">
        <v>1355</v>
      </c>
      <c r="AT75" s="91">
        <v>770</v>
      </c>
      <c r="AU75" s="91">
        <v>105</v>
      </c>
      <c r="AV75" s="91">
        <v>875</v>
      </c>
      <c r="AW75" s="95">
        <v>0.64575645756457567</v>
      </c>
      <c r="AX75" s="90">
        <v>0.76784358806727193</v>
      </c>
      <c r="AY75" s="91">
        <v>280</v>
      </c>
      <c r="AZ75" s="20">
        <v>0.20664206642066421</v>
      </c>
      <c r="BA75" s="90">
        <v>2.1085925144965736</v>
      </c>
      <c r="BB75" s="91">
        <v>160</v>
      </c>
      <c r="BC75" s="91">
        <v>20</v>
      </c>
      <c r="BD75" s="91">
        <v>180</v>
      </c>
      <c r="BE75" s="20">
        <v>0.13284132841328414</v>
      </c>
      <c r="BF75" s="90">
        <v>2.5854676608268612</v>
      </c>
      <c r="BG75" s="91">
        <v>15</v>
      </c>
      <c r="BH75" s="91" t="s">
        <v>95</v>
      </c>
      <c r="BI75" s="19" t="s">
        <v>95</v>
      </c>
      <c r="BJ75" s="19" t="s">
        <v>95</v>
      </c>
      <c r="BK75" s="19"/>
    </row>
    <row r="76" spans="1:63" ht="12.75" customHeight="1">
      <c r="A76" s="19"/>
      <c r="B76" s="19" t="s">
        <v>463</v>
      </c>
      <c r="C76" s="90">
        <v>5370051</v>
      </c>
      <c r="D76" s="227" t="s">
        <v>112</v>
      </c>
      <c r="E76" s="90"/>
      <c r="F76" s="90"/>
      <c r="G76" s="91"/>
      <c r="H76" s="91"/>
      <c r="I76" s="91"/>
      <c r="J76" s="93">
        <v>0.55000000000000004</v>
      </c>
      <c r="K76" s="91">
        <v>55.000000000000007</v>
      </c>
      <c r="L76" s="93">
        <v>0.55000000000000004</v>
      </c>
      <c r="M76" s="91">
        <v>55.000000000000007</v>
      </c>
      <c r="N76" s="19">
        <v>4225</v>
      </c>
      <c r="O76" s="19">
        <v>1</v>
      </c>
      <c r="P76" s="222">
        <v>4334</v>
      </c>
      <c r="Q76" s="91">
        <v>4334</v>
      </c>
      <c r="R76" s="91">
        <v>4236</v>
      </c>
      <c r="S76" s="91">
        <v>4236</v>
      </c>
      <c r="T76" s="91">
        <v>-109</v>
      </c>
      <c r="U76" s="20">
        <v>-2.5149976926626672E-2</v>
      </c>
      <c r="V76" s="221">
        <v>7719.7</v>
      </c>
      <c r="W76" s="91">
        <v>98</v>
      </c>
      <c r="X76" s="95">
        <v>2.3135033050047216E-2</v>
      </c>
      <c r="Y76" s="230">
        <v>7917.4</v>
      </c>
      <c r="Z76" s="91">
        <v>2135</v>
      </c>
      <c r="AA76" s="91">
        <v>2220</v>
      </c>
      <c r="AB76" s="91">
        <v>2220</v>
      </c>
      <c r="AC76" s="91">
        <v>2215</v>
      </c>
      <c r="AD76" s="91">
        <v>-85</v>
      </c>
      <c r="AE76" s="91">
        <v>5</v>
      </c>
      <c r="AF76" s="20">
        <v>-3.8288288288288286E-2</v>
      </c>
      <c r="AG76" s="95">
        <v>2.257336343115124E-3</v>
      </c>
      <c r="AH76" s="222">
        <v>1891</v>
      </c>
      <c r="AI76" s="16">
        <v>1</v>
      </c>
      <c r="AJ76" s="16">
        <v>1917</v>
      </c>
      <c r="AK76" s="91">
        <v>1917</v>
      </c>
      <c r="AL76" s="91">
        <v>1915</v>
      </c>
      <c r="AM76" s="180">
        <v>-26</v>
      </c>
      <c r="AN76" s="91">
        <v>2</v>
      </c>
      <c r="AO76" s="20">
        <v>-1.3562858633281168E-2</v>
      </c>
      <c r="AP76" s="95">
        <v>1.0443864229765013E-3</v>
      </c>
      <c r="AQ76" s="90">
        <v>34.381818181818176</v>
      </c>
      <c r="AR76" s="221">
        <v>34.854545454545452</v>
      </c>
      <c r="AS76" s="91">
        <v>1105</v>
      </c>
      <c r="AT76" s="91">
        <v>650</v>
      </c>
      <c r="AU76" s="91">
        <v>120</v>
      </c>
      <c r="AV76" s="91">
        <v>770</v>
      </c>
      <c r="AW76" s="95">
        <v>0.69683257918552033</v>
      </c>
      <c r="AX76" s="90">
        <v>0.82857619403747962</v>
      </c>
      <c r="AY76" s="91">
        <v>170</v>
      </c>
      <c r="AZ76" s="20">
        <v>0.15384615384615385</v>
      </c>
      <c r="BA76" s="90">
        <v>1.5698587127158556</v>
      </c>
      <c r="BB76" s="91">
        <v>105</v>
      </c>
      <c r="BC76" s="91">
        <v>40</v>
      </c>
      <c r="BD76" s="91">
        <v>145</v>
      </c>
      <c r="BE76" s="20">
        <v>0.13122171945701358</v>
      </c>
      <c r="BF76" s="90">
        <v>2.553945493519143</v>
      </c>
      <c r="BG76" s="91">
        <v>25</v>
      </c>
      <c r="BH76" s="91" t="s">
        <v>95</v>
      </c>
      <c r="BI76" s="19" t="s">
        <v>95</v>
      </c>
      <c r="BJ76" s="19" t="s">
        <v>95</v>
      </c>
      <c r="BK76" s="19"/>
    </row>
    <row r="77" spans="1:63" ht="12.75" customHeight="1">
      <c r="A77" s="321"/>
      <c r="B77" s="12" t="s">
        <v>464</v>
      </c>
      <c r="C77" s="75">
        <v>5370052</v>
      </c>
      <c r="D77" s="322" t="s">
        <v>113</v>
      </c>
      <c r="E77" s="323"/>
      <c r="F77" s="323"/>
      <c r="G77" s="324"/>
      <c r="H77" s="324"/>
      <c r="I77" s="324"/>
      <c r="J77" s="325">
        <v>0.53</v>
      </c>
      <c r="K77" s="324">
        <v>53</v>
      </c>
      <c r="L77" s="325">
        <v>0.53</v>
      </c>
      <c r="M77" s="324">
        <v>53</v>
      </c>
      <c r="N77" s="12">
        <v>3881</v>
      </c>
      <c r="O77" s="321">
        <v>1</v>
      </c>
      <c r="P77" s="214">
        <v>3549</v>
      </c>
      <c r="Q77" s="76">
        <v>3549</v>
      </c>
      <c r="R77" s="324">
        <v>3772</v>
      </c>
      <c r="S77" s="324">
        <v>3778</v>
      </c>
      <c r="T77" s="76">
        <v>332</v>
      </c>
      <c r="U77" s="13">
        <v>9.3547478162862782E-2</v>
      </c>
      <c r="V77" s="326">
        <v>7385.3</v>
      </c>
      <c r="W77" s="324">
        <v>-229</v>
      </c>
      <c r="X77" s="327">
        <v>-6.0614081524616198E-2</v>
      </c>
      <c r="Y77" s="328">
        <v>6757.4</v>
      </c>
      <c r="Z77" s="76">
        <v>1944</v>
      </c>
      <c r="AA77" s="76">
        <v>1935</v>
      </c>
      <c r="AB77" s="76">
        <v>1935</v>
      </c>
      <c r="AC77" s="324">
        <v>1920</v>
      </c>
      <c r="AD77" s="76">
        <v>9</v>
      </c>
      <c r="AE77" s="324">
        <v>15</v>
      </c>
      <c r="AF77" s="13">
        <v>4.6511627906976744E-3</v>
      </c>
      <c r="AG77" s="327">
        <v>7.8125E-3</v>
      </c>
      <c r="AH77" s="214">
        <v>1744</v>
      </c>
      <c r="AI77" s="329">
        <v>1</v>
      </c>
      <c r="AJ77" s="216">
        <v>1622</v>
      </c>
      <c r="AK77" s="324">
        <v>1622</v>
      </c>
      <c r="AL77" s="324">
        <v>1720</v>
      </c>
      <c r="AM77" s="179">
        <v>122</v>
      </c>
      <c r="AN77" s="324">
        <v>-98</v>
      </c>
      <c r="AO77" s="13">
        <v>7.52157829839704E-2</v>
      </c>
      <c r="AP77" s="80">
        <v>-5.6976744186046514E-2</v>
      </c>
      <c r="AQ77" s="75">
        <v>32.905660377358494</v>
      </c>
      <c r="AR77" s="215">
        <v>30.60377358490566</v>
      </c>
      <c r="AS77" s="76">
        <v>1365</v>
      </c>
      <c r="AT77" s="76">
        <v>805</v>
      </c>
      <c r="AU77" s="76">
        <v>140</v>
      </c>
      <c r="AV77" s="76">
        <v>945</v>
      </c>
      <c r="AW77" s="80">
        <v>0.69230769230769229</v>
      </c>
      <c r="AX77" s="75">
        <v>0.82319582914113232</v>
      </c>
      <c r="AY77" s="76">
        <v>275</v>
      </c>
      <c r="AZ77" s="13">
        <v>0.20146520146520147</v>
      </c>
      <c r="BA77" s="75">
        <v>2.0557673618898109</v>
      </c>
      <c r="BB77" s="76">
        <v>115</v>
      </c>
      <c r="BC77" s="76">
        <v>20</v>
      </c>
      <c r="BD77" s="76">
        <v>135</v>
      </c>
      <c r="BE77" s="13">
        <v>9.8901098901098897E-2</v>
      </c>
      <c r="BF77" s="75">
        <v>1.9248948793518663</v>
      </c>
      <c r="BG77" s="76">
        <v>15</v>
      </c>
      <c r="BH77" s="12" t="s">
        <v>56</v>
      </c>
      <c r="BI77" s="12" t="s">
        <v>56</v>
      </c>
      <c r="BJ77" s="12" t="s">
        <v>56</v>
      </c>
      <c r="BK77" s="12" t="s">
        <v>620</v>
      </c>
    </row>
    <row r="78" spans="1:63" ht="12.75" customHeight="1">
      <c r="A78" s="12"/>
      <c r="B78" s="12" t="s">
        <v>465</v>
      </c>
      <c r="C78" s="75">
        <v>5370053</v>
      </c>
      <c r="D78" s="228" t="s">
        <v>114</v>
      </c>
      <c r="E78" s="75"/>
      <c r="F78" s="75"/>
      <c r="G78" s="76"/>
      <c r="H78" s="76"/>
      <c r="I78" s="76"/>
      <c r="J78" s="78">
        <v>0.5</v>
      </c>
      <c r="K78" s="76">
        <v>50</v>
      </c>
      <c r="L78" s="78">
        <v>0.5</v>
      </c>
      <c r="M78" s="76">
        <v>50</v>
      </c>
      <c r="N78" s="12">
        <v>3070</v>
      </c>
      <c r="O78" s="12">
        <v>1</v>
      </c>
      <c r="P78" s="214">
        <v>3120</v>
      </c>
      <c r="Q78" s="76">
        <v>3120</v>
      </c>
      <c r="R78" s="76">
        <v>3096</v>
      </c>
      <c r="S78" s="76">
        <v>3263</v>
      </c>
      <c r="T78" s="76">
        <v>-50</v>
      </c>
      <c r="U78" s="13">
        <v>-1.6025641025641024E-2</v>
      </c>
      <c r="V78" s="215">
        <v>6178.3</v>
      </c>
      <c r="W78" s="76">
        <v>-143</v>
      </c>
      <c r="X78" s="80">
        <v>-4.3824701195219126E-2</v>
      </c>
      <c r="Y78" s="231">
        <v>6277.7</v>
      </c>
      <c r="Z78" s="76">
        <v>1465</v>
      </c>
      <c r="AA78" s="76">
        <v>1423</v>
      </c>
      <c r="AB78" s="76">
        <v>1423</v>
      </c>
      <c r="AC78" s="76">
        <v>1421</v>
      </c>
      <c r="AD78" s="76">
        <v>42</v>
      </c>
      <c r="AE78" s="76">
        <v>2</v>
      </c>
      <c r="AF78" s="13">
        <v>2.9515108924806747E-2</v>
      </c>
      <c r="AG78" s="80">
        <v>1.4074595355383533E-3</v>
      </c>
      <c r="AH78" s="214">
        <v>1288</v>
      </c>
      <c r="AI78" s="216">
        <v>1</v>
      </c>
      <c r="AJ78" s="216">
        <v>1301</v>
      </c>
      <c r="AK78" s="76">
        <v>1301</v>
      </c>
      <c r="AL78" s="76">
        <v>1305</v>
      </c>
      <c r="AM78" s="179">
        <v>-13</v>
      </c>
      <c r="AN78" s="76">
        <v>-4</v>
      </c>
      <c r="AO78" s="13">
        <v>-9.9923136049192927E-3</v>
      </c>
      <c r="AP78" s="80">
        <v>-3.0651340996168583E-3</v>
      </c>
      <c r="AQ78" s="75">
        <v>25.76</v>
      </c>
      <c r="AR78" s="215">
        <v>26.02</v>
      </c>
      <c r="AS78" s="76">
        <v>1055</v>
      </c>
      <c r="AT78" s="76">
        <v>720</v>
      </c>
      <c r="AU78" s="76">
        <v>120</v>
      </c>
      <c r="AV78" s="76">
        <v>840</v>
      </c>
      <c r="AW78" s="80">
        <v>0.79620853080568721</v>
      </c>
      <c r="AX78" s="75">
        <v>0.94674022687953296</v>
      </c>
      <c r="AY78" s="76">
        <v>120</v>
      </c>
      <c r="AZ78" s="13">
        <v>0.11374407582938388</v>
      </c>
      <c r="BA78" s="75">
        <v>1.160653834993713</v>
      </c>
      <c r="BB78" s="76">
        <v>55</v>
      </c>
      <c r="BC78" s="76">
        <v>15</v>
      </c>
      <c r="BD78" s="76">
        <v>70</v>
      </c>
      <c r="BE78" s="13">
        <v>6.6350710900473939E-2</v>
      </c>
      <c r="BF78" s="75">
        <v>1.2913723413871923</v>
      </c>
      <c r="BG78" s="76">
        <v>25</v>
      </c>
      <c r="BH78" s="12" t="s">
        <v>56</v>
      </c>
      <c r="BI78" s="12" t="s">
        <v>56</v>
      </c>
      <c r="BJ78" s="12" t="s">
        <v>56</v>
      </c>
      <c r="BK78" s="12" t="s">
        <v>620</v>
      </c>
    </row>
    <row r="79" spans="1:63" ht="12.75" customHeight="1">
      <c r="A79" s="9" t="s">
        <v>295</v>
      </c>
      <c r="B79" s="9" t="s">
        <v>466</v>
      </c>
      <c r="C79" s="61">
        <v>5370054</v>
      </c>
      <c r="D79" s="175" t="s">
        <v>115</v>
      </c>
      <c r="E79" s="61"/>
      <c r="F79" s="61"/>
      <c r="G79" s="62"/>
      <c r="H79" s="62"/>
      <c r="I79" s="62"/>
      <c r="J79" s="64">
        <v>0.48</v>
      </c>
      <c r="K79" s="62">
        <v>48</v>
      </c>
      <c r="L79" s="64">
        <v>0.48</v>
      </c>
      <c r="M79" s="62">
        <v>48</v>
      </c>
      <c r="N79" s="9">
        <v>2670</v>
      </c>
      <c r="O79" s="9">
        <v>1</v>
      </c>
      <c r="P79" s="181">
        <v>2560</v>
      </c>
      <c r="Q79" s="62">
        <v>2560</v>
      </c>
      <c r="R79" s="62">
        <v>2732</v>
      </c>
      <c r="S79" s="62">
        <v>2743</v>
      </c>
      <c r="T79" s="62">
        <v>110</v>
      </c>
      <c r="U79" s="10">
        <v>4.296875E-2</v>
      </c>
      <c r="V79" s="178">
        <v>5508.6</v>
      </c>
      <c r="W79" s="62">
        <v>-183</v>
      </c>
      <c r="X79" s="66">
        <v>-6.6715275246080938E-2</v>
      </c>
      <c r="Y79" s="176">
        <v>5279.4</v>
      </c>
      <c r="Z79" s="62">
        <v>1273</v>
      </c>
      <c r="AA79" s="62">
        <v>1233</v>
      </c>
      <c r="AB79" s="62">
        <v>1233</v>
      </c>
      <c r="AC79" s="62">
        <v>1227</v>
      </c>
      <c r="AD79" s="62">
        <v>40</v>
      </c>
      <c r="AE79" s="62">
        <v>6</v>
      </c>
      <c r="AF79" s="10">
        <v>3.2441200324412001E-2</v>
      </c>
      <c r="AG79" s="66">
        <v>4.8899755501222494E-3</v>
      </c>
      <c r="AH79" s="181">
        <v>1183</v>
      </c>
      <c r="AI79" s="217">
        <v>1</v>
      </c>
      <c r="AJ79" s="217">
        <v>1153</v>
      </c>
      <c r="AK79" s="62">
        <v>1153</v>
      </c>
      <c r="AL79" s="62">
        <v>1158</v>
      </c>
      <c r="AM79" s="177">
        <v>30</v>
      </c>
      <c r="AN79" s="62">
        <v>-5</v>
      </c>
      <c r="AO79" s="10">
        <v>2.6019080659150044E-2</v>
      </c>
      <c r="AP79" s="66">
        <v>-4.3177892918825561E-3</v>
      </c>
      <c r="AQ79" s="61">
        <v>24.645833333333332</v>
      </c>
      <c r="AR79" s="178">
        <v>24.020833333333332</v>
      </c>
      <c r="AS79" s="62">
        <v>1065</v>
      </c>
      <c r="AT79" s="62">
        <v>750</v>
      </c>
      <c r="AU79" s="62">
        <v>70</v>
      </c>
      <c r="AV79" s="62">
        <v>820</v>
      </c>
      <c r="AW79" s="66">
        <v>0.7699530516431925</v>
      </c>
      <c r="AX79" s="61">
        <v>0.91552086996812432</v>
      </c>
      <c r="AY79" s="62">
        <v>170</v>
      </c>
      <c r="AZ79" s="10">
        <v>0.15962441314553991</v>
      </c>
      <c r="BA79" s="61">
        <v>1.6288205423014275</v>
      </c>
      <c r="BB79" s="62">
        <v>60</v>
      </c>
      <c r="BC79" s="62">
        <v>0</v>
      </c>
      <c r="BD79" s="62">
        <v>60</v>
      </c>
      <c r="BE79" s="10">
        <v>5.6338028169014086E-2</v>
      </c>
      <c r="BF79" s="61">
        <v>1.0964972395681993</v>
      </c>
      <c r="BG79" s="62">
        <v>20</v>
      </c>
      <c r="BH79" s="9" t="s">
        <v>38</v>
      </c>
      <c r="BI79" s="9" t="s">
        <v>38</v>
      </c>
      <c r="BJ79" s="307" t="s">
        <v>56</v>
      </c>
      <c r="BK79" s="307" t="s">
        <v>622</v>
      </c>
    </row>
    <row r="80" spans="1:63" ht="12.75" customHeight="1">
      <c r="A80" s="9"/>
      <c r="B80" s="9" t="s">
        <v>467</v>
      </c>
      <c r="C80" s="61">
        <v>5370055</v>
      </c>
      <c r="D80" s="175" t="s">
        <v>116</v>
      </c>
      <c r="E80" s="61"/>
      <c r="F80" s="9"/>
      <c r="G80" s="62"/>
      <c r="H80" s="62"/>
      <c r="I80" s="62"/>
      <c r="J80" s="64">
        <v>0.54</v>
      </c>
      <c r="K80" s="62">
        <v>54</v>
      </c>
      <c r="L80" s="64">
        <v>0.54</v>
      </c>
      <c r="M80" s="62">
        <v>54</v>
      </c>
      <c r="N80" s="9">
        <v>2989</v>
      </c>
      <c r="O80" s="9">
        <v>1</v>
      </c>
      <c r="P80" s="181">
        <v>2920</v>
      </c>
      <c r="Q80" s="62">
        <v>2920</v>
      </c>
      <c r="R80" s="62">
        <v>2943</v>
      </c>
      <c r="S80" s="62">
        <v>3113</v>
      </c>
      <c r="T80" s="62">
        <v>69</v>
      </c>
      <c r="U80" s="10">
        <v>2.363013698630137E-2</v>
      </c>
      <c r="V80" s="178">
        <v>5538.3</v>
      </c>
      <c r="W80" s="62">
        <v>-193</v>
      </c>
      <c r="X80" s="66">
        <v>-6.1998072598779312E-2</v>
      </c>
      <c r="Y80" s="176">
        <v>5410.4</v>
      </c>
      <c r="Z80" s="62">
        <v>1298</v>
      </c>
      <c r="AA80" s="62">
        <v>1301</v>
      </c>
      <c r="AB80" s="62">
        <v>1301</v>
      </c>
      <c r="AC80" s="62">
        <v>1266</v>
      </c>
      <c r="AD80" s="62">
        <v>-3</v>
      </c>
      <c r="AE80" s="62">
        <v>35</v>
      </c>
      <c r="AF80" s="10">
        <v>-2.3059185242121443E-3</v>
      </c>
      <c r="AG80" s="66">
        <v>2.7646129541864139E-2</v>
      </c>
      <c r="AH80" s="181">
        <v>1261</v>
      </c>
      <c r="AI80" s="217">
        <v>1</v>
      </c>
      <c r="AJ80" s="217">
        <v>1258</v>
      </c>
      <c r="AK80" s="62">
        <v>1258</v>
      </c>
      <c r="AL80" s="62">
        <v>1222</v>
      </c>
      <c r="AM80" s="177">
        <v>3</v>
      </c>
      <c r="AN80" s="62">
        <v>36</v>
      </c>
      <c r="AO80" s="10">
        <v>2.3847376788553257E-3</v>
      </c>
      <c r="AP80" s="66">
        <v>2.9459901800327332E-2</v>
      </c>
      <c r="AQ80" s="61">
        <v>23.351851851851851</v>
      </c>
      <c r="AR80" s="178">
        <v>23.296296296296298</v>
      </c>
      <c r="AS80" s="62">
        <v>1055</v>
      </c>
      <c r="AT80" s="62">
        <v>825</v>
      </c>
      <c r="AU80" s="62">
        <v>80</v>
      </c>
      <c r="AV80" s="62">
        <v>905</v>
      </c>
      <c r="AW80" s="66">
        <v>0.85781990521327012</v>
      </c>
      <c r="AX80" s="61">
        <v>1.0199998872928302</v>
      </c>
      <c r="AY80" s="62">
        <v>65</v>
      </c>
      <c r="AZ80" s="10">
        <v>6.1611374407582936E-2</v>
      </c>
      <c r="BA80" s="61">
        <v>0.62868749395492785</v>
      </c>
      <c r="BB80" s="62">
        <v>60</v>
      </c>
      <c r="BC80" s="62">
        <v>0</v>
      </c>
      <c r="BD80" s="62">
        <v>60</v>
      </c>
      <c r="BE80" s="10">
        <v>5.6872037914691941E-2</v>
      </c>
      <c r="BF80" s="61">
        <v>1.106890578331879</v>
      </c>
      <c r="BG80" s="62">
        <v>30</v>
      </c>
      <c r="BH80" s="62" t="s">
        <v>38</v>
      </c>
      <c r="BI80" s="9" t="s">
        <v>38</v>
      </c>
      <c r="BJ80" s="307" t="s">
        <v>56</v>
      </c>
      <c r="BK80" s="307"/>
    </row>
    <row r="81" spans="1:63" ht="12.75" customHeight="1">
      <c r="A81" s="9"/>
      <c r="B81" s="9" t="s">
        <v>468</v>
      </c>
      <c r="C81" s="61">
        <v>5370056</v>
      </c>
      <c r="D81" s="175" t="s">
        <v>117</v>
      </c>
      <c r="E81" s="61"/>
      <c r="F81" s="9"/>
      <c r="G81" s="62"/>
      <c r="H81" s="62"/>
      <c r="I81" s="62"/>
      <c r="J81" s="64">
        <v>1.1399999999999999</v>
      </c>
      <c r="K81" s="62">
        <v>113.99999999999999</v>
      </c>
      <c r="L81" s="64">
        <v>1.1499999999999999</v>
      </c>
      <c r="M81" s="62">
        <v>114.99999999999999</v>
      </c>
      <c r="N81" s="9">
        <v>3260</v>
      </c>
      <c r="O81" s="9">
        <v>1</v>
      </c>
      <c r="P81" s="181">
        <v>3231</v>
      </c>
      <c r="Q81" s="62">
        <v>3231</v>
      </c>
      <c r="R81" s="62">
        <v>3266</v>
      </c>
      <c r="S81" s="62">
        <v>3292</v>
      </c>
      <c r="T81" s="62">
        <v>29</v>
      </c>
      <c r="U81" s="10">
        <v>8.97554936552151E-3</v>
      </c>
      <c r="V81" s="178">
        <v>2871.5</v>
      </c>
      <c r="W81" s="62">
        <v>-61</v>
      </c>
      <c r="X81" s="66">
        <v>-1.8529769137302553E-2</v>
      </c>
      <c r="Y81" s="176">
        <v>2816.4</v>
      </c>
      <c r="Z81" s="62">
        <v>1446</v>
      </c>
      <c r="AA81" s="62">
        <v>1427</v>
      </c>
      <c r="AB81" s="62">
        <v>1427</v>
      </c>
      <c r="AC81" s="62">
        <v>1413</v>
      </c>
      <c r="AD81" s="62">
        <v>19</v>
      </c>
      <c r="AE81" s="62">
        <v>14</v>
      </c>
      <c r="AF81" s="10">
        <v>1.3314646110721794E-2</v>
      </c>
      <c r="AG81" s="66">
        <v>9.9079971691436661E-3</v>
      </c>
      <c r="AH81" s="181">
        <v>1407</v>
      </c>
      <c r="AI81" s="217">
        <v>1</v>
      </c>
      <c r="AJ81" s="217">
        <v>1401</v>
      </c>
      <c r="AK81" s="62">
        <v>1401</v>
      </c>
      <c r="AL81" s="62">
        <v>1367</v>
      </c>
      <c r="AM81" s="177">
        <v>6</v>
      </c>
      <c r="AN81" s="62">
        <v>34</v>
      </c>
      <c r="AO81" s="10">
        <v>4.2826552462526769E-3</v>
      </c>
      <c r="AP81" s="66">
        <v>2.487198244330651E-2</v>
      </c>
      <c r="AQ81" s="61">
        <v>12.342105263157896</v>
      </c>
      <c r="AR81" s="178">
        <v>12.182608695652176</v>
      </c>
      <c r="AS81" s="62">
        <v>1460</v>
      </c>
      <c r="AT81" s="62">
        <v>1125</v>
      </c>
      <c r="AU81" s="62">
        <v>110</v>
      </c>
      <c r="AV81" s="62">
        <v>1235</v>
      </c>
      <c r="AW81" s="66">
        <v>0.84589041095890416</v>
      </c>
      <c r="AX81" s="61">
        <v>1.005814995194892</v>
      </c>
      <c r="AY81" s="62">
        <v>160</v>
      </c>
      <c r="AZ81" s="10">
        <v>0.1095890410958904</v>
      </c>
      <c r="BA81" s="61">
        <v>1.1182555213866368</v>
      </c>
      <c r="BB81" s="62">
        <v>35</v>
      </c>
      <c r="BC81" s="62">
        <v>10</v>
      </c>
      <c r="BD81" s="62">
        <v>45</v>
      </c>
      <c r="BE81" s="10">
        <v>3.0821917808219176E-2</v>
      </c>
      <c r="BF81" s="61">
        <v>0.599881623359657</v>
      </c>
      <c r="BG81" s="62">
        <v>25</v>
      </c>
      <c r="BH81" s="9" t="s">
        <v>38</v>
      </c>
      <c r="BI81" s="9" t="s">
        <v>38</v>
      </c>
      <c r="BJ81" s="9" t="s">
        <v>38</v>
      </c>
      <c r="BK81" s="9"/>
    </row>
    <row r="82" spans="1:63" ht="12.75" customHeight="1">
      <c r="A82" s="9"/>
      <c r="B82" s="9" t="s">
        <v>469</v>
      </c>
      <c r="C82" s="61">
        <v>5370057</v>
      </c>
      <c r="D82" s="175" t="s">
        <v>118</v>
      </c>
      <c r="E82" s="61"/>
      <c r="F82" s="9"/>
      <c r="G82" s="62"/>
      <c r="H82" s="62"/>
      <c r="I82" s="62"/>
      <c r="J82" s="64">
        <v>0.6</v>
      </c>
      <c r="K82" s="62">
        <v>60</v>
      </c>
      <c r="L82" s="64">
        <v>0.61</v>
      </c>
      <c r="M82" s="62">
        <v>61</v>
      </c>
      <c r="N82" s="9">
        <v>3022</v>
      </c>
      <c r="O82" s="9">
        <v>1</v>
      </c>
      <c r="P82" s="181">
        <v>2997</v>
      </c>
      <c r="Q82" s="62">
        <v>2997</v>
      </c>
      <c r="R82" s="62">
        <v>3070</v>
      </c>
      <c r="S82" s="62">
        <v>3084</v>
      </c>
      <c r="T82" s="62">
        <v>25</v>
      </c>
      <c r="U82" s="10">
        <v>8.3416750083416744E-3</v>
      </c>
      <c r="V82" s="178">
        <v>5064.5</v>
      </c>
      <c r="W82" s="62">
        <v>-87</v>
      </c>
      <c r="X82" s="66">
        <v>-2.821011673151751E-2</v>
      </c>
      <c r="Y82" s="176">
        <v>4916.3</v>
      </c>
      <c r="Z82" s="62">
        <v>1418</v>
      </c>
      <c r="AA82" s="62">
        <v>1418</v>
      </c>
      <c r="AB82" s="62">
        <v>1418</v>
      </c>
      <c r="AC82" s="62">
        <v>1406</v>
      </c>
      <c r="AD82" s="62">
        <v>0</v>
      </c>
      <c r="AE82" s="62">
        <v>12</v>
      </c>
      <c r="AF82" s="10">
        <v>0</v>
      </c>
      <c r="AG82" s="66">
        <v>8.5348506401137988E-3</v>
      </c>
      <c r="AH82" s="181">
        <v>1346</v>
      </c>
      <c r="AI82" s="217">
        <v>1</v>
      </c>
      <c r="AJ82" s="217">
        <v>1334</v>
      </c>
      <c r="AK82" s="62">
        <v>1334</v>
      </c>
      <c r="AL82" s="62">
        <v>1331</v>
      </c>
      <c r="AM82" s="177">
        <v>12</v>
      </c>
      <c r="AN82" s="62">
        <v>3</v>
      </c>
      <c r="AO82" s="10">
        <v>8.9955022488755615E-3</v>
      </c>
      <c r="AP82" s="66">
        <v>2.2539444027047332E-3</v>
      </c>
      <c r="AQ82" s="61">
        <v>22.433333333333334</v>
      </c>
      <c r="AR82" s="178">
        <v>21.868852459016395</v>
      </c>
      <c r="AS82" s="62">
        <v>1205</v>
      </c>
      <c r="AT82" s="62">
        <v>850</v>
      </c>
      <c r="AU82" s="62">
        <v>160</v>
      </c>
      <c r="AV82" s="62">
        <v>1010</v>
      </c>
      <c r="AW82" s="66">
        <v>0.83817427385892118</v>
      </c>
      <c r="AX82" s="61">
        <v>0.99664004026031061</v>
      </c>
      <c r="AY82" s="62">
        <v>115</v>
      </c>
      <c r="AZ82" s="10">
        <v>9.5435684647302899E-2</v>
      </c>
      <c r="BA82" s="61">
        <v>0.97383351680921326</v>
      </c>
      <c r="BB82" s="62">
        <v>45</v>
      </c>
      <c r="BC82" s="62">
        <v>0</v>
      </c>
      <c r="BD82" s="62">
        <v>45</v>
      </c>
      <c r="BE82" s="10">
        <v>3.7344398340248962E-2</v>
      </c>
      <c r="BF82" s="61">
        <v>0.72682752705817366</v>
      </c>
      <c r="BG82" s="62">
        <v>25</v>
      </c>
      <c r="BH82" s="62" t="s">
        <v>38</v>
      </c>
      <c r="BI82" s="9" t="s">
        <v>56</v>
      </c>
      <c r="BJ82" s="9" t="s">
        <v>56</v>
      </c>
      <c r="BK82" s="9"/>
    </row>
    <row r="83" spans="1:63" ht="12.75" customHeight="1">
      <c r="A83" s="19"/>
      <c r="B83" s="19" t="s">
        <v>470</v>
      </c>
      <c r="C83" s="90">
        <v>5370058</v>
      </c>
      <c r="D83" s="227" t="s">
        <v>119</v>
      </c>
      <c r="E83" s="90"/>
      <c r="F83" s="90"/>
      <c r="G83" s="91"/>
      <c r="H83" s="91"/>
      <c r="I83" s="91"/>
      <c r="J83" s="93">
        <v>0.7</v>
      </c>
      <c r="K83" s="91">
        <v>70</v>
      </c>
      <c r="L83" s="93">
        <v>0.7</v>
      </c>
      <c r="M83" s="91">
        <v>70</v>
      </c>
      <c r="N83" s="19">
        <v>2545</v>
      </c>
      <c r="O83" s="19">
        <v>1</v>
      </c>
      <c r="P83" s="222">
        <v>2382</v>
      </c>
      <c r="Q83" s="91">
        <v>2382</v>
      </c>
      <c r="R83" s="91">
        <v>2361</v>
      </c>
      <c r="S83" s="91">
        <v>2510</v>
      </c>
      <c r="T83" s="91">
        <v>163</v>
      </c>
      <c r="U83" s="20">
        <v>6.8429890848026864E-2</v>
      </c>
      <c r="V83" s="221">
        <v>3649.8</v>
      </c>
      <c r="W83" s="91">
        <v>-128</v>
      </c>
      <c r="X83" s="95">
        <v>-5.0996015936254982E-2</v>
      </c>
      <c r="Y83" s="230">
        <v>3386.4</v>
      </c>
      <c r="Z83" s="91">
        <v>1181</v>
      </c>
      <c r="AA83" s="91">
        <v>1181</v>
      </c>
      <c r="AB83" s="91">
        <v>1181</v>
      </c>
      <c r="AC83" s="91">
        <v>1154</v>
      </c>
      <c r="AD83" s="91">
        <v>0</v>
      </c>
      <c r="AE83" s="91">
        <v>27</v>
      </c>
      <c r="AF83" s="20">
        <v>0</v>
      </c>
      <c r="AG83" s="95">
        <v>2.3396880415944541E-2</v>
      </c>
      <c r="AH83" s="222">
        <v>1123</v>
      </c>
      <c r="AI83" s="16">
        <v>1</v>
      </c>
      <c r="AJ83" s="16">
        <v>1060</v>
      </c>
      <c r="AK83" s="91">
        <v>1060</v>
      </c>
      <c r="AL83" s="91">
        <v>1051</v>
      </c>
      <c r="AM83" s="180">
        <v>63</v>
      </c>
      <c r="AN83" s="91">
        <v>9</v>
      </c>
      <c r="AO83" s="20">
        <v>5.9433962264150944E-2</v>
      </c>
      <c r="AP83" s="95">
        <v>8.5632730732635581E-3</v>
      </c>
      <c r="AQ83" s="90">
        <v>16.042857142857144</v>
      </c>
      <c r="AR83" s="221">
        <v>15.142857142857142</v>
      </c>
      <c r="AS83" s="91">
        <v>880</v>
      </c>
      <c r="AT83" s="91">
        <v>580</v>
      </c>
      <c r="AU83" s="91">
        <v>90</v>
      </c>
      <c r="AV83" s="91">
        <v>670</v>
      </c>
      <c r="AW83" s="95">
        <v>0.76136363636363635</v>
      </c>
      <c r="AX83" s="90">
        <v>0.90530753432061406</v>
      </c>
      <c r="AY83" s="91">
        <v>140</v>
      </c>
      <c r="AZ83" s="20">
        <v>0.15909090909090909</v>
      </c>
      <c r="BA83" s="90">
        <v>1.6233766233766234</v>
      </c>
      <c r="BB83" s="91">
        <v>40</v>
      </c>
      <c r="BC83" s="91">
        <v>15</v>
      </c>
      <c r="BD83" s="91">
        <v>55</v>
      </c>
      <c r="BE83" s="20">
        <v>6.25E-2</v>
      </c>
      <c r="BF83" s="90">
        <v>1.2164266251459712</v>
      </c>
      <c r="BG83" s="91">
        <v>15</v>
      </c>
      <c r="BH83" s="19" t="s">
        <v>95</v>
      </c>
      <c r="BI83" s="19" t="s">
        <v>95</v>
      </c>
      <c r="BJ83" s="295" t="s">
        <v>56</v>
      </c>
      <c r="BK83" s="295" t="s">
        <v>623</v>
      </c>
    </row>
    <row r="84" spans="1:63" ht="12.75" customHeight="1">
      <c r="A84" s="19"/>
      <c r="B84" s="19" t="s">
        <v>471</v>
      </c>
      <c r="C84" s="90">
        <v>5370059</v>
      </c>
      <c r="D84" s="227" t="s">
        <v>120</v>
      </c>
      <c r="E84" s="90"/>
      <c r="F84" s="90"/>
      <c r="G84" s="91"/>
      <c r="H84" s="91"/>
      <c r="I84" s="91"/>
      <c r="J84" s="93">
        <v>0.72</v>
      </c>
      <c r="K84" s="91">
        <v>72</v>
      </c>
      <c r="L84" s="93">
        <v>0.72</v>
      </c>
      <c r="M84" s="91">
        <v>72</v>
      </c>
      <c r="N84" s="19">
        <v>3062</v>
      </c>
      <c r="O84" s="19">
        <v>1</v>
      </c>
      <c r="P84" s="222">
        <v>3026</v>
      </c>
      <c r="Q84" s="91">
        <v>3026</v>
      </c>
      <c r="R84" s="91">
        <v>3173</v>
      </c>
      <c r="S84" s="91">
        <v>3200</v>
      </c>
      <c r="T84" s="91">
        <v>36</v>
      </c>
      <c r="U84" s="20">
        <v>1.1896893588896233E-2</v>
      </c>
      <c r="V84" s="221">
        <v>4271.2</v>
      </c>
      <c r="W84" s="91">
        <v>-174</v>
      </c>
      <c r="X84" s="95">
        <v>-5.4375E-2</v>
      </c>
      <c r="Y84" s="230">
        <v>4191.1000000000004</v>
      </c>
      <c r="Z84" s="91">
        <v>1383</v>
      </c>
      <c r="AA84" s="91">
        <v>1349</v>
      </c>
      <c r="AB84" s="91">
        <v>1349</v>
      </c>
      <c r="AC84" s="91">
        <v>1347</v>
      </c>
      <c r="AD84" s="91">
        <v>34</v>
      </c>
      <c r="AE84" s="91">
        <v>2</v>
      </c>
      <c r="AF84" s="20">
        <v>2.5203854707190512E-2</v>
      </c>
      <c r="AG84" s="95">
        <v>1.4847809948032665E-3</v>
      </c>
      <c r="AH84" s="222">
        <v>1261</v>
      </c>
      <c r="AI84" s="16">
        <v>1</v>
      </c>
      <c r="AJ84" s="16">
        <v>1246</v>
      </c>
      <c r="AK84" s="91">
        <v>1246</v>
      </c>
      <c r="AL84" s="91">
        <v>1253</v>
      </c>
      <c r="AM84" s="180">
        <v>15</v>
      </c>
      <c r="AN84" s="91">
        <v>-7</v>
      </c>
      <c r="AO84" s="20">
        <v>1.2038523274478331E-2</v>
      </c>
      <c r="AP84" s="95">
        <v>-5.5865921787709499E-3</v>
      </c>
      <c r="AQ84" s="90">
        <v>17.513888888888889</v>
      </c>
      <c r="AR84" s="221">
        <v>17.305555555555557</v>
      </c>
      <c r="AS84" s="91">
        <v>1100</v>
      </c>
      <c r="AT84" s="91">
        <v>665</v>
      </c>
      <c r="AU84" s="91">
        <v>130</v>
      </c>
      <c r="AV84" s="91">
        <v>795</v>
      </c>
      <c r="AW84" s="95">
        <v>0.72272727272727277</v>
      </c>
      <c r="AX84" s="90">
        <v>0.85936655496703063</v>
      </c>
      <c r="AY84" s="91">
        <v>170</v>
      </c>
      <c r="AZ84" s="20">
        <v>0.15454545454545454</v>
      </c>
      <c r="BA84" s="90">
        <v>1.5769944341372912</v>
      </c>
      <c r="BB84" s="91">
        <v>85</v>
      </c>
      <c r="BC84" s="91">
        <v>20</v>
      </c>
      <c r="BD84" s="91">
        <v>105</v>
      </c>
      <c r="BE84" s="20">
        <v>9.5454545454545459E-2</v>
      </c>
      <c r="BF84" s="90">
        <v>1.8578152093138469</v>
      </c>
      <c r="BG84" s="91">
        <v>30</v>
      </c>
      <c r="BH84" s="91" t="s">
        <v>95</v>
      </c>
      <c r="BI84" s="19" t="s">
        <v>95</v>
      </c>
      <c r="BJ84" s="295" t="s">
        <v>56</v>
      </c>
      <c r="BK84" s="295"/>
    </row>
    <row r="85" spans="1:63" ht="12.75" customHeight="1">
      <c r="A85" s="12"/>
      <c r="B85" s="12" t="s">
        <v>472</v>
      </c>
      <c r="C85" s="75">
        <v>5370060</v>
      </c>
      <c r="D85" s="228" t="s">
        <v>121</v>
      </c>
      <c r="E85" s="75"/>
      <c r="F85" s="75"/>
      <c r="G85" s="76"/>
      <c r="H85" s="76"/>
      <c r="I85" s="76"/>
      <c r="J85" s="78">
        <v>0.67</v>
      </c>
      <c r="K85" s="76">
        <v>67</v>
      </c>
      <c r="L85" s="78">
        <v>0.67</v>
      </c>
      <c r="M85" s="76">
        <v>67</v>
      </c>
      <c r="N85" s="12">
        <v>2691</v>
      </c>
      <c r="O85" s="12">
        <v>1</v>
      </c>
      <c r="P85" s="214">
        <v>2629</v>
      </c>
      <c r="Q85" s="76">
        <v>2629</v>
      </c>
      <c r="R85" s="76">
        <v>2770</v>
      </c>
      <c r="S85" s="76">
        <v>2694</v>
      </c>
      <c r="T85" s="76">
        <v>62</v>
      </c>
      <c r="U85" s="13">
        <v>2.3583111449220234E-2</v>
      </c>
      <c r="V85" s="215">
        <v>4019.4</v>
      </c>
      <c r="W85" s="76">
        <v>-65</v>
      </c>
      <c r="X85" s="80">
        <v>-2.4127691165553081E-2</v>
      </c>
      <c r="Y85" s="231">
        <v>3913.4</v>
      </c>
      <c r="Z85" s="76">
        <v>1132</v>
      </c>
      <c r="AA85" s="76">
        <v>1119</v>
      </c>
      <c r="AB85" s="76">
        <v>1119</v>
      </c>
      <c r="AC85" s="76">
        <v>1099</v>
      </c>
      <c r="AD85" s="76">
        <v>13</v>
      </c>
      <c r="AE85" s="76">
        <v>20</v>
      </c>
      <c r="AF85" s="13">
        <v>1.161751563896336E-2</v>
      </c>
      <c r="AG85" s="80">
        <v>1.8198362147406732E-2</v>
      </c>
      <c r="AH85" s="214">
        <v>1056</v>
      </c>
      <c r="AI85" s="216">
        <v>1</v>
      </c>
      <c r="AJ85" s="216">
        <v>1020</v>
      </c>
      <c r="AK85" s="76">
        <v>1020</v>
      </c>
      <c r="AL85" s="76">
        <v>1037</v>
      </c>
      <c r="AM85" s="179">
        <v>36</v>
      </c>
      <c r="AN85" s="76">
        <v>-17</v>
      </c>
      <c r="AO85" s="13">
        <v>3.5294117647058823E-2</v>
      </c>
      <c r="AP85" s="80">
        <v>-1.6393442622950821E-2</v>
      </c>
      <c r="AQ85" s="75">
        <v>15.761194029850746</v>
      </c>
      <c r="AR85" s="215">
        <v>15.223880597014926</v>
      </c>
      <c r="AS85" s="76">
        <v>880</v>
      </c>
      <c r="AT85" s="76">
        <v>570</v>
      </c>
      <c r="AU85" s="76">
        <v>105</v>
      </c>
      <c r="AV85" s="76">
        <v>675</v>
      </c>
      <c r="AW85" s="80">
        <v>0.76704545454545459</v>
      </c>
      <c r="AX85" s="75">
        <v>0.91206356069614103</v>
      </c>
      <c r="AY85" s="76">
        <v>130</v>
      </c>
      <c r="AZ85" s="13">
        <v>0.14772727272727273</v>
      </c>
      <c r="BA85" s="75">
        <v>1.5074211502782933</v>
      </c>
      <c r="BB85" s="76">
        <v>50</v>
      </c>
      <c r="BC85" s="76">
        <v>10</v>
      </c>
      <c r="BD85" s="76">
        <v>60</v>
      </c>
      <c r="BE85" s="13">
        <v>6.8181818181818177E-2</v>
      </c>
      <c r="BF85" s="75">
        <v>1.3270108637956048</v>
      </c>
      <c r="BG85" s="76">
        <v>10</v>
      </c>
      <c r="BH85" s="76" t="s">
        <v>56</v>
      </c>
      <c r="BI85" s="12" t="s">
        <v>56</v>
      </c>
      <c r="BJ85" s="12" t="s">
        <v>56</v>
      </c>
      <c r="BK85" s="12"/>
    </row>
    <row r="86" spans="1:63" ht="12.75" customHeight="1">
      <c r="A86" s="12"/>
      <c r="B86" s="12" t="s">
        <v>473</v>
      </c>
      <c r="C86" s="75">
        <v>5370061</v>
      </c>
      <c r="D86" s="228" t="s">
        <v>122</v>
      </c>
      <c r="E86" s="75"/>
      <c r="F86" s="75"/>
      <c r="G86" s="76"/>
      <c r="H86" s="76"/>
      <c r="I86" s="76"/>
      <c r="J86" s="78">
        <v>0.6</v>
      </c>
      <c r="K86" s="76">
        <v>60</v>
      </c>
      <c r="L86" s="78">
        <v>0.6</v>
      </c>
      <c r="M86" s="76">
        <v>60</v>
      </c>
      <c r="N86" s="12">
        <v>3356</v>
      </c>
      <c r="O86" s="12">
        <v>1</v>
      </c>
      <c r="P86" s="214">
        <v>3012</v>
      </c>
      <c r="Q86" s="76">
        <v>3012</v>
      </c>
      <c r="R86" s="76">
        <v>3151</v>
      </c>
      <c r="S86" s="76">
        <v>3196</v>
      </c>
      <c r="T86" s="76">
        <v>344</v>
      </c>
      <c r="U86" s="13">
        <v>0.11420982735723771</v>
      </c>
      <c r="V86" s="215">
        <v>5611.1</v>
      </c>
      <c r="W86" s="76">
        <v>-184</v>
      </c>
      <c r="X86" s="80">
        <v>-5.7571964956195244E-2</v>
      </c>
      <c r="Y86" s="231">
        <v>5025.8999999999996</v>
      </c>
      <c r="Z86" s="76">
        <v>1485</v>
      </c>
      <c r="AA86" s="76">
        <v>1468</v>
      </c>
      <c r="AB86" s="76">
        <v>1468</v>
      </c>
      <c r="AC86" s="76">
        <v>1401</v>
      </c>
      <c r="AD86" s="76">
        <v>17</v>
      </c>
      <c r="AE86" s="76">
        <v>67</v>
      </c>
      <c r="AF86" s="13">
        <v>1.1580381471389645E-2</v>
      </c>
      <c r="AG86" s="80">
        <v>4.7822983583154892E-2</v>
      </c>
      <c r="AH86" s="214">
        <v>1321</v>
      </c>
      <c r="AI86" s="216">
        <v>1</v>
      </c>
      <c r="AJ86" s="216">
        <v>1169</v>
      </c>
      <c r="AK86" s="76">
        <v>1169</v>
      </c>
      <c r="AL86" s="76">
        <v>1217</v>
      </c>
      <c r="AM86" s="179">
        <v>152</v>
      </c>
      <c r="AN86" s="76">
        <v>-48</v>
      </c>
      <c r="AO86" s="13">
        <v>0.1300256629597947</v>
      </c>
      <c r="AP86" s="80">
        <v>-3.944124897288414E-2</v>
      </c>
      <c r="AQ86" s="75">
        <v>22.016666666666666</v>
      </c>
      <c r="AR86" s="215">
        <v>19.483333333333334</v>
      </c>
      <c r="AS86" s="76">
        <v>910</v>
      </c>
      <c r="AT86" s="76">
        <v>605</v>
      </c>
      <c r="AU86" s="76">
        <v>100</v>
      </c>
      <c r="AV86" s="76">
        <v>705</v>
      </c>
      <c r="AW86" s="80">
        <v>0.77472527472527475</v>
      </c>
      <c r="AX86" s="75">
        <v>0.92119533261031483</v>
      </c>
      <c r="AY86" s="76">
        <v>120</v>
      </c>
      <c r="AZ86" s="13">
        <v>0.13186813186813187</v>
      </c>
      <c r="BA86" s="75">
        <v>1.3455931823278762</v>
      </c>
      <c r="BB86" s="76">
        <v>80</v>
      </c>
      <c r="BC86" s="76">
        <v>0</v>
      </c>
      <c r="BD86" s="76">
        <v>80</v>
      </c>
      <c r="BE86" s="13">
        <v>8.7912087912087919E-2</v>
      </c>
      <c r="BF86" s="75">
        <v>1.7110176705349924</v>
      </c>
      <c r="BG86" s="76">
        <v>10</v>
      </c>
      <c r="BH86" s="12" t="s">
        <v>56</v>
      </c>
      <c r="BI86" s="12" t="s">
        <v>56</v>
      </c>
      <c r="BJ86" s="12" t="s">
        <v>56</v>
      </c>
      <c r="BK86" s="12" t="s">
        <v>620</v>
      </c>
    </row>
    <row r="87" spans="1:63" ht="12.75" customHeight="1">
      <c r="A87" s="19"/>
      <c r="B87" s="19" t="s">
        <v>474</v>
      </c>
      <c r="C87" s="90">
        <v>5370062</v>
      </c>
      <c r="D87" s="227" t="s">
        <v>123</v>
      </c>
      <c r="E87" s="90"/>
      <c r="F87" s="90"/>
      <c r="G87" s="91"/>
      <c r="H87" s="91"/>
      <c r="I87" s="91"/>
      <c r="J87" s="93">
        <v>0.59</v>
      </c>
      <c r="K87" s="91">
        <v>59</v>
      </c>
      <c r="L87" s="93">
        <v>0.59</v>
      </c>
      <c r="M87" s="91">
        <v>59</v>
      </c>
      <c r="N87" s="19">
        <v>3410</v>
      </c>
      <c r="O87" s="19">
        <v>1</v>
      </c>
      <c r="P87" s="222">
        <v>3312</v>
      </c>
      <c r="Q87" s="91">
        <v>3312</v>
      </c>
      <c r="R87" s="91">
        <v>3395</v>
      </c>
      <c r="S87" s="91">
        <v>3538</v>
      </c>
      <c r="T87" s="91">
        <v>98</v>
      </c>
      <c r="U87" s="20">
        <v>2.9589371980676328E-2</v>
      </c>
      <c r="V87" s="221">
        <v>5813.2</v>
      </c>
      <c r="W87" s="91">
        <v>-226</v>
      </c>
      <c r="X87" s="95">
        <v>-6.3877897117015262E-2</v>
      </c>
      <c r="Y87" s="230">
        <v>5611.7</v>
      </c>
      <c r="Z87" s="91">
        <v>1591</v>
      </c>
      <c r="AA87" s="91">
        <v>1613</v>
      </c>
      <c r="AB87" s="91">
        <v>1613</v>
      </c>
      <c r="AC87" s="91">
        <v>1559</v>
      </c>
      <c r="AD87" s="91">
        <v>-22</v>
      </c>
      <c r="AE87" s="91">
        <v>54</v>
      </c>
      <c r="AF87" s="20">
        <v>-1.3639181649101054E-2</v>
      </c>
      <c r="AG87" s="95">
        <v>3.463758819756254E-2</v>
      </c>
      <c r="AH87" s="222">
        <v>1404</v>
      </c>
      <c r="AI87" s="16">
        <v>1</v>
      </c>
      <c r="AJ87" s="16">
        <v>1345</v>
      </c>
      <c r="AK87" s="91">
        <v>1345</v>
      </c>
      <c r="AL87" s="91">
        <v>1387</v>
      </c>
      <c r="AM87" s="180">
        <v>59</v>
      </c>
      <c r="AN87" s="91">
        <v>-42</v>
      </c>
      <c r="AO87" s="20">
        <v>4.3866171003717473E-2</v>
      </c>
      <c r="AP87" s="95">
        <v>-3.028118240807498E-2</v>
      </c>
      <c r="AQ87" s="90">
        <v>23.796610169491526</v>
      </c>
      <c r="AR87" s="221">
        <v>22.796610169491526</v>
      </c>
      <c r="AS87" s="91">
        <v>1140</v>
      </c>
      <c r="AT87" s="91">
        <v>695</v>
      </c>
      <c r="AU87" s="91">
        <v>135</v>
      </c>
      <c r="AV87" s="91">
        <v>830</v>
      </c>
      <c r="AW87" s="95">
        <v>0.72807017543859653</v>
      </c>
      <c r="AX87" s="90">
        <v>0.86571959029559642</v>
      </c>
      <c r="AY87" s="91">
        <v>155</v>
      </c>
      <c r="AZ87" s="20">
        <v>0.13596491228070176</v>
      </c>
      <c r="BA87" s="90">
        <v>1.3873970640887934</v>
      </c>
      <c r="BB87" s="91">
        <v>125</v>
      </c>
      <c r="BC87" s="91">
        <v>25</v>
      </c>
      <c r="BD87" s="91">
        <v>150</v>
      </c>
      <c r="BE87" s="20">
        <v>0.13157894736842105</v>
      </c>
      <c r="BF87" s="90">
        <v>2.5608981582020443</v>
      </c>
      <c r="BG87" s="91">
        <v>15</v>
      </c>
      <c r="BH87" s="91" t="s">
        <v>95</v>
      </c>
      <c r="BI87" s="19" t="s">
        <v>95</v>
      </c>
      <c r="BJ87" s="19" t="s">
        <v>95</v>
      </c>
      <c r="BK87" s="19"/>
    </row>
    <row r="88" spans="1:63" ht="12.75" customHeight="1">
      <c r="A88" s="19"/>
      <c r="B88" s="19" t="s">
        <v>475</v>
      </c>
      <c r="C88" s="90">
        <v>5370063</v>
      </c>
      <c r="D88" s="227" t="s">
        <v>124</v>
      </c>
      <c r="E88" s="90"/>
      <c r="F88" s="90"/>
      <c r="G88" s="91"/>
      <c r="H88" s="91"/>
      <c r="I88" s="91"/>
      <c r="J88" s="93">
        <v>0.56999999999999995</v>
      </c>
      <c r="K88" s="91">
        <v>56.999999999999993</v>
      </c>
      <c r="L88" s="93">
        <v>0.56999999999999995</v>
      </c>
      <c r="M88" s="91">
        <v>56.999999999999993</v>
      </c>
      <c r="N88" s="19">
        <v>3147</v>
      </c>
      <c r="O88" s="19">
        <v>1</v>
      </c>
      <c r="P88" s="222">
        <v>2705</v>
      </c>
      <c r="Q88" s="91">
        <v>2705</v>
      </c>
      <c r="R88" s="91">
        <v>3381</v>
      </c>
      <c r="S88" s="91">
        <v>3182</v>
      </c>
      <c r="T88" s="91">
        <v>442</v>
      </c>
      <c r="U88" s="20">
        <v>0.16340110905730129</v>
      </c>
      <c r="V88" s="221">
        <v>5511.4</v>
      </c>
      <c r="W88" s="91">
        <v>-477</v>
      </c>
      <c r="X88" s="95">
        <v>-0.14990571967316155</v>
      </c>
      <c r="Y88" s="230">
        <v>4722.3999999999996</v>
      </c>
      <c r="Z88" s="91">
        <v>1423</v>
      </c>
      <c r="AA88" s="91">
        <v>1483</v>
      </c>
      <c r="AB88" s="91">
        <v>1483</v>
      </c>
      <c r="AC88" s="91">
        <v>1382</v>
      </c>
      <c r="AD88" s="91">
        <v>-60</v>
      </c>
      <c r="AE88" s="91">
        <v>101</v>
      </c>
      <c r="AF88" s="20">
        <v>-4.0458530006743092E-2</v>
      </c>
      <c r="AG88" s="95">
        <v>7.3082489146164983E-2</v>
      </c>
      <c r="AH88" s="222">
        <v>1195</v>
      </c>
      <c r="AI88" s="16">
        <v>1</v>
      </c>
      <c r="AJ88" s="16">
        <v>1142</v>
      </c>
      <c r="AK88" s="91">
        <v>1142</v>
      </c>
      <c r="AL88" s="91">
        <v>1228</v>
      </c>
      <c r="AM88" s="180">
        <v>53</v>
      </c>
      <c r="AN88" s="91">
        <v>-86</v>
      </c>
      <c r="AO88" s="20">
        <v>4.6409807355516634E-2</v>
      </c>
      <c r="AP88" s="95">
        <v>-7.0032573289902283E-2</v>
      </c>
      <c r="AQ88" s="90">
        <v>20.964912280701757</v>
      </c>
      <c r="AR88" s="221">
        <v>20.035087719298247</v>
      </c>
      <c r="AS88" s="91">
        <v>825</v>
      </c>
      <c r="AT88" s="91">
        <v>515</v>
      </c>
      <c r="AU88" s="91">
        <v>110</v>
      </c>
      <c r="AV88" s="91">
        <v>625</v>
      </c>
      <c r="AW88" s="95">
        <v>0.75757575757575757</v>
      </c>
      <c r="AX88" s="90">
        <v>0.90080351673692938</v>
      </c>
      <c r="AY88" s="91">
        <v>75</v>
      </c>
      <c r="AZ88" s="20">
        <v>9.0909090909090912E-2</v>
      </c>
      <c r="BA88" s="90">
        <v>0.92764378478664189</v>
      </c>
      <c r="BB88" s="91">
        <v>85</v>
      </c>
      <c r="BC88" s="91">
        <v>10</v>
      </c>
      <c r="BD88" s="91">
        <v>95</v>
      </c>
      <c r="BE88" s="20">
        <v>0.11515151515151516</v>
      </c>
      <c r="BF88" s="90">
        <v>2.2411739032992437</v>
      </c>
      <c r="BG88" s="91">
        <v>25</v>
      </c>
      <c r="BH88" s="91" t="s">
        <v>95</v>
      </c>
      <c r="BI88" s="19" t="s">
        <v>95</v>
      </c>
      <c r="BJ88" s="19" t="s">
        <v>95</v>
      </c>
      <c r="BK88" s="19"/>
    </row>
    <row r="89" spans="1:63" ht="12.75" customHeight="1">
      <c r="A89" s="19"/>
      <c r="B89" s="19" t="s">
        <v>476</v>
      </c>
      <c r="C89" s="90">
        <v>5370064</v>
      </c>
      <c r="D89" s="227" t="s">
        <v>125</v>
      </c>
      <c r="E89" s="90"/>
      <c r="F89" s="90"/>
      <c r="G89" s="91"/>
      <c r="H89" s="91"/>
      <c r="I89" s="91"/>
      <c r="J89" s="93">
        <v>0.56999999999999995</v>
      </c>
      <c r="K89" s="91">
        <v>56.999999999999993</v>
      </c>
      <c r="L89" s="93">
        <v>0.56999999999999995</v>
      </c>
      <c r="M89" s="91">
        <v>56.999999999999993</v>
      </c>
      <c r="N89" s="19">
        <v>1768</v>
      </c>
      <c r="O89" s="19">
        <v>1</v>
      </c>
      <c r="P89" s="222">
        <v>1689</v>
      </c>
      <c r="Q89" s="91">
        <v>1689</v>
      </c>
      <c r="R89" s="91">
        <v>1658</v>
      </c>
      <c r="S89" s="91">
        <v>1821</v>
      </c>
      <c r="T89" s="91">
        <v>79</v>
      </c>
      <c r="U89" s="20">
        <v>4.6773238602723505E-2</v>
      </c>
      <c r="V89" s="221">
        <v>3087.1</v>
      </c>
      <c r="W89" s="91">
        <v>-132</v>
      </c>
      <c r="X89" s="95">
        <v>-7.248764415156507E-2</v>
      </c>
      <c r="Y89" s="230">
        <v>2954.9</v>
      </c>
      <c r="Z89" s="91">
        <v>851</v>
      </c>
      <c r="AA89" s="91">
        <v>797</v>
      </c>
      <c r="AB89" s="91">
        <v>797</v>
      </c>
      <c r="AC89" s="91">
        <v>777</v>
      </c>
      <c r="AD89" s="91">
        <v>54</v>
      </c>
      <c r="AE89" s="91">
        <v>20</v>
      </c>
      <c r="AF89" s="20">
        <v>6.775407779171895E-2</v>
      </c>
      <c r="AG89" s="95">
        <v>2.5740025740025738E-2</v>
      </c>
      <c r="AH89" s="222">
        <v>775</v>
      </c>
      <c r="AI89" s="16">
        <v>1</v>
      </c>
      <c r="AJ89" s="16">
        <v>702</v>
      </c>
      <c r="AK89" s="91">
        <v>702</v>
      </c>
      <c r="AL89" s="91">
        <v>713</v>
      </c>
      <c r="AM89" s="180">
        <v>73</v>
      </c>
      <c r="AN89" s="91">
        <v>-11</v>
      </c>
      <c r="AO89" s="20">
        <v>0.10398860398860399</v>
      </c>
      <c r="AP89" s="95">
        <v>-1.5427769985974754E-2</v>
      </c>
      <c r="AQ89" s="90">
        <v>13.596491228070176</v>
      </c>
      <c r="AR89" s="221">
        <v>12.315789473684212</v>
      </c>
      <c r="AS89" s="91">
        <v>545</v>
      </c>
      <c r="AT89" s="91">
        <v>320</v>
      </c>
      <c r="AU89" s="91">
        <v>60</v>
      </c>
      <c r="AV89" s="91">
        <v>380</v>
      </c>
      <c r="AW89" s="95">
        <v>0.69724770642201839</v>
      </c>
      <c r="AX89" s="90">
        <v>0.82906980549586018</v>
      </c>
      <c r="AY89" s="91">
        <v>45</v>
      </c>
      <c r="AZ89" s="20">
        <v>8.2568807339449546E-2</v>
      </c>
      <c r="BA89" s="90">
        <v>0.84253885040254639</v>
      </c>
      <c r="BB89" s="91">
        <v>90</v>
      </c>
      <c r="BC89" s="91">
        <v>15</v>
      </c>
      <c r="BD89" s="91">
        <v>105</v>
      </c>
      <c r="BE89" s="20">
        <v>0.19266055045871561</v>
      </c>
      <c r="BF89" s="90">
        <v>3.749718771092168</v>
      </c>
      <c r="BG89" s="91">
        <v>0</v>
      </c>
      <c r="BH89" s="91" t="s">
        <v>95</v>
      </c>
      <c r="BI89" s="19" t="s">
        <v>95</v>
      </c>
      <c r="BJ89" s="19" t="s">
        <v>95</v>
      </c>
      <c r="BK89" s="19"/>
    </row>
    <row r="90" spans="1:63" ht="12.75" customHeight="1">
      <c r="A90" s="19"/>
      <c r="B90" s="19" t="s">
        <v>477</v>
      </c>
      <c r="C90" s="90">
        <v>5370065</v>
      </c>
      <c r="D90" s="227" t="s">
        <v>126</v>
      </c>
      <c r="E90" s="90"/>
      <c r="F90" s="90"/>
      <c r="G90" s="91"/>
      <c r="H90" s="91"/>
      <c r="I90" s="91"/>
      <c r="J90" s="93">
        <v>1.79</v>
      </c>
      <c r="K90" s="91">
        <v>179</v>
      </c>
      <c r="L90" s="93">
        <v>1.75</v>
      </c>
      <c r="M90" s="91">
        <v>175</v>
      </c>
      <c r="N90" s="19">
        <v>2576</v>
      </c>
      <c r="O90" s="19">
        <v>1</v>
      </c>
      <c r="P90" s="222">
        <v>2410</v>
      </c>
      <c r="Q90" s="91">
        <v>2410</v>
      </c>
      <c r="R90" s="91">
        <v>2413</v>
      </c>
      <c r="S90" s="91">
        <v>2389</v>
      </c>
      <c r="T90" s="91">
        <v>166</v>
      </c>
      <c r="U90" s="20">
        <v>6.8879668049792536E-2</v>
      </c>
      <c r="V90" s="221">
        <v>1440.7</v>
      </c>
      <c r="W90" s="91">
        <v>21</v>
      </c>
      <c r="X90" s="95">
        <v>8.7902888237756382E-3</v>
      </c>
      <c r="Y90" s="230">
        <v>1381</v>
      </c>
      <c r="Z90" s="91">
        <v>1029</v>
      </c>
      <c r="AA90" s="91">
        <v>994</v>
      </c>
      <c r="AB90" s="91">
        <v>994</v>
      </c>
      <c r="AC90" s="91">
        <v>991</v>
      </c>
      <c r="AD90" s="91">
        <v>35</v>
      </c>
      <c r="AE90" s="91">
        <v>3</v>
      </c>
      <c r="AF90" s="20">
        <v>3.5211267605633804E-2</v>
      </c>
      <c r="AG90" s="95">
        <v>3.0272452068617556E-3</v>
      </c>
      <c r="AH90" s="222">
        <v>994</v>
      </c>
      <c r="AI90" s="16">
        <v>1</v>
      </c>
      <c r="AJ90" s="16">
        <v>935</v>
      </c>
      <c r="AK90" s="91">
        <v>935</v>
      </c>
      <c r="AL90" s="91">
        <v>933</v>
      </c>
      <c r="AM90" s="180">
        <v>59</v>
      </c>
      <c r="AN90" s="91">
        <v>2</v>
      </c>
      <c r="AO90" s="20">
        <v>6.310160427807486E-2</v>
      </c>
      <c r="AP90" s="95">
        <v>2.1436227224008574E-3</v>
      </c>
      <c r="AQ90" s="90">
        <v>5.5530726256983236</v>
      </c>
      <c r="AR90" s="221">
        <v>5.3428571428571425</v>
      </c>
      <c r="AS90" s="91">
        <v>910</v>
      </c>
      <c r="AT90" s="91">
        <v>520</v>
      </c>
      <c r="AU90" s="91">
        <v>110</v>
      </c>
      <c r="AV90" s="91">
        <v>630</v>
      </c>
      <c r="AW90" s="95">
        <v>0.69230769230769229</v>
      </c>
      <c r="AX90" s="90">
        <v>0.82319582914113232</v>
      </c>
      <c r="AY90" s="91">
        <v>165</v>
      </c>
      <c r="AZ90" s="20">
        <v>0.18131868131868131</v>
      </c>
      <c r="BA90" s="90">
        <v>1.8501906257008296</v>
      </c>
      <c r="BB90" s="91">
        <v>95</v>
      </c>
      <c r="BC90" s="91">
        <v>10</v>
      </c>
      <c r="BD90" s="91">
        <v>105</v>
      </c>
      <c r="BE90" s="20">
        <v>0.11538461538461539</v>
      </c>
      <c r="BF90" s="90">
        <v>2.2457106925771777</v>
      </c>
      <c r="BG90" s="91">
        <v>10</v>
      </c>
      <c r="BH90" s="91" t="s">
        <v>95</v>
      </c>
      <c r="BI90" s="19" t="s">
        <v>95</v>
      </c>
      <c r="BJ90" s="19" t="s">
        <v>95</v>
      </c>
      <c r="BK90" s="19"/>
    </row>
    <row r="91" spans="1:63" ht="12.75" customHeight="1">
      <c r="A91" s="295" t="s">
        <v>628</v>
      </c>
      <c r="B91" s="19" t="s">
        <v>478</v>
      </c>
      <c r="C91" s="90">
        <v>5370066</v>
      </c>
      <c r="D91" s="297" t="s">
        <v>127</v>
      </c>
      <c r="E91" s="296"/>
      <c r="F91" s="296"/>
      <c r="G91" s="298"/>
      <c r="H91" s="298"/>
      <c r="I91" s="298"/>
      <c r="J91" s="299">
        <v>1.46</v>
      </c>
      <c r="K91" s="298">
        <v>146</v>
      </c>
      <c r="L91" s="299">
        <v>1.46</v>
      </c>
      <c r="M91" s="298">
        <v>146</v>
      </c>
      <c r="N91" s="19">
        <v>4816</v>
      </c>
      <c r="O91" s="295">
        <v>1</v>
      </c>
      <c r="P91" s="222">
        <v>4965</v>
      </c>
      <c r="Q91" s="91">
        <v>4965</v>
      </c>
      <c r="R91" s="298">
        <v>5189</v>
      </c>
      <c r="S91" s="298">
        <v>5252</v>
      </c>
      <c r="T91" s="91">
        <v>-149</v>
      </c>
      <c r="U91" s="20">
        <v>-3.001007049345418E-2</v>
      </c>
      <c r="V91" s="302">
        <v>3288.9</v>
      </c>
      <c r="W91" s="298">
        <v>-287</v>
      </c>
      <c r="X91" s="303">
        <v>-5.4645849200304644E-2</v>
      </c>
      <c r="Y91" s="304">
        <v>3401.2</v>
      </c>
      <c r="Z91" s="91">
        <v>2136</v>
      </c>
      <c r="AA91" s="91">
        <v>2306</v>
      </c>
      <c r="AB91" s="91">
        <v>2306</v>
      </c>
      <c r="AC91" s="298">
        <v>2241</v>
      </c>
      <c r="AD91" s="91">
        <v>-170</v>
      </c>
      <c r="AE91" s="298">
        <v>65</v>
      </c>
      <c r="AF91" s="20">
        <v>-7.3720728534258456E-2</v>
      </c>
      <c r="AG91" s="303">
        <v>2.9004908522980811E-2</v>
      </c>
      <c r="AH91" s="222">
        <v>2042</v>
      </c>
      <c r="AI91" s="305">
        <v>1</v>
      </c>
      <c r="AJ91" s="16">
        <v>2055</v>
      </c>
      <c r="AK91" s="298">
        <v>2055</v>
      </c>
      <c r="AL91" s="298">
        <v>2128</v>
      </c>
      <c r="AM91" s="180">
        <v>-13</v>
      </c>
      <c r="AN91" s="298">
        <v>-73</v>
      </c>
      <c r="AO91" s="20">
        <v>-6.3260340632603409E-3</v>
      </c>
      <c r="AP91" s="95">
        <v>-3.430451127819549E-2</v>
      </c>
      <c r="AQ91" s="90">
        <v>13.986301369863014</v>
      </c>
      <c r="AR91" s="221">
        <v>14.075342465753424</v>
      </c>
      <c r="AS91" s="91">
        <v>1555</v>
      </c>
      <c r="AT91" s="91">
        <v>1070</v>
      </c>
      <c r="AU91" s="91">
        <v>135</v>
      </c>
      <c r="AV91" s="91">
        <v>1205</v>
      </c>
      <c r="AW91" s="95">
        <v>0.77491961414791</v>
      </c>
      <c r="AX91" s="90">
        <v>0.9214264139689774</v>
      </c>
      <c r="AY91" s="91">
        <v>165</v>
      </c>
      <c r="AZ91" s="20">
        <v>0.10610932475884244</v>
      </c>
      <c r="BA91" s="90">
        <v>1.0827482118249228</v>
      </c>
      <c r="BB91" s="91">
        <v>115</v>
      </c>
      <c r="BC91" s="91">
        <v>25</v>
      </c>
      <c r="BD91" s="91">
        <v>140</v>
      </c>
      <c r="BE91" s="20">
        <v>9.0032154340836015E-2</v>
      </c>
      <c r="BF91" s="90">
        <v>1.7522801545511095</v>
      </c>
      <c r="BG91" s="91">
        <v>55</v>
      </c>
      <c r="BH91" s="19" t="s">
        <v>95</v>
      </c>
      <c r="BI91" s="19" t="s">
        <v>95</v>
      </c>
      <c r="BJ91" s="19" t="s">
        <v>95</v>
      </c>
      <c r="BK91" s="19" t="s">
        <v>623</v>
      </c>
    </row>
    <row r="92" spans="1:63" ht="12.75" customHeight="1">
      <c r="A92" s="9" t="s">
        <v>628</v>
      </c>
      <c r="B92" s="9" t="s">
        <v>479</v>
      </c>
      <c r="C92" s="61">
        <v>5370067</v>
      </c>
      <c r="D92" s="175" t="s">
        <v>128</v>
      </c>
      <c r="E92" s="61"/>
      <c r="F92" s="61"/>
      <c r="G92" s="62"/>
      <c r="H92" s="62"/>
      <c r="I92" s="62"/>
      <c r="J92" s="64">
        <v>2.37</v>
      </c>
      <c r="K92" s="62">
        <v>237</v>
      </c>
      <c r="L92" s="64">
        <v>2.37</v>
      </c>
      <c r="M92" s="62">
        <v>237</v>
      </c>
      <c r="N92" s="9">
        <v>1948</v>
      </c>
      <c r="O92" s="9">
        <v>1</v>
      </c>
      <c r="P92" s="181">
        <v>1855</v>
      </c>
      <c r="Q92" s="62">
        <v>1855</v>
      </c>
      <c r="R92" s="62">
        <v>1687</v>
      </c>
      <c r="S92" s="62">
        <v>1831</v>
      </c>
      <c r="T92" s="62">
        <v>93</v>
      </c>
      <c r="U92" s="10">
        <v>5.0134770889487867E-2</v>
      </c>
      <c r="V92" s="178">
        <v>821.1</v>
      </c>
      <c r="W92" s="62">
        <v>24</v>
      </c>
      <c r="X92" s="66">
        <v>1.3107591480065538E-2</v>
      </c>
      <c r="Y92" s="176">
        <v>782.2</v>
      </c>
      <c r="Z92" s="62">
        <v>760</v>
      </c>
      <c r="AA92" s="62">
        <v>762</v>
      </c>
      <c r="AB92" s="62">
        <v>762</v>
      </c>
      <c r="AC92" s="62">
        <v>734</v>
      </c>
      <c r="AD92" s="62">
        <v>-2</v>
      </c>
      <c r="AE92" s="62">
        <v>28</v>
      </c>
      <c r="AF92" s="10">
        <v>-2.6246719160104987E-3</v>
      </c>
      <c r="AG92" s="66">
        <v>3.8147138964577658E-2</v>
      </c>
      <c r="AH92" s="181">
        <v>723</v>
      </c>
      <c r="AI92" s="217">
        <v>1</v>
      </c>
      <c r="AJ92" s="217">
        <v>686</v>
      </c>
      <c r="AK92" s="62">
        <v>686</v>
      </c>
      <c r="AL92" s="62">
        <v>681</v>
      </c>
      <c r="AM92" s="177">
        <v>37</v>
      </c>
      <c r="AN92" s="62">
        <v>5</v>
      </c>
      <c r="AO92" s="10">
        <v>5.393586005830904E-2</v>
      </c>
      <c r="AP92" s="66">
        <v>7.3421439060205578E-3</v>
      </c>
      <c r="AQ92" s="61">
        <v>3.0506329113924049</v>
      </c>
      <c r="AR92" s="178">
        <v>2.8945147679324896</v>
      </c>
      <c r="AS92" s="62">
        <v>720</v>
      </c>
      <c r="AT92" s="62">
        <v>500</v>
      </c>
      <c r="AU92" s="62">
        <v>75</v>
      </c>
      <c r="AV92" s="62">
        <v>575</v>
      </c>
      <c r="AW92" s="66">
        <v>0.79861111111111116</v>
      </c>
      <c r="AX92" s="61">
        <v>0.94959704056017979</v>
      </c>
      <c r="AY92" s="62">
        <v>90</v>
      </c>
      <c r="AZ92" s="10">
        <v>0.125</v>
      </c>
      <c r="BA92" s="61">
        <v>1.2755102040816326</v>
      </c>
      <c r="BB92" s="62">
        <v>30</v>
      </c>
      <c r="BC92" s="62">
        <v>15</v>
      </c>
      <c r="BD92" s="62">
        <v>45</v>
      </c>
      <c r="BE92" s="10">
        <v>6.25E-2</v>
      </c>
      <c r="BF92" s="61">
        <v>1.2164266251459712</v>
      </c>
      <c r="BG92" s="62">
        <v>0</v>
      </c>
      <c r="BH92" s="9" t="s">
        <v>38</v>
      </c>
      <c r="BI92" s="307" t="s">
        <v>56</v>
      </c>
      <c r="BJ92" s="307" t="s">
        <v>56</v>
      </c>
      <c r="BK92" s="307" t="s">
        <v>629</v>
      </c>
    </row>
    <row r="93" spans="1:63" ht="12.75" customHeight="1">
      <c r="A93" s="19" t="s">
        <v>300</v>
      </c>
      <c r="B93" s="19" t="s">
        <v>480</v>
      </c>
      <c r="C93" s="90">
        <v>5370068</v>
      </c>
      <c r="D93" s="227" t="s">
        <v>129</v>
      </c>
      <c r="E93" s="90"/>
      <c r="F93" s="90"/>
      <c r="G93" s="91"/>
      <c r="H93" s="91"/>
      <c r="I93" s="91"/>
      <c r="J93" s="93">
        <v>4.95</v>
      </c>
      <c r="K93" s="91">
        <v>495</v>
      </c>
      <c r="L93" s="93">
        <v>4.95</v>
      </c>
      <c r="M93" s="91">
        <v>495</v>
      </c>
      <c r="N93" s="19">
        <v>940</v>
      </c>
      <c r="O93" s="19">
        <v>1</v>
      </c>
      <c r="P93" s="222">
        <v>857</v>
      </c>
      <c r="Q93" s="91">
        <v>857</v>
      </c>
      <c r="R93" s="91">
        <v>881</v>
      </c>
      <c r="S93" s="91">
        <v>907</v>
      </c>
      <c r="T93" s="91">
        <v>83</v>
      </c>
      <c r="U93" s="20">
        <v>9.6849474912485412E-2</v>
      </c>
      <c r="V93" s="221">
        <v>189.9</v>
      </c>
      <c r="W93" s="91">
        <v>-50</v>
      </c>
      <c r="X93" s="95">
        <v>-5.5126791620727672E-2</v>
      </c>
      <c r="Y93" s="230">
        <v>173.2</v>
      </c>
      <c r="Z93" s="91">
        <v>434</v>
      </c>
      <c r="AA93" s="91">
        <v>418</v>
      </c>
      <c r="AB93" s="91">
        <v>418</v>
      </c>
      <c r="AC93" s="91">
        <v>426</v>
      </c>
      <c r="AD93" s="91">
        <v>16</v>
      </c>
      <c r="AE93" s="91">
        <v>-8</v>
      </c>
      <c r="AF93" s="20">
        <v>3.8277511961722487E-2</v>
      </c>
      <c r="AG93" s="95">
        <v>-1.8779342723004695E-2</v>
      </c>
      <c r="AH93" s="222">
        <v>398</v>
      </c>
      <c r="AI93" s="16">
        <v>1</v>
      </c>
      <c r="AJ93" s="16">
        <v>381</v>
      </c>
      <c r="AK93" s="91">
        <v>381</v>
      </c>
      <c r="AL93" s="91">
        <v>383</v>
      </c>
      <c r="AM93" s="180">
        <v>17</v>
      </c>
      <c r="AN93" s="91">
        <v>-2</v>
      </c>
      <c r="AO93" s="20">
        <v>4.4619422572178477E-2</v>
      </c>
      <c r="AP93" s="95">
        <v>-5.2219321148825066E-3</v>
      </c>
      <c r="AQ93" s="90">
        <v>0.804040404040404</v>
      </c>
      <c r="AR93" s="221">
        <v>0.76969696969696966</v>
      </c>
      <c r="AS93" s="91">
        <v>235</v>
      </c>
      <c r="AT93" s="91">
        <v>155</v>
      </c>
      <c r="AU93" s="91">
        <v>15</v>
      </c>
      <c r="AV93" s="91">
        <v>170</v>
      </c>
      <c r="AW93" s="95">
        <v>0.72340425531914898</v>
      </c>
      <c r="AX93" s="90">
        <v>0.86017152832241262</v>
      </c>
      <c r="AY93" s="91">
        <v>45</v>
      </c>
      <c r="AZ93" s="20">
        <v>0.19148936170212766</v>
      </c>
      <c r="BA93" s="90">
        <v>1.9539730785931393</v>
      </c>
      <c r="BB93" s="91">
        <v>0</v>
      </c>
      <c r="BC93" s="91">
        <v>0</v>
      </c>
      <c r="BD93" s="91">
        <v>0</v>
      </c>
      <c r="BE93" s="20">
        <v>0</v>
      </c>
      <c r="BF93" s="90">
        <v>0</v>
      </c>
      <c r="BG93" s="91">
        <v>0</v>
      </c>
      <c r="BH93" s="19" t="s">
        <v>95</v>
      </c>
      <c r="BI93" s="19" t="s">
        <v>95</v>
      </c>
      <c r="BJ93" s="285" t="s">
        <v>38</v>
      </c>
      <c r="BK93" s="285" t="s">
        <v>623</v>
      </c>
    </row>
    <row r="94" spans="1:63" ht="12.75" customHeight="1">
      <c r="A94" s="9" t="s">
        <v>302</v>
      </c>
      <c r="B94" s="9" t="s">
        <v>481</v>
      </c>
      <c r="C94" s="61">
        <v>5370069</v>
      </c>
      <c r="D94" s="175" t="s">
        <v>130</v>
      </c>
      <c r="E94" s="61"/>
      <c r="F94" s="9"/>
      <c r="G94" s="62"/>
      <c r="H94" s="62"/>
      <c r="I94" s="62"/>
      <c r="J94" s="64">
        <v>5.54</v>
      </c>
      <c r="K94" s="62">
        <v>554</v>
      </c>
      <c r="L94" s="64">
        <v>5.53</v>
      </c>
      <c r="M94" s="62">
        <v>553</v>
      </c>
      <c r="N94" s="9">
        <v>835</v>
      </c>
      <c r="O94" s="9">
        <v>1</v>
      </c>
      <c r="P94" s="181">
        <v>851</v>
      </c>
      <c r="Q94" s="62">
        <v>851</v>
      </c>
      <c r="R94" s="62">
        <v>883</v>
      </c>
      <c r="S94" s="62">
        <v>836</v>
      </c>
      <c r="T94" s="62">
        <v>-16</v>
      </c>
      <c r="U94" s="10">
        <v>-1.8801410105757931E-2</v>
      </c>
      <c r="V94" s="178">
        <v>150.80000000000001</v>
      </c>
      <c r="W94" s="62">
        <v>15</v>
      </c>
      <c r="X94" s="66">
        <v>1.7942583732057416E-2</v>
      </c>
      <c r="Y94" s="176">
        <v>153.80000000000001</v>
      </c>
      <c r="Z94" s="62">
        <v>389</v>
      </c>
      <c r="AA94" s="62">
        <v>390</v>
      </c>
      <c r="AB94" s="62">
        <v>390</v>
      </c>
      <c r="AC94" s="62">
        <v>390</v>
      </c>
      <c r="AD94" s="62">
        <v>-1</v>
      </c>
      <c r="AE94" s="62">
        <v>0</v>
      </c>
      <c r="AF94" s="10">
        <v>-2.5641025641025641E-3</v>
      </c>
      <c r="AG94" s="66">
        <v>0</v>
      </c>
      <c r="AH94" s="181">
        <v>370</v>
      </c>
      <c r="AI94" s="217">
        <v>1</v>
      </c>
      <c r="AJ94" s="217">
        <v>368</v>
      </c>
      <c r="AK94" s="62">
        <v>368</v>
      </c>
      <c r="AL94" s="62">
        <v>353</v>
      </c>
      <c r="AM94" s="177">
        <v>2</v>
      </c>
      <c r="AN94" s="62">
        <v>15</v>
      </c>
      <c r="AO94" s="10">
        <v>5.434782608695652E-3</v>
      </c>
      <c r="AP94" s="66">
        <v>4.2492917847025496E-2</v>
      </c>
      <c r="AQ94" s="61">
        <v>0.66787003610108309</v>
      </c>
      <c r="AR94" s="178">
        <v>0.6654611211573237</v>
      </c>
      <c r="AS94" s="62">
        <v>370</v>
      </c>
      <c r="AT94" s="62">
        <v>270</v>
      </c>
      <c r="AU94" s="62">
        <v>45</v>
      </c>
      <c r="AV94" s="62">
        <v>315</v>
      </c>
      <c r="AW94" s="66">
        <v>0.85135135135135132</v>
      </c>
      <c r="AX94" s="61">
        <v>1.0123083844843654</v>
      </c>
      <c r="AY94" s="62">
        <v>35</v>
      </c>
      <c r="AZ94" s="10">
        <v>9.45945945945946E-2</v>
      </c>
      <c r="BA94" s="61">
        <v>0.96525096525096532</v>
      </c>
      <c r="BB94" s="62">
        <v>20</v>
      </c>
      <c r="BC94" s="62">
        <v>0</v>
      </c>
      <c r="BD94" s="62">
        <v>20</v>
      </c>
      <c r="BE94" s="10">
        <v>5.4054054054054057E-2</v>
      </c>
      <c r="BF94" s="61">
        <v>1.052044648774894</v>
      </c>
      <c r="BG94" s="62">
        <v>0</v>
      </c>
      <c r="BH94" s="62" t="s">
        <v>38</v>
      </c>
      <c r="BI94" s="9" t="s">
        <v>38</v>
      </c>
      <c r="BJ94" s="9" t="s">
        <v>38</v>
      </c>
      <c r="BK94" s="9"/>
    </row>
    <row r="95" spans="1:63" ht="12.75" customHeight="1">
      <c r="A95" s="9"/>
      <c r="B95" s="9" t="s">
        <v>482</v>
      </c>
      <c r="C95" s="61">
        <v>5370070</v>
      </c>
      <c r="D95" s="175" t="s">
        <v>131</v>
      </c>
      <c r="E95" s="61"/>
      <c r="F95" s="9"/>
      <c r="G95" s="62"/>
      <c r="H95" s="62"/>
      <c r="I95" s="62"/>
      <c r="J95" s="64">
        <v>2.39</v>
      </c>
      <c r="K95" s="62">
        <v>239</v>
      </c>
      <c r="L95" s="64">
        <v>2.37</v>
      </c>
      <c r="M95" s="62">
        <v>237</v>
      </c>
      <c r="N95" s="9">
        <v>2168</v>
      </c>
      <c r="O95" s="9">
        <v>1</v>
      </c>
      <c r="P95" s="181">
        <v>2101</v>
      </c>
      <c r="Q95" s="62">
        <v>2101</v>
      </c>
      <c r="R95" s="62">
        <v>2207</v>
      </c>
      <c r="S95" s="62">
        <v>2177</v>
      </c>
      <c r="T95" s="62">
        <v>67</v>
      </c>
      <c r="U95" s="10">
        <v>3.1889576392194197E-2</v>
      </c>
      <c r="V95" s="178">
        <v>908.6</v>
      </c>
      <c r="W95" s="62">
        <v>-76</v>
      </c>
      <c r="X95" s="66">
        <v>-3.4910427193385392E-2</v>
      </c>
      <c r="Y95" s="176">
        <v>886.9</v>
      </c>
      <c r="Z95" s="62">
        <v>907</v>
      </c>
      <c r="AA95" s="62">
        <v>910</v>
      </c>
      <c r="AB95" s="62">
        <v>910</v>
      </c>
      <c r="AC95" s="62">
        <v>875</v>
      </c>
      <c r="AD95" s="62">
        <v>-3</v>
      </c>
      <c r="AE95" s="62">
        <v>35</v>
      </c>
      <c r="AF95" s="10">
        <v>-3.2967032967032967E-3</v>
      </c>
      <c r="AG95" s="66">
        <v>0.04</v>
      </c>
      <c r="AH95" s="181">
        <v>879</v>
      </c>
      <c r="AI95" s="217">
        <v>1</v>
      </c>
      <c r="AJ95" s="217">
        <v>870</v>
      </c>
      <c r="AK95" s="62">
        <v>870</v>
      </c>
      <c r="AL95" s="62">
        <v>859</v>
      </c>
      <c r="AM95" s="177">
        <v>9</v>
      </c>
      <c r="AN95" s="62">
        <v>11</v>
      </c>
      <c r="AO95" s="10">
        <v>1.0344827586206896E-2</v>
      </c>
      <c r="AP95" s="66">
        <v>1.2805587892898719E-2</v>
      </c>
      <c r="AQ95" s="61">
        <v>3.6778242677824267</v>
      </c>
      <c r="AR95" s="178">
        <v>3.6708860759493671</v>
      </c>
      <c r="AS95" s="62">
        <v>810</v>
      </c>
      <c r="AT95" s="62">
        <v>625</v>
      </c>
      <c r="AU95" s="62">
        <v>90</v>
      </c>
      <c r="AV95" s="62">
        <v>715</v>
      </c>
      <c r="AW95" s="66">
        <v>0.88271604938271608</v>
      </c>
      <c r="AX95" s="61">
        <v>1.0496029124645851</v>
      </c>
      <c r="AY95" s="62">
        <v>45</v>
      </c>
      <c r="AZ95" s="10">
        <v>5.5555555555555552E-2</v>
      </c>
      <c r="BA95" s="61">
        <v>0.56689342403628118</v>
      </c>
      <c r="BB95" s="62">
        <v>35</v>
      </c>
      <c r="BC95" s="62">
        <v>0</v>
      </c>
      <c r="BD95" s="62">
        <v>35</v>
      </c>
      <c r="BE95" s="10">
        <v>4.3209876543209874E-2</v>
      </c>
      <c r="BF95" s="61">
        <v>0.8409863087428936</v>
      </c>
      <c r="BG95" s="62">
        <v>20</v>
      </c>
      <c r="BH95" s="62" t="s">
        <v>38</v>
      </c>
      <c r="BI95" s="9" t="s">
        <v>38</v>
      </c>
      <c r="BJ95" s="9" t="s">
        <v>38</v>
      </c>
      <c r="BK95" s="9"/>
    </row>
    <row r="96" spans="1:63" ht="12.75" customHeight="1">
      <c r="A96" s="12"/>
      <c r="B96" s="12" t="s">
        <v>483</v>
      </c>
      <c r="C96" s="75">
        <v>5370071</v>
      </c>
      <c r="D96" s="228" t="s">
        <v>132</v>
      </c>
      <c r="E96" s="75"/>
      <c r="F96" s="12"/>
      <c r="G96" s="76"/>
      <c r="H96" s="76"/>
      <c r="I96" s="76"/>
      <c r="J96" s="78">
        <v>1.86</v>
      </c>
      <c r="K96" s="76">
        <v>186</v>
      </c>
      <c r="L96" s="78">
        <v>1.89</v>
      </c>
      <c r="M96" s="76">
        <v>189</v>
      </c>
      <c r="N96" s="12">
        <v>6349</v>
      </c>
      <c r="O96" s="12">
        <v>1</v>
      </c>
      <c r="P96" s="214">
        <v>6532</v>
      </c>
      <c r="Q96" s="76">
        <v>6532</v>
      </c>
      <c r="R96" s="76">
        <v>6612</v>
      </c>
      <c r="S96" s="76">
        <v>6832</v>
      </c>
      <c r="T96" s="76">
        <v>-183</v>
      </c>
      <c r="U96" s="13">
        <v>-2.8015921616656461E-2</v>
      </c>
      <c r="V96" s="215">
        <v>3413.3</v>
      </c>
      <c r="W96" s="76">
        <v>-300</v>
      </c>
      <c r="X96" s="80">
        <v>-4.3911007025761124E-2</v>
      </c>
      <c r="Y96" s="231">
        <v>3449.9</v>
      </c>
      <c r="Z96" s="76">
        <v>2905</v>
      </c>
      <c r="AA96" s="76">
        <v>2860</v>
      </c>
      <c r="AB96" s="76">
        <v>2860</v>
      </c>
      <c r="AC96" s="76">
        <v>2892</v>
      </c>
      <c r="AD96" s="76">
        <v>45</v>
      </c>
      <c r="AE96" s="76">
        <v>-32</v>
      </c>
      <c r="AF96" s="13">
        <v>1.5734265734265736E-2</v>
      </c>
      <c r="AG96" s="80">
        <v>-1.1065006915629323E-2</v>
      </c>
      <c r="AH96" s="214">
        <v>2728</v>
      </c>
      <c r="AI96" s="216">
        <v>1</v>
      </c>
      <c r="AJ96" s="216">
        <v>2718</v>
      </c>
      <c r="AK96" s="76">
        <v>2718</v>
      </c>
      <c r="AL96" s="76">
        <v>2719</v>
      </c>
      <c r="AM96" s="179">
        <v>10</v>
      </c>
      <c r="AN96" s="76">
        <v>-1</v>
      </c>
      <c r="AO96" s="13">
        <v>3.6791758646063282E-3</v>
      </c>
      <c r="AP96" s="80">
        <v>-3.677822728944465E-4</v>
      </c>
      <c r="AQ96" s="75">
        <v>14.666666666666666</v>
      </c>
      <c r="AR96" s="215">
        <v>14.380952380952381</v>
      </c>
      <c r="AS96" s="76">
        <v>2155</v>
      </c>
      <c r="AT96" s="76">
        <v>1460</v>
      </c>
      <c r="AU96" s="76">
        <v>210</v>
      </c>
      <c r="AV96" s="76">
        <v>1670</v>
      </c>
      <c r="AW96" s="80">
        <v>0.77494199535962882</v>
      </c>
      <c r="AX96" s="75">
        <v>0.9214530265869546</v>
      </c>
      <c r="AY96" s="76">
        <v>335</v>
      </c>
      <c r="AZ96" s="13">
        <v>0.1554524361948956</v>
      </c>
      <c r="BA96" s="75">
        <v>1.586249348927506</v>
      </c>
      <c r="BB96" s="76">
        <v>95</v>
      </c>
      <c r="BC96" s="76">
        <v>20</v>
      </c>
      <c r="BD96" s="76">
        <v>115</v>
      </c>
      <c r="BE96" s="13">
        <v>5.336426914153132E-2</v>
      </c>
      <c r="BF96" s="75">
        <v>1.0386194850434278</v>
      </c>
      <c r="BG96" s="76">
        <v>30</v>
      </c>
      <c r="BH96" s="76" t="s">
        <v>56</v>
      </c>
      <c r="BI96" s="12" t="s">
        <v>56</v>
      </c>
      <c r="BJ96" s="12" t="s">
        <v>56</v>
      </c>
      <c r="BK96" s="12"/>
    </row>
    <row r="97" spans="1:63" ht="12.75" customHeight="1">
      <c r="A97" s="204"/>
      <c r="B97" s="204" t="s">
        <v>484</v>
      </c>
      <c r="C97" s="202">
        <v>5370072.0099999998</v>
      </c>
      <c r="D97" s="203" t="s">
        <v>133</v>
      </c>
      <c r="E97" s="202"/>
      <c r="F97" s="202"/>
      <c r="G97" s="205"/>
      <c r="H97" s="205"/>
      <c r="I97" s="205"/>
      <c r="J97" s="206">
        <v>4.62</v>
      </c>
      <c r="K97" s="205">
        <v>462</v>
      </c>
      <c r="L97" s="206">
        <v>4.59</v>
      </c>
      <c r="M97" s="205">
        <v>459</v>
      </c>
      <c r="N97" s="204">
        <v>118</v>
      </c>
      <c r="O97" s="204">
        <v>1</v>
      </c>
      <c r="P97" s="223">
        <v>115</v>
      </c>
      <c r="Q97" s="205">
        <v>115</v>
      </c>
      <c r="R97" s="205">
        <v>120</v>
      </c>
      <c r="S97" s="205">
        <v>143</v>
      </c>
      <c r="T97" s="205">
        <v>3</v>
      </c>
      <c r="U97" s="207">
        <v>2.6086956521739129E-2</v>
      </c>
      <c r="V97" s="211">
        <v>25.5</v>
      </c>
      <c r="W97" s="205">
        <v>-28</v>
      </c>
      <c r="X97" s="208">
        <v>-0.19580419580419581</v>
      </c>
      <c r="Y97" s="209">
        <v>25</v>
      </c>
      <c r="Z97" s="205">
        <v>48</v>
      </c>
      <c r="AA97" s="205">
        <v>50</v>
      </c>
      <c r="AB97" s="205">
        <v>50</v>
      </c>
      <c r="AC97" s="205">
        <v>56</v>
      </c>
      <c r="AD97" s="205">
        <v>-2</v>
      </c>
      <c r="AE97" s="205">
        <v>-6</v>
      </c>
      <c r="AF97" s="207">
        <v>-0.04</v>
      </c>
      <c r="AG97" s="208">
        <v>-0.10714285714285714</v>
      </c>
      <c r="AH97" s="223">
        <v>47</v>
      </c>
      <c r="AI97" s="224">
        <v>1</v>
      </c>
      <c r="AJ97" s="224">
        <v>47</v>
      </c>
      <c r="AK97" s="205">
        <v>47</v>
      </c>
      <c r="AL97" s="205">
        <v>53</v>
      </c>
      <c r="AM97" s="210">
        <v>0</v>
      </c>
      <c r="AN97" s="205">
        <v>-6</v>
      </c>
      <c r="AO97" s="207">
        <v>0</v>
      </c>
      <c r="AP97" s="208">
        <v>-0.11320754716981132</v>
      </c>
      <c r="AQ97" s="202">
        <v>0.10173160173160173</v>
      </c>
      <c r="AR97" s="211">
        <v>0.10239651416122005</v>
      </c>
      <c r="AS97" s="205">
        <v>55</v>
      </c>
      <c r="AT97" s="205">
        <v>55</v>
      </c>
      <c r="AU97" s="205">
        <v>10</v>
      </c>
      <c r="AV97" s="205">
        <v>65</v>
      </c>
      <c r="AW97" s="208">
        <v>1.1818181818181819</v>
      </c>
      <c r="AX97" s="202">
        <v>1.40525348610961</v>
      </c>
      <c r="AY97" s="205">
        <v>0</v>
      </c>
      <c r="AZ97" s="207">
        <v>0</v>
      </c>
      <c r="BA97" s="202">
        <v>0</v>
      </c>
      <c r="BB97" s="205">
        <v>0</v>
      </c>
      <c r="BC97" s="205">
        <v>0</v>
      </c>
      <c r="BD97" s="205">
        <v>0</v>
      </c>
      <c r="BE97" s="207">
        <v>0</v>
      </c>
      <c r="BF97" s="202">
        <v>0</v>
      </c>
      <c r="BG97" s="205">
        <v>0</v>
      </c>
      <c r="BH97" s="205" t="s">
        <v>134</v>
      </c>
      <c r="BI97" s="204" t="s">
        <v>134</v>
      </c>
      <c r="BJ97" s="204" t="s">
        <v>134</v>
      </c>
      <c r="BK97" s="204"/>
    </row>
    <row r="98" spans="1:63" ht="12.75" customHeight="1">
      <c r="A98" s="9"/>
      <c r="B98" s="9" t="s">
        <v>485</v>
      </c>
      <c r="C98" s="61">
        <v>5370072.0199999996</v>
      </c>
      <c r="D98" s="175" t="s">
        <v>135</v>
      </c>
      <c r="E98" s="61"/>
      <c r="F98" s="61"/>
      <c r="G98" s="62"/>
      <c r="H98" s="62"/>
      <c r="I98" s="62"/>
      <c r="J98" s="64">
        <v>1.39</v>
      </c>
      <c r="K98" s="62">
        <v>139</v>
      </c>
      <c r="L98" s="64">
        <v>1.4</v>
      </c>
      <c r="M98" s="62">
        <v>140</v>
      </c>
      <c r="N98" s="9">
        <v>4007</v>
      </c>
      <c r="O98" s="9">
        <v>1</v>
      </c>
      <c r="P98" s="181">
        <v>3993</v>
      </c>
      <c r="Q98" s="62">
        <v>3993</v>
      </c>
      <c r="R98" s="62">
        <v>3931</v>
      </c>
      <c r="S98" s="62">
        <v>3993</v>
      </c>
      <c r="T98" s="62">
        <v>14</v>
      </c>
      <c r="U98" s="10">
        <v>3.5061357375406961E-3</v>
      </c>
      <c r="V98" s="178">
        <v>2884.8</v>
      </c>
      <c r="W98" s="62">
        <v>0</v>
      </c>
      <c r="X98" s="66">
        <v>0</v>
      </c>
      <c r="Y98" s="176">
        <v>2857.7</v>
      </c>
      <c r="Z98" s="62">
        <v>1816</v>
      </c>
      <c r="AA98" s="62">
        <v>1824</v>
      </c>
      <c r="AB98" s="62">
        <v>1824</v>
      </c>
      <c r="AC98" s="62">
        <v>1786</v>
      </c>
      <c r="AD98" s="62">
        <v>-8</v>
      </c>
      <c r="AE98" s="62">
        <v>38</v>
      </c>
      <c r="AF98" s="10">
        <v>-4.3859649122807015E-3</v>
      </c>
      <c r="AG98" s="66">
        <v>2.1276595744680851E-2</v>
      </c>
      <c r="AH98" s="181">
        <v>1761</v>
      </c>
      <c r="AI98" s="217">
        <v>1</v>
      </c>
      <c r="AJ98" s="217">
        <v>1771</v>
      </c>
      <c r="AK98" s="62">
        <v>1771</v>
      </c>
      <c r="AL98" s="62">
        <v>1731</v>
      </c>
      <c r="AM98" s="177">
        <v>-10</v>
      </c>
      <c r="AN98" s="62">
        <v>40</v>
      </c>
      <c r="AO98" s="10">
        <v>-5.6465273856578201E-3</v>
      </c>
      <c r="AP98" s="66">
        <v>2.3108030040439053E-2</v>
      </c>
      <c r="AQ98" s="61">
        <v>12.669064748201439</v>
      </c>
      <c r="AR98" s="178">
        <v>12.65</v>
      </c>
      <c r="AS98" s="62">
        <v>1130</v>
      </c>
      <c r="AT98" s="62">
        <v>790</v>
      </c>
      <c r="AU98" s="62">
        <v>160</v>
      </c>
      <c r="AV98" s="62">
        <v>950</v>
      </c>
      <c r="AW98" s="66">
        <v>0.84070796460176989</v>
      </c>
      <c r="AX98" s="61">
        <v>0.99965275220186678</v>
      </c>
      <c r="AY98" s="62">
        <v>115</v>
      </c>
      <c r="AZ98" s="10">
        <v>0.10176991150442478</v>
      </c>
      <c r="BA98" s="61">
        <v>1.0384684847390284</v>
      </c>
      <c r="BB98" s="62">
        <v>45</v>
      </c>
      <c r="BC98" s="62">
        <v>10</v>
      </c>
      <c r="BD98" s="62">
        <v>55</v>
      </c>
      <c r="BE98" s="10">
        <v>4.8672566371681415E-2</v>
      </c>
      <c r="BF98" s="61">
        <v>0.94730569037916335</v>
      </c>
      <c r="BG98" s="62">
        <v>10</v>
      </c>
      <c r="BH98" s="9" t="s">
        <v>38</v>
      </c>
      <c r="BI98" s="9" t="s">
        <v>38</v>
      </c>
      <c r="BJ98" s="9" t="s">
        <v>38</v>
      </c>
      <c r="BK98" s="9"/>
    </row>
    <row r="99" spans="1:63" ht="12.75" customHeight="1">
      <c r="A99" s="285"/>
      <c r="B99" s="19" t="s">
        <v>486</v>
      </c>
      <c r="C99" s="90">
        <v>5370072.0300000003</v>
      </c>
      <c r="D99" s="286" t="s">
        <v>136</v>
      </c>
      <c r="E99" s="287"/>
      <c r="F99" s="287"/>
      <c r="G99" s="288"/>
      <c r="H99" s="288"/>
      <c r="I99" s="288"/>
      <c r="J99" s="289">
        <v>0.71</v>
      </c>
      <c r="K99" s="288">
        <v>71</v>
      </c>
      <c r="L99" s="289">
        <v>0.7</v>
      </c>
      <c r="M99" s="288">
        <v>70</v>
      </c>
      <c r="N99" s="19">
        <v>6804</v>
      </c>
      <c r="O99" s="285">
        <v>1</v>
      </c>
      <c r="P99" s="222">
        <v>6550</v>
      </c>
      <c r="Q99" s="91">
        <v>6550</v>
      </c>
      <c r="R99" s="288">
        <v>7055</v>
      </c>
      <c r="S99" s="288">
        <v>7048</v>
      </c>
      <c r="T99" s="91">
        <v>254</v>
      </c>
      <c r="U99" s="20">
        <v>3.8778625954198474E-2</v>
      </c>
      <c r="V99" s="290">
        <v>9622.4</v>
      </c>
      <c r="W99" s="288">
        <v>-498</v>
      </c>
      <c r="X99" s="291">
        <v>-7.0658342792281503E-2</v>
      </c>
      <c r="Y99" s="292">
        <v>9300</v>
      </c>
      <c r="Z99" s="91">
        <v>2897</v>
      </c>
      <c r="AA99" s="91">
        <v>2920</v>
      </c>
      <c r="AB99" s="91">
        <v>2920</v>
      </c>
      <c r="AC99" s="288">
        <v>2882</v>
      </c>
      <c r="AD99" s="91">
        <v>-23</v>
      </c>
      <c r="AE99" s="288">
        <v>38</v>
      </c>
      <c r="AF99" s="20">
        <v>-7.8767123287671239E-3</v>
      </c>
      <c r="AG99" s="291">
        <v>1.31852879944483E-2</v>
      </c>
      <c r="AH99" s="222">
        <v>2800</v>
      </c>
      <c r="AI99" s="293">
        <v>1</v>
      </c>
      <c r="AJ99" s="16">
        <v>2733</v>
      </c>
      <c r="AK99" s="288">
        <v>2733</v>
      </c>
      <c r="AL99" s="288">
        <v>2734</v>
      </c>
      <c r="AM99" s="180">
        <v>67</v>
      </c>
      <c r="AN99" s="288">
        <v>-1</v>
      </c>
      <c r="AO99" s="20">
        <v>2.451518477863154E-2</v>
      </c>
      <c r="AP99" s="95">
        <v>-3.65764447695684E-4</v>
      </c>
      <c r="AQ99" s="90">
        <v>39.436619718309856</v>
      </c>
      <c r="AR99" s="221">
        <v>39.042857142857144</v>
      </c>
      <c r="AS99" s="91">
        <v>2150</v>
      </c>
      <c r="AT99" s="91">
        <v>1500</v>
      </c>
      <c r="AU99" s="91">
        <v>220</v>
      </c>
      <c r="AV99" s="91">
        <v>1720</v>
      </c>
      <c r="AW99" s="95">
        <v>0.8</v>
      </c>
      <c r="AX99" s="90">
        <v>0.95124851367419749</v>
      </c>
      <c r="AY99" s="91">
        <v>215</v>
      </c>
      <c r="AZ99" s="20">
        <v>0.1</v>
      </c>
      <c r="BA99" s="90">
        <v>1.0204081632653061</v>
      </c>
      <c r="BB99" s="91">
        <v>180</v>
      </c>
      <c r="BC99" s="91">
        <v>15</v>
      </c>
      <c r="BD99" s="91">
        <v>195</v>
      </c>
      <c r="BE99" s="20">
        <v>9.0697674418604657E-2</v>
      </c>
      <c r="BF99" s="90">
        <v>1.7652330560257814</v>
      </c>
      <c r="BG99" s="91">
        <v>30</v>
      </c>
      <c r="BH99" s="19" t="s">
        <v>95</v>
      </c>
      <c r="BI99" s="19" t="s">
        <v>95</v>
      </c>
      <c r="BJ99" s="19" t="s">
        <v>95</v>
      </c>
      <c r="BK99" s="19" t="s">
        <v>623</v>
      </c>
    </row>
    <row r="100" spans="1:63" ht="12.75" customHeight="1">
      <c r="A100" s="9"/>
      <c r="B100" s="9" t="s">
        <v>487</v>
      </c>
      <c r="C100" s="61">
        <v>5370072.04</v>
      </c>
      <c r="D100" s="175" t="s">
        <v>137</v>
      </c>
      <c r="E100" s="61"/>
      <c r="F100" s="61"/>
      <c r="G100" s="62"/>
      <c r="H100" s="62"/>
      <c r="I100" s="62"/>
      <c r="J100" s="64">
        <v>0.9</v>
      </c>
      <c r="K100" s="62">
        <v>90</v>
      </c>
      <c r="L100" s="64">
        <v>0.9</v>
      </c>
      <c r="M100" s="62">
        <v>90</v>
      </c>
      <c r="N100" s="9">
        <v>3416</v>
      </c>
      <c r="O100" s="9">
        <v>1</v>
      </c>
      <c r="P100" s="181">
        <v>3391</v>
      </c>
      <c r="Q100" s="62">
        <v>3391</v>
      </c>
      <c r="R100" s="62">
        <v>3461</v>
      </c>
      <c r="S100" s="62">
        <v>3493</v>
      </c>
      <c r="T100" s="62">
        <v>25</v>
      </c>
      <c r="U100" s="10">
        <v>7.3724565025066356E-3</v>
      </c>
      <c r="V100" s="178">
        <v>3794.3</v>
      </c>
      <c r="W100" s="62">
        <v>-102</v>
      </c>
      <c r="X100" s="66">
        <v>-2.9201259662181504E-2</v>
      </c>
      <c r="Y100" s="176">
        <v>3753.6</v>
      </c>
      <c r="Z100" s="62">
        <v>1257</v>
      </c>
      <c r="AA100" s="62">
        <v>1264</v>
      </c>
      <c r="AB100" s="62">
        <v>1264</v>
      </c>
      <c r="AC100" s="62">
        <v>1244</v>
      </c>
      <c r="AD100" s="62">
        <v>-7</v>
      </c>
      <c r="AE100" s="62">
        <v>20</v>
      </c>
      <c r="AF100" s="10">
        <v>-5.5379746835443038E-3</v>
      </c>
      <c r="AG100" s="66">
        <v>1.607717041800643E-2</v>
      </c>
      <c r="AH100" s="181">
        <v>1242</v>
      </c>
      <c r="AI100" s="217">
        <v>1</v>
      </c>
      <c r="AJ100" s="217">
        <v>1245</v>
      </c>
      <c r="AK100" s="62">
        <v>1245</v>
      </c>
      <c r="AL100" s="62">
        <v>1221</v>
      </c>
      <c r="AM100" s="177">
        <v>-3</v>
      </c>
      <c r="AN100" s="62">
        <v>24</v>
      </c>
      <c r="AO100" s="10">
        <v>-2.4096385542168677E-3</v>
      </c>
      <c r="AP100" s="66">
        <v>1.9656019656019656E-2</v>
      </c>
      <c r="AQ100" s="61">
        <v>13.8</v>
      </c>
      <c r="AR100" s="178">
        <v>13.833333333333334</v>
      </c>
      <c r="AS100" s="62">
        <v>1265</v>
      </c>
      <c r="AT100" s="62">
        <v>1045</v>
      </c>
      <c r="AU100" s="62">
        <v>110</v>
      </c>
      <c r="AV100" s="62">
        <v>1155</v>
      </c>
      <c r="AW100" s="66">
        <v>0.91304347826086951</v>
      </c>
      <c r="AX100" s="61">
        <v>1.0856640645194644</v>
      </c>
      <c r="AY100" s="62">
        <v>60</v>
      </c>
      <c r="AZ100" s="10">
        <v>4.7430830039525688E-2</v>
      </c>
      <c r="BA100" s="61">
        <v>0.4839880616278131</v>
      </c>
      <c r="BB100" s="62">
        <v>50</v>
      </c>
      <c r="BC100" s="62">
        <v>0</v>
      </c>
      <c r="BD100" s="62">
        <v>50</v>
      </c>
      <c r="BE100" s="10">
        <v>3.9525691699604744E-2</v>
      </c>
      <c r="BF100" s="61">
        <v>0.76928166017136512</v>
      </c>
      <c r="BG100" s="62">
        <v>0</v>
      </c>
      <c r="BH100" s="62" t="s">
        <v>38</v>
      </c>
      <c r="BI100" s="9" t="s">
        <v>38</v>
      </c>
      <c r="BJ100" s="9" t="s">
        <v>38</v>
      </c>
      <c r="BK100" s="9"/>
    </row>
    <row r="101" spans="1:63" ht="12.75" customHeight="1">
      <c r="A101" s="9"/>
      <c r="B101" s="9" t="s">
        <v>488</v>
      </c>
      <c r="C101" s="61">
        <v>5370073</v>
      </c>
      <c r="D101" s="175" t="s">
        <v>138</v>
      </c>
      <c r="E101" s="61"/>
      <c r="F101" s="61"/>
      <c r="G101" s="62"/>
      <c r="H101" s="62"/>
      <c r="I101" s="62"/>
      <c r="J101" s="64">
        <v>1.76</v>
      </c>
      <c r="K101" s="62">
        <v>176</v>
      </c>
      <c r="L101" s="64">
        <v>1.82</v>
      </c>
      <c r="M101" s="62">
        <v>182</v>
      </c>
      <c r="N101" s="9">
        <v>1400</v>
      </c>
      <c r="O101" s="9">
        <v>1</v>
      </c>
      <c r="P101" s="181">
        <v>1176</v>
      </c>
      <c r="Q101" s="62">
        <v>1176</v>
      </c>
      <c r="R101" s="62">
        <v>1162</v>
      </c>
      <c r="S101" s="62">
        <v>1103</v>
      </c>
      <c r="T101" s="62">
        <v>224</v>
      </c>
      <c r="U101" s="10">
        <v>0.19047619047619047</v>
      </c>
      <c r="V101" s="178">
        <v>794.7</v>
      </c>
      <c r="W101" s="62">
        <v>73</v>
      </c>
      <c r="X101" s="66">
        <v>6.6183136899365363E-2</v>
      </c>
      <c r="Y101" s="176">
        <v>645.5</v>
      </c>
      <c r="Z101" s="62">
        <v>697</v>
      </c>
      <c r="AA101" s="62">
        <v>631</v>
      </c>
      <c r="AB101" s="62">
        <v>631</v>
      </c>
      <c r="AC101" s="62">
        <v>531</v>
      </c>
      <c r="AD101" s="62">
        <v>66</v>
      </c>
      <c r="AE101" s="62">
        <v>100</v>
      </c>
      <c r="AF101" s="10">
        <v>0.1045958795562599</v>
      </c>
      <c r="AG101" s="66">
        <v>0.18832391713747645</v>
      </c>
      <c r="AH101" s="181">
        <v>648</v>
      </c>
      <c r="AI101" s="217">
        <v>1</v>
      </c>
      <c r="AJ101" s="217">
        <v>546</v>
      </c>
      <c r="AK101" s="62">
        <v>546</v>
      </c>
      <c r="AL101" s="62">
        <v>487</v>
      </c>
      <c r="AM101" s="177">
        <v>102</v>
      </c>
      <c r="AN101" s="62">
        <v>59</v>
      </c>
      <c r="AO101" s="10">
        <v>0.18681318681318682</v>
      </c>
      <c r="AP101" s="66">
        <v>0.12114989733059549</v>
      </c>
      <c r="AQ101" s="61">
        <v>3.6818181818181817</v>
      </c>
      <c r="AR101" s="178">
        <v>3</v>
      </c>
      <c r="AS101" s="62">
        <v>510</v>
      </c>
      <c r="AT101" s="62">
        <v>450</v>
      </c>
      <c r="AU101" s="62">
        <v>20</v>
      </c>
      <c r="AV101" s="62">
        <v>470</v>
      </c>
      <c r="AW101" s="66">
        <v>0.92156862745098034</v>
      </c>
      <c r="AX101" s="61">
        <v>1.0958009838893941</v>
      </c>
      <c r="AY101" s="62">
        <v>0</v>
      </c>
      <c r="AZ101" s="10">
        <v>0</v>
      </c>
      <c r="BA101" s="61">
        <v>0</v>
      </c>
      <c r="BB101" s="62">
        <v>25</v>
      </c>
      <c r="BC101" s="62">
        <v>0</v>
      </c>
      <c r="BD101" s="62">
        <v>25</v>
      </c>
      <c r="BE101" s="10">
        <v>4.9019607843137254E-2</v>
      </c>
      <c r="BF101" s="61">
        <v>0.95406009815370285</v>
      </c>
      <c r="BG101" s="62">
        <v>15</v>
      </c>
      <c r="BH101" s="62" t="s">
        <v>38</v>
      </c>
      <c r="BI101" s="9" t="s">
        <v>38</v>
      </c>
      <c r="BJ101" s="9" t="s">
        <v>38</v>
      </c>
      <c r="BK101" s="9"/>
    </row>
    <row r="102" spans="1:63" ht="12.75" customHeight="1">
      <c r="A102" s="204"/>
      <c r="B102" s="204" t="s">
        <v>489</v>
      </c>
      <c r="C102" s="202">
        <v>5370080.0099999998</v>
      </c>
      <c r="D102" s="203" t="s">
        <v>139</v>
      </c>
      <c r="E102" s="202"/>
      <c r="F102" s="202"/>
      <c r="G102" s="205"/>
      <c r="H102" s="205"/>
      <c r="I102" s="205"/>
      <c r="J102" s="206">
        <v>54.79</v>
      </c>
      <c r="K102" s="205">
        <v>5479</v>
      </c>
      <c r="L102" s="206">
        <v>54.92</v>
      </c>
      <c r="M102" s="205">
        <v>5492</v>
      </c>
      <c r="N102" s="204">
        <v>2238</v>
      </c>
      <c r="O102" s="204">
        <v>1</v>
      </c>
      <c r="P102" s="223">
        <v>2197</v>
      </c>
      <c r="Q102" s="205">
        <v>2197</v>
      </c>
      <c r="R102" s="205">
        <v>2447</v>
      </c>
      <c r="S102" s="205">
        <v>2368</v>
      </c>
      <c r="T102" s="205">
        <v>41</v>
      </c>
      <c r="U102" s="207">
        <v>1.8661811561219845E-2</v>
      </c>
      <c r="V102" s="211">
        <v>40.799999999999997</v>
      </c>
      <c r="W102" s="205">
        <v>-171</v>
      </c>
      <c r="X102" s="208">
        <v>-7.2212837837837843E-2</v>
      </c>
      <c r="Y102" s="209">
        <v>40</v>
      </c>
      <c r="Z102" s="205">
        <v>814</v>
      </c>
      <c r="AA102" s="205">
        <v>804</v>
      </c>
      <c r="AB102" s="205">
        <v>804</v>
      </c>
      <c r="AC102" s="205">
        <v>817</v>
      </c>
      <c r="AD102" s="205">
        <v>10</v>
      </c>
      <c r="AE102" s="205">
        <v>-13</v>
      </c>
      <c r="AF102" s="207">
        <v>1.2437810945273632E-2</v>
      </c>
      <c r="AG102" s="208">
        <v>-1.591187270501836E-2</v>
      </c>
      <c r="AH102" s="223">
        <v>779</v>
      </c>
      <c r="AI102" s="224">
        <v>1</v>
      </c>
      <c r="AJ102" s="224">
        <v>776</v>
      </c>
      <c r="AK102" s="205">
        <v>776</v>
      </c>
      <c r="AL102" s="205">
        <v>784</v>
      </c>
      <c r="AM102" s="210">
        <v>3</v>
      </c>
      <c r="AN102" s="205">
        <v>-8</v>
      </c>
      <c r="AO102" s="207">
        <v>3.8659793814432991E-3</v>
      </c>
      <c r="AP102" s="208">
        <v>-1.020408163265306E-2</v>
      </c>
      <c r="AQ102" s="202">
        <v>0.14217922978645739</v>
      </c>
      <c r="AR102" s="211">
        <v>0.1412964311726147</v>
      </c>
      <c r="AS102" s="205">
        <v>840</v>
      </c>
      <c r="AT102" s="205">
        <v>750</v>
      </c>
      <c r="AU102" s="205">
        <v>50</v>
      </c>
      <c r="AV102" s="205">
        <v>800</v>
      </c>
      <c r="AW102" s="208">
        <v>0.95238095238095233</v>
      </c>
      <c r="AX102" s="202">
        <v>1.1324387067549968</v>
      </c>
      <c r="AY102" s="205">
        <v>10</v>
      </c>
      <c r="AZ102" s="207">
        <v>1.1904761904761904E-2</v>
      </c>
      <c r="BA102" s="202">
        <v>0.12147716229348882</v>
      </c>
      <c r="BB102" s="205">
        <v>10</v>
      </c>
      <c r="BC102" s="205">
        <v>0</v>
      </c>
      <c r="BD102" s="205">
        <v>10</v>
      </c>
      <c r="BE102" s="207">
        <v>1.1904761904761904E-2</v>
      </c>
      <c r="BF102" s="202">
        <v>0.23170030955161353</v>
      </c>
      <c r="BG102" s="205">
        <v>15</v>
      </c>
      <c r="BH102" s="205" t="s">
        <v>134</v>
      </c>
      <c r="BI102" s="204" t="s">
        <v>134</v>
      </c>
      <c r="BJ102" s="204" t="s">
        <v>134</v>
      </c>
      <c r="BK102" s="204"/>
    </row>
    <row r="103" spans="1:63" ht="12.75" customHeight="1">
      <c r="A103" s="9"/>
      <c r="B103" s="9" t="s">
        <v>490</v>
      </c>
      <c r="C103" s="61">
        <v>5370080.0300000003</v>
      </c>
      <c r="D103" s="175" t="s">
        <v>140</v>
      </c>
      <c r="E103" s="61"/>
      <c r="F103" s="61"/>
      <c r="G103" s="62"/>
      <c r="H103" s="62"/>
      <c r="I103" s="62"/>
      <c r="J103" s="64">
        <v>4.8</v>
      </c>
      <c r="K103" s="62">
        <v>480</v>
      </c>
      <c r="L103" s="64">
        <v>4.78</v>
      </c>
      <c r="M103" s="62">
        <v>478</v>
      </c>
      <c r="N103" s="9">
        <v>8406</v>
      </c>
      <c r="O103" s="9">
        <v>1</v>
      </c>
      <c r="P103" s="181">
        <v>6339</v>
      </c>
      <c r="Q103" s="62">
        <v>6339</v>
      </c>
      <c r="R103" s="62">
        <v>4551</v>
      </c>
      <c r="S103" s="62">
        <v>4110</v>
      </c>
      <c r="T103" s="62">
        <v>2067</v>
      </c>
      <c r="U103" s="10">
        <v>0.32607666824420256</v>
      </c>
      <c r="V103" s="178">
        <v>1752</v>
      </c>
      <c r="W103" s="62">
        <v>2229</v>
      </c>
      <c r="X103" s="66">
        <v>0.54233576642335768</v>
      </c>
      <c r="Y103" s="176">
        <v>1326.8</v>
      </c>
      <c r="Z103" s="62">
        <v>2760</v>
      </c>
      <c r="AA103" s="62">
        <v>2188</v>
      </c>
      <c r="AB103" s="62">
        <v>2188</v>
      </c>
      <c r="AC103" s="62">
        <v>1432</v>
      </c>
      <c r="AD103" s="62">
        <v>572</v>
      </c>
      <c r="AE103" s="62">
        <v>756</v>
      </c>
      <c r="AF103" s="10">
        <v>0.26142595978062155</v>
      </c>
      <c r="AG103" s="66">
        <v>0.52793296089385477</v>
      </c>
      <c r="AH103" s="181">
        <v>2724</v>
      </c>
      <c r="AI103" s="217">
        <v>1</v>
      </c>
      <c r="AJ103" s="217">
        <v>2168</v>
      </c>
      <c r="AK103" s="62">
        <v>2168</v>
      </c>
      <c r="AL103" s="62">
        <v>1360</v>
      </c>
      <c r="AM103" s="177">
        <v>556</v>
      </c>
      <c r="AN103" s="62">
        <v>808</v>
      </c>
      <c r="AO103" s="10">
        <v>0.25645756457564578</v>
      </c>
      <c r="AP103" s="66">
        <v>0.59411764705882353</v>
      </c>
      <c r="AQ103" s="61">
        <v>5.6749999999999998</v>
      </c>
      <c r="AR103" s="178">
        <v>4.535564853556485</v>
      </c>
      <c r="AS103" s="62">
        <v>2905</v>
      </c>
      <c r="AT103" s="62">
        <v>2565</v>
      </c>
      <c r="AU103" s="62">
        <v>155</v>
      </c>
      <c r="AV103" s="62">
        <v>2720</v>
      </c>
      <c r="AW103" s="66">
        <v>0.9363166953528399</v>
      </c>
      <c r="AX103" s="61">
        <v>1.1133373309784065</v>
      </c>
      <c r="AY103" s="62">
        <v>100</v>
      </c>
      <c r="AZ103" s="10">
        <v>3.4423407917383818E-2</v>
      </c>
      <c r="BA103" s="61">
        <v>0.35125926446310018</v>
      </c>
      <c r="BB103" s="62">
        <v>30</v>
      </c>
      <c r="BC103" s="62">
        <v>0</v>
      </c>
      <c r="BD103" s="62">
        <v>30</v>
      </c>
      <c r="BE103" s="10">
        <v>1.0327022375215147E-2</v>
      </c>
      <c r="BF103" s="61">
        <v>0.20099303961103829</v>
      </c>
      <c r="BG103" s="62">
        <v>55</v>
      </c>
      <c r="BH103" s="62" t="s">
        <v>38</v>
      </c>
      <c r="BI103" s="9" t="s">
        <v>38</v>
      </c>
      <c r="BJ103" s="9" t="s">
        <v>38</v>
      </c>
      <c r="BK103" s="9"/>
    </row>
    <row r="104" spans="1:63" ht="12.75" customHeight="1">
      <c r="A104" s="9"/>
      <c r="B104" s="9" t="s">
        <v>491</v>
      </c>
      <c r="C104" s="61">
        <v>5370080.0499999998</v>
      </c>
      <c r="D104" s="175" t="s">
        <v>142</v>
      </c>
      <c r="E104" s="61"/>
      <c r="F104" s="61"/>
      <c r="G104" s="62"/>
      <c r="H104" s="62"/>
      <c r="I104" s="62"/>
      <c r="J104" s="64">
        <v>3.45</v>
      </c>
      <c r="K104" s="62">
        <v>345</v>
      </c>
      <c r="L104" s="64">
        <v>3.44</v>
      </c>
      <c r="M104" s="62">
        <v>344</v>
      </c>
      <c r="N104" s="9">
        <v>8587</v>
      </c>
      <c r="O104" s="9">
        <v>1</v>
      </c>
      <c r="P104" s="181">
        <v>7111</v>
      </c>
      <c r="Q104" s="62">
        <v>7111</v>
      </c>
      <c r="R104" s="62">
        <v>6546</v>
      </c>
      <c r="S104" s="62">
        <v>6119</v>
      </c>
      <c r="T104" s="62">
        <v>1476</v>
      </c>
      <c r="U104" s="10">
        <v>0.20756574321473772</v>
      </c>
      <c r="V104" s="178">
        <v>2490.3000000000002</v>
      </c>
      <c r="W104" s="62">
        <v>992</v>
      </c>
      <c r="X104" s="66">
        <v>0.16211799313613334</v>
      </c>
      <c r="Y104" s="176">
        <v>2066.6999999999998</v>
      </c>
      <c r="Z104" s="62">
        <v>2710</v>
      </c>
      <c r="AA104" s="62">
        <v>2138</v>
      </c>
      <c r="AB104" s="62">
        <v>2138</v>
      </c>
      <c r="AC104" s="62">
        <v>1854</v>
      </c>
      <c r="AD104" s="62">
        <v>572</v>
      </c>
      <c r="AE104" s="62">
        <v>284</v>
      </c>
      <c r="AF104" s="10">
        <v>0.26753975678203928</v>
      </c>
      <c r="AG104" s="66">
        <v>0.15318230852211434</v>
      </c>
      <c r="AH104" s="181">
        <v>2661</v>
      </c>
      <c r="AI104" s="217">
        <v>1</v>
      </c>
      <c r="AJ104" s="217">
        <v>2118</v>
      </c>
      <c r="AK104" s="62">
        <v>2118</v>
      </c>
      <c r="AL104" s="62">
        <v>1821</v>
      </c>
      <c r="AM104" s="177">
        <v>543</v>
      </c>
      <c r="AN104" s="62">
        <v>297</v>
      </c>
      <c r="AO104" s="10">
        <v>0.2563739376770538</v>
      </c>
      <c r="AP104" s="66">
        <v>0.1630971993410214</v>
      </c>
      <c r="AQ104" s="61">
        <v>7.7130434782608699</v>
      </c>
      <c r="AR104" s="178">
        <v>6.1569767441860463</v>
      </c>
      <c r="AS104" s="62">
        <v>3175</v>
      </c>
      <c r="AT104" s="62">
        <v>2595</v>
      </c>
      <c r="AU104" s="62">
        <v>300</v>
      </c>
      <c r="AV104" s="62">
        <v>2895</v>
      </c>
      <c r="AW104" s="66">
        <v>0.91181102362204725</v>
      </c>
      <c r="AX104" s="61">
        <v>1.0841986012152762</v>
      </c>
      <c r="AY104" s="62">
        <v>140</v>
      </c>
      <c r="AZ104" s="10">
        <v>4.4094488188976377E-2</v>
      </c>
      <c r="BA104" s="61">
        <v>0.44994375703037121</v>
      </c>
      <c r="BB104" s="62">
        <v>110</v>
      </c>
      <c r="BC104" s="62">
        <v>0</v>
      </c>
      <c r="BD104" s="62">
        <v>110</v>
      </c>
      <c r="BE104" s="10">
        <v>3.4645669291338582E-2</v>
      </c>
      <c r="BF104" s="61">
        <v>0.6743026331517824</v>
      </c>
      <c r="BG104" s="62">
        <v>30</v>
      </c>
      <c r="BH104" s="62" t="s">
        <v>38</v>
      </c>
      <c r="BI104" s="9" t="s">
        <v>38</v>
      </c>
      <c r="BJ104" s="9" t="s">
        <v>38</v>
      </c>
      <c r="BK104" s="9"/>
    </row>
    <row r="105" spans="1:63" ht="12.75" customHeight="1">
      <c r="A105" s="9"/>
      <c r="B105" s="9" t="s">
        <v>492</v>
      </c>
      <c r="C105" s="61">
        <v>5370080.0599999996</v>
      </c>
      <c r="D105" s="61"/>
      <c r="E105" s="61">
        <v>5370080.04</v>
      </c>
      <c r="F105" s="9">
        <v>0.71223509699999998</v>
      </c>
      <c r="G105" s="62">
        <v>7856</v>
      </c>
      <c r="H105" s="62">
        <v>2415</v>
      </c>
      <c r="I105" s="62">
        <v>2394</v>
      </c>
      <c r="J105" s="64">
        <v>2.15</v>
      </c>
      <c r="K105" s="62">
        <v>215</v>
      </c>
      <c r="L105" s="64">
        <v>2.16</v>
      </c>
      <c r="M105" s="62">
        <v>216</v>
      </c>
      <c r="N105" s="9">
        <v>4952</v>
      </c>
      <c r="O105" s="9">
        <v>1</v>
      </c>
      <c r="P105" s="181">
        <v>5276</v>
      </c>
      <c r="Q105" s="62">
        <v>5276</v>
      </c>
      <c r="R105" s="62">
        <v>5454</v>
      </c>
      <c r="S105" s="62">
        <v>5595.318922032</v>
      </c>
      <c r="T105" s="62">
        <v>-324</v>
      </c>
      <c r="U105" s="10">
        <v>-6.1410159211523881E-2</v>
      </c>
      <c r="V105" s="178">
        <v>2302.5</v>
      </c>
      <c r="W105" s="62">
        <v>-319.31892203200005</v>
      </c>
      <c r="X105" s="66">
        <v>-5.7068940391343408E-2</v>
      </c>
      <c r="Y105" s="176">
        <v>2445.1</v>
      </c>
      <c r="Z105" s="62">
        <v>1665</v>
      </c>
      <c r="AA105" s="62">
        <v>1654</v>
      </c>
      <c r="AB105" s="62">
        <v>1654</v>
      </c>
      <c r="AC105" s="62">
        <v>1720.0477592550001</v>
      </c>
      <c r="AD105" s="62">
        <v>11</v>
      </c>
      <c r="AE105" s="62">
        <v>-66.047759255000074</v>
      </c>
      <c r="AF105" s="10">
        <v>6.650544135429262E-3</v>
      </c>
      <c r="AG105" s="66">
        <v>-3.8398793812334124E-2</v>
      </c>
      <c r="AH105" s="181">
        <v>1645</v>
      </c>
      <c r="AI105" s="217">
        <v>1</v>
      </c>
      <c r="AJ105" s="217">
        <v>1650</v>
      </c>
      <c r="AK105" s="62">
        <v>1650</v>
      </c>
      <c r="AL105" s="62">
        <v>1705.0908222179999</v>
      </c>
      <c r="AM105" s="177">
        <v>-5</v>
      </c>
      <c r="AN105" s="62">
        <v>-55.090822217999857</v>
      </c>
      <c r="AO105" s="10">
        <v>-3.0303030303030303E-3</v>
      </c>
      <c r="AP105" s="66">
        <v>-3.2309611605519727E-2</v>
      </c>
      <c r="AQ105" s="61">
        <v>7.6511627906976747</v>
      </c>
      <c r="AR105" s="178">
        <v>7.6388888888888893</v>
      </c>
      <c r="AS105" s="62">
        <v>1810</v>
      </c>
      <c r="AT105" s="62">
        <v>1545</v>
      </c>
      <c r="AU105" s="62">
        <v>130</v>
      </c>
      <c r="AV105" s="62">
        <v>1675</v>
      </c>
      <c r="AW105" s="66">
        <v>0.925414364640884</v>
      </c>
      <c r="AX105" s="61">
        <v>1.1003737986217408</v>
      </c>
      <c r="AY105" s="62">
        <v>60</v>
      </c>
      <c r="AZ105" s="10">
        <v>3.3149171270718231E-2</v>
      </c>
      <c r="BA105" s="61">
        <v>0.3382568497012064</v>
      </c>
      <c r="BB105" s="62">
        <v>35</v>
      </c>
      <c r="BC105" s="62">
        <v>10</v>
      </c>
      <c r="BD105" s="62">
        <v>45</v>
      </c>
      <c r="BE105" s="10">
        <v>2.4861878453038673E-2</v>
      </c>
      <c r="BF105" s="61">
        <v>0.48388241442270674</v>
      </c>
      <c r="BG105" s="62">
        <v>30</v>
      </c>
      <c r="BH105" s="62" t="s">
        <v>38</v>
      </c>
      <c r="BI105" s="9" t="s">
        <v>38</v>
      </c>
      <c r="BJ105" s="9" t="s">
        <v>38</v>
      </c>
      <c r="BK105" s="9"/>
    </row>
    <row r="106" spans="1:63" ht="12.75" customHeight="1">
      <c r="A106" s="9"/>
      <c r="B106" s="9" t="s">
        <v>493</v>
      </c>
      <c r="C106" s="61">
        <v>5370080.0700000003</v>
      </c>
      <c r="D106" s="61"/>
      <c r="E106" s="61">
        <v>5370080.04</v>
      </c>
      <c r="F106" s="9">
        <v>0.28776490300000002</v>
      </c>
      <c r="G106" s="62">
        <v>7856</v>
      </c>
      <c r="H106" s="62">
        <v>2415</v>
      </c>
      <c r="I106" s="62">
        <v>2394</v>
      </c>
      <c r="J106" s="64">
        <v>1.42</v>
      </c>
      <c r="K106" s="62">
        <v>142</v>
      </c>
      <c r="L106" s="64">
        <v>1.42</v>
      </c>
      <c r="M106" s="62">
        <v>142</v>
      </c>
      <c r="N106" s="9">
        <v>4534</v>
      </c>
      <c r="O106" s="9">
        <v>1</v>
      </c>
      <c r="P106" s="181">
        <v>3046</v>
      </c>
      <c r="Q106" s="62">
        <v>3046</v>
      </c>
      <c r="R106" s="62">
        <v>2130</v>
      </c>
      <c r="S106" s="62">
        <v>2260.681077968</v>
      </c>
      <c r="T106" s="62">
        <v>1488</v>
      </c>
      <c r="U106" s="10">
        <v>0.4885095206828628</v>
      </c>
      <c r="V106" s="178">
        <v>3184.2</v>
      </c>
      <c r="W106" s="62">
        <v>785.31892203200005</v>
      </c>
      <c r="X106" s="66">
        <v>0.34738156110807078</v>
      </c>
      <c r="Y106" s="176">
        <v>2139.3000000000002</v>
      </c>
      <c r="Z106" s="62">
        <v>1385</v>
      </c>
      <c r="AA106" s="62">
        <v>978</v>
      </c>
      <c r="AB106" s="62">
        <v>978</v>
      </c>
      <c r="AC106" s="62">
        <v>694.95224074500004</v>
      </c>
      <c r="AD106" s="62">
        <v>407</v>
      </c>
      <c r="AE106" s="62">
        <v>283.04775925499996</v>
      </c>
      <c r="AF106" s="10">
        <v>0.41615541922290389</v>
      </c>
      <c r="AG106" s="66">
        <v>0.40729095132000465</v>
      </c>
      <c r="AH106" s="181">
        <v>1365</v>
      </c>
      <c r="AI106" s="217">
        <v>1</v>
      </c>
      <c r="AJ106" s="217">
        <v>969</v>
      </c>
      <c r="AK106" s="62">
        <v>969</v>
      </c>
      <c r="AL106" s="62">
        <v>688.90917778200003</v>
      </c>
      <c r="AM106" s="177">
        <v>396</v>
      </c>
      <c r="AN106" s="62">
        <v>280.09082221799997</v>
      </c>
      <c r="AO106" s="10">
        <v>0.4086687306501548</v>
      </c>
      <c r="AP106" s="66">
        <v>0.4065714774185118</v>
      </c>
      <c r="AQ106" s="61">
        <v>9.612676056338028</v>
      </c>
      <c r="AR106" s="178">
        <v>6.823943661971831</v>
      </c>
      <c r="AS106" s="62">
        <v>1695</v>
      </c>
      <c r="AT106" s="62">
        <v>1455</v>
      </c>
      <c r="AU106" s="62">
        <v>140</v>
      </c>
      <c r="AV106" s="62">
        <v>1595</v>
      </c>
      <c r="AW106" s="66">
        <v>0.94100294985250732</v>
      </c>
      <c r="AX106" s="61">
        <v>1.118909571762791</v>
      </c>
      <c r="AY106" s="62">
        <v>55</v>
      </c>
      <c r="AZ106" s="10">
        <v>3.2448377581120944E-2</v>
      </c>
      <c r="BA106" s="61">
        <v>0.33110589368490756</v>
      </c>
      <c r="BB106" s="62">
        <v>25</v>
      </c>
      <c r="BC106" s="62">
        <v>0</v>
      </c>
      <c r="BD106" s="62">
        <v>25</v>
      </c>
      <c r="BE106" s="10">
        <v>1.4749262536873156E-2</v>
      </c>
      <c r="BF106" s="61">
        <v>0.28706233041792828</v>
      </c>
      <c r="BG106" s="62">
        <v>20</v>
      </c>
      <c r="BH106" s="62" t="s">
        <v>38</v>
      </c>
      <c r="BI106" s="9" t="s">
        <v>38</v>
      </c>
      <c r="BJ106" s="9" t="s">
        <v>38</v>
      </c>
      <c r="BK106" s="9"/>
    </row>
    <row r="107" spans="1:63" ht="12.75" customHeight="1">
      <c r="A107" s="9"/>
      <c r="B107" s="9" t="s">
        <v>494</v>
      </c>
      <c r="C107" s="61">
        <v>5370081</v>
      </c>
      <c r="D107" s="175" t="s">
        <v>143</v>
      </c>
      <c r="E107" s="61"/>
      <c r="F107" s="61"/>
      <c r="G107" s="62"/>
      <c r="H107" s="62"/>
      <c r="I107" s="62"/>
      <c r="J107" s="64">
        <v>0.99</v>
      </c>
      <c r="K107" s="62">
        <v>99</v>
      </c>
      <c r="L107" s="64">
        <v>0.98</v>
      </c>
      <c r="M107" s="62">
        <v>98</v>
      </c>
      <c r="N107" s="9">
        <v>2308</v>
      </c>
      <c r="O107" s="9">
        <v>1</v>
      </c>
      <c r="P107" s="181">
        <v>2340</v>
      </c>
      <c r="Q107" s="62">
        <v>2340</v>
      </c>
      <c r="R107" s="62">
        <v>2291</v>
      </c>
      <c r="S107" s="62">
        <v>2344</v>
      </c>
      <c r="T107" s="62">
        <v>-32</v>
      </c>
      <c r="U107" s="10">
        <v>-1.3675213675213675E-2</v>
      </c>
      <c r="V107" s="178">
        <v>2342</v>
      </c>
      <c r="W107" s="62">
        <v>-4</v>
      </c>
      <c r="X107" s="66">
        <v>-1.7064846416382253E-3</v>
      </c>
      <c r="Y107" s="176">
        <v>2389.5</v>
      </c>
      <c r="Z107" s="62">
        <v>1131</v>
      </c>
      <c r="AA107" s="62">
        <v>1123</v>
      </c>
      <c r="AB107" s="62">
        <v>1123</v>
      </c>
      <c r="AC107" s="62">
        <v>1124</v>
      </c>
      <c r="AD107" s="62">
        <v>8</v>
      </c>
      <c r="AE107" s="62">
        <v>-1</v>
      </c>
      <c r="AF107" s="10">
        <v>7.1237756010685662E-3</v>
      </c>
      <c r="AG107" s="66">
        <v>-8.8967971530249106E-4</v>
      </c>
      <c r="AH107" s="181">
        <v>1110</v>
      </c>
      <c r="AI107" s="217">
        <v>1</v>
      </c>
      <c r="AJ107" s="217">
        <v>1099</v>
      </c>
      <c r="AK107" s="62">
        <v>1099</v>
      </c>
      <c r="AL107" s="62">
        <v>1101</v>
      </c>
      <c r="AM107" s="177">
        <v>11</v>
      </c>
      <c r="AN107" s="62">
        <v>-2</v>
      </c>
      <c r="AO107" s="10">
        <v>1.0009099181073703E-2</v>
      </c>
      <c r="AP107" s="66">
        <v>-1.8165304268846503E-3</v>
      </c>
      <c r="AQ107" s="61">
        <v>11.212121212121213</v>
      </c>
      <c r="AR107" s="178">
        <v>11.214285714285714</v>
      </c>
      <c r="AS107" s="62">
        <v>800</v>
      </c>
      <c r="AT107" s="62">
        <v>695</v>
      </c>
      <c r="AU107" s="62">
        <v>45</v>
      </c>
      <c r="AV107" s="62">
        <v>740</v>
      </c>
      <c r="AW107" s="66">
        <v>0.92500000000000004</v>
      </c>
      <c r="AX107" s="61">
        <v>1.0998810939357908</v>
      </c>
      <c r="AY107" s="62">
        <v>10</v>
      </c>
      <c r="AZ107" s="10">
        <v>1.2500000000000001E-2</v>
      </c>
      <c r="BA107" s="61">
        <v>0.12755102040816327</v>
      </c>
      <c r="BB107" s="62">
        <v>45</v>
      </c>
      <c r="BC107" s="62">
        <v>0</v>
      </c>
      <c r="BD107" s="62">
        <v>45</v>
      </c>
      <c r="BE107" s="10">
        <v>5.6250000000000001E-2</v>
      </c>
      <c r="BF107" s="61">
        <v>1.094783962631374</v>
      </c>
      <c r="BG107" s="62">
        <v>0</v>
      </c>
      <c r="BH107" s="62" t="s">
        <v>38</v>
      </c>
      <c r="BI107" s="9" t="s">
        <v>38</v>
      </c>
      <c r="BJ107" s="9" t="s">
        <v>38</v>
      </c>
      <c r="BK107" s="9"/>
    </row>
    <row r="108" spans="1:63" ht="12.75" customHeight="1">
      <c r="A108" s="9"/>
      <c r="B108" s="9" t="s">
        <v>495</v>
      </c>
      <c r="C108" s="61">
        <v>5370082</v>
      </c>
      <c r="D108" s="175" t="s">
        <v>144</v>
      </c>
      <c r="E108" s="61"/>
      <c r="F108" s="61"/>
      <c r="G108" s="62"/>
      <c r="H108" s="62"/>
      <c r="I108" s="62"/>
      <c r="J108" s="64">
        <v>1.1499999999999999</v>
      </c>
      <c r="K108" s="62">
        <v>114.99999999999999</v>
      </c>
      <c r="L108" s="64">
        <v>1.1499999999999999</v>
      </c>
      <c r="M108" s="62">
        <v>114.99999999999999</v>
      </c>
      <c r="N108" s="9">
        <v>3608</v>
      </c>
      <c r="O108" s="9">
        <v>1</v>
      </c>
      <c r="P108" s="181">
        <v>3526</v>
      </c>
      <c r="Q108" s="62">
        <v>3526</v>
      </c>
      <c r="R108" s="62">
        <v>3624</v>
      </c>
      <c r="S108" s="62">
        <v>3648</v>
      </c>
      <c r="T108" s="62">
        <v>82</v>
      </c>
      <c r="U108" s="10">
        <v>2.3255813953488372E-2</v>
      </c>
      <c r="V108" s="178">
        <v>3136.6</v>
      </c>
      <c r="W108" s="62">
        <v>-122</v>
      </c>
      <c r="X108" s="66">
        <v>-3.3442982456140351E-2</v>
      </c>
      <c r="Y108" s="176">
        <v>3064.5</v>
      </c>
      <c r="Z108" s="62">
        <v>1839</v>
      </c>
      <c r="AA108" s="62">
        <v>1749</v>
      </c>
      <c r="AB108" s="62">
        <v>1749</v>
      </c>
      <c r="AC108" s="62">
        <v>1760</v>
      </c>
      <c r="AD108" s="62">
        <v>90</v>
      </c>
      <c r="AE108" s="62">
        <v>-11</v>
      </c>
      <c r="AF108" s="10">
        <v>5.1457975986277875E-2</v>
      </c>
      <c r="AG108" s="66">
        <v>-6.2500000000000003E-3</v>
      </c>
      <c r="AH108" s="181">
        <v>1761</v>
      </c>
      <c r="AI108" s="217">
        <v>1</v>
      </c>
      <c r="AJ108" s="217">
        <v>1702</v>
      </c>
      <c r="AK108" s="62">
        <v>1702</v>
      </c>
      <c r="AL108" s="62">
        <v>1714</v>
      </c>
      <c r="AM108" s="177">
        <v>59</v>
      </c>
      <c r="AN108" s="62">
        <v>-12</v>
      </c>
      <c r="AO108" s="10">
        <v>3.4665099882491189E-2</v>
      </c>
      <c r="AP108" s="66">
        <v>-7.0011668611435242E-3</v>
      </c>
      <c r="AQ108" s="61">
        <v>15.313043478260871</v>
      </c>
      <c r="AR108" s="178">
        <v>14.800000000000002</v>
      </c>
      <c r="AS108" s="62">
        <v>1100</v>
      </c>
      <c r="AT108" s="62">
        <v>875</v>
      </c>
      <c r="AU108" s="62">
        <v>90</v>
      </c>
      <c r="AV108" s="62">
        <v>965</v>
      </c>
      <c r="AW108" s="66">
        <v>0.87727272727272732</v>
      </c>
      <c r="AX108" s="61">
        <v>1.0431304723813644</v>
      </c>
      <c r="AY108" s="62">
        <v>70</v>
      </c>
      <c r="AZ108" s="10">
        <v>6.363636363636363E-2</v>
      </c>
      <c r="BA108" s="61">
        <v>0.64935064935064923</v>
      </c>
      <c r="BB108" s="62">
        <v>45</v>
      </c>
      <c r="BC108" s="62">
        <v>0</v>
      </c>
      <c r="BD108" s="62">
        <v>45</v>
      </c>
      <c r="BE108" s="10">
        <v>4.0909090909090909E-2</v>
      </c>
      <c r="BF108" s="61">
        <v>0.79620651827736288</v>
      </c>
      <c r="BG108" s="62">
        <v>20</v>
      </c>
      <c r="BH108" s="62" t="s">
        <v>38</v>
      </c>
      <c r="BI108" s="9" t="s">
        <v>38</v>
      </c>
      <c r="BJ108" s="9" t="s">
        <v>38</v>
      </c>
      <c r="BK108" s="9"/>
    </row>
    <row r="109" spans="1:63" ht="12.75" customHeight="1">
      <c r="A109" s="9"/>
      <c r="B109" s="9" t="s">
        <v>496</v>
      </c>
      <c r="C109" s="61">
        <v>5370083</v>
      </c>
      <c r="D109" s="175" t="s">
        <v>145</v>
      </c>
      <c r="E109" s="61"/>
      <c r="F109" s="61"/>
      <c r="G109" s="62"/>
      <c r="H109" s="62"/>
      <c r="I109" s="62"/>
      <c r="J109" s="64">
        <v>0.86</v>
      </c>
      <c r="K109" s="62">
        <v>86</v>
      </c>
      <c r="L109" s="64">
        <v>0.86</v>
      </c>
      <c r="M109" s="62">
        <v>86</v>
      </c>
      <c r="N109" s="9">
        <v>2604</v>
      </c>
      <c r="O109" s="9">
        <v>1</v>
      </c>
      <c r="P109" s="181">
        <v>2378</v>
      </c>
      <c r="Q109" s="62">
        <v>2378</v>
      </c>
      <c r="R109" s="62">
        <v>2383</v>
      </c>
      <c r="S109" s="62">
        <v>2469</v>
      </c>
      <c r="T109" s="62">
        <v>226</v>
      </c>
      <c r="U109" s="10">
        <v>9.5037846930193445E-2</v>
      </c>
      <c r="V109" s="178">
        <v>3032.8</v>
      </c>
      <c r="W109" s="62">
        <v>-91</v>
      </c>
      <c r="X109" s="66">
        <v>-3.6857027136492505E-2</v>
      </c>
      <c r="Y109" s="176">
        <v>2769.6</v>
      </c>
      <c r="Z109" s="62">
        <v>1345</v>
      </c>
      <c r="AA109" s="62">
        <v>1184</v>
      </c>
      <c r="AB109" s="62">
        <v>1184</v>
      </c>
      <c r="AC109" s="62">
        <v>1175</v>
      </c>
      <c r="AD109" s="62">
        <v>161</v>
      </c>
      <c r="AE109" s="62">
        <v>9</v>
      </c>
      <c r="AF109" s="10">
        <v>0.13597972972972974</v>
      </c>
      <c r="AG109" s="66">
        <v>7.659574468085106E-3</v>
      </c>
      <c r="AH109" s="181">
        <v>1307</v>
      </c>
      <c r="AI109" s="217">
        <v>1</v>
      </c>
      <c r="AJ109" s="217">
        <v>1151</v>
      </c>
      <c r="AK109" s="62">
        <v>1151</v>
      </c>
      <c r="AL109" s="62">
        <v>1145</v>
      </c>
      <c r="AM109" s="177">
        <v>156</v>
      </c>
      <c r="AN109" s="62">
        <v>6</v>
      </c>
      <c r="AO109" s="10">
        <v>0.13553431798436141</v>
      </c>
      <c r="AP109" s="66">
        <v>5.2401746724890829E-3</v>
      </c>
      <c r="AQ109" s="61">
        <v>15.197674418604651</v>
      </c>
      <c r="AR109" s="178">
        <v>13.383720930232558</v>
      </c>
      <c r="AS109" s="62">
        <v>830</v>
      </c>
      <c r="AT109" s="62">
        <v>675</v>
      </c>
      <c r="AU109" s="62">
        <v>60</v>
      </c>
      <c r="AV109" s="62">
        <v>735</v>
      </c>
      <c r="AW109" s="66">
        <v>0.88554216867469882</v>
      </c>
      <c r="AX109" s="61">
        <v>1.0529633396845408</v>
      </c>
      <c r="AY109" s="62">
        <v>45</v>
      </c>
      <c r="AZ109" s="10">
        <v>5.4216867469879519E-2</v>
      </c>
      <c r="BA109" s="61">
        <v>0.55323334152938286</v>
      </c>
      <c r="BB109" s="62">
        <v>30</v>
      </c>
      <c r="BC109" s="62">
        <v>10</v>
      </c>
      <c r="BD109" s="62">
        <v>40</v>
      </c>
      <c r="BE109" s="10">
        <v>4.8192771084337352E-2</v>
      </c>
      <c r="BF109" s="61">
        <v>0.93796751818484525</v>
      </c>
      <c r="BG109" s="62">
        <v>15</v>
      </c>
      <c r="BH109" s="62" t="s">
        <v>38</v>
      </c>
      <c r="BI109" s="9" t="s">
        <v>38</v>
      </c>
      <c r="BJ109" s="9" t="s">
        <v>38</v>
      </c>
      <c r="BK109" s="9"/>
    </row>
    <row r="110" spans="1:63" ht="12.75" customHeight="1">
      <c r="A110" s="9"/>
      <c r="B110" s="9" t="s">
        <v>497</v>
      </c>
      <c r="C110" s="61">
        <v>5370084.0099999998</v>
      </c>
      <c r="D110" s="175" t="s">
        <v>146</v>
      </c>
      <c r="E110" s="61"/>
      <c r="F110" s="61"/>
      <c r="G110" s="62"/>
      <c r="H110" s="62"/>
      <c r="I110" s="62"/>
      <c r="J110" s="64">
        <v>1</v>
      </c>
      <c r="K110" s="62">
        <v>100</v>
      </c>
      <c r="L110" s="64">
        <v>1</v>
      </c>
      <c r="M110" s="62">
        <v>100</v>
      </c>
      <c r="N110" s="9">
        <v>2703</v>
      </c>
      <c r="O110" s="9">
        <v>1</v>
      </c>
      <c r="P110" s="181">
        <v>2688</v>
      </c>
      <c r="Q110" s="62">
        <v>2688</v>
      </c>
      <c r="R110" s="62">
        <v>2690</v>
      </c>
      <c r="S110" s="62">
        <v>2822</v>
      </c>
      <c r="T110" s="62">
        <v>15</v>
      </c>
      <c r="U110" s="10">
        <v>5.580357142857143E-3</v>
      </c>
      <c r="V110" s="178">
        <v>2695.7</v>
      </c>
      <c r="W110" s="62">
        <v>-134</v>
      </c>
      <c r="X110" s="66">
        <v>-4.7484053862508861E-2</v>
      </c>
      <c r="Y110" s="176">
        <v>2680.5</v>
      </c>
      <c r="Z110" s="62">
        <v>1007</v>
      </c>
      <c r="AA110" s="62">
        <v>1000</v>
      </c>
      <c r="AB110" s="62">
        <v>1000</v>
      </c>
      <c r="AC110" s="62">
        <v>990</v>
      </c>
      <c r="AD110" s="62">
        <v>7</v>
      </c>
      <c r="AE110" s="62">
        <v>10</v>
      </c>
      <c r="AF110" s="10">
        <v>7.0000000000000001E-3</v>
      </c>
      <c r="AG110" s="66">
        <v>1.0101010101010102E-2</v>
      </c>
      <c r="AH110" s="181">
        <v>976</v>
      </c>
      <c r="AI110" s="217">
        <v>1</v>
      </c>
      <c r="AJ110" s="217">
        <v>983</v>
      </c>
      <c r="AK110" s="62">
        <v>983</v>
      </c>
      <c r="AL110" s="62">
        <v>975</v>
      </c>
      <c r="AM110" s="177">
        <v>-7</v>
      </c>
      <c r="AN110" s="62">
        <v>8</v>
      </c>
      <c r="AO110" s="10">
        <v>-7.1210579857578843E-3</v>
      </c>
      <c r="AP110" s="66">
        <v>8.2051282051282051E-3</v>
      </c>
      <c r="AQ110" s="61">
        <v>9.76</v>
      </c>
      <c r="AR110" s="178">
        <v>9.83</v>
      </c>
      <c r="AS110" s="62">
        <v>1010</v>
      </c>
      <c r="AT110" s="62">
        <v>845</v>
      </c>
      <c r="AU110" s="62">
        <v>90</v>
      </c>
      <c r="AV110" s="62">
        <v>935</v>
      </c>
      <c r="AW110" s="66">
        <v>0.92574257425742579</v>
      </c>
      <c r="AX110" s="61">
        <v>1.1007640597591271</v>
      </c>
      <c r="AY110" s="62">
        <v>30</v>
      </c>
      <c r="AZ110" s="10">
        <v>2.9702970297029702E-2</v>
      </c>
      <c r="BA110" s="61">
        <v>0.30309153364316022</v>
      </c>
      <c r="BB110" s="62">
        <v>25</v>
      </c>
      <c r="BC110" s="62">
        <v>0</v>
      </c>
      <c r="BD110" s="62">
        <v>25</v>
      </c>
      <c r="BE110" s="10">
        <v>2.4752475247524754E-2</v>
      </c>
      <c r="BF110" s="61">
        <v>0.48175311886969158</v>
      </c>
      <c r="BG110" s="62">
        <v>20</v>
      </c>
      <c r="BH110" s="62" t="s">
        <v>38</v>
      </c>
      <c r="BI110" s="9" t="s">
        <v>38</v>
      </c>
      <c r="BJ110" s="9" t="s">
        <v>38</v>
      </c>
      <c r="BK110" s="9"/>
    </row>
    <row r="111" spans="1:63" ht="12.75" customHeight="1">
      <c r="A111" s="9"/>
      <c r="B111" s="9" t="s">
        <v>498</v>
      </c>
      <c r="C111" s="61">
        <v>5370084.0199999996</v>
      </c>
      <c r="D111" s="175" t="s">
        <v>147</v>
      </c>
      <c r="E111" s="61"/>
      <c r="F111" s="61"/>
      <c r="G111" s="62"/>
      <c r="H111" s="62"/>
      <c r="I111" s="62"/>
      <c r="J111" s="64">
        <v>1</v>
      </c>
      <c r="K111" s="62">
        <v>100</v>
      </c>
      <c r="L111" s="64">
        <v>1</v>
      </c>
      <c r="M111" s="62">
        <v>100</v>
      </c>
      <c r="N111" s="9">
        <v>3090</v>
      </c>
      <c r="O111" s="9">
        <v>1</v>
      </c>
      <c r="P111" s="181">
        <v>3099</v>
      </c>
      <c r="Q111" s="62">
        <v>3099</v>
      </c>
      <c r="R111" s="62">
        <v>3029</v>
      </c>
      <c r="S111" s="62">
        <v>3115</v>
      </c>
      <c r="T111" s="62">
        <v>-9</v>
      </c>
      <c r="U111" s="10">
        <v>-2.9041626331074541E-3</v>
      </c>
      <c r="V111" s="178">
        <v>3090.6</v>
      </c>
      <c r="W111" s="62">
        <v>-16</v>
      </c>
      <c r="X111" s="66">
        <v>-5.1364365971107544E-3</v>
      </c>
      <c r="Y111" s="176">
        <v>3105.5</v>
      </c>
      <c r="Z111" s="62">
        <v>1269</v>
      </c>
      <c r="AA111" s="62">
        <v>1274</v>
      </c>
      <c r="AB111" s="62">
        <v>1274</v>
      </c>
      <c r="AC111" s="62">
        <v>1223</v>
      </c>
      <c r="AD111" s="62">
        <v>-5</v>
      </c>
      <c r="AE111" s="62">
        <v>51</v>
      </c>
      <c r="AF111" s="10">
        <v>-3.9246467817896386E-3</v>
      </c>
      <c r="AG111" s="66">
        <v>4.1700735895339326E-2</v>
      </c>
      <c r="AH111" s="181">
        <v>1250</v>
      </c>
      <c r="AI111" s="217">
        <v>1</v>
      </c>
      <c r="AJ111" s="217">
        <v>1263</v>
      </c>
      <c r="AK111" s="62">
        <v>1263</v>
      </c>
      <c r="AL111" s="62">
        <v>1211</v>
      </c>
      <c r="AM111" s="177">
        <v>-13</v>
      </c>
      <c r="AN111" s="62">
        <v>52</v>
      </c>
      <c r="AO111" s="10">
        <v>-1.0292953285827395E-2</v>
      </c>
      <c r="AP111" s="66">
        <v>4.2939719240297276E-2</v>
      </c>
      <c r="AQ111" s="61">
        <v>12.5</v>
      </c>
      <c r="AR111" s="178">
        <v>12.63</v>
      </c>
      <c r="AS111" s="62">
        <v>1020</v>
      </c>
      <c r="AT111" s="62">
        <v>870</v>
      </c>
      <c r="AU111" s="62">
        <v>75</v>
      </c>
      <c r="AV111" s="62">
        <v>945</v>
      </c>
      <c r="AW111" s="66">
        <v>0.92647058823529416</v>
      </c>
      <c r="AX111" s="61">
        <v>1.1016297125271037</v>
      </c>
      <c r="AY111" s="62">
        <v>40</v>
      </c>
      <c r="AZ111" s="10">
        <v>3.9215686274509803E-2</v>
      </c>
      <c r="BA111" s="61">
        <v>0.40016006402561022</v>
      </c>
      <c r="BB111" s="62">
        <v>25</v>
      </c>
      <c r="BC111" s="62">
        <v>0</v>
      </c>
      <c r="BD111" s="62">
        <v>25</v>
      </c>
      <c r="BE111" s="10">
        <v>2.4509803921568627E-2</v>
      </c>
      <c r="BF111" s="61">
        <v>0.47703004907685143</v>
      </c>
      <c r="BG111" s="62">
        <v>10</v>
      </c>
      <c r="BH111" s="62" t="s">
        <v>38</v>
      </c>
      <c r="BI111" s="9" t="s">
        <v>38</v>
      </c>
      <c r="BJ111" s="9" t="s">
        <v>38</v>
      </c>
      <c r="BK111" s="9"/>
    </row>
    <row r="112" spans="1:63" ht="12.75" customHeight="1">
      <c r="A112" s="9"/>
      <c r="B112" s="9" t="s">
        <v>499</v>
      </c>
      <c r="C112" s="61">
        <v>5370084.0300000003</v>
      </c>
      <c r="D112" s="175" t="s">
        <v>148</v>
      </c>
      <c r="E112" s="61"/>
      <c r="F112" s="61"/>
      <c r="G112" s="62"/>
      <c r="H112" s="62"/>
      <c r="I112" s="62"/>
      <c r="J112" s="64">
        <v>0.96</v>
      </c>
      <c r="K112" s="62">
        <v>96</v>
      </c>
      <c r="L112" s="64">
        <v>0.96</v>
      </c>
      <c r="M112" s="62">
        <v>96</v>
      </c>
      <c r="N112" s="9">
        <v>2014</v>
      </c>
      <c r="O112" s="9">
        <v>1</v>
      </c>
      <c r="P112" s="181">
        <v>2022</v>
      </c>
      <c r="Q112" s="62">
        <v>2022</v>
      </c>
      <c r="R112" s="62">
        <v>2045</v>
      </c>
      <c r="S112" s="62">
        <v>2169</v>
      </c>
      <c r="T112" s="62">
        <v>-8</v>
      </c>
      <c r="U112" s="10">
        <v>-3.956478733926805E-3</v>
      </c>
      <c r="V112" s="178">
        <v>2097.3000000000002</v>
      </c>
      <c r="W112" s="62">
        <v>-147</v>
      </c>
      <c r="X112" s="66">
        <v>-6.7773167358229594E-2</v>
      </c>
      <c r="Y112" s="176">
        <v>2110.4</v>
      </c>
      <c r="Z112" s="62">
        <v>767</v>
      </c>
      <c r="AA112" s="62">
        <v>763</v>
      </c>
      <c r="AB112" s="62">
        <v>763</v>
      </c>
      <c r="AC112" s="62">
        <v>753</v>
      </c>
      <c r="AD112" s="62">
        <v>4</v>
      </c>
      <c r="AE112" s="62">
        <v>10</v>
      </c>
      <c r="AF112" s="10">
        <v>5.2424639580602884E-3</v>
      </c>
      <c r="AG112" s="66">
        <v>1.3280212483399735E-2</v>
      </c>
      <c r="AH112" s="181">
        <v>757</v>
      </c>
      <c r="AI112" s="217">
        <v>1</v>
      </c>
      <c r="AJ112" s="217">
        <v>752</v>
      </c>
      <c r="AK112" s="62">
        <v>752</v>
      </c>
      <c r="AL112" s="62">
        <v>747</v>
      </c>
      <c r="AM112" s="177">
        <v>5</v>
      </c>
      <c r="AN112" s="62">
        <v>5</v>
      </c>
      <c r="AO112" s="10">
        <v>6.648936170212766E-3</v>
      </c>
      <c r="AP112" s="66">
        <v>6.6934404283801874E-3</v>
      </c>
      <c r="AQ112" s="61">
        <v>7.885416666666667</v>
      </c>
      <c r="AR112" s="178">
        <v>7.833333333333333</v>
      </c>
      <c r="AS112" s="62">
        <v>555</v>
      </c>
      <c r="AT112" s="62">
        <v>490</v>
      </c>
      <c r="AU112" s="62">
        <v>45</v>
      </c>
      <c r="AV112" s="62">
        <v>535</v>
      </c>
      <c r="AW112" s="66">
        <v>0.963963963963964</v>
      </c>
      <c r="AX112" s="61">
        <v>1.1462116099452604</v>
      </c>
      <c r="AY112" s="62">
        <v>15</v>
      </c>
      <c r="AZ112" s="10">
        <v>2.7027027027027029E-2</v>
      </c>
      <c r="BA112" s="61">
        <v>0.27578599007170435</v>
      </c>
      <c r="BB112" s="62">
        <v>0</v>
      </c>
      <c r="BC112" s="62">
        <v>0</v>
      </c>
      <c r="BD112" s="62">
        <v>0</v>
      </c>
      <c r="BE112" s="10">
        <v>0</v>
      </c>
      <c r="BF112" s="61">
        <v>0</v>
      </c>
      <c r="BG112" s="62">
        <v>0</v>
      </c>
      <c r="BH112" s="62" t="s">
        <v>38</v>
      </c>
      <c r="BI112" s="9" t="s">
        <v>38</v>
      </c>
      <c r="BJ112" s="9" t="s">
        <v>38</v>
      </c>
      <c r="BK112" s="9"/>
    </row>
    <row r="113" spans="1:63" ht="12.75" customHeight="1">
      <c r="A113" s="9"/>
      <c r="B113" s="9" t="s">
        <v>500</v>
      </c>
      <c r="C113" s="61">
        <v>5370084.04</v>
      </c>
      <c r="D113" s="175" t="s">
        <v>149</v>
      </c>
      <c r="E113" s="61"/>
      <c r="F113" s="61"/>
      <c r="G113" s="62"/>
      <c r="H113" s="62"/>
      <c r="I113" s="62"/>
      <c r="J113" s="64">
        <v>2.46</v>
      </c>
      <c r="K113" s="62">
        <v>246</v>
      </c>
      <c r="L113" s="64">
        <v>2.4700000000000002</v>
      </c>
      <c r="M113" s="62">
        <v>247.00000000000003</v>
      </c>
      <c r="N113" s="9">
        <v>3127</v>
      </c>
      <c r="O113" s="9">
        <v>1</v>
      </c>
      <c r="P113" s="181">
        <v>1887</v>
      </c>
      <c r="Q113" s="62">
        <v>1887</v>
      </c>
      <c r="R113" s="62">
        <v>1878</v>
      </c>
      <c r="S113" s="62">
        <v>1882</v>
      </c>
      <c r="T113" s="62">
        <v>1240</v>
      </c>
      <c r="U113" s="10">
        <v>0.65712771595124542</v>
      </c>
      <c r="V113" s="178">
        <v>1268.5999999999999</v>
      </c>
      <c r="W113" s="62">
        <v>5</v>
      </c>
      <c r="X113" s="66">
        <v>2.6567481402763019E-3</v>
      </c>
      <c r="Y113" s="176">
        <v>765.4</v>
      </c>
      <c r="Z113" s="62">
        <v>1660</v>
      </c>
      <c r="AA113" s="62">
        <v>959</v>
      </c>
      <c r="AB113" s="62">
        <v>959</v>
      </c>
      <c r="AC113" s="62">
        <v>912</v>
      </c>
      <c r="AD113" s="62">
        <v>701</v>
      </c>
      <c r="AE113" s="62">
        <v>47</v>
      </c>
      <c r="AF113" s="10">
        <v>0.73096976016684045</v>
      </c>
      <c r="AG113" s="66">
        <v>5.1535087719298246E-2</v>
      </c>
      <c r="AH113" s="181">
        <v>1582</v>
      </c>
      <c r="AI113" s="217">
        <v>1</v>
      </c>
      <c r="AJ113" s="217">
        <v>950</v>
      </c>
      <c r="AK113" s="62">
        <v>950</v>
      </c>
      <c r="AL113" s="62">
        <v>891</v>
      </c>
      <c r="AM113" s="177">
        <v>632</v>
      </c>
      <c r="AN113" s="62">
        <v>59</v>
      </c>
      <c r="AO113" s="10">
        <v>0.66526315789473689</v>
      </c>
      <c r="AP113" s="66">
        <v>6.6217732884399555E-2</v>
      </c>
      <c r="AQ113" s="61">
        <v>6.4308943089430892</v>
      </c>
      <c r="AR113" s="178">
        <v>3.8461538461538458</v>
      </c>
      <c r="AS113" s="62">
        <v>1080</v>
      </c>
      <c r="AT113" s="62">
        <v>980</v>
      </c>
      <c r="AU113" s="62">
        <v>40</v>
      </c>
      <c r="AV113" s="62">
        <v>1020</v>
      </c>
      <c r="AW113" s="66">
        <v>0.94444444444444442</v>
      </c>
      <c r="AX113" s="61">
        <v>1.1230017175320386</v>
      </c>
      <c r="AY113" s="62">
        <v>20</v>
      </c>
      <c r="AZ113" s="10">
        <v>1.8518518518518517E-2</v>
      </c>
      <c r="BA113" s="61">
        <v>0.18896447467876037</v>
      </c>
      <c r="BB113" s="62">
        <v>15</v>
      </c>
      <c r="BC113" s="62">
        <v>0</v>
      </c>
      <c r="BD113" s="62">
        <v>15</v>
      </c>
      <c r="BE113" s="10">
        <v>1.3888888888888888E-2</v>
      </c>
      <c r="BF113" s="61">
        <v>0.27031702781021577</v>
      </c>
      <c r="BG113" s="62">
        <v>10</v>
      </c>
      <c r="BH113" s="62" t="s">
        <v>38</v>
      </c>
      <c r="BI113" s="9" t="s">
        <v>38</v>
      </c>
      <c r="BJ113" s="9" t="s">
        <v>38</v>
      </c>
      <c r="BK113" s="9"/>
    </row>
    <row r="114" spans="1:63" ht="12.75" customHeight="1">
      <c r="A114" s="9"/>
      <c r="B114" s="9" t="s">
        <v>501</v>
      </c>
      <c r="C114" s="61">
        <v>5370084.0499999998</v>
      </c>
      <c r="D114" s="175" t="s">
        <v>150</v>
      </c>
      <c r="E114" s="61"/>
      <c r="F114" s="61"/>
      <c r="G114" s="62"/>
      <c r="H114" s="62"/>
      <c r="I114" s="62"/>
      <c r="J114" s="64">
        <v>0.92</v>
      </c>
      <c r="K114" s="62">
        <v>92</v>
      </c>
      <c r="L114" s="64">
        <v>0.92</v>
      </c>
      <c r="M114" s="62">
        <v>92</v>
      </c>
      <c r="N114" s="9">
        <v>3031</v>
      </c>
      <c r="O114" s="9">
        <v>1</v>
      </c>
      <c r="P114" s="181">
        <v>3002</v>
      </c>
      <c r="Q114" s="62">
        <v>3002</v>
      </c>
      <c r="R114" s="62">
        <v>2962</v>
      </c>
      <c r="S114" s="62">
        <v>2991</v>
      </c>
      <c r="T114" s="62">
        <v>29</v>
      </c>
      <c r="U114" s="10">
        <v>9.6602265156562287E-3</v>
      </c>
      <c r="V114" s="178">
        <v>3301</v>
      </c>
      <c r="W114" s="62">
        <v>11</v>
      </c>
      <c r="X114" s="66">
        <v>3.6776997659645604E-3</v>
      </c>
      <c r="Y114" s="176">
        <v>3269.1</v>
      </c>
      <c r="Z114" s="62">
        <v>1076</v>
      </c>
      <c r="AA114" s="62">
        <v>1053</v>
      </c>
      <c r="AB114" s="62">
        <v>1053</v>
      </c>
      <c r="AC114" s="62">
        <v>951</v>
      </c>
      <c r="AD114" s="62">
        <v>23</v>
      </c>
      <c r="AE114" s="62">
        <v>102</v>
      </c>
      <c r="AF114" s="10">
        <v>2.184235517568851E-2</v>
      </c>
      <c r="AG114" s="66">
        <v>0.10725552050473186</v>
      </c>
      <c r="AH114" s="181">
        <v>1063</v>
      </c>
      <c r="AI114" s="217">
        <v>1</v>
      </c>
      <c r="AJ114" s="217">
        <v>1033</v>
      </c>
      <c r="AK114" s="62">
        <v>1033</v>
      </c>
      <c r="AL114" s="62">
        <v>941</v>
      </c>
      <c r="AM114" s="177">
        <v>30</v>
      </c>
      <c r="AN114" s="62">
        <v>92</v>
      </c>
      <c r="AO114" s="10">
        <v>2.904162633107454E-2</v>
      </c>
      <c r="AP114" s="66">
        <v>9.7768331562167909E-2</v>
      </c>
      <c r="AQ114" s="61">
        <v>11.554347826086957</v>
      </c>
      <c r="AR114" s="178">
        <v>11.228260869565217</v>
      </c>
      <c r="AS114" s="62">
        <v>905</v>
      </c>
      <c r="AT114" s="62">
        <v>800</v>
      </c>
      <c r="AU114" s="62">
        <v>65</v>
      </c>
      <c r="AV114" s="62">
        <v>865</v>
      </c>
      <c r="AW114" s="66">
        <v>0.95580110497237569</v>
      </c>
      <c r="AX114" s="61">
        <v>1.1365054755914099</v>
      </c>
      <c r="AY114" s="62">
        <v>15</v>
      </c>
      <c r="AZ114" s="10">
        <v>1.6574585635359115E-2</v>
      </c>
      <c r="BA114" s="61">
        <v>0.1691284248506032</v>
      </c>
      <c r="BB114" s="62">
        <v>15</v>
      </c>
      <c r="BC114" s="62">
        <v>0</v>
      </c>
      <c r="BD114" s="62">
        <v>15</v>
      </c>
      <c r="BE114" s="10">
        <v>1.6574585635359115E-2</v>
      </c>
      <c r="BF114" s="61">
        <v>0.32258827628180448</v>
      </c>
      <c r="BG114" s="62">
        <v>0</v>
      </c>
      <c r="BH114" s="62" t="s">
        <v>38</v>
      </c>
      <c r="BI114" s="9" t="s">
        <v>38</v>
      </c>
      <c r="BJ114" s="9" t="s">
        <v>38</v>
      </c>
      <c r="BK114" s="9"/>
    </row>
    <row r="115" spans="1:63" ht="12.75" customHeight="1">
      <c r="A115" s="9"/>
      <c r="B115" s="9" t="s">
        <v>502</v>
      </c>
      <c r="C115" s="61">
        <v>5370085.0099999998</v>
      </c>
      <c r="D115" s="175" t="s">
        <v>151</v>
      </c>
      <c r="E115" s="61"/>
      <c r="F115" s="61"/>
      <c r="G115" s="62"/>
      <c r="H115" s="62"/>
      <c r="I115" s="62"/>
      <c r="J115" s="64">
        <v>2.56</v>
      </c>
      <c r="K115" s="62">
        <v>256</v>
      </c>
      <c r="L115" s="64">
        <v>2.56</v>
      </c>
      <c r="M115" s="62">
        <v>256</v>
      </c>
      <c r="N115" s="9">
        <v>4002</v>
      </c>
      <c r="O115" s="9">
        <v>1</v>
      </c>
      <c r="P115" s="181">
        <v>4192</v>
      </c>
      <c r="Q115" s="62">
        <v>4192</v>
      </c>
      <c r="R115" s="62">
        <v>4283</v>
      </c>
      <c r="S115" s="62">
        <v>4548</v>
      </c>
      <c r="T115" s="62">
        <v>-190</v>
      </c>
      <c r="U115" s="10">
        <v>-4.532442748091603E-2</v>
      </c>
      <c r="V115" s="178">
        <v>1560.7</v>
      </c>
      <c r="W115" s="62">
        <v>-356</v>
      </c>
      <c r="X115" s="66">
        <v>-7.8276165347405446E-2</v>
      </c>
      <c r="Y115" s="176">
        <v>1636.1</v>
      </c>
      <c r="Z115" s="62">
        <v>1449</v>
      </c>
      <c r="AA115" s="62">
        <v>1439</v>
      </c>
      <c r="AB115" s="62">
        <v>1439</v>
      </c>
      <c r="AC115" s="62">
        <v>1410</v>
      </c>
      <c r="AD115" s="62">
        <v>10</v>
      </c>
      <c r="AE115" s="62">
        <v>29</v>
      </c>
      <c r="AF115" s="10">
        <v>6.9492703266157054E-3</v>
      </c>
      <c r="AG115" s="66">
        <v>2.0567375886524821E-2</v>
      </c>
      <c r="AH115" s="181">
        <v>1430</v>
      </c>
      <c r="AI115" s="217">
        <v>1</v>
      </c>
      <c r="AJ115" s="217">
        <v>1428</v>
      </c>
      <c r="AK115" s="62">
        <v>1428</v>
      </c>
      <c r="AL115" s="62">
        <v>1397</v>
      </c>
      <c r="AM115" s="177">
        <v>2</v>
      </c>
      <c r="AN115" s="62">
        <v>31</v>
      </c>
      <c r="AO115" s="10">
        <v>1.4005602240896359E-3</v>
      </c>
      <c r="AP115" s="66">
        <v>2.2190408017179669E-2</v>
      </c>
      <c r="AQ115" s="61">
        <v>5.5859375</v>
      </c>
      <c r="AR115" s="178">
        <v>5.578125</v>
      </c>
      <c r="AS115" s="62">
        <v>1230</v>
      </c>
      <c r="AT115" s="62">
        <v>1100</v>
      </c>
      <c r="AU115" s="62">
        <v>75</v>
      </c>
      <c r="AV115" s="62">
        <v>1175</v>
      </c>
      <c r="AW115" s="66">
        <v>0.95528455284552849</v>
      </c>
      <c r="AX115" s="61">
        <v>1.1358912637877865</v>
      </c>
      <c r="AY115" s="62">
        <v>20</v>
      </c>
      <c r="AZ115" s="10">
        <v>1.6260162601626018E-2</v>
      </c>
      <c r="BA115" s="61">
        <v>0.16592002654720425</v>
      </c>
      <c r="BB115" s="62">
        <v>25</v>
      </c>
      <c r="BC115" s="62">
        <v>0</v>
      </c>
      <c r="BD115" s="62">
        <v>25</v>
      </c>
      <c r="BE115" s="10">
        <v>2.032520325203252E-2</v>
      </c>
      <c r="BF115" s="61">
        <v>0.39558589435641339</v>
      </c>
      <c r="BG115" s="62">
        <v>20</v>
      </c>
      <c r="BH115" s="62" t="s">
        <v>38</v>
      </c>
      <c r="BI115" s="9" t="s">
        <v>38</v>
      </c>
      <c r="BJ115" s="9" t="s">
        <v>38</v>
      </c>
      <c r="BK115" s="9"/>
    </row>
    <row r="116" spans="1:63" ht="12.75" customHeight="1">
      <c r="A116" s="9"/>
      <c r="B116" s="9" t="s">
        <v>503</v>
      </c>
      <c r="C116" s="61">
        <v>5370085.0199999996</v>
      </c>
      <c r="D116" s="175" t="s">
        <v>152</v>
      </c>
      <c r="E116" s="61"/>
      <c r="F116" s="61"/>
      <c r="G116" s="62"/>
      <c r="H116" s="62"/>
      <c r="I116" s="62"/>
      <c r="J116" s="64">
        <v>1.73</v>
      </c>
      <c r="K116" s="62">
        <v>173</v>
      </c>
      <c r="L116" s="64">
        <v>1.73</v>
      </c>
      <c r="M116" s="62">
        <v>173</v>
      </c>
      <c r="N116" s="9">
        <v>6454</v>
      </c>
      <c r="O116" s="9">
        <v>1</v>
      </c>
      <c r="P116" s="181">
        <v>6528</v>
      </c>
      <c r="Q116" s="62">
        <v>6528</v>
      </c>
      <c r="R116" s="62">
        <v>6637</v>
      </c>
      <c r="S116" s="62">
        <v>6685</v>
      </c>
      <c r="T116" s="62">
        <v>-74</v>
      </c>
      <c r="U116" s="10">
        <v>-1.133578431372549E-2</v>
      </c>
      <c r="V116" s="178">
        <v>3720.7</v>
      </c>
      <c r="W116" s="62">
        <v>-157</v>
      </c>
      <c r="X116" s="66">
        <v>-2.3485415108451757E-2</v>
      </c>
      <c r="Y116" s="176">
        <v>3762.8</v>
      </c>
      <c r="Z116" s="62">
        <v>2240</v>
      </c>
      <c r="AA116" s="62">
        <v>2249</v>
      </c>
      <c r="AB116" s="62">
        <v>2249</v>
      </c>
      <c r="AC116" s="62">
        <v>2130</v>
      </c>
      <c r="AD116" s="62">
        <v>-9</v>
      </c>
      <c r="AE116" s="62">
        <v>119</v>
      </c>
      <c r="AF116" s="10">
        <v>-4.0017785682525571E-3</v>
      </c>
      <c r="AG116" s="66">
        <v>5.5868544600938964E-2</v>
      </c>
      <c r="AH116" s="181">
        <v>2208</v>
      </c>
      <c r="AI116" s="217">
        <v>1</v>
      </c>
      <c r="AJ116" s="217">
        <v>2233</v>
      </c>
      <c r="AK116" s="62">
        <v>2233</v>
      </c>
      <c r="AL116" s="62">
        <v>2103</v>
      </c>
      <c r="AM116" s="177">
        <v>-25</v>
      </c>
      <c r="AN116" s="62">
        <v>130</v>
      </c>
      <c r="AO116" s="10">
        <v>-1.1195700850873265E-2</v>
      </c>
      <c r="AP116" s="66">
        <v>6.1816452686638136E-2</v>
      </c>
      <c r="AQ116" s="61">
        <v>12.763005780346822</v>
      </c>
      <c r="AR116" s="178">
        <v>12.907514450867051</v>
      </c>
      <c r="AS116" s="62">
        <v>2400</v>
      </c>
      <c r="AT116" s="62">
        <v>2065</v>
      </c>
      <c r="AU116" s="62">
        <v>195</v>
      </c>
      <c r="AV116" s="62">
        <v>2260</v>
      </c>
      <c r="AW116" s="66">
        <v>0.94166666666666665</v>
      </c>
      <c r="AX116" s="61">
        <v>1.1196987713040032</v>
      </c>
      <c r="AY116" s="62">
        <v>75</v>
      </c>
      <c r="AZ116" s="10">
        <v>3.125E-2</v>
      </c>
      <c r="BA116" s="61">
        <v>0.31887755102040816</v>
      </c>
      <c r="BB116" s="62">
        <v>45</v>
      </c>
      <c r="BC116" s="62">
        <v>10</v>
      </c>
      <c r="BD116" s="62">
        <v>55</v>
      </c>
      <c r="BE116" s="10">
        <v>2.2916666666666665E-2</v>
      </c>
      <c r="BF116" s="61">
        <v>0.44602309588685607</v>
      </c>
      <c r="BG116" s="62">
        <v>20</v>
      </c>
      <c r="BH116" s="62" t="s">
        <v>38</v>
      </c>
      <c r="BI116" s="9" t="s">
        <v>38</v>
      </c>
      <c r="BJ116" s="9" t="s">
        <v>38</v>
      </c>
      <c r="BK116" s="9"/>
    </row>
    <row r="117" spans="1:63" ht="12.75" customHeight="1">
      <c r="A117" s="9"/>
      <c r="B117" s="9" t="s">
        <v>504</v>
      </c>
      <c r="C117" s="61">
        <v>5370085.0300000003</v>
      </c>
      <c r="D117" s="175" t="s">
        <v>153</v>
      </c>
      <c r="E117" s="61"/>
      <c r="F117" s="61"/>
      <c r="G117" s="62"/>
      <c r="H117" s="62"/>
      <c r="I117" s="62"/>
      <c r="J117" s="64">
        <v>8.02</v>
      </c>
      <c r="K117" s="62">
        <v>802</v>
      </c>
      <c r="L117" s="64">
        <v>8.02</v>
      </c>
      <c r="M117" s="62">
        <v>802</v>
      </c>
      <c r="N117" s="9">
        <v>4348</v>
      </c>
      <c r="O117" s="9">
        <v>1</v>
      </c>
      <c r="P117" s="181">
        <v>4120</v>
      </c>
      <c r="Q117" s="62">
        <v>4120</v>
      </c>
      <c r="R117" s="62">
        <v>3606</v>
      </c>
      <c r="S117" s="62">
        <v>2824</v>
      </c>
      <c r="T117" s="62">
        <v>228</v>
      </c>
      <c r="U117" s="10">
        <v>5.533980582524272E-2</v>
      </c>
      <c r="V117" s="178">
        <v>542.5</v>
      </c>
      <c r="W117" s="62">
        <v>1296</v>
      </c>
      <c r="X117" s="66">
        <v>0.45892351274787535</v>
      </c>
      <c r="Y117" s="176">
        <v>513.9</v>
      </c>
      <c r="Z117" s="62">
        <v>1649</v>
      </c>
      <c r="AA117" s="62">
        <v>1628</v>
      </c>
      <c r="AB117" s="62">
        <v>1628</v>
      </c>
      <c r="AC117" s="62">
        <v>1152</v>
      </c>
      <c r="AD117" s="62">
        <v>21</v>
      </c>
      <c r="AE117" s="62">
        <v>476</v>
      </c>
      <c r="AF117" s="10">
        <v>1.2899262899262898E-2</v>
      </c>
      <c r="AG117" s="66">
        <v>0.41319444444444442</v>
      </c>
      <c r="AH117" s="181">
        <v>1577</v>
      </c>
      <c r="AI117" s="217">
        <v>1</v>
      </c>
      <c r="AJ117" s="217">
        <v>1572</v>
      </c>
      <c r="AK117" s="62">
        <v>1572</v>
      </c>
      <c r="AL117" s="62">
        <v>1086</v>
      </c>
      <c r="AM117" s="177">
        <v>5</v>
      </c>
      <c r="AN117" s="62">
        <v>486</v>
      </c>
      <c r="AO117" s="10">
        <v>3.1806615776081423E-3</v>
      </c>
      <c r="AP117" s="66">
        <v>0.44751381215469616</v>
      </c>
      <c r="AQ117" s="61">
        <v>1.9663341645885286</v>
      </c>
      <c r="AR117" s="178">
        <v>1.9600997506234414</v>
      </c>
      <c r="AS117" s="62">
        <v>1425</v>
      </c>
      <c r="AT117" s="62">
        <v>1295</v>
      </c>
      <c r="AU117" s="62">
        <v>35</v>
      </c>
      <c r="AV117" s="62">
        <v>1330</v>
      </c>
      <c r="AW117" s="66">
        <v>0.93333333333333335</v>
      </c>
      <c r="AX117" s="61">
        <v>1.109789932619897</v>
      </c>
      <c r="AY117" s="62">
        <v>30</v>
      </c>
      <c r="AZ117" s="10">
        <v>2.1052631578947368E-2</v>
      </c>
      <c r="BA117" s="61">
        <v>0.21482277121374865</v>
      </c>
      <c r="BB117" s="62">
        <v>20</v>
      </c>
      <c r="BC117" s="62">
        <v>0</v>
      </c>
      <c r="BD117" s="62">
        <v>20</v>
      </c>
      <c r="BE117" s="10">
        <v>1.4035087719298246E-2</v>
      </c>
      <c r="BF117" s="61">
        <v>0.2731624702082181</v>
      </c>
      <c r="BG117" s="62">
        <v>40</v>
      </c>
      <c r="BH117" s="62" t="s">
        <v>38</v>
      </c>
      <c r="BI117" s="9" t="s">
        <v>38</v>
      </c>
      <c r="BJ117" s="9" t="s">
        <v>38</v>
      </c>
      <c r="BK117" s="9"/>
    </row>
    <row r="118" spans="1:63" ht="12.75" customHeight="1">
      <c r="A118" s="9" t="s">
        <v>307</v>
      </c>
      <c r="B118" s="9" t="s">
        <v>505</v>
      </c>
      <c r="C118" s="61">
        <v>5370086</v>
      </c>
      <c r="D118" s="175" t="s">
        <v>154</v>
      </c>
      <c r="E118" s="61"/>
      <c r="F118" s="61"/>
      <c r="G118" s="62"/>
      <c r="H118" s="62"/>
      <c r="I118" s="62"/>
      <c r="J118" s="64">
        <v>8.15</v>
      </c>
      <c r="K118" s="62">
        <v>815</v>
      </c>
      <c r="L118" s="64">
        <v>11.88</v>
      </c>
      <c r="M118" s="62">
        <v>1188</v>
      </c>
      <c r="N118" s="9">
        <v>4303</v>
      </c>
      <c r="O118" s="9">
        <v>0.43414000000000003</v>
      </c>
      <c r="P118" s="181">
        <v>4219.4066600000006</v>
      </c>
      <c r="Q118" s="62">
        <v>9719</v>
      </c>
      <c r="R118" s="62">
        <v>8564</v>
      </c>
      <c r="S118" s="62">
        <v>6342</v>
      </c>
      <c r="T118" s="62">
        <v>83.593339999999444</v>
      </c>
      <c r="U118" s="10">
        <v>1.9811633894515263E-2</v>
      </c>
      <c r="V118" s="178">
        <v>528.20000000000005</v>
      </c>
      <c r="W118" s="62">
        <v>3377</v>
      </c>
      <c r="X118" s="66">
        <v>0.53248186691895305</v>
      </c>
      <c r="Y118" s="176">
        <v>817.9</v>
      </c>
      <c r="Z118" s="62">
        <v>1476</v>
      </c>
      <c r="AA118" s="62">
        <v>1422.9326977799999</v>
      </c>
      <c r="AB118" s="62">
        <v>3218</v>
      </c>
      <c r="AC118" s="62">
        <v>2196</v>
      </c>
      <c r="AD118" s="62">
        <v>53.067302220000101</v>
      </c>
      <c r="AE118" s="62">
        <v>1022</v>
      </c>
      <c r="AF118" s="10">
        <v>3.7294316381086393E-2</v>
      </c>
      <c r="AG118" s="66">
        <v>0.46539162112932603</v>
      </c>
      <c r="AH118" s="181">
        <v>1435</v>
      </c>
      <c r="AI118" s="217">
        <v>0.44217920999999999</v>
      </c>
      <c r="AJ118" s="225">
        <v>1406.57206701</v>
      </c>
      <c r="AK118" s="62">
        <v>3181</v>
      </c>
      <c r="AL118" s="62">
        <v>2127</v>
      </c>
      <c r="AM118" s="177">
        <v>28.427932990000045</v>
      </c>
      <c r="AN118" s="62">
        <v>1054</v>
      </c>
      <c r="AO118" s="10">
        <v>2.0210790230201506E-2</v>
      </c>
      <c r="AP118" s="66">
        <v>0.49553361542078045</v>
      </c>
      <c r="AQ118" s="61">
        <v>1.7607361963190185</v>
      </c>
      <c r="AR118" s="178">
        <v>2.6776094276094278</v>
      </c>
      <c r="AS118" s="62">
        <v>1495</v>
      </c>
      <c r="AT118" s="62">
        <v>1325</v>
      </c>
      <c r="AU118" s="62">
        <v>95</v>
      </c>
      <c r="AV118" s="62">
        <v>1420</v>
      </c>
      <c r="AW118" s="66">
        <v>0.94983277591973247</v>
      </c>
      <c r="AX118" s="61">
        <v>1.1294087704158531</v>
      </c>
      <c r="AY118" s="62">
        <v>25</v>
      </c>
      <c r="AZ118" s="10">
        <v>1.6722408026755852E-2</v>
      </c>
      <c r="BA118" s="61">
        <v>0.17063681659954952</v>
      </c>
      <c r="BB118" s="62">
        <v>20</v>
      </c>
      <c r="BC118" s="62">
        <v>15</v>
      </c>
      <c r="BD118" s="62">
        <v>35</v>
      </c>
      <c r="BE118" s="10">
        <v>2.3411371237458192E-2</v>
      </c>
      <c r="BF118" s="61">
        <v>0.45565144487073161</v>
      </c>
      <c r="BG118" s="62">
        <v>20</v>
      </c>
      <c r="BH118" s="62" t="s">
        <v>38</v>
      </c>
      <c r="BI118" s="9" t="s">
        <v>38</v>
      </c>
      <c r="BJ118" s="9" t="s">
        <v>38</v>
      </c>
      <c r="BK118" s="9"/>
    </row>
    <row r="119" spans="1:63" ht="12.75" customHeight="1">
      <c r="A119" s="9" t="s">
        <v>307</v>
      </c>
      <c r="B119" s="9" t="s">
        <v>506</v>
      </c>
      <c r="C119" s="61"/>
      <c r="D119" s="61"/>
      <c r="E119" s="61"/>
      <c r="F119" s="9"/>
      <c r="G119" s="62"/>
      <c r="H119" s="62"/>
      <c r="I119" s="62"/>
      <c r="J119" s="64">
        <v>3.72</v>
      </c>
      <c r="K119" s="62">
        <v>372</v>
      </c>
      <c r="L119" s="64"/>
      <c r="M119" s="62"/>
      <c r="N119" s="9">
        <v>6185</v>
      </c>
      <c r="O119" s="9">
        <v>0.56586000000000003</v>
      </c>
      <c r="P119" s="181">
        <v>5499.5933400000004</v>
      </c>
      <c r="Q119" s="62"/>
      <c r="R119" s="62"/>
      <c r="S119" s="62"/>
      <c r="T119" s="62">
        <v>685.40665999999965</v>
      </c>
      <c r="U119" s="10">
        <v>0.12462860753991668</v>
      </c>
      <c r="V119" s="178">
        <v>1662.9</v>
      </c>
      <c r="W119" s="62"/>
      <c r="X119" s="66"/>
      <c r="Y119" s="176"/>
      <c r="Z119" s="62">
        <v>1964</v>
      </c>
      <c r="AA119" s="62">
        <v>1795.0673022199999</v>
      </c>
      <c r="AB119" s="62"/>
      <c r="AC119" s="62"/>
      <c r="AD119" s="62">
        <v>168.93269778000013</v>
      </c>
      <c r="AE119" s="62"/>
      <c r="AF119" s="10">
        <v>9.4109394990971804E-2</v>
      </c>
      <c r="AG119" s="66"/>
      <c r="AH119" s="181">
        <v>1937</v>
      </c>
      <c r="AI119" s="217">
        <v>0.55782078999999996</v>
      </c>
      <c r="AJ119" s="225">
        <v>1774.4279329899998</v>
      </c>
      <c r="AK119" s="62"/>
      <c r="AL119" s="62"/>
      <c r="AM119" s="177">
        <v>162.57206701000018</v>
      </c>
      <c r="AN119" s="62"/>
      <c r="AO119" s="10">
        <v>9.1619425048194619E-2</v>
      </c>
      <c r="AP119" s="66"/>
      <c r="AQ119" s="61">
        <v>5.206989247311828</v>
      </c>
      <c r="AR119" s="178"/>
      <c r="AS119" s="62">
        <v>2160</v>
      </c>
      <c r="AT119" s="62">
        <v>1895</v>
      </c>
      <c r="AU119" s="62">
        <v>130</v>
      </c>
      <c r="AV119" s="62">
        <v>2025</v>
      </c>
      <c r="AW119" s="66">
        <v>0.9375</v>
      </c>
      <c r="AX119" s="61">
        <v>1.1147443519619502</v>
      </c>
      <c r="AY119" s="62">
        <v>15</v>
      </c>
      <c r="AZ119" s="10">
        <v>6.9444444444444441E-3</v>
      </c>
      <c r="BA119" s="61">
        <v>7.0861678004535147E-2</v>
      </c>
      <c r="BB119" s="62">
        <v>45</v>
      </c>
      <c r="BC119" s="62">
        <v>0</v>
      </c>
      <c r="BD119" s="62">
        <v>45</v>
      </c>
      <c r="BE119" s="10">
        <v>2.0833333333333332E-2</v>
      </c>
      <c r="BF119" s="61">
        <v>0.40547554171532368</v>
      </c>
      <c r="BG119" s="62">
        <v>70</v>
      </c>
      <c r="BH119" s="62" t="s">
        <v>38</v>
      </c>
      <c r="BI119" s="9"/>
      <c r="BJ119" s="9"/>
      <c r="BK119" s="9"/>
    </row>
    <row r="120" spans="1:63" ht="12.75" customHeight="1">
      <c r="A120" s="9" t="s">
        <v>308</v>
      </c>
      <c r="B120" s="9" t="s">
        <v>507</v>
      </c>
      <c r="C120" s="61">
        <v>5370100.0099999998</v>
      </c>
      <c r="D120" s="61"/>
      <c r="E120" s="61">
        <v>5370100</v>
      </c>
      <c r="F120" s="9">
        <v>0.37902798100000001</v>
      </c>
      <c r="G120" s="62">
        <v>5660</v>
      </c>
      <c r="H120" s="62">
        <v>2133</v>
      </c>
      <c r="I120" s="62">
        <v>1980</v>
      </c>
      <c r="J120" s="64">
        <v>11.15</v>
      </c>
      <c r="K120" s="62">
        <v>1115</v>
      </c>
      <c r="L120" s="64">
        <v>33.229999999999997</v>
      </c>
      <c r="M120" s="62">
        <v>3322.9999999999995</v>
      </c>
      <c r="N120" s="9">
        <v>7631</v>
      </c>
      <c r="O120" s="9">
        <v>0.49050300000000002</v>
      </c>
      <c r="P120" s="181">
        <v>4725.9964049999999</v>
      </c>
      <c r="Q120" s="62">
        <v>9635</v>
      </c>
      <c r="R120" s="62">
        <v>5446</v>
      </c>
      <c r="S120" s="62">
        <v>2145.2983724599999</v>
      </c>
      <c r="T120" s="62">
        <v>2905.0035950000001</v>
      </c>
      <c r="U120" s="10">
        <v>0.61468595107828916</v>
      </c>
      <c r="V120" s="178">
        <v>684.2</v>
      </c>
      <c r="W120" s="62">
        <v>7489.7016275400001</v>
      </c>
      <c r="X120" s="66">
        <v>3.491216757392869</v>
      </c>
      <c r="Y120" s="176">
        <v>289.89999999999998</v>
      </c>
      <c r="Z120" s="62">
        <v>2232</v>
      </c>
      <c r="AA120" s="62">
        <v>1463.9994125600001</v>
      </c>
      <c r="AB120" s="62">
        <v>3194</v>
      </c>
      <c r="AC120" s="62">
        <v>808.46668347299999</v>
      </c>
      <c r="AD120" s="62">
        <v>768.00058743999989</v>
      </c>
      <c r="AE120" s="62">
        <v>2385.5333165269999</v>
      </c>
      <c r="AF120" s="10">
        <v>0.52459077568688872</v>
      </c>
      <c r="AG120" s="66">
        <v>2.950688464092619</v>
      </c>
      <c r="AH120" s="181">
        <v>2204</v>
      </c>
      <c r="AI120" s="217">
        <v>0.45835924</v>
      </c>
      <c r="AJ120" s="225">
        <v>1443.831606</v>
      </c>
      <c r="AK120" s="62">
        <v>3150</v>
      </c>
      <c r="AL120" s="62">
        <v>750.47540237999999</v>
      </c>
      <c r="AM120" s="177">
        <v>760.16839400000003</v>
      </c>
      <c r="AN120" s="62">
        <v>2399.5245976199999</v>
      </c>
      <c r="AO120" s="10">
        <v>0.52649380359942066</v>
      </c>
      <c r="AP120" s="66">
        <v>3.1973394331250993</v>
      </c>
      <c r="AQ120" s="61">
        <v>1.9766816143497759</v>
      </c>
      <c r="AR120" s="178">
        <v>0.94793860969003929</v>
      </c>
      <c r="AS120" s="62">
        <v>2560</v>
      </c>
      <c r="AT120" s="62">
        <v>2210</v>
      </c>
      <c r="AU120" s="62">
        <v>200</v>
      </c>
      <c r="AV120" s="62">
        <v>2410</v>
      </c>
      <c r="AW120" s="66">
        <v>0.94140625</v>
      </c>
      <c r="AX120" s="61">
        <v>1.1193891200951249</v>
      </c>
      <c r="AY120" s="62">
        <v>90</v>
      </c>
      <c r="AZ120" s="10">
        <v>3.515625E-2</v>
      </c>
      <c r="BA120" s="61">
        <v>0.35873724489795916</v>
      </c>
      <c r="BB120" s="62">
        <v>25</v>
      </c>
      <c r="BC120" s="62">
        <v>0</v>
      </c>
      <c r="BD120" s="62">
        <v>25</v>
      </c>
      <c r="BE120" s="10">
        <v>9.765625E-3</v>
      </c>
      <c r="BF120" s="61">
        <v>0.19006666017905799</v>
      </c>
      <c r="BG120" s="62">
        <v>30</v>
      </c>
      <c r="BH120" s="62" t="s">
        <v>38</v>
      </c>
      <c r="BI120" s="9" t="s">
        <v>38</v>
      </c>
      <c r="BJ120" s="308" t="s">
        <v>134</v>
      </c>
      <c r="BK120" s="308"/>
    </row>
    <row r="121" spans="1:63" ht="0.75" customHeight="1">
      <c r="A121" s="226" t="s">
        <v>308</v>
      </c>
      <c r="B121" s="9" t="s">
        <v>508</v>
      </c>
      <c r="C121" s="61"/>
      <c r="D121" s="61"/>
      <c r="E121" s="61"/>
      <c r="F121" s="9"/>
      <c r="G121" s="62"/>
      <c r="H121" s="62"/>
      <c r="I121" s="62"/>
      <c r="J121" s="64">
        <v>22.03</v>
      </c>
      <c r="K121" s="62"/>
      <c r="L121" s="64"/>
      <c r="M121" s="62"/>
      <c r="N121" s="9">
        <v>6399</v>
      </c>
      <c r="O121" s="9">
        <v>0.50949699999999998</v>
      </c>
      <c r="P121" s="181">
        <v>4909.0035950000001</v>
      </c>
      <c r="Q121" s="62"/>
      <c r="R121" s="62"/>
      <c r="S121" s="62"/>
      <c r="T121" s="62">
        <v>1489.9964049999999</v>
      </c>
      <c r="U121" s="10">
        <v>0.30352318472889606</v>
      </c>
      <c r="V121" s="178">
        <v>290.5</v>
      </c>
      <c r="W121" s="62"/>
      <c r="X121" s="66"/>
      <c r="Y121" s="176"/>
      <c r="Z121" s="62">
        <v>2133</v>
      </c>
      <c r="AA121" s="62">
        <v>1730.0005874400001</v>
      </c>
      <c r="AB121" s="62"/>
      <c r="AC121" s="62"/>
      <c r="AD121" s="62">
        <v>402.99941255999988</v>
      </c>
      <c r="AE121" s="62"/>
      <c r="AF121" s="10">
        <v>0.23294755821808455</v>
      </c>
      <c r="AG121" s="66"/>
      <c r="AH121" s="181">
        <v>2104</v>
      </c>
      <c r="AI121" s="217">
        <v>0.54164076000000005</v>
      </c>
      <c r="AJ121" s="225">
        <v>1706.1683940000003</v>
      </c>
      <c r="AK121" s="62"/>
      <c r="AL121" s="62"/>
      <c r="AM121" s="177">
        <v>397.83160599999974</v>
      </c>
      <c r="AN121" s="62"/>
      <c r="AO121" s="10">
        <v>0.23317253291001924</v>
      </c>
      <c r="AP121" s="66"/>
      <c r="AQ121" s="61" t="e">
        <v>#DIV/0!</v>
      </c>
      <c r="AR121" s="178"/>
      <c r="AS121" s="62">
        <v>2340</v>
      </c>
      <c r="AT121" s="62">
        <v>2120</v>
      </c>
      <c r="AU121" s="62">
        <v>95</v>
      </c>
      <c r="AV121" s="62">
        <v>2215</v>
      </c>
      <c r="AW121" s="66">
        <v>0.94658119658119655</v>
      </c>
      <c r="AX121" s="61">
        <v>1.1255424453997582</v>
      </c>
      <c r="AY121" s="62">
        <v>15</v>
      </c>
      <c r="AZ121" s="10">
        <v>6.41025641025641E-3</v>
      </c>
      <c r="BA121" s="61">
        <v>6.5410779696493976E-2</v>
      </c>
      <c r="BB121" s="62">
        <v>65</v>
      </c>
      <c r="BC121" s="62">
        <v>0</v>
      </c>
      <c r="BD121" s="62">
        <v>65</v>
      </c>
      <c r="BE121" s="10">
        <v>2.7777777777777776E-2</v>
      </c>
      <c r="BF121" s="61">
        <v>0.54063405562043154</v>
      </c>
      <c r="BG121" s="62">
        <v>30</v>
      </c>
      <c r="BH121" s="62" t="s">
        <v>38</v>
      </c>
      <c r="BI121" s="9"/>
      <c r="BJ121" s="9"/>
      <c r="BK121" s="9"/>
    </row>
    <row r="122" spans="1:63" ht="12.75" customHeight="1">
      <c r="A122" s="9"/>
      <c r="B122" s="9" t="s">
        <v>509</v>
      </c>
      <c r="C122" s="61">
        <v>5370100.0199999996</v>
      </c>
      <c r="D122" s="61"/>
      <c r="E122" s="61">
        <v>5370100</v>
      </c>
      <c r="F122" s="9">
        <v>0.62056065299999996</v>
      </c>
      <c r="G122" s="62">
        <v>5660</v>
      </c>
      <c r="H122" s="62">
        <v>2133</v>
      </c>
      <c r="I122" s="62">
        <v>1980</v>
      </c>
      <c r="J122" s="64">
        <v>6.09</v>
      </c>
      <c r="K122" s="62">
        <v>609</v>
      </c>
      <c r="L122" s="64">
        <v>77.55</v>
      </c>
      <c r="M122" s="62">
        <v>7755</v>
      </c>
      <c r="N122" s="9">
        <v>5115</v>
      </c>
      <c r="O122" s="9">
        <v>0.58573008999999998</v>
      </c>
      <c r="P122" s="181">
        <v>4621.99614019</v>
      </c>
      <c r="Q122" s="62">
        <v>7891</v>
      </c>
      <c r="R122" s="62">
        <v>6229</v>
      </c>
      <c r="S122" s="62">
        <v>3512.37329598</v>
      </c>
      <c r="T122" s="62">
        <v>493.00385980999999</v>
      </c>
      <c r="U122" s="10">
        <v>0.10666470608297256</v>
      </c>
      <c r="V122" s="178">
        <v>839.7</v>
      </c>
      <c r="W122" s="62">
        <v>4378.62670402</v>
      </c>
      <c r="X122" s="66">
        <v>1.2466290838253009</v>
      </c>
      <c r="Y122" s="176">
        <v>101.8</v>
      </c>
      <c r="Z122" s="62">
        <v>1573</v>
      </c>
      <c r="AA122" s="62">
        <v>1525.99856916</v>
      </c>
      <c r="AB122" s="62">
        <v>2732</v>
      </c>
      <c r="AC122" s="62">
        <v>1323.6558728489999</v>
      </c>
      <c r="AD122" s="62">
        <v>47.001430840000012</v>
      </c>
      <c r="AE122" s="62">
        <v>1408.3441271510001</v>
      </c>
      <c r="AF122" s="10">
        <v>3.0800442274249565E-2</v>
      </c>
      <c r="AG122" s="66">
        <v>1.0639805677889069</v>
      </c>
      <c r="AH122" s="181">
        <v>1559</v>
      </c>
      <c r="AI122" s="217">
        <v>0.55856463000000001</v>
      </c>
      <c r="AJ122" s="225">
        <v>1491.9261267300001</v>
      </c>
      <c r="AK122" s="62">
        <v>2671</v>
      </c>
      <c r="AL122" s="62">
        <v>1228.7100929399999</v>
      </c>
      <c r="AM122" s="177">
        <v>67.073873269999922</v>
      </c>
      <c r="AN122" s="62">
        <v>1442.2899070600001</v>
      </c>
      <c r="AO122" s="10">
        <v>4.4957905132348791E-2</v>
      </c>
      <c r="AP122" s="66">
        <v>1.1738244158220892</v>
      </c>
      <c r="AQ122" s="61">
        <v>2.5599343185550083</v>
      </c>
      <c r="AR122" s="178">
        <v>0.34442295293359121</v>
      </c>
      <c r="AS122" s="62">
        <v>2020</v>
      </c>
      <c r="AT122" s="62">
        <v>1800</v>
      </c>
      <c r="AU122" s="62">
        <v>110</v>
      </c>
      <c r="AV122" s="62">
        <v>1910</v>
      </c>
      <c r="AW122" s="66">
        <v>0.9455445544554455</v>
      </c>
      <c r="AX122" s="61">
        <v>1.1243098150480921</v>
      </c>
      <c r="AY122" s="62">
        <v>10</v>
      </c>
      <c r="AZ122" s="10">
        <v>4.9504950495049506E-3</v>
      </c>
      <c r="BA122" s="61">
        <v>5.0515255607193374E-2</v>
      </c>
      <c r="BB122" s="62">
        <v>55</v>
      </c>
      <c r="BC122" s="62">
        <v>10</v>
      </c>
      <c r="BD122" s="62">
        <v>65</v>
      </c>
      <c r="BE122" s="10">
        <v>3.2178217821782179E-2</v>
      </c>
      <c r="BF122" s="61">
        <v>0.62627905453059907</v>
      </c>
      <c r="BG122" s="62">
        <v>50</v>
      </c>
      <c r="BH122" s="62" t="s">
        <v>38</v>
      </c>
      <c r="BI122" s="308" t="s">
        <v>134</v>
      </c>
      <c r="BJ122" s="308" t="s">
        <v>134</v>
      </c>
      <c r="BK122" s="308"/>
    </row>
    <row r="123" spans="1:63" ht="12.75" customHeight="1">
      <c r="A123" s="204"/>
      <c r="B123" s="204" t="s">
        <v>510</v>
      </c>
      <c r="C123" s="202"/>
      <c r="D123" s="202"/>
      <c r="E123" s="202"/>
      <c r="F123" s="204"/>
      <c r="G123" s="205"/>
      <c r="H123" s="205"/>
      <c r="I123" s="205"/>
      <c r="J123" s="206">
        <v>71.23</v>
      </c>
      <c r="K123" s="205">
        <v>7123</v>
      </c>
      <c r="L123" s="206"/>
      <c r="M123" s="205"/>
      <c r="N123" s="204">
        <v>3352</v>
      </c>
      <c r="O123" s="204">
        <v>0.41426991000000002</v>
      </c>
      <c r="P123" s="223">
        <v>3269.00385981</v>
      </c>
      <c r="Q123" s="205"/>
      <c r="R123" s="205"/>
      <c r="S123" s="205"/>
      <c r="T123" s="205">
        <v>82.996140190000006</v>
      </c>
      <c r="U123" s="207">
        <v>2.5388816822878846E-2</v>
      </c>
      <c r="V123" s="211">
        <v>47.1</v>
      </c>
      <c r="W123" s="205"/>
      <c r="X123" s="208"/>
      <c r="Y123" s="209"/>
      <c r="Z123" s="205">
        <v>1243</v>
      </c>
      <c r="AA123" s="205">
        <v>1206.00143084</v>
      </c>
      <c r="AB123" s="205"/>
      <c r="AC123" s="205"/>
      <c r="AD123" s="205">
        <v>36.998569159999988</v>
      </c>
      <c r="AE123" s="205"/>
      <c r="AF123" s="207">
        <v>3.0678710832233318E-2</v>
      </c>
      <c r="AG123" s="208"/>
      <c r="AH123" s="223">
        <v>1216</v>
      </c>
      <c r="AI123" s="224">
        <v>0.44143536999999999</v>
      </c>
      <c r="AJ123" s="233">
        <v>1179.0738732699999</v>
      </c>
      <c r="AK123" s="205"/>
      <c r="AL123" s="205"/>
      <c r="AM123" s="210">
        <v>36.926126730000078</v>
      </c>
      <c r="AN123" s="205"/>
      <c r="AO123" s="207">
        <v>3.1317907696139957E-2</v>
      </c>
      <c r="AP123" s="208"/>
      <c r="AQ123" s="202">
        <v>0.1707145865506107</v>
      </c>
      <c r="AR123" s="211"/>
      <c r="AS123" s="205">
        <v>1150</v>
      </c>
      <c r="AT123" s="205">
        <v>1055</v>
      </c>
      <c r="AU123" s="205">
        <v>40</v>
      </c>
      <c r="AV123" s="205">
        <v>1095</v>
      </c>
      <c r="AW123" s="66">
        <v>0.95217391304347831</v>
      </c>
      <c r="AX123" s="61">
        <v>1.1321925244274416</v>
      </c>
      <c r="AY123" s="205">
        <v>0</v>
      </c>
      <c r="AZ123" s="207"/>
      <c r="BA123" s="202"/>
      <c r="BB123" s="205">
        <v>30</v>
      </c>
      <c r="BC123" s="205">
        <v>0</v>
      </c>
      <c r="BD123" s="205">
        <v>30</v>
      </c>
      <c r="BE123" s="207"/>
      <c r="BF123" s="202"/>
      <c r="BG123" s="205">
        <v>15</v>
      </c>
      <c r="BH123" s="205" t="s">
        <v>134</v>
      </c>
      <c r="BI123" s="204"/>
      <c r="BJ123" s="204"/>
      <c r="BK123" s="204"/>
    </row>
    <row r="124" spans="1:63" ht="12.75" customHeight="1">
      <c r="A124" s="204"/>
      <c r="B124" s="204" t="s">
        <v>511</v>
      </c>
      <c r="C124" s="202">
        <v>5370101.0199999996</v>
      </c>
      <c r="D124" s="202"/>
      <c r="E124" s="202">
        <v>5370101</v>
      </c>
      <c r="F124" s="204">
        <v>0.42505414400000002</v>
      </c>
      <c r="G124" s="205">
        <v>9633</v>
      </c>
      <c r="H124" s="205">
        <v>3806</v>
      </c>
      <c r="I124" s="205">
        <v>3703</v>
      </c>
      <c r="J124" s="206">
        <v>64.900000000000006</v>
      </c>
      <c r="K124" s="205">
        <v>6490.0000000000009</v>
      </c>
      <c r="L124" s="206">
        <v>65.06</v>
      </c>
      <c r="M124" s="205">
        <v>6506</v>
      </c>
      <c r="N124" s="204">
        <v>4614</v>
      </c>
      <c r="O124" s="204">
        <v>1</v>
      </c>
      <c r="P124" s="223">
        <v>4514</v>
      </c>
      <c r="Q124" s="205">
        <v>4514</v>
      </c>
      <c r="R124" s="205">
        <v>3901</v>
      </c>
      <c r="S124" s="205">
        <v>4094.5465691520003</v>
      </c>
      <c r="T124" s="205">
        <v>100</v>
      </c>
      <c r="U124" s="207">
        <v>2.2153300841825433E-2</v>
      </c>
      <c r="V124" s="211">
        <v>71.099999999999994</v>
      </c>
      <c r="W124" s="205">
        <v>419.4534308479997</v>
      </c>
      <c r="X124" s="208">
        <v>0.1024419734307407</v>
      </c>
      <c r="Y124" s="209">
        <v>69.400000000000006</v>
      </c>
      <c r="Z124" s="205">
        <v>1564</v>
      </c>
      <c r="AA124" s="205">
        <v>1554</v>
      </c>
      <c r="AB124" s="205">
        <v>1554</v>
      </c>
      <c r="AC124" s="205">
        <v>1617.7560720640001</v>
      </c>
      <c r="AD124" s="205">
        <v>10</v>
      </c>
      <c r="AE124" s="205">
        <v>-63.756072064000136</v>
      </c>
      <c r="AF124" s="207">
        <v>6.4350064350064346E-3</v>
      </c>
      <c r="AG124" s="208">
        <v>-3.9410188695912299E-2</v>
      </c>
      <c r="AH124" s="223">
        <v>1529</v>
      </c>
      <c r="AI124" s="224">
        <v>1</v>
      </c>
      <c r="AJ124" s="224">
        <v>1510</v>
      </c>
      <c r="AK124" s="205">
        <v>1510</v>
      </c>
      <c r="AL124" s="205">
        <v>1573.9754952320002</v>
      </c>
      <c r="AM124" s="210">
        <v>19</v>
      </c>
      <c r="AN124" s="205">
        <v>-63.975495232000185</v>
      </c>
      <c r="AO124" s="207">
        <v>1.2582781456953643E-2</v>
      </c>
      <c r="AP124" s="208">
        <v>-4.0645801301099897E-2</v>
      </c>
      <c r="AQ124" s="202">
        <v>0.23559322033898303</v>
      </c>
      <c r="AR124" s="211">
        <v>0.23209345219797112</v>
      </c>
      <c r="AS124" s="205">
        <v>1565</v>
      </c>
      <c r="AT124" s="205">
        <v>1365</v>
      </c>
      <c r="AU124" s="205">
        <v>110</v>
      </c>
      <c r="AV124" s="205">
        <v>1475</v>
      </c>
      <c r="AW124" s="208">
        <v>0.94249201277955275</v>
      </c>
      <c r="AX124" s="202">
        <v>1.1206801578829402</v>
      </c>
      <c r="AY124" s="205">
        <v>25</v>
      </c>
      <c r="AZ124" s="207">
        <v>1.5974440894568689E-2</v>
      </c>
      <c r="BA124" s="202">
        <v>0.16300449892417029</v>
      </c>
      <c r="BB124" s="205">
        <v>30</v>
      </c>
      <c r="BC124" s="205">
        <v>0</v>
      </c>
      <c r="BD124" s="205">
        <v>30</v>
      </c>
      <c r="BE124" s="207">
        <v>1.9169329073482427E-2</v>
      </c>
      <c r="BF124" s="202">
        <v>0.37308931633870041</v>
      </c>
      <c r="BG124" s="205">
        <v>35</v>
      </c>
      <c r="BH124" s="205" t="s">
        <v>134</v>
      </c>
      <c r="BI124" s="204" t="s">
        <v>134</v>
      </c>
      <c r="BJ124" s="204" t="s">
        <v>134</v>
      </c>
      <c r="BK124" s="204"/>
    </row>
    <row r="125" spans="1:63" ht="12.75" customHeight="1">
      <c r="A125" s="9"/>
      <c r="B125" s="9" t="s">
        <v>512</v>
      </c>
      <c r="C125" s="61">
        <v>5370101.0099999998</v>
      </c>
      <c r="D125" s="61"/>
      <c r="E125" s="61">
        <v>5370101</v>
      </c>
      <c r="F125" s="9">
        <v>0.57431956799999995</v>
      </c>
      <c r="G125" s="62">
        <v>9633</v>
      </c>
      <c r="H125" s="62">
        <v>3806</v>
      </c>
      <c r="I125" s="62">
        <v>3703</v>
      </c>
      <c r="J125" s="64">
        <v>6.22</v>
      </c>
      <c r="K125" s="62">
        <v>622</v>
      </c>
      <c r="L125" s="64">
        <v>27.69</v>
      </c>
      <c r="M125" s="62">
        <v>2769</v>
      </c>
      <c r="N125" s="9">
        <v>4816</v>
      </c>
      <c r="O125" s="9">
        <v>0.59404172</v>
      </c>
      <c r="P125" s="181">
        <v>4646.0002921200003</v>
      </c>
      <c r="Q125" s="62">
        <v>7821</v>
      </c>
      <c r="R125" s="62">
        <v>6862</v>
      </c>
      <c r="S125" s="62">
        <v>5532.4203985439999</v>
      </c>
      <c r="T125" s="62">
        <v>169.99970787999973</v>
      </c>
      <c r="U125" s="10">
        <v>3.6590550407052981E-2</v>
      </c>
      <c r="V125" s="178">
        <v>774.7</v>
      </c>
      <c r="W125" s="62">
        <v>2288.5796014560001</v>
      </c>
      <c r="X125" s="66">
        <v>0.41366697333020808</v>
      </c>
      <c r="Y125" s="176">
        <v>282.39999999999998</v>
      </c>
      <c r="Z125" s="62">
        <v>2290</v>
      </c>
      <c r="AA125" s="62">
        <v>2214.9998525599999</v>
      </c>
      <c r="AB125" s="62">
        <v>3256</v>
      </c>
      <c r="AC125" s="62">
        <v>2185.8602758079996</v>
      </c>
      <c r="AD125" s="62">
        <v>75.000147440000092</v>
      </c>
      <c r="AE125" s="62">
        <v>1070.1397241920004</v>
      </c>
      <c r="AF125" s="10">
        <v>3.3860113964936926E-2</v>
      </c>
      <c r="AG125" s="66">
        <v>0.48957370973605574</v>
      </c>
      <c r="AH125" s="181">
        <v>2269</v>
      </c>
      <c r="AI125" s="217">
        <v>0.68028250999999995</v>
      </c>
      <c r="AJ125" s="225">
        <v>2197.3125072999997</v>
      </c>
      <c r="AK125" s="62">
        <v>3230</v>
      </c>
      <c r="AL125" s="62">
        <v>2126.7053603039999</v>
      </c>
      <c r="AM125" s="177">
        <v>71.687492700000348</v>
      </c>
      <c r="AN125" s="62">
        <v>1103.2946396960001</v>
      </c>
      <c r="AO125" s="10">
        <v>3.2625078345404804E-2</v>
      </c>
      <c r="AP125" s="66">
        <v>0.51878114396546715</v>
      </c>
      <c r="AQ125" s="61">
        <v>3.647909967845659</v>
      </c>
      <c r="AR125" s="178">
        <v>1.1664860960635608</v>
      </c>
      <c r="AS125" s="62">
        <v>1060</v>
      </c>
      <c r="AT125" s="62">
        <v>970</v>
      </c>
      <c r="AU125" s="62">
        <v>35</v>
      </c>
      <c r="AV125" s="62">
        <v>1005</v>
      </c>
      <c r="AW125" s="66">
        <v>0.94811320754716977</v>
      </c>
      <c r="AX125" s="61">
        <v>1.1273640993426515</v>
      </c>
      <c r="AY125" s="62">
        <v>20</v>
      </c>
      <c r="AZ125" s="10">
        <v>1.8867924528301886E-2</v>
      </c>
      <c r="BA125" s="61">
        <v>0.19252984212552945</v>
      </c>
      <c r="BB125" s="62">
        <v>10</v>
      </c>
      <c r="BC125" s="62">
        <v>15</v>
      </c>
      <c r="BD125" s="62">
        <v>25</v>
      </c>
      <c r="BE125" s="10">
        <v>2.358490566037736E-2</v>
      </c>
      <c r="BF125" s="61">
        <v>0.45902891514942312</v>
      </c>
      <c r="BG125" s="62">
        <v>20</v>
      </c>
      <c r="BH125" s="62" t="s">
        <v>38</v>
      </c>
      <c r="BI125" s="9" t="s">
        <v>38</v>
      </c>
      <c r="BJ125" s="308" t="s">
        <v>134</v>
      </c>
      <c r="BK125" s="308"/>
    </row>
    <row r="126" spans="1:63" ht="12.75" customHeight="1">
      <c r="A126" s="204"/>
      <c r="B126" s="204" t="s">
        <v>513</v>
      </c>
      <c r="C126" s="202"/>
      <c r="D126" s="202"/>
      <c r="E126" s="202"/>
      <c r="F126" s="204"/>
      <c r="G126" s="205"/>
      <c r="H126" s="205"/>
      <c r="I126" s="205"/>
      <c r="J126" s="206">
        <v>21.46</v>
      </c>
      <c r="K126" s="205"/>
      <c r="L126" s="206"/>
      <c r="M126" s="205"/>
      <c r="N126" s="204">
        <v>3146</v>
      </c>
      <c r="O126" s="204">
        <v>0.40595828</v>
      </c>
      <c r="P126" s="223">
        <v>3174.9997078800002</v>
      </c>
      <c r="Q126" s="205"/>
      <c r="R126" s="205"/>
      <c r="S126" s="205"/>
      <c r="T126" s="205">
        <v>-28.999707880000187</v>
      </c>
      <c r="U126" s="207">
        <v>-9.1337671017814905E-3</v>
      </c>
      <c r="V126" s="211">
        <v>146.6</v>
      </c>
      <c r="W126" s="205"/>
      <c r="X126" s="208"/>
      <c r="Y126" s="209"/>
      <c r="Z126" s="205">
        <v>1002</v>
      </c>
      <c r="AA126" s="205">
        <v>1041.0001474399999</v>
      </c>
      <c r="AB126" s="205"/>
      <c r="AC126" s="205"/>
      <c r="AD126" s="205">
        <v>-39.000147439999864</v>
      </c>
      <c r="AE126" s="205"/>
      <c r="AF126" s="207">
        <v>-3.7464113272133531E-2</v>
      </c>
      <c r="AG126" s="208"/>
      <c r="AH126" s="223">
        <v>987</v>
      </c>
      <c r="AI126" s="224">
        <v>0.31971748999999999</v>
      </c>
      <c r="AJ126" s="233">
        <v>1032.6874926999999</v>
      </c>
      <c r="AK126" s="205"/>
      <c r="AL126" s="205"/>
      <c r="AM126" s="210">
        <v>-45.687492699999893</v>
      </c>
      <c r="AN126" s="205"/>
      <c r="AO126" s="207">
        <v>-4.4241353771554102E-2</v>
      </c>
      <c r="AP126" s="208"/>
      <c r="AQ126" s="202" t="e">
        <v>#DIV/0!</v>
      </c>
      <c r="AR126" s="211"/>
      <c r="AS126" s="205">
        <v>1200</v>
      </c>
      <c r="AT126" s="205">
        <v>1050</v>
      </c>
      <c r="AU126" s="205">
        <v>85</v>
      </c>
      <c r="AV126" s="205">
        <v>1135</v>
      </c>
      <c r="AW126" s="208">
        <v>0.9458333333333333</v>
      </c>
      <c r="AX126" s="202">
        <v>1.1246531906460562</v>
      </c>
      <c r="AY126" s="205">
        <v>10</v>
      </c>
      <c r="AZ126" s="207">
        <v>8.3333333333333332E-3</v>
      </c>
      <c r="BA126" s="202">
        <v>8.5034013605442174E-2</v>
      </c>
      <c r="BB126" s="205">
        <v>30</v>
      </c>
      <c r="BC126" s="205">
        <v>0</v>
      </c>
      <c r="BD126" s="105">
        <v>30</v>
      </c>
      <c r="BE126" s="207">
        <v>2.5000000000000001E-2</v>
      </c>
      <c r="BF126" s="202">
        <v>0.48657065005838851</v>
      </c>
      <c r="BG126" s="205">
        <v>20</v>
      </c>
      <c r="BH126" s="205" t="s">
        <v>134</v>
      </c>
      <c r="BI126" s="204"/>
      <c r="BJ126" s="204"/>
      <c r="BK126" s="204"/>
    </row>
    <row r="127" spans="1:63" ht="12.75" customHeight="1">
      <c r="A127" s="204"/>
      <c r="B127" s="204" t="s">
        <v>514</v>
      </c>
      <c r="C127" s="202">
        <v>5370120.0199999996</v>
      </c>
      <c r="D127" s="203" t="s">
        <v>158</v>
      </c>
      <c r="E127" s="202"/>
      <c r="F127" s="202"/>
      <c r="G127" s="205"/>
      <c r="H127" s="205"/>
      <c r="I127" s="205"/>
      <c r="J127" s="206">
        <v>76.97</v>
      </c>
      <c r="K127" s="205">
        <v>7697</v>
      </c>
      <c r="L127" s="206">
        <v>76.94</v>
      </c>
      <c r="M127" s="205">
        <v>7694</v>
      </c>
      <c r="N127" s="204">
        <v>2037</v>
      </c>
      <c r="O127" s="204">
        <v>1</v>
      </c>
      <c r="P127" s="223">
        <v>2163</v>
      </c>
      <c r="Q127" s="205">
        <v>2163</v>
      </c>
      <c r="R127" s="205">
        <v>2203</v>
      </c>
      <c r="S127" s="205">
        <v>2175</v>
      </c>
      <c r="T127" s="205">
        <v>-126</v>
      </c>
      <c r="U127" s="207">
        <v>-5.8252427184466021E-2</v>
      </c>
      <c r="V127" s="211">
        <v>26.5</v>
      </c>
      <c r="W127" s="205">
        <v>-12</v>
      </c>
      <c r="X127" s="208">
        <v>-5.5172413793103444E-3</v>
      </c>
      <c r="Y127" s="209">
        <v>28.1</v>
      </c>
      <c r="Z127" s="205">
        <v>700</v>
      </c>
      <c r="AA127" s="205">
        <v>712</v>
      </c>
      <c r="AB127" s="205">
        <v>712</v>
      </c>
      <c r="AC127" s="205">
        <v>719</v>
      </c>
      <c r="AD127" s="205">
        <v>-12</v>
      </c>
      <c r="AE127" s="205">
        <v>-7</v>
      </c>
      <c r="AF127" s="207">
        <v>-1.6853932584269662E-2</v>
      </c>
      <c r="AG127" s="208">
        <v>-9.7357440890125171E-3</v>
      </c>
      <c r="AH127" s="223">
        <v>669</v>
      </c>
      <c r="AI127" s="224">
        <v>1</v>
      </c>
      <c r="AJ127" s="224">
        <v>692</v>
      </c>
      <c r="AK127" s="205">
        <v>692</v>
      </c>
      <c r="AL127" s="205">
        <v>700</v>
      </c>
      <c r="AM127" s="210">
        <v>-23</v>
      </c>
      <c r="AN127" s="205">
        <v>-8</v>
      </c>
      <c r="AO127" s="207">
        <v>-3.3236994219653176E-2</v>
      </c>
      <c r="AP127" s="208">
        <v>-1.1428571428571429E-2</v>
      </c>
      <c r="AQ127" s="202">
        <v>8.69169806418085E-2</v>
      </c>
      <c r="AR127" s="211">
        <v>8.994021315310631E-2</v>
      </c>
      <c r="AS127" s="205">
        <v>675</v>
      </c>
      <c r="AT127" s="205">
        <v>575</v>
      </c>
      <c r="AU127" s="205">
        <v>60</v>
      </c>
      <c r="AV127" s="205">
        <v>635</v>
      </c>
      <c r="AW127" s="208">
        <v>0.94074074074074077</v>
      </c>
      <c r="AX127" s="202">
        <v>1.1185977892279915</v>
      </c>
      <c r="AY127" s="205">
        <v>0</v>
      </c>
      <c r="AZ127" s="207">
        <v>0</v>
      </c>
      <c r="BA127" s="202">
        <v>0</v>
      </c>
      <c r="BB127" s="205">
        <v>30</v>
      </c>
      <c r="BC127" s="205">
        <v>0</v>
      </c>
      <c r="BD127" s="205">
        <v>30</v>
      </c>
      <c r="BE127" s="207">
        <v>4.4444444444444446E-2</v>
      </c>
      <c r="BF127" s="202">
        <v>0.86501448899269062</v>
      </c>
      <c r="BG127" s="205">
        <v>15</v>
      </c>
      <c r="BH127" s="205" t="s">
        <v>134</v>
      </c>
      <c r="BI127" s="204" t="s">
        <v>134</v>
      </c>
      <c r="BJ127" s="204" t="s">
        <v>134</v>
      </c>
      <c r="BK127" s="204"/>
    </row>
    <row r="128" spans="1:63" ht="12.75" customHeight="1">
      <c r="A128" s="9"/>
      <c r="B128" s="9" t="s">
        <v>515</v>
      </c>
      <c r="C128" s="61">
        <v>5370120.0300000003</v>
      </c>
      <c r="D128" s="61"/>
      <c r="E128" s="61">
        <v>5370120.0099999998</v>
      </c>
      <c r="F128" s="9">
        <v>0.79594829300000003</v>
      </c>
      <c r="G128" s="62">
        <v>7116</v>
      </c>
      <c r="H128" s="62">
        <v>2290</v>
      </c>
      <c r="I128" s="62">
        <v>2187</v>
      </c>
      <c r="J128" s="64">
        <v>2.31</v>
      </c>
      <c r="K128" s="62">
        <v>231</v>
      </c>
      <c r="L128" s="64">
        <v>2.31</v>
      </c>
      <c r="M128" s="62">
        <v>231</v>
      </c>
      <c r="N128" s="9">
        <v>6807</v>
      </c>
      <c r="O128" s="9">
        <v>1</v>
      </c>
      <c r="P128" s="181">
        <v>6871</v>
      </c>
      <c r="Q128" s="62">
        <v>6871</v>
      </c>
      <c r="R128" s="62">
        <v>5475</v>
      </c>
      <c r="S128" s="62">
        <v>5663.9680529880006</v>
      </c>
      <c r="T128" s="62">
        <v>-64</v>
      </c>
      <c r="U128" s="10">
        <v>-9.3145102605152082E-3</v>
      </c>
      <c r="V128" s="178">
        <v>2944.3</v>
      </c>
      <c r="W128" s="62">
        <v>1207.0319470119994</v>
      </c>
      <c r="X128" s="66">
        <v>0.21310712484955405</v>
      </c>
      <c r="Y128" s="176">
        <v>2973.9</v>
      </c>
      <c r="Z128" s="62">
        <v>2224</v>
      </c>
      <c r="AA128" s="62">
        <v>2206</v>
      </c>
      <c r="AB128" s="62">
        <v>2206</v>
      </c>
      <c r="AC128" s="62">
        <v>1822.7215909700001</v>
      </c>
      <c r="AD128" s="62">
        <v>18</v>
      </c>
      <c r="AE128" s="62">
        <v>383.27840902999992</v>
      </c>
      <c r="AF128" s="10">
        <v>8.1595648232094288E-3</v>
      </c>
      <c r="AG128" s="66">
        <v>0.21027808686132377</v>
      </c>
      <c r="AH128" s="181">
        <v>2192</v>
      </c>
      <c r="AI128" s="217">
        <v>1</v>
      </c>
      <c r="AJ128" s="217">
        <v>2185</v>
      </c>
      <c r="AK128" s="62">
        <v>2185</v>
      </c>
      <c r="AL128" s="62">
        <v>1740.7389167910001</v>
      </c>
      <c r="AM128" s="177">
        <v>7</v>
      </c>
      <c r="AN128" s="62">
        <v>444.26108320899993</v>
      </c>
      <c r="AO128" s="10">
        <v>3.2036613272311211E-3</v>
      </c>
      <c r="AP128" s="66">
        <v>0.25521408117190941</v>
      </c>
      <c r="AQ128" s="61">
        <v>9.4891774891774894</v>
      </c>
      <c r="AR128" s="178">
        <v>9.4588744588744582</v>
      </c>
      <c r="AS128" s="62">
        <v>2085</v>
      </c>
      <c r="AT128" s="62">
        <v>1795</v>
      </c>
      <c r="AU128" s="62">
        <v>150</v>
      </c>
      <c r="AV128" s="62">
        <v>1945</v>
      </c>
      <c r="AW128" s="66">
        <v>0.93285371702637887</v>
      </c>
      <c r="AX128" s="61">
        <v>1.1092196397459915</v>
      </c>
      <c r="AY128" s="62">
        <v>35</v>
      </c>
      <c r="AZ128" s="10">
        <v>1.6786570743405275E-2</v>
      </c>
      <c r="BA128" s="61">
        <v>0.17129153819801302</v>
      </c>
      <c r="BB128" s="62">
        <v>50</v>
      </c>
      <c r="BC128" s="62">
        <v>0</v>
      </c>
      <c r="BD128" s="62">
        <v>50</v>
      </c>
      <c r="BE128" s="10">
        <v>2.3980815347721823E-2</v>
      </c>
      <c r="BF128" s="61">
        <v>0.46673443650684743</v>
      </c>
      <c r="BG128" s="62">
        <v>50</v>
      </c>
      <c r="BH128" s="62" t="s">
        <v>38</v>
      </c>
      <c r="BI128" s="9" t="s">
        <v>38</v>
      </c>
      <c r="BJ128" s="9" t="s">
        <v>38</v>
      </c>
      <c r="BK128" s="9"/>
    </row>
    <row r="129" spans="1:63" ht="12.75" customHeight="1">
      <c r="A129" s="226" t="s">
        <v>643</v>
      </c>
      <c r="B129" s="9" t="s">
        <v>516</v>
      </c>
      <c r="C129" s="61">
        <v>5370120.04</v>
      </c>
      <c r="D129" s="61"/>
      <c r="E129" s="61">
        <v>5370120.0099999998</v>
      </c>
      <c r="F129" s="9">
        <v>0.204051707</v>
      </c>
      <c r="G129" s="62">
        <v>7116</v>
      </c>
      <c r="H129" s="62">
        <v>2290</v>
      </c>
      <c r="I129" s="62">
        <v>2187</v>
      </c>
      <c r="J129" s="64">
        <v>3.27</v>
      </c>
      <c r="K129" s="62">
        <v>327</v>
      </c>
      <c r="L129" s="64">
        <v>3.28</v>
      </c>
      <c r="M129" s="62">
        <v>328</v>
      </c>
      <c r="N129" s="9">
        <v>8047</v>
      </c>
      <c r="O129" s="9">
        <v>1</v>
      </c>
      <c r="P129" s="181">
        <v>6049</v>
      </c>
      <c r="Q129" s="62">
        <v>6049</v>
      </c>
      <c r="R129" s="62">
        <v>4056</v>
      </c>
      <c r="S129" s="62">
        <v>1452.031947012</v>
      </c>
      <c r="T129" s="62">
        <v>1998</v>
      </c>
      <c r="U129" s="10">
        <v>0.3303025293436932</v>
      </c>
      <c r="V129" s="178">
        <v>2457.1999999999998</v>
      </c>
      <c r="W129" s="62">
        <v>4596.9680529879997</v>
      </c>
      <c r="X129" s="66">
        <v>3.1658863032922024</v>
      </c>
      <c r="Y129" s="176">
        <v>1847</v>
      </c>
      <c r="Z129" s="62">
        <v>2663</v>
      </c>
      <c r="AA129" s="62">
        <v>1878</v>
      </c>
      <c r="AB129" s="62">
        <v>1878</v>
      </c>
      <c r="AC129" s="62">
        <v>467.27840902999998</v>
      </c>
      <c r="AD129" s="62">
        <v>785</v>
      </c>
      <c r="AE129" s="62">
        <v>1410.7215909700001</v>
      </c>
      <c r="AF129" s="10">
        <v>0.41799787007454742</v>
      </c>
      <c r="AG129" s="66">
        <v>3.0190172790102734</v>
      </c>
      <c r="AH129" s="181">
        <v>2527</v>
      </c>
      <c r="AI129" s="217">
        <v>1</v>
      </c>
      <c r="AJ129" s="217">
        <v>1844</v>
      </c>
      <c r="AK129" s="62">
        <v>1844</v>
      </c>
      <c r="AL129" s="62">
        <v>446.26108320899999</v>
      </c>
      <c r="AM129" s="177">
        <v>683</v>
      </c>
      <c r="AN129" s="62">
        <v>1397.7389167910001</v>
      </c>
      <c r="AO129" s="10">
        <v>0.37039045553145339</v>
      </c>
      <c r="AP129" s="66">
        <v>3.1321102587302891</v>
      </c>
      <c r="AQ129" s="61">
        <v>7.7278287461773703</v>
      </c>
      <c r="AR129" s="178">
        <v>5.6219512195121952</v>
      </c>
      <c r="AS129" s="62">
        <v>2515</v>
      </c>
      <c r="AT129" s="62">
        <v>2185</v>
      </c>
      <c r="AU129" s="62">
        <v>160</v>
      </c>
      <c r="AV129" s="62">
        <v>2345</v>
      </c>
      <c r="AW129" s="66">
        <v>0.93240556660039764</v>
      </c>
      <c r="AX129" s="61">
        <v>1.1086867617127203</v>
      </c>
      <c r="AY129" s="62">
        <v>80</v>
      </c>
      <c r="AZ129" s="10">
        <v>3.1809145129224649E-2</v>
      </c>
      <c r="BA129" s="61">
        <v>0.32458311356351682</v>
      </c>
      <c r="BB129" s="62">
        <v>35</v>
      </c>
      <c r="BC129" s="62">
        <v>0</v>
      </c>
      <c r="BD129" s="62">
        <v>35</v>
      </c>
      <c r="BE129" s="10">
        <v>1.3916500994035786E-2</v>
      </c>
      <c r="BF129" s="61">
        <v>0.27085443740824805</v>
      </c>
      <c r="BG129" s="62">
        <v>50</v>
      </c>
      <c r="BH129" s="62" t="s">
        <v>38</v>
      </c>
      <c r="BI129" s="9" t="s">
        <v>38</v>
      </c>
      <c r="BJ129" s="9" t="s">
        <v>38</v>
      </c>
      <c r="BK129" s="9"/>
    </row>
    <row r="130" spans="1:63" ht="12.75" customHeight="1">
      <c r="A130" s="204"/>
      <c r="B130" s="204" t="s">
        <v>517</v>
      </c>
      <c r="C130" s="202">
        <v>5370121</v>
      </c>
      <c r="D130" s="203" t="s">
        <v>159</v>
      </c>
      <c r="E130" s="202"/>
      <c r="F130" s="202"/>
      <c r="G130" s="205"/>
      <c r="H130" s="205"/>
      <c r="I130" s="205"/>
      <c r="J130" s="206">
        <v>63.23</v>
      </c>
      <c r="K130" s="205">
        <v>6323</v>
      </c>
      <c r="L130" s="206">
        <v>63.23</v>
      </c>
      <c r="M130" s="205">
        <v>6323</v>
      </c>
      <c r="N130" s="204">
        <v>1828</v>
      </c>
      <c r="O130" s="204">
        <v>1</v>
      </c>
      <c r="P130" s="223">
        <v>1812</v>
      </c>
      <c r="Q130" s="205">
        <v>1812</v>
      </c>
      <c r="R130" s="205">
        <v>1791</v>
      </c>
      <c r="S130" s="205">
        <v>1811</v>
      </c>
      <c r="T130" s="205">
        <v>16</v>
      </c>
      <c r="U130" s="207">
        <v>8.8300220750551876E-3</v>
      </c>
      <c r="V130" s="211">
        <v>28.9</v>
      </c>
      <c r="W130" s="205">
        <v>1</v>
      </c>
      <c r="X130" s="208">
        <v>5.5218111540585317E-4</v>
      </c>
      <c r="Y130" s="209">
        <v>28.7</v>
      </c>
      <c r="Z130" s="205">
        <v>666</v>
      </c>
      <c r="AA130" s="205">
        <v>665</v>
      </c>
      <c r="AB130" s="205">
        <v>665</v>
      </c>
      <c r="AC130" s="205">
        <v>609</v>
      </c>
      <c r="AD130" s="205">
        <v>1</v>
      </c>
      <c r="AE130" s="205">
        <v>56</v>
      </c>
      <c r="AF130" s="207">
        <v>1.5037593984962407E-3</v>
      </c>
      <c r="AG130" s="208">
        <v>9.1954022988505746E-2</v>
      </c>
      <c r="AH130" s="223">
        <v>632</v>
      </c>
      <c r="AI130" s="224">
        <v>1</v>
      </c>
      <c r="AJ130" s="224">
        <v>632</v>
      </c>
      <c r="AK130" s="205">
        <v>632</v>
      </c>
      <c r="AL130" s="205">
        <v>584</v>
      </c>
      <c r="AM130" s="210">
        <v>0</v>
      </c>
      <c r="AN130" s="205">
        <v>48</v>
      </c>
      <c r="AO130" s="207">
        <v>0</v>
      </c>
      <c r="AP130" s="208">
        <v>8.2191780821917804E-2</v>
      </c>
      <c r="AQ130" s="202">
        <v>9.9952554167325638E-2</v>
      </c>
      <c r="AR130" s="211">
        <v>9.9952554167325638E-2</v>
      </c>
      <c r="AS130" s="205">
        <v>645</v>
      </c>
      <c r="AT130" s="205">
        <v>560</v>
      </c>
      <c r="AU130" s="205">
        <v>50</v>
      </c>
      <c r="AV130" s="205">
        <v>610</v>
      </c>
      <c r="AW130" s="208">
        <v>0.94573643410852715</v>
      </c>
      <c r="AX130" s="202">
        <v>1.12453797159159</v>
      </c>
      <c r="AY130" s="205">
        <v>0</v>
      </c>
      <c r="AZ130" s="207">
        <v>0</v>
      </c>
      <c r="BA130" s="202">
        <v>0</v>
      </c>
      <c r="BB130" s="205">
        <v>25</v>
      </c>
      <c r="BC130" s="205">
        <v>0</v>
      </c>
      <c r="BD130" s="205">
        <v>25</v>
      </c>
      <c r="BE130" s="207">
        <v>3.875968992248062E-2</v>
      </c>
      <c r="BF130" s="202">
        <v>0.75437310086571852</v>
      </c>
      <c r="BG130" s="205">
        <v>10</v>
      </c>
      <c r="BH130" s="205" t="s">
        <v>134</v>
      </c>
      <c r="BI130" s="204" t="s">
        <v>134</v>
      </c>
      <c r="BJ130" s="204" t="s">
        <v>134</v>
      </c>
      <c r="BK130" s="204"/>
    </row>
    <row r="131" spans="1:63" ht="12.75" customHeight="1">
      <c r="A131" s="9"/>
      <c r="B131" s="9" t="s">
        <v>518</v>
      </c>
      <c r="C131" s="61">
        <v>5370122.0099999998</v>
      </c>
      <c r="D131" s="175" t="s">
        <v>160</v>
      </c>
      <c r="E131" s="61"/>
      <c r="F131" s="61"/>
      <c r="G131" s="62"/>
      <c r="H131" s="62"/>
      <c r="I131" s="62"/>
      <c r="J131" s="64">
        <v>2.83</v>
      </c>
      <c r="K131" s="62">
        <v>283</v>
      </c>
      <c r="L131" s="64">
        <v>2.83</v>
      </c>
      <c r="M131" s="62">
        <v>283</v>
      </c>
      <c r="N131" s="9">
        <v>5731</v>
      </c>
      <c r="O131" s="9">
        <v>1</v>
      </c>
      <c r="P131" s="181">
        <v>5386</v>
      </c>
      <c r="Q131" s="62">
        <v>5386</v>
      </c>
      <c r="R131" s="62">
        <v>5574</v>
      </c>
      <c r="S131" s="62">
        <v>4835</v>
      </c>
      <c r="T131" s="62">
        <v>345</v>
      </c>
      <c r="U131" s="10">
        <v>6.4054957296695136E-2</v>
      </c>
      <c r="V131" s="178">
        <v>2023.2</v>
      </c>
      <c r="W131" s="62">
        <v>551</v>
      </c>
      <c r="X131" s="66">
        <v>0.1139607032057911</v>
      </c>
      <c r="Y131" s="176">
        <v>1902</v>
      </c>
      <c r="Z131" s="62">
        <v>2197</v>
      </c>
      <c r="AA131" s="62">
        <v>1991</v>
      </c>
      <c r="AB131" s="62">
        <v>1991</v>
      </c>
      <c r="AC131" s="62">
        <v>1647</v>
      </c>
      <c r="AD131" s="62">
        <v>206</v>
      </c>
      <c r="AE131" s="62">
        <v>344</v>
      </c>
      <c r="AF131" s="10">
        <v>0.10346559517830237</v>
      </c>
      <c r="AG131" s="66">
        <v>0.20886460230722526</v>
      </c>
      <c r="AH131" s="181">
        <v>2149</v>
      </c>
      <c r="AI131" s="217">
        <v>1</v>
      </c>
      <c r="AJ131" s="217">
        <v>1977</v>
      </c>
      <c r="AK131" s="62">
        <v>1977</v>
      </c>
      <c r="AL131" s="62">
        <v>1616</v>
      </c>
      <c r="AM131" s="177">
        <v>172</v>
      </c>
      <c r="AN131" s="62">
        <v>361</v>
      </c>
      <c r="AO131" s="10">
        <v>8.700050581689428E-2</v>
      </c>
      <c r="AP131" s="66">
        <v>0.2233910891089109</v>
      </c>
      <c r="AQ131" s="61">
        <v>7.5936395759717312</v>
      </c>
      <c r="AR131" s="178">
        <v>6.9858657243816253</v>
      </c>
      <c r="AS131" s="62">
        <v>1925</v>
      </c>
      <c r="AT131" s="62">
        <v>1715</v>
      </c>
      <c r="AU131" s="62">
        <v>105</v>
      </c>
      <c r="AV131" s="62">
        <v>1820</v>
      </c>
      <c r="AW131" s="66">
        <v>0.94545454545454544</v>
      </c>
      <c r="AX131" s="61">
        <v>1.1242027888876878</v>
      </c>
      <c r="AY131" s="62">
        <v>10</v>
      </c>
      <c r="AZ131" s="10">
        <v>5.1948051948051948E-3</v>
      </c>
      <c r="BA131" s="61">
        <v>5.3008216273522396E-2</v>
      </c>
      <c r="BB131" s="62">
        <v>55</v>
      </c>
      <c r="BC131" s="62">
        <v>10</v>
      </c>
      <c r="BD131" s="62">
        <v>65</v>
      </c>
      <c r="BE131" s="10">
        <v>3.3766233766233764E-2</v>
      </c>
      <c r="BF131" s="61">
        <v>0.6571863325463948</v>
      </c>
      <c r="BG131" s="62">
        <v>25</v>
      </c>
      <c r="BH131" s="62" t="s">
        <v>38</v>
      </c>
      <c r="BI131" s="9" t="s">
        <v>38</v>
      </c>
      <c r="BJ131" s="9" t="s">
        <v>38</v>
      </c>
      <c r="BK131" s="9"/>
    </row>
    <row r="132" spans="1:63" ht="12.75" customHeight="1">
      <c r="A132" s="9"/>
      <c r="B132" s="9" t="s">
        <v>519</v>
      </c>
      <c r="C132" s="61">
        <v>5370122.0199999996</v>
      </c>
      <c r="D132" s="175" t="s">
        <v>161</v>
      </c>
      <c r="E132" s="61"/>
      <c r="F132" s="61"/>
      <c r="G132" s="62"/>
      <c r="H132" s="62"/>
      <c r="I132" s="62"/>
      <c r="J132" s="64">
        <v>6</v>
      </c>
      <c r="K132" s="62">
        <v>600</v>
      </c>
      <c r="L132" s="64">
        <v>6</v>
      </c>
      <c r="M132" s="62">
        <v>600</v>
      </c>
      <c r="N132" s="9">
        <v>6529</v>
      </c>
      <c r="O132" s="9">
        <v>1</v>
      </c>
      <c r="P132" s="181">
        <v>6724</v>
      </c>
      <c r="Q132" s="62">
        <v>6724</v>
      </c>
      <c r="R132" s="62">
        <v>6741</v>
      </c>
      <c r="S132" s="62">
        <v>6394</v>
      </c>
      <c r="T132" s="62">
        <v>-195</v>
      </c>
      <c r="U132" s="10">
        <v>-2.9000594883997619E-2</v>
      </c>
      <c r="V132" s="178">
        <v>1088.2</v>
      </c>
      <c r="W132" s="62">
        <v>330</v>
      </c>
      <c r="X132" s="66">
        <v>5.1610885204879574E-2</v>
      </c>
      <c r="Y132" s="176">
        <v>1120.3</v>
      </c>
      <c r="Z132" s="62">
        <v>2341</v>
      </c>
      <c r="AA132" s="62">
        <v>2311</v>
      </c>
      <c r="AB132" s="62">
        <v>2311</v>
      </c>
      <c r="AC132" s="62">
        <v>2117</v>
      </c>
      <c r="AD132" s="62">
        <v>30</v>
      </c>
      <c r="AE132" s="62">
        <v>194</v>
      </c>
      <c r="AF132" s="10">
        <v>1.2981393336218087E-2</v>
      </c>
      <c r="AG132" s="66">
        <v>9.1639111950873875E-2</v>
      </c>
      <c r="AH132" s="181">
        <v>2306</v>
      </c>
      <c r="AI132" s="217">
        <v>1</v>
      </c>
      <c r="AJ132" s="217">
        <v>2295</v>
      </c>
      <c r="AK132" s="62">
        <v>2295</v>
      </c>
      <c r="AL132" s="62">
        <v>2084</v>
      </c>
      <c r="AM132" s="177">
        <v>11</v>
      </c>
      <c r="AN132" s="62">
        <v>211</v>
      </c>
      <c r="AO132" s="10">
        <v>4.7930283224400872E-3</v>
      </c>
      <c r="AP132" s="66">
        <v>0.10124760076775433</v>
      </c>
      <c r="AQ132" s="61">
        <v>3.8433333333333333</v>
      </c>
      <c r="AR132" s="178">
        <v>3.8250000000000002</v>
      </c>
      <c r="AS132" s="62">
        <v>1890</v>
      </c>
      <c r="AT132" s="62">
        <v>1615</v>
      </c>
      <c r="AU132" s="62">
        <v>150</v>
      </c>
      <c r="AV132" s="62">
        <v>1765</v>
      </c>
      <c r="AW132" s="66">
        <v>0.93386243386243384</v>
      </c>
      <c r="AX132" s="61">
        <v>1.1104190652347607</v>
      </c>
      <c r="AY132" s="62">
        <v>20</v>
      </c>
      <c r="AZ132" s="10">
        <v>1.0582010582010581E-2</v>
      </c>
      <c r="BA132" s="61">
        <v>0.1079796998164345</v>
      </c>
      <c r="BB132" s="62">
        <v>45</v>
      </c>
      <c r="BC132" s="62">
        <v>10</v>
      </c>
      <c r="BD132" s="62">
        <v>55</v>
      </c>
      <c r="BE132" s="10">
        <v>2.9100529100529099E-2</v>
      </c>
      <c r="BF132" s="61">
        <v>0.56637853445949982</v>
      </c>
      <c r="BG132" s="62">
        <v>60</v>
      </c>
      <c r="BH132" s="62" t="s">
        <v>38</v>
      </c>
      <c r="BI132" s="9" t="s">
        <v>38</v>
      </c>
      <c r="BJ132" s="9" t="s">
        <v>38</v>
      </c>
      <c r="BK132" s="9"/>
    </row>
    <row r="133" spans="1:63" ht="12.75" customHeight="1">
      <c r="A133" s="9" t="s">
        <v>630</v>
      </c>
      <c r="B133" s="9" t="s">
        <v>520</v>
      </c>
      <c r="C133" s="61">
        <v>5370123</v>
      </c>
      <c r="D133" s="175" t="s">
        <v>162</v>
      </c>
      <c r="E133" s="61"/>
      <c r="F133" s="61"/>
      <c r="G133" s="62"/>
      <c r="H133" s="62"/>
      <c r="I133" s="62"/>
      <c r="J133" s="64">
        <v>3.19</v>
      </c>
      <c r="K133" s="62">
        <v>319</v>
      </c>
      <c r="L133" s="64">
        <v>7.44</v>
      </c>
      <c r="M133" s="62">
        <v>744</v>
      </c>
      <c r="N133" s="9">
        <v>3393</v>
      </c>
      <c r="O133" s="9">
        <v>0.40733570000000002</v>
      </c>
      <c r="P133" s="181">
        <v>3146.6682825000003</v>
      </c>
      <c r="Q133" s="62">
        <v>7725</v>
      </c>
      <c r="R133" s="62">
        <v>7353</v>
      </c>
      <c r="S133" s="62">
        <v>7085</v>
      </c>
      <c r="T133" s="62">
        <v>246.33171749999974</v>
      </c>
      <c r="U133" s="10">
        <v>7.8283344599733712E-2</v>
      </c>
      <c r="V133" s="178">
        <v>1065.0999999999999</v>
      </c>
      <c r="W133" s="62">
        <v>640</v>
      </c>
      <c r="X133" s="66">
        <v>9.0331686661961896E-2</v>
      </c>
      <c r="Y133" s="176">
        <v>1038.8</v>
      </c>
      <c r="Z133" s="62">
        <v>1192</v>
      </c>
      <c r="AA133" s="62">
        <v>1086.3462621000001</v>
      </c>
      <c r="AB133" s="62">
        <v>2742</v>
      </c>
      <c r="AC133" s="62">
        <v>2479</v>
      </c>
      <c r="AD133" s="62">
        <v>105.6537378999999</v>
      </c>
      <c r="AE133" s="62">
        <v>263</v>
      </c>
      <c r="AF133" s="10">
        <v>9.7256042190233344E-2</v>
      </c>
      <c r="AG133" s="66">
        <v>0.10609116579265833</v>
      </c>
      <c r="AH133" s="181">
        <v>1170</v>
      </c>
      <c r="AI133" s="217">
        <v>0.39618755</v>
      </c>
      <c r="AJ133" s="225">
        <v>1062.9711966499999</v>
      </c>
      <c r="AK133" s="62">
        <v>2683</v>
      </c>
      <c r="AL133" s="62">
        <v>2421</v>
      </c>
      <c r="AM133" s="177">
        <v>107.02880335000009</v>
      </c>
      <c r="AN133" s="62">
        <v>262</v>
      </c>
      <c r="AO133" s="10">
        <v>0.10068833820455909</v>
      </c>
      <c r="AP133" s="66">
        <v>0.10821974390747625</v>
      </c>
      <c r="AQ133" s="61">
        <v>3.6677115987460813</v>
      </c>
      <c r="AR133" s="178">
        <v>3.6061827956989245</v>
      </c>
      <c r="AS133" s="62">
        <v>980</v>
      </c>
      <c r="AT133" s="62">
        <v>815</v>
      </c>
      <c r="AU133" s="62">
        <v>80</v>
      </c>
      <c r="AV133" s="62">
        <v>895</v>
      </c>
      <c r="AW133" s="66">
        <v>0.91326530612244894</v>
      </c>
      <c r="AX133" s="61">
        <v>1.0859278312989882</v>
      </c>
      <c r="AY133" s="62">
        <v>25</v>
      </c>
      <c r="AZ133" s="10">
        <v>2.5510204081632654E-2</v>
      </c>
      <c r="BA133" s="61">
        <v>0.26030820491461892</v>
      </c>
      <c r="BB133" s="62">
        <v>30</v>
      </c>
      <c r="BC133" s="62">
        <v>0</v>
      </c>
      <c r="BD133" s="62">
        <v>30</v>
      </c>
      <c r="BE133" s="10">
        <v>3.0612244897959183E-2</v>
      </c>
      <c r="BF133" s="61">
        <v>0.59580079598986335</v>
      </c>
      <c r="BG133" s="62">
        <v>15</v>
      </c>
      <c r="BH133" s="62" t="s">
        <v>38</v>
      </c>
      <c r="BI133" s="9" t="s">
        <v>38</v>
      </c>
      <c r="BJ133" s="9" t="s">
        <v>38</v>
      </c>
      <c r="BK133" s="9"/>
    </row>
    <row r="134" spans="1:63" ht="12.75" customHeight="1">
      <c r="A134" s="9"/>
      <c r="B134" s="9" t="s">
        <v>521</v>
      </c>
      <c r="C134" s="61"/>
      <c r="D134" s="61"/>
      <c r="E134" s="61"/>
      <c r="F134" s="61"/>
      <c r="G134" s="62"/>
      <c r="H134" s="62"/>
      <c r="I134" s="62"/>
      <c r="J134" s="64">
        <v>4.26</v>
      </c>
      <c r="K134" s="62">
        <v>426</v>
      </c>
      <c r="L134" s="64"/>
      <c r="M134" s="62"/>
      <c r="N134" s="9">
        <v>5456</v>
      </c>
      <c r="O134" s="9">
        <v>0.59266430000000003</v>
      </c>
      <c r="P134" s="181">
        <v>4578.3317175000002</v>
      </c>
      <c r="Q134" s="62"/>
      <c r="R134" s="62"/>
      <c r="S134" s="62"/>
      <c r="T134" s="62">
        <v>877.6682824999998</v>
      </c>
      <c r="U134" s="10">
        <v>0.19170045699075097</v>
      </c>
      <c r="V134" s="178">
        <v>1279.7</v>
      </c>
      <c r="W134" s="62"/>
      <c r="X134" s="66"/>
      <c r="Y134" s="176"/>
      <c r="Z134" s="62">
        <v>1962</v>
      </c>
      <c r="AA134" s="62">
        <v>1655.6537378999999</v>
      </c>
      <c r="AB134" s="62"/>
      <c r="AC134" s="62"/>
      <c r="AD134" s="62">
        <v>306.3462621000001</v>
      </c>
      <c r="AE134" s="62"/>
      <c r="AF134" s="10">
        <v>0.18503039318388151</v>
      </c>
      <c r="AG134" s="66"/>
      <c r="AH134" s="181">
        <v>1915</v>
      </c>
      <c r="AI134" s="217">
        <v>0.60381244999999995</v>
      </c>
      <c r="AJ134" s="225">
        <v>1620.0288033499999</v>
      </c>
      <c r="AK134" s="62"/>
      <c r="AL134" s="62"/>
      <c r="AM134" s="177">
        <v>294.97119665000014</v>
      </c>
      <c r="AN134" s="62"/>
      <c r="AO134" s="10">
        <v>0.18207774827215401</v>
      </c>
      <c r="AP134" s="66"/>
      <c r="AQ134" s="61">
        <v>4.495305164319249</v>
      </c>
      <c r="AR134" s="178"/>
      <c r="AS134" s="62">
        <v>1640</v>
      </c>
      <c r="AT134" s="62">
        <v>1390</v>
      </c>
      <c r="AU134" s="62">
        <v>155</v>
      </c>
      <c r="AV134" s="62">
        <v>1545</v>
      </c>
      <c r="AW134" s="66">
        <v>0.94207317073170727</v>
      </c>
      <c r="AX134" s="61">
        <v>1.1201821292885936</v>
      </c>
      <c r="AY134" s="62">
        <v>25</v>
      </c>
      <c r="AZ134" s="10">
        <v>1.524390243902439E-2</v>
      </c>
      <c r="BA134" s="61">
        <v>0.15555002488800398</v>
      </c>
      <c r="BB134" s="62">
        <v>40</v>
      </c>
      <c r="BC134" s="62">
        <v>0</v>
      </c>
      <c r="BD134" s="62">
        <v>40</v>
      </c>
      <c r="BE134" s="10">
        <v>2.4390243902439025E-2</v>
      </c>
      <c r="BF134" s="61">
        <v>0.47470307322769606</v>
      </c>
      <c r="BG134" s="62">
        <v>30</v>
      </c>
      <c r="BH134" s="62" t="s">
        <v>38</v>
      </c>
      <c r="BI134" s="9"/>
      <c r="BJ134" s="9"/>
      <c r="BK134" s="9"/>
    </row>
    <row r="135" spans="1:63" ht="12.75" customHeight="1">
      <c r="A135" s="9" t="s">
        <v>631</v>
      </c>
      <c r="B135" s="9" t="s">
        <v>522</v>
      </c>
      <c r="C135" s="61">
        <v>5370124</v>
      </c>
      <c r="D135" s="175" t="s">
        <v>163</v>
      </c>
      <c r="E135" s="61"/>
      <c r="F135" s="61"/>
      <c r="G135" s="62"/>
      <c r="H135" s="62"/>
      <c r="I135" s="62"/>
      <c r="J135" s="64">
        <v>14.63</v>
      </c>
      <c r="K135" s="62">
        <v>1463</v>
      </c>
      <c r="L135" s="64">
        <v>14.6</v>
      </c>
      <c r="M135" s="62">
        <v>1460</v>
      </c>
      <c r="N135" s="9">
        <v>4366</v>
      </c>
      <c r="O135" s="9">
        <v>1</v>
      </c>
      <c r="P135" s="181">
        <v>3827</v>
      </c>
      <c r="Q135" s="62">
        <v>3827</v>
      </c>
      <c r="R135" s="62">
        <v>3718</v>
      </c>
      <c r="S135" s="62">
        <v>3816</v>
      </c>
      <c r="T135" s="62">
        <v>539</v>
      </c>
      <c r="U135" s="10">
        <v>0.1408413901228116</v>
      </c>
      <c r="V135" s="178">
        <v>298.39999999999998</v>
      </c>
      <c r="W135" s="62">
        <v>11</v>
      </c>
      <c r="X135" s="66">
        <v>2.8825995807127882E-3</v>
      </c>
      <c r="Y135" s="176">
        <v>262.10000000000002</v>
      </c>
      <c r="Z135" s="62">
        <v>1702</v>
      </c>
      <c r="AA135" s="62">
        <v>1321</v>
      </c>
      <c r="AB135" s="62">
        <v>1321</v>
      </c>
      <c r="AC135" s="62">
        <v>1227</v>
      </c>
      <c r="AD135" s="62">
        <v>381</v>
      </c>
      <c r="AE135" s="62">
        <v>94</v>
      </c>
      <c r="AF135" s="10">
        <v>0.28841786525359575</v>
      </c>
      <c r="AG135" s="66">
        <v>7.6609616951915246E-2</v>
      </c>
      <c r="AH135" s="181">
        <v>1645</v>
      </c>
      <c r="AI135" s="217">
        <v>1</v>
      </c>
      <c r="AJ135" s="217">
        <v>1300</v>
      </c>
      <c r="AK135" s="62">
        <v>1300</v>
      </c>
      <c r="AL135" s="62">
        <v>1200</v>
      </c>
      <c r="AM135" s="177">
        <v>345</v>
      </c>
      <c r="AN135" s="62">
        <v>100</v>
      </c>
      <c r="AO135" s="10">
        <v>0.26538461538461539</v>
      </c>
      <c r="AP135" s="66">
        <v>8.3333333333333329E-2</v>
      </c>
      <c r="AQ135" s="61">
        <v>1.1244019138755981</v>
      </c>
      <c r="AR135" s="178">
        <v>0.8904109589041096</v>
      </c>
      <c r="AS135" s="62">
        <v>1320</v>
      </c>
      <c r="AT135" s="62">
        <v>1070</v>
      </c>
      <c r="AU135" s="62">
        <v>70</v>
      </c>
      <c r="AV135" s="62">
        <v>1140</v>
      </c>
      <c r="AW135" s="66">
        <v>0.86363636363636365</v>
      </c>
      <c r="AX135" s="61">
        <v>1.0269160090800995</v>
      </c>
      <c r="AY135" s="62">
        <v>70</v>
      </c>
      <c r="AZ135" s="10">
        <v>5.3030303030303032E-2</v>
      </c>
      <c r="BA135" s="61">
        <v>0.54112554112554112</v>
      </c>
      <c r="BB135" s="62">
        <v>50</v>
      </c>
      <c r="BC135" s="62">
        <v>0</v>
      </c>
      <c r="BD135" s="62">
        <v>50</v>
      </c>
      <c r="BE135" s="10">
        <v>3.787878787878788E-2</v>
      </c>
      <c r="BF135" s="61">
        <v>0.73722825766422495</v>
      </c>
      <c r="BG135" s="62">
        <v>60</v>
      </c>
      <c r="BH135" s="62" t="s">
        <v>38</v>
      </c>
      <c r="BI135" s="9" t="s">
        <v>38</v>
      </c>
      <c r="BJ135" s="9" t="s">
        <v>38</v>
      </c>
      <c r="BK135" s="9"/>
    </row>
    <row r="136" spans="1:63" ht="12.75" customHeight="1">
      <c r="A136" s="9"/>
      <c r="B136" s="9" t="s">
        <v>523</v>
      </c>
      <c r="C136" s="61">
        <v>5370130.0199999996</v>
      </c>
      <c r="D136" s="175" t="s">
        <v>164</v>
      </c>
      <c r="E136" s="61"/>
      <c r="F136" s="61"/>
      <c r="G136" s="62"/>
      <c r="H136" s="62"/>
      <c r="I136" s="62"/>
      <c r="J136" s="64">
        <v>2.6</v>
      </c>
      <c r="K136" s="62">
        <v>260</v>
      </c>
      <c r="L136" s="64">
        <v>2.62</v>
      </c>
      <c r="M136" s="62">
        <v>262</v>
      </c>
      <c r="N136" s="9">
        <v>3844</v>
      </c>
      <c r="O136" s="9">
        <v>1</v>
      </c>
      <c r="P136" s="181">
        <v>3808</v>
      </c>
      <c r="Q136" s="62">
        <v>3808</v>
      </c>
      <c r="R136" s="62">
        <v>3955</v>
      </c>
      <c r="S136" s="62">
        <v>3955</v>
      </c>
      <c r="T136" s="62">
        <v>36</v>
      </c>
      <c r="U136" s="10">
        <v>9.4537815126050414E-3</v>
      </c>
      <c r="V136" s="178">
        <v>1478.5</v>
      </c>
      <c r="W136" s="62">
        <v>-147</v>
      </c>
      <c r="X136" s="66">
        <v>-3.7168141592920353E-2</v>
      </c>
      <c r="Y136" s="176">
        <v>1452.2</v>
      </c>
      <c r="Z136" s="62">
        <v>1432</v>
      </c>
      <c r="AA136" s="62">
        <v>1522</v>
      </c>
      <c r="AB136" s="62">
        <v>1522</v>
      </c>
      <c r="AC136" s="62">
        <v>1428</v>
      </c>
      <c r="AD136" s="62">
        <v>-90</v>
      </c>
      <c r="AE136" s="62">
        <v>94</v>
      </c>
      <c r="AF136" s="10">
        <v>-5.9132720105124839E-2</v>
      </c>
      <c r="AG136" s="66">
        <v>6.5826330532212887E-2</v>
      </c>
      <c r="AH136" s="181">
        <v>1418</v>
      </c>
      <c r="AI136" s="217">
        <v>1</v>
      </c>
      <c r="AJ136" s="217">
        <v>1508</v>
      </c>
      <c r="AK136" s="62">
        <v>1508</v>
      </c>
      <c r="AL136" s="62">
        <v>1417</v>
      </c>
      <c r="AM136" s="177">
        <v>-90</v>
      </c>
      <c r="AN136" s="62">
        <v>91</v>
      </c>
      <c r="AO136" s="10">
        <v>-5.9681697612732093E-2</v>
      </c>
      <c r="AP136" s="66">
        <v>6.4220183486238536E-2</v>
      </c>
      <c r="AQ136" s="61">
        <v>5.453846153846154</v>
      </c>
      <c r="AR136" s="178">
        <v>5.7557251908396942</v>
      </c>
      <c r="AS136" s="62">
        <v>1085</v>
      </c>
      <c r="AT136" s="62">
        <v>915</v>
      </c>
      <c r="AU136" s="62">
        <v>60</v>
      </c>
      <c r="AV136" s="62">
        <v>975</v>
      </c>
      <c r="AW136" s="66">
        <v>0.89861751152073732</v>
      </c>
      <c r="AX136" s="61">
        <v>1.0685107152446343</v>
      </c>
      <c r="AY136" s="62">
        <v>10</v>
      </c>
      <c r="AZ136" s="10">
        <v>9.2165898617511521E-3</v>
      </c>
      <c r="BA136" s="61">
        <v>9.4046835323991343E-2</v>
      </c>
      <c r="BB136" s="62">
        <v>40</v>
      </c>
      <c r="BC136" s="62">
        <v>25</v>
      </c>
      <c r="BD136" s="62">
        <v>65</v>
      </c>
      <c r="BE136" s="10">
        <v>5.9907834101382486E-2</v>
      </c>
      <c r="BF136" s="61">
        <v>1.1659757512919908</v>
      </c>
      <c r="BG136" s="62">
        <v>30</v>
      </c>
      <c r="BH136" s="62" t="s">
        <v>38</v>
      </c>
      <c r="BI136" s="9" t="s">
        <v>38</v>
      </c>
      <c r="BJ136" s="9" t="s">
        <v>38</v>
      </c>
      <c r="BK136" s="9"/>
    </row>
    <row r="137" spans="1:63" ht="12.75" customHeight="1">
      <c r="A137" s="9"/>
      <c r="B137" s="9" t="s">
        <v>524</v>
      </c>
      <c r="C137" s="61">
        <v>5370130.0300000003</v>
      </c>
      <c r="D137" s="175" t="s">
        <v>165</v>
      </c>
      <c r="E137" s="61"/>
      <c r="F137" s="61"/>
      <c r="G137" s="62"/>
      <c r="H137" s="62"/>
      <c r="I137" s="62"/>
      <c r="J137" s="64">
        <v>2.09</v>
      </c>
      <c r="K137" s="62">
        <v>209</v>
      </c>
      <c r="L137" s="64">
        <v>2.08</v>
      </c>
      <c r="M137" s="62">
        <v>208</v>
      </c>
      <c r="N137" s="9">
        <v>3327</v>
      </c>
      <c r="O137" s="9">
        <v>1</v>
      </c>
      <c r="P137" s="181">
        <v>3543</v>
      </c>
      <c r="Q137" s="62">
        <v>3543</v>
      </c>
      <c r="R137" s="62">
        <v>3589</v>
      </c>
      <c r="S137" s="62">
        <v>3946</v>
      </c>
      <c r="T137" s="62">
        <v>-216</v>
      </c>
      <c r="U137" s="10">
        <v>-6.0965283657917022E-2</v>
      </c>
      <c r="V137" s="178">
        <v>1594.7</v>
      </c>
      <c r="W137" s="62">
        <v>-403</v>
      </c>
      <c r="X137" s="66">
        <v>-0.10212873796249367</v>
      </c>
      <c r="Y137" s="176">
        <v>1704.5</v>
      </c>
      <c r="Z137" s="62">
        <v>1465</v>
      </c>
      <c r="AA137" s="62">
        <v>1336</v>
      </c>
      <c r="AB137" s="62">
        <v>1336</v>
      </c>
      <c r="AC137" s="62">
        <v>1323</v>
      </c>
      <c r="AD137" s="62">
        <v>129</v>
      </c>
      <c r="AE137" s="62">
        <v>13</v>
      </c>
      <c r="AF137" s="10">
        <v>9.6556886227544908E-2</v>
      </c>
      <c r="AG137" s="66">
        <v>9.8261526832955411E-3</v>
      </c>
      <c r="AH137" s="181">
        <v>1435</v>
      </c>
      <c r="AI137" s="217">
        <v>1</v>
      </c>
      <c r="AJ137" s="217">
        <v>1317</v>
      </c>
      <c r="AK137" s="62">
        <v>1317</v>
      </c>
      <c r="AL137" s="62">
        <v>1302</v>
      </c>
      <c r="AM137" s="177">
        <v>118</v>
      </c>
      <c r="AN137" s="62">
        <v>15</v>
      </c>
      <c r="AO137" s="10">
        <v>8.959757023538345E-2</v>
      </c>
      <c r="AP137" s="66">
        <v>1.1520737327188941E-2</v>
      </c>
      <c r="AQ137" s="61">
        <v>6.866028708133971</v>
      </c>
      <c r="AR137" s="178">
        <v>6.3317307692307692</v>
      </c>
      <c r="AS137" s="62">
        <v>1000</v>
      </c>
      <c r="AT137" s="62">
        <v>825</v>
      </c>
      <c r="AU137" s="62">
        <v>55</v>
      </c>
      <c r="AV137" s="62">
        <v>880</v>
      </c>
      <c r="AW137" s="66">
        <v>0.88</v>
      </c>
      <c r="AX137" s="61">
        <v>1.0463733650416172</v>
      </c>
      <c r="AY137" s="62">
        <v>30</v>
      </c>
      <c r="AZ137" s="10">
        <v>0.03</v>
      </c>
      <c r="BA137" s="61">
        <v>0.30612244897959179</v>
      </c>
      <c r="BB137" s="62">
        <v>55</v>
      </c>
      <c r="BC137" s="62">
        <v>20</v>
      </c>
      <c r="BD137" s="62">
        <v>75</v>
      </c>
      <c r="BE137" s="10">
        <v>7.4999999999999997E-2</v>
      </c>
      <c r="BF137" s="61">
        <v>1.4597119501751654</v>
      </c>
      <c r="BG137" s="62">
        <v>20</v>
      </c>
      <c r="BH137" s="62" t="s">
        <v>38</v>
      </c>
      <c r="BI137" s="9" t="s">
        <v>38</v>
      </c>
      <c r="BJ137" s="9" t="s">
        <v>38</v>
      </c>
      <c r="BK137" s="9"/>
    </row>
    <row r="138" spans="1:63" ht="12.75" customHeight="1">
      <c r="A138" s="9"/>
      <c r="B138" s="9" t="s">
        <v>525</v>
      </c>
      <c r="C138" s="61">
        <v>5370131</v>
      </c>
      <c r="D138" s="175" t="s">
        <v>166</v>
      </c>
      <c r="E138" s="61"/>
      <c r="F138" s="61"/>
      <c r="G138" s="62"/>
      <c r="H138" s="62"/>
      <c r="I138" s="62"/>
      <c r="J138" s="64">
        <v>11.51</v>
      </c>
      <c r="K138" s="62">
        <v>1151</v>
      </c>
      <c r="L138" s="64">
        <v>11.07</v>
      </c>
      <c r="M138" s="62">
        <v>1107</v>
      </c>
      <c r="N138" s="9">
        <v>4521</v>
      </c>
      <c r="O138" s="9">
        <v>1</v>
      </c>
      <c r="P138" s="181">
        <v>4601</v>
      </c>
      <c r="Q138" s="62">
        <v>4601</v>
      </c>
      <c r="R138" s="62">
        <v>4668</v>
      </c>
      <c r="S138" s="62">
        <v>4721</v>
      </c>
      <c r="T138" s="62">
        <v>-80</v>
      </c>
      <c r="U138" s="10">
        <v>-1.7387524451206258E-2</v>
      </c>
      <c r="V138" s="178">
        <v>392.8</v>
      </c>
      <c r="W138" s="62">
        <v>-120</v>
      </c>
      <c r="X138" s="66">
        <v>-2.5418343571277272E-2</v>
      </c>
      <c r="Y138" s="176">
        <v>415.5</v>
      </c>
      <c r="Z138" s="62">
        <v>1914</v>
      </c>
      <c r="AA138" s="62">
        <v>1905</v>
      </c>
      <c r="AB138" s="62">
        <v>1905</v>
      </c>
      <c r="AC138" s="62">
        <v>1879</v>
      </c>
      <c r="AD138" s="62">
        <v>9</v>
      </c>
      <c r="AE138" s="62">
        <v>26</v>
      </c>
      <c r="AF138" s="10">
        <v>4.7244094488188976E-3</v>
      </c>
      <c r="AG138" s="66">
        <v>1.3837147418839808E-2</v>
      </c>
      <c r="AH138" s="181">
        <v>1871</v>
      </c>
      <c r="AI138" s="217">
        <v>1</v>
      </c>
      <c r="AJ138" s="217">
        <v>1855</v>
      </c>
      <c r="AK138" s="62">
        <v>1855</v>
      </c>
      <c r="AL138" s="62">
        <v>1826</v>
      </c>
      <c r="AM138" s="177">
        <v>16</v>
      </c>
      <c r="AN138" s="62">
        <v>29</v>
      </c>
      <c r="AO138" s="10">
        <v>8.6253369272237205E-3</v>
      </c>
      <c r="AP138" s="66">
        <v>1.5881708652792991E-2</v>
      </c>
      <c r="AQ138" s="61">
        <v>1.625543006081668</v>
      </c>
      <c r="AR138" s="178">
        <v>1.6757000903342367</v>
      </c>
      <c r="AS138" s="62">
        <v>1615</v>
      </c>
      <c r="AT138" s="62">
        <v>1340</v>
      </c>
      <c r="AU138" s="62">
        <v>95</v>
      </c>
      <c r="AV138" s="62">
        <v>1435</v>
      </c>
      <c r="AW138" s="66">
        <v>0.88854489164086692</v>
      </c>
      <c r="AX138" s="61">
        <v>1.0565337593827193</v>
      </c>
      <c r="AY138" s="62">
        <v>40</v>
      </c>
      <c r="AZ138" s="10">
        <v>2.4767801857585141E-2</v>
      </c>
      <c r="BA138" s="61">
        <v>0.25273267201617489</v>
      </c>
      <c r="BB138" s="62">
        <v>65</v>
      </c>
      <c r="BC138" s="62">
        <v>20</v>
      </c>
      <c r="BD138" s="62">
        <v>85</v>
      </c>
      <c r="BE138" s="10">
        <v>5.2631578947368418E-2</v>
      </c>
      <c r="BF138" s="61">
        <v>1.0243592632808178</v>
      </c>
      <c r="BG138" s="62">
        <v>55</v>
      </c>
      <c r="BH138" s="62" t="s">
        <v>38</v>
      </c>
      <c r="BI138" s="9" t="s">
        <v>38</v>
      </c>
      <c r="BJ138" s="9" t="s">
        <v>38</v>
      </c>
      <c r="BK138" s="9"/>
    </row>
    <row r="139" spans="1:63" ht="12.75" customHeight="1">
      <c r="A139" s="19"/>
      <c r="B139" s="19" t="s">
        <v>526</v>
      </c>
      <c r="C139" s="90">
        <v>5370132</v>
      </c>
      <c r="D139" s="227" t="s">
        <v>167</v>
      </c>
      <c r="E139" s="90"/>
      <c r="F139" s="90"/>
      <c r="G139" s="91"/>
      <c r="H139" s="91"/>
      <c r="I139" s="91"/>
      <c r="J139" s="93">
        <v>1.1000000000000001</v>
      </c>
      <c r="K139" s="91">
        <v>110.00000000000001</v>
      </c>
      <c r="L139" s="93">
        <v>1.1000000000000001</v>
      </c>
      <c r="M139" s="91">
        <v>110.00000000000001</v>
      </c>
      <c r="N139" s="19">
        <v>3119</v>
      </c>
      <c r="O139" s="19">
        <v>1</v>
      </c>
      <c r="P139" s="222">
        <v>3010</v>
      </c>
      <c r="Q139" s="91">
        <v>3010</v>
      </c>
      <c r="R139" s="91">
        <v>3005</v>
      </c>
      <c r="S139" s="91">
        <v>3104</v>
      </c>
      <c r="T139" s="91">
        <v>109</v>
      </c>
      <c r="U139" s="20">
        <v>3.6212624584717606E-2</v>
      </c>
      <c r="V139" s="221">
        <v>2830.6</v>
      </c>
      <c r="W139" s="91">
        <v>-94</v>
      </c>
      <c r="X139" s="95">
        <v>-3.0283505154639175E-2</v>
      </c>
      <c r="Y139" s="230">
        <v>2732.6</v>
      </c>
      <c r="Z139" s="91">
        <v>1655</v>
      </c>
      <c r="AA139" s="91">
        <v>1581</v>
      </c>
      <c r="AB139" s="91">
        <v>1581</v>
      </c>
      <c r="AC139" s="91">
        <v>1614</v>
      </c>
      <c r="AD139" s="91">
        <v>74</v>
      </c>
      <c r="AE139" s="91">
        <v>-33</v>
      </c>
      <c r="AF139" s="20">
        <v>4.6805819101834283E-2</v>
      </c>
      <c r="AG139" s="95">
        <v>-2.0446096654275093E-2</v>
      </c>
      <c r="AH139" s="222">
        <v>1597</v>
      </c>
      <c r="AI139" s="16">
        <v>1</v>
      </c>
      <c r="AJ139" s="16">
        <v>1532</v>
      </c>
      <c r="AK139" s="91">
        <v>1532</v>
      </c>
      <c r="AL139" s="91">
        <v>1531</v>
      </c>
      <c r="AM139" s="180">
        <v>65</v>
      </c>
      <c r="AN139" s="91">
        <v>1</v>
      </c>
      <c r="AO139" s="20">
        <v>4.2428198433420362E-2</v>
      </c>
      <c r="AP139" s="95">
        <v>6.5316786414108428E-4</v>
      </c>
      <c r="AQ139" s="90">
        <v>14.518181818181816</v>
      </c>
      <c r="AR139" s="221">
        <v>13.927272727272726</v>
      </c>
      <c r="AS139" s="91">
        <v>1000</v>
      </c>
      <c r="AT139" s="91">
        <v>735</v>
      </c>
      <c r="AU139" s="91">
        <v>70</v>
      </c>
      <c r="AV139" s="91">
        <v>805</v>
      </c>
      <c r="AW139" s="95">
        <v>0.80500000000000005</v>
      </c>
      <c r="AX139" s="90">
        <v>0.95719381688466121</v>
      </c>
      <c r="AY139" s="91">
        <v>40</v>
      </c>
      <c r="AZ139" s="20">
        <v>0.04</v>
      </c>
      <c r="BA139" s="90">
        <v>0.40816326530612246</v>
      </c>
      <c r="BB139" s="91">
        <v>110</v>
      </c>
      <c r="BC139" s="91">
        <v>25</v>
      </c>
      <c r="BD139" s="91">
        <v>135</v>
      </c>
      <c r="BE139" s="20">
        <v>0.13500000000000001</v>
      </c>
      <c r="BF139" s="90">
        <v>2.627481510315298</v>
      </c>
      <c r="BG139" s="91">
        <v>15</v>
      </c>
      <c r="BH139" s="91" t="s">
        <v>95</v>
      </c>
      <c r="BI139" s="19" t="s">
        <v>95</v>
      </c>
      <c r="BJ139" s="19" t="s">
        <v>95</v>
      </c>
      <c r="BK139" s="19"/>
    </row>
    <row r="140" spans="1:63" ht="12.75" customHeight="1">
      <c r="A140" s="9"/>
      <c r="B140" s="9" t="s">
        <v>527</v>
      </c>
      <c r="C140" s="61">
        <v>5370133.0099999998</v>
      </c>
      <c r="D140" s="61"/>
      <c r="E140" s="61">
        <v>5370133</v>
      </c>
      <c r="F140" s="9">
        <v>0.33091005099999998</v>
      </c>
      <c r="G140" s="62">
        <v>8976</v>
      </c>
      <c r="H140" s="62">
        <v>3436</v>
      </c>
      <c r="I140" s="62">
        <v>3313</v>
      </c>
      <c r="J140" s="64">
        <v>4.09</v>
      </c>
      <c r="K140" s="62">
        <v>409</v>
      </c>
      <c r="L140" s="64">
        <v>4.07</v>
      </c>
      <c r="M140" s="62">
        <v>407</v>
      </c>
      <c r="N140" s="9">
        <v>3223</v>
      </c>
      <c r="O140" s="9">
        <v>1</v>
      </c>
      <c r="P140" s="181">
        <v>3444</v>
      </c>
      <c r="Q140" s="62">
        <v>3444</v>
      </c>
      <c r="R140" s="62">
        <v>3601</v>
      </c>
      <c r="S140" s="62">
        <v>2970.2486177759997</v>
      </c>
      <c r="T140" s="62">
        <v>-221</v>
      </c>
      <c r="U140" s="10">
        <v>-6.4169570267131243E-2</v>
      </c>
      <c r="V140" s="178">
        <v>787.4</v>
      </c>
      <c r="W140" s="62">
        <v>473.75138222400028</v>
      </c>
      <c r="X140" s="66">
        <v>0.15949889830391567</v>
      </c>
      <c r="Y140" s="176">
        <v>846.5</v>
      </c>
      <c r="Z140" s="62">
        <v>1191</v>
      </c>
      <c r="AA140" s="62">
        <v>1194</v>
      </c>
      <c r="AB140" s="62">
        <v>1194</v>
      </c>
      <c r="AC140" s="62">
        <v>1137.0069352359999</v>
      </c>
      <c r="AD140" s="62">
        <v>-3</v>
      </c>
      <c r="AE140" s="62">
        <v>56.99306476400011</v>
      </c>
      <c r="AF140" s="10">
        <v>-2.5125628140703518E-3</v>
      </c>
      <c r="AG140" s="66">
        <v>5.0125520784242615E-2</v>
      </c>
      <c r="AH140" s="181">
        <v>1172</v>
      </c>
      <c r="AI140" s="217">
        <v>1</v>
      </c>
      <c r="AJ140" s="217">
        <v>1183</v>
      </c>
      <c r="AK140" s="62">
        <v>1183</v>
      </c>
      <c r="AL140" s="62">
        <v>1096.3049989629999</v>
      </c>
      <c r="AM140" s="177">
        <v>-11</v>
      </c>
      <c r="AN140" s="62">
        <v>86.695001037000111</v>
      </c>
      <c r="AO140" s="10">
        <v>-9.2983939137785288E-3</v>
      </c>
      <c r="AP140" s="66">
        <v>7.9079271844062854E-2</v>
      </c>
      <c r="AQ140" s="61">
        <v>2.8655256723716382</v>
      </c>
      <c r="AR140" s="178">
        <v>2.9066339066339064</v>
      </c>
      <c r="AS140" s="62">
        <v>905</v>
      </c>
      <c r="AT140" s="62">
        <v>735</v>
      </c>
      <c r="AU140" s="62">
        <v>75</v>
      </c>
      <c r="AV140" s="62">
        <v>810</v>
      </c>
      <c r="AW140" s="66">
        <v>0.89502762430939231</v>
      </c>
      <c r="AX140" s="61">
        <v>1.0642421216520717</v>
      </c>
      <c r="AY140" s="62">
        <v>30</v>
      </c>
      <c r="AZ140" s="10">
        <v>3.3149171270718231E-2</v>
      </c>
      <c r="BA140" s="61">
        <v>0.3382568497012064</v>
      </c>
      <c r="BB140" s="62">
        <v>25</v>
      </c>
      <c r="BC140" s="62">
        <v>0</v>
      </c>
      <c r="BD140" s="62">
        <v>25</v>
      </c>
      <c r="BE140" s="10">
        <v>2.7624309392265192E-2</v>
      </c>
      <c r="BF140" s="61">
        <v>0.53764712713634077</v>
      </c>
      <c r="BG140" s="62">
        <v>30</v>
      </c>
      <c r="BH140" s="62" t="s">
        <v>38</v>
      </c>
      <c r="BI140" s="9" t="s">
        <v>38</v>
      </c>
      <c r="BJ140" s="9" t="s">
        <v>38</v>
      </c>
      <c r="BK140" s="9"/>
    </row>
    <row r="141" spans="1:63" ht="12.75" customHeight="1">
      <c r="A141" s="9"/>
      <c r="B141" s="9" t="s">
        <v>528</v>
      </c>
      <c r="C141" s="61">
        <v>5370133.0199999996</v>
      </c>
      <c r="D141" s="61"/>
      <c r="E141" s="61">
        <v>5370133</v>
      </c>
      <c r="F141" s="9">
        <v>0.666794624</v>
      </c>
      <c r="G141" s="62">
        <v>8976</v>
      </c>
      <c r="H141" s="62">
        <v>3436</v>
      </c>
      <c r="I141" s="62">
        <v>3313</v>
      </c>
      <c r="J141" s="64">
        <v>2.38</v>
      </c>
      <c r="K141" s="62">
        <v>238</v>
      </c>
      <c r="L141" s="64">
        <v>2.37</v>
      </c>
      <c r="M141" s="62">
        <v>237</v>
      </c>
      <c r="N141" s="9">
        <v>6120</v>
      </c>
      <c r="O141" s="9">
        <v>1</v>
      </c>
      <c r="P141" s="181">
        <v>5879</v>
      </c>
      <c r="Q141" s="62">
        <v>5879</v>
      </c>
      <c r="R141" s="62">
        <v>6089</v>
      </c>
      <c r="S141" s="62">
        <v>5985.1485450239998</v>
      </c>
      <c r="T141" s="62">
        <v>241</v>
      </c>
      <c r="U141" s="10">
        <v>4.0993366218744685E-2</v>
      </c>
      <c r="V141" s="178">
        <v>2573.6</v>
      </c>
      <c r="W141" s="62">
        <v>-106.14854502399976</v>
      </c>
      <c r="X141" s="66">
        <v>-1.7735323396818735E-2</v>
      </c>
      <c r="Y141" s="176">
        <v>2482.6</v>
      </c>
      <c r="Z141" s="62">
        <v>2567</v>
      </c>
      <c r="AA141" s="62">
        <v>2587</v>
      </c>
      <c r="AB141" s="62">
        <v>2587</v>
      </c>
      <c r="AC141" s="62">
        <v>2291.1063280640001</v>
      </c>
      <c r="AD141" s="62">
        <v>-20</v>
      </c>
      <c r="AE141" s="62">
        <v>295.89367193599992</v>
      </c>
      <c r="AF141" s="10">
        <v>-7.7309625048318517E-3</v>
      </c>
      <c r="AG141" s="66">
        <v>0.12914881701978101</v>
      </c>
      <c r="AH141" s="181">
        <v>2496</v>
      </c>
      <c r="AI141" s="217">
        <v>1</v>
      </c>
      <c r="AJ141" s="217">
        <v>2522</v>
      </c>
      <c r="AK141" s="62">
        <v>2522</v>
      </c>
      <c r="AL141" s="62">
        <v>2209.0905893119998</v>
      </c>
      <c r="AM141" s="177">
        <v>-26</v>
      </c>
      <c r="AN141" s="62">
        <v>312.90941068800021</v>
      </c>
      <c r="AO141" s="10">
        <v>-1.0309278350515464E-2</v>
      </c>
      <c r="AP141" s="66">
        <v>0.14164625579499338</v>
      </c>
      <c r="AQ141" s="61">
        <v>10.487394957983193</v>
      </c>
      <c r="AR141" s="178">
        <v>10.641350210970463</v>
      </c>
      <c r="AS141" s="62">
        <v>1485</v>
      </c>
      <c r="AT141" s="62">
        <v>1125</v>
      </c>
      <c r="AU141" s="62">
        <v>115</v>
      </c>
      <c r="AV141" s="62">
        <v>1240</v>
      </c>
      <c r="AW141" s="66">
        <v>0.83501683501683499</v>
      </c>
      <c r="AX141" s="61">
        <v>0.99288565400337103</v>
      </c>
      <c r="AY141" s="62">
        <v>50</v>
      </c>
      <c r="AZ141" s="10">
        <v>3.3670033670033669E-2</v>
      </c>
      <c r="BA141" s="61">
        <v>0.34357177214320067</v>
      </c>
      <c r="BB141" s="62">
        <v>120</v>
      </c>
      <c r="BC141" s="62">
        <v>30</v>
      </c>
      <c r="BD141" s="62">
        <v>150</v>
      </c>
      <c r="BE141" s="10">
        <v>0.10101010101010101</v>
      </c>
      <c r="BF141" s="61">
        <v>1.9659420204379332</v>
      </c>
      <c r="BG141" s="62">
        <v>45</v>
      </c>
      <c r="BH141" s="9" t="s">
        <v>38</v>
      </c>
      <c r="BI141" s="9" t="s">
        <v>38</v>
      </c>
      <c r="BJ141" s="9" t="s">
        <v>38</v>
      </c>
      <c r="BK141" s="9" t="s">
        <v>622</v>
      </c>
    </row>
    <row r="142" spans="1:63" ht="12.75" customHeight="1">
      <c r="A142" s="9"/>
      <c r="B142" s="9" t="s">
        <v>529</v>
      </c>
      <c r="C142" s="61">
        <v>5370140.04</v>
      </c>
      <c r="D142" s="175" t="s">
        <v>171</v>
      </c>
      <c r="E142" s="61"/>
      <c r="F142" s="61"/>
      <c r="G142" s="62"/>
      <c r="H142" s="62"/>
      <c r="I142" s="62"/>
      <c r="J142" s="64">
        <v>3.03</v>
      </c>
      <c r="K142" s="62">
        <v>303</v>
      </c>
      <c r="L142" s="64">
        <v>3.03</v>
      </c>
      <c r="M142" s="62">
        <v>303</v>
      </c>
      <c r="N142" s="9">
        <v>3864</v>
      </c>
      <c r="O142" s="9">
        <v>1</v>
      </c>
      <c r="P142" s="181">
        <v>3634</v>
      </c>
      <c r="Q142" s="62">
        <v>3634</v>
      </c>
      <c r="R142" s="62">
        <v>3478</v>
      </c>
      <c r="S142" s="62">
        <v>3548</v>
      </c>
      <c r="T142" s="62">
        <v>230</v>
      </c>
      <c r="U142" s="10">
        <v>6.3291139240506333E-2</v>
      </c>
      <c r="V142" s="178">
        <v>1276.5</v>
      </c>
      <c r="W142" s="62">
        <v>86</v>
      </c>
      <c r="X142" s="66">
        <v>2.4239007891770012E-2</v>
      </c>
      <c r="Y142" s="176">
        <v>1198.5</v>
      </c>
      <c r="Z142" s="62">
        <v>1382</v>
      </c>
      <c r="AA142" s="62">
        <v>1313</v>
      </c>
      <c r="AB142" s="62">
        <v>1313</v>
      </c>
      <c r="AC142" s="62">
        <v>1224</v>
      </c>
      <c r="AD142" s="62">
        <v>69</v>
      </c>
      <c r="AE142" s="62">
        <v>89</v>
      </c>
      <c r="AF142" s="10">
        <v>5.2551408987052552E-2</v>
      </c>
      <c r="AG142" s="66">
        <v>7.27124183006536E-2</v>
      </c>
      <c r="AH142" s="181">
        <v>1368</v>
      </c>
      <c r="AI142" s="217">
        <v>1</v>
      </c>
      <c r="AJ142" s="217">
        <v>1300</v>
      </c>
      <c r="AK142" s="62">
        <v>1300</v>
      </c>
      <c r="AL142" s="62">
        <v>1218</v>
      </c>
      <c r="AM142" s="177">
        <v>68</v>
      </c>
      <c r="AN142" s="62">
        <v>82</v>
      </c>
      <c r="AO142" s="10">
        <v>5.2307692307692305E-2</v>
      </c>
      <c r="AP142" s="66">
        <v>6.7323481116584566E-2</v>
      </c>
      <c r="AQ142" s="61">
        <v>4.5148514851485144</v>
      </c>
      <c r="AR142" s="178">
        <v>4.2904290429042904</v>
      </c>
      <c r="AS142" s="62">
        <v>1175</v>
      </c>
      <c r="AT142" s="62">
        <v>990</v>
      </c>
      <c r="AU142" s="62">
        <v>90</v>
      </c>
      <c r="AV142" s="62">
        <v>1080</v>
      </c>
      <c r="AW142" s="66">
        <v>0.91914893617021276</v>
      </c>
      <c r="AX142" s="61">
        <v>1.0929238242214183</v>
      </c>
      <c r="AY142" s="62">
        <v>0</v>
      </c>
      <c r="AZ142" s="10">
        <v>0</v>
      </c>
      <c r="BA142" s="61">
        <v>0</v>
      </c>
      <c r="BB142" s="62">
        <v>70</v>
      </c>
      <c r="BC142" s="62">
        <v>0</v>
      </c>
      <c r="BD142" s="62">
        <v>70</v>
      </c>
      <c r="BE142" s="10">
        <v>5.9574468085106386E-2</v>
      </c>
      <c r="BF142" s="61">
        <v>1.1594875065221173</v>
      </c>
      <c r="BG142" s="62">
        <v>20</v>
      </c>
      <c r="BH142" s="62" t="s">
        <v>38</v>
      </c>
      <c r="BI142" s="9" t="s">
        <v>38</v>
      </c>
      <c r="BJ142" s="9" t="s">
        <v>38</v>
      </c>
      <c r="BK142" s="9"/>
    </row>
    <row r="143" spans="1:63" ht="12.75" customHeight="1">
      <c r="A143" s="9"/>
      <c r="B143" s="9" t="s">
        <v>530</v>
      </c>
      <c r="C143" s="61">
        <v>5370140.0300000003</v>
      </c>
      <c r="D143" s="175" t="s">
        <v>170</v>
      </c>
      <c r="E143" s="61"/>
      <c r="F143" s="61"/>
      <c r="G143" s="62"/>
      <c r="H143" s="62"/>
      <c r="I143" s="62"/>
      <c r="J143" s="64">
        <v>5.0199999999999996</v>
      </c>
      <c r="K143" s="62">
        <v>501.99999999999994</v>
      </c>
      <c r="L143" s="64">
        <v>6.86</v>
      </c>
      <c r="M143" s="62">
        <v>686</v>
      </c>
      <c r="N143" s="9">
        <v>3551</v>
      </c>
      <c r="O143" s="9">
        <v>0.33034429999999998</v>
      </c>
      <c r="P143" s="181">
        <v>2503.6794496999996</v>
      </c>
      <c r="Q143" s="62">
        <v>7579</v>
      </c>
      <c r="R143" s="62">
        <v>6140</v>
      </c>
      <c r="S143" s="62">
        <v>5395</v>
      </c>
      <c r="T143" s="62">
        <v>1047.3205503000004</v>
      </c>
      <c r="U143" s="10">
        <v>0.41831255611635682</v>
      </c>
      <c r="V143" s="178">
        <v>707.5</v>
      </c>
      <c r="W143" s="62">
        <v>2184</v>
      </c>
      <c r="X143" s="66">
        <v>0.40481927710843374</v>
      </c>
      <c r="Y143" s="176">
        <v>1105.4000000000001</v>
      </c>
      <c r="Z143" s="62">
        <v>1243</v>
      </c>
      <c r="AA143" s="62">
        <v>884.21298767999997</v>
      </c>
      <c r="AB143" s="62">
        <v>2532</v>
      </c>
      <c r="AC143" s="62">
        <v>1698</v>
      </c>
      <c r="AD143" s="62">
        <v>358.78701232000003</v>
      </c>
      <c r="AE143" s="62">
        <v>834</v>
      </c>
      <c r="AF143" s="10">
        <v>0.40576989630223165</v>
      </c>
      <c r="AG143" s="66">
        <v>0.49116607773851589</v>
      </c>
      <c r="AH143" s="181">
        <v>1212</v>
      </c>
      <c r="AI143" s="217">
        <v>0.34921523999999998</v>
      </c>
      <c r="AJ143" s="225">
        <v>881.41926575999992</v>
      </c>
      <c r="AK143" s="62">
        <v>2524</v>
      </c>
      <c r="AL143" s="62">
        <v>1681</v>
      </c>
      <c r="AM143" s="177">
        <v>330.58073424000008</v>
      </c>
      <c r="AN143" s="62">
        <v>843</v>
      </c>
      <c r="AO143" s="10">
        <v>0.37505503576094207</v>
      </c>
      <c r="AP143" s="66">
        <v>0.50148720999405116</v>
      </c>
      <c r="AQ143" s="61">
        <v>2.4143426294820718</v>
      </c>
      <c r="AR143" s="178">
        <v>3.6793002915451893</v>
      </c>
      <c r="AS143" s="62">
        <v>1250</v>
      </c>
      <c r="AT143" s="62">
        <v>1030</v>
      </c>
      <c r="AU143" s="62">
        <v>110</v>
      </c>
      <c r="AV143" s="62">
        <v>1140</v>
      </c>
      <c r="AW143" s="66">
        <v>0.91200000000000003</v>
      </c>
      <c r="AX143" s="61">
        <v>1.084423305588585</v>
      </c>
      <c r="AY143" s="62">
        <v>35</v>
      </c>
      <c r="AZ143" s="10">
        <v>2.8000000000000001E-2</v>
      </c>
      <c r="BA143" s="61">
        <v>0.2857142857142857</v>
      </c>
      <c r="BB143" s="62">
        <v>35</v>
      </c>
      <c r="BC143" s="62">
        <v>0</v>
      </c>
      <c r="BD143" s="62">
        <v>35</v>
      </c>
      <c r="BE143" s="10">
        <v>2.8000000000000001E-2</v>
      </c>
      <c r="BF143" s="61">
        <v>0.54495912806539504</v>
      </c>
      <c r="BG143" s="62">
        <v>30</v>
      </c>
      <c r="BH143" s="62" t="s">
        <v>38</v>
      </c>
      <c r="BI143" s="9" t="s">
        <v>38</v>
      </c>
      <c r="BJ143" s="9" t="s">
        <v>38</v>
      </c>
      <c r="BK143" s="9"/>
    </row>
    <row r="144" spans="1:63" ht="12.75" customHeight="1">
      <c r="A144" s="9"/>
      <c r="B144" s="9" t="s">
        <v>531</v>
      </c>
      <c r="C144" s="61"/>
      <c r="D144" s="61"/>
      <c r="E144" s="61"/>
      <c r="F144" s="61"/>
      <c r="G144" s="62"/>
      <c r="H144" s="62"/>
      <c r="I144" s="62"/>
      <c r="J144" s="64">
        <v>1.85</v>
      </c>
      <c r="K144" s="62">
        <v>185</v>
      </c>
      <c r="L144" s="64"/>
      <c r="M144" s="62"/>
      <c r="N144" s="9">
        <v>4981</v>
      </c>
      <c r="O144" s="9">
        <v>0.66965569999999996</v>
      </c>
      <c r="P144" s="181">
        <v>5075.3205502999999</v>
      </c>
      <c r="Q144" s="62"/>
      <c r="R144" s="62"/>
      <c r="S144" s="62"/>
      <c r="T144" s="62">
        <v>-94.320550299999923</v>
      </c>
      <c r="U144" s="10">
        <v>-1.8584156284360144E-2</v>
      </c>
      <c r="V144" s="178">
        <v>2693.6</v>
      </c>
      <c r="W144" s="62"/>
      <c r="X144" s="66"/>
      <c r="Y144" s="176"/>
      <c r="Z144" s="62">
        <v>1656</v>
      </c>
      <c r="AA144" s="62">
        <v>1647.7870123199998</v>
      </c>
      <c r="AB144" s="62"/>
      <c r="AC144" s="62"/>
      <c r="AD144" s="62">
        <v>8.2129876800001966</v>
      </c>
      <c r="AE144" s="62"/>
      <c r="AF144" s="10">
        <v>4.984253194493098E-3</v>
      </c>
      <c r="AG144" s="66"/>
      <c r="AH144" s="181">
        <v>1643</v>
      </c>
      <c r="AI144" s="217">
        <v>0.65078475999999996</v>
      </c>
      <c r="AJ144" s="225">
        <v>1642.5807342399999</v>
      </c>
      <c r="AK144" s="62"/>
      <c r="AL144" s="62"/>
      <c r="AM144" s="177">
        <v>0.41926576000014393</v>
      </c>
      <c r="AN144" s="62"/>
      <c r="AO144" s="10">
        <v>2.5524819039968383E-4</v>
      </c>
      <c r="AP144" s="66"/>
      <c r="AQ144" s="61">
        <v>8.8810810810810814</v>
      </c>
      <c r="AR144" s="178"/>
      <c r="AS144" s="62">
        <v>1745</v>
      </c>
      <c r="AT144" s="62">
        <v>1460</v>
      </c>
      <c r="AU144" s="62">
        <v>115</v>
      </c>
      <c r="AV144" s="62">
        <v>1575</v>
      </c>
      <c r="AW144" s="66">
        <v>0.90257879656160456</v>
      </c>
      <c r="AX144" s="61">
        <v>1.0732209233788401</v>
      </c>
      <c r="AY144" s="62">
        <v>20</v>
      </c>
      <c r="AZ144" s="10">
        <v>1.1461318051575931E-2</v>
      </c>
      <c r="BA144" s="61">
        <v>0.11695222501608092</v>
      </c>
      <c r="BB144" s="62">
        <v>80</v>
      </c>
      <c r="BC144" s="62">
        <v>10</v>
      </c>
      <c r="BD144" s="62">
        <v>90</v>
      </c>
      <c r="BE144" s="10">
        <v>5.1575931232091692E-2</v>
      </c>
      <c r="BF144" s="61">
        <v>1.0038133754786238</v>
      </c>
      <c r="BG144" s="62">
        <v>60</v>
      </c>
      <c r="BH144" s="62" t="s">
        <v>38</v>
      </c>
      <c r="BI144" s="9"/>
      <c r="BJ144" s="9"/>
      <c r="BK144" s="9"/>
    </row>
    <row r="145" spans="1:63" ht="12.75" customHeight="1">
      <c r="A145" s="9"/>
      <c r="B145" s="9" t="s">
        <v>532</v>
      </c>
      <c r="C145" s="61">
        <v>5370140.0199999996</v>
      </c>
      <c r="D145" s="175" t="s">
        <v>169</v>
      </c>
      <c r="E145" s="61"/>
      <c r="F145" s="61"/>
      <c r="G145" s="62"/>
      <c r="H145" s="62"/>
      <c r="I145" s="62"/>
      <c r="J145" s="64">
        <v>5.36</v>
      </c>
      <c r="K145" s="62">
        <v>536</v>
      </c>
      <c r="L145" s="64">
        <v>10.220000000000001</v>
      </c>
      <c r="M145" s="62">
        <v>1022.0000000000001</v>
      </c>
      <c r="N145" s="9">
        <v>6701</v>
      </c>
      <c r="O145" s="9">
        <v>0.78532363000000005</v>
      </c>
      <c r="P145" s="181">
        <v>6757.7098361500002</v>
      </c>
      <c r="Q145" s="62">
        <v>8605</v>
      </c>
      <c r="R145" s="62">
        <v>7430</v>
      </c>
      <c r="S145" s="62">
        <v>6863</v>
      </c>
      <c r="T145" s="62">
        <v>-56.709836150000228</v>
      </c>
      <c r="U145" s="10">
        <v>-8.3918720283954855E-3</v>
      </c>
      <c r="V145" s="178">
        <v>1250.2</v>
      </c>
      <c r="W145" s="62">
        <v>1742</v>
      </c>
      <c r="X145" s="66">
        <v>0.25382485793384818</v>
      </c>
      <c r="Y145" s="176">
        <v>842</v>
      </c>
      <c r="Z145" s="62">
        <v>2418</v>
      </c>
      <c r="AA145" s="62">
        <v>2454.8963610000001</v>
      </c>
      <c r="AB145" s="62">
        <v>3075</v>
      </c>
      <c r="AC145" s="62">
        <v>2422</v>
      </c>
      <c r="AD145" s="62">
        <v>-36.89636100000007</v>
      </c>
      <c r="AE145" s="62">
        <v>653</v>
      </c>
      <c r="AF145" s="10">
        <v>-1.5029702103175698E-2</v>
      </c>
      <c r="AG145" s="66">
        <v>0.26961189099917421</v>
      </c>
      <c r="AH145" s="181">
        <v>2385</v>
      </c>
      <c r="AI145" s="217">
        <v>0.79834028000000001</v>
      </c>
      <c r="AJ145" s="225">
        <v>2430.9461526</v>
      </c>
      <c r="AK145" s="62">
        <v>3045</v>
      </c>
      <c r="AL145" s="62">
        <v>2367</v>
      </c>
      <c r="AM145" s="177">
        <v>-45.946152600000005</v>
      </c>
      <c r="AN145" s="62">
        <v>678</v>
      </c>
      <c r="AO145" s="10">
        <v>-1.8900522560262655E-2</v>
      </c>
      <c r="AP145" s="66">
        <v>0.28643852978453738</v>
      </c>
      <c r="AQ145" s="61">
        <v>4.4496268656716422</v>
      </c>
      <c r="AR145" s="178">
        <v>2.9794520547945202</v>
      </c>
      <c r="AS145" s="62">
        <v>2360</v>
      </c>
      <c r="AT145" s="62">
        <v>2030</v>
      </c>
      <c r="AU145" s="62">
        <v>140</v>
      </c>
      <c r="AV145" s="62">
        <v>2170</v>
      </c>
      <c r="AW145" s="66">
        <v>0.91949152542372881</v>
      </c>
      <c r="AX145" s="61">
        <v>1.0933311836191781</v>
      </c>
      <c r="AY145" s="62">
        <v>35</v>
      </c>
      <c r="AZ145" s="10">
        <v>1.4830508474576272E-2</v>
      </c>
      <c r="BA145" s="61">
        <v>0.1513317191283293</v>
      </c>
      <c r="BB145" s="62">
        <v>70</v>
      </c>
      <c r="BC145" s="62">
        <v>10</v>
      </c>
      <c r="BD145" s="62">
        <v>80</v>
      </c>
      <c r="BE145" s="10">
        <v>3.3898305084745763E-2</v>
      </c>
      <c r="BF145" s="61">
        <v>0.65975681363849281</v>
      </c>
      <c r="BG145" s="62">
        <v>70</v>
      </c>
      <c r="BH145" s="62" t="s">
        <v>38</v>
      </c>
      <c r="BI145" s="9" t="s">
        <v>38</v>
      </c>
      <c r="BJ145" s="9" t="s">
        <v>38</v>
      </c>
      <c r="BK145" s="9"/>
    </row>
    <row r="146" spans="1:63" ht="12.75" customHeight="1">
      <c r="A146" s="226" t="s">
        <v>644</v>
      </c>
      <c r="B146" s="9" t="s">
        <v>533</v>
      </c>
      <c r="C146" s="61"/>
      <c r="D146" s="61"/>
      <c r="E146" s="61"/>
      <c r="F146" s="61"/>
      <c r="G146" s="62"/>
      <c r="H146" s="62"/>
      <c r="I146" s="62"/>
      <c r="J146" s="64">
        <v>4.88</v>
      </c>
      <c r="K146" s="62">
        <v>488</v>
      </c>
      <c r="L146" s="64"/>
      <c r="M146" s="62"/>
      <c r="N146" s="9">
        <v>4761</v>
      </c>
      <c r="O146" s="9">
        <v>0.21467637000000001</v>
      </c>
      <c r="P146" s="181">
        <v>1847.29016385</v>
      </c>
      <c r="Q146" s="62"/>
      <c r="R146" s="62"/>
      <c r="S146" s="62"/>
      <c r="T146" s="62">
        <v>2913.7098361500002</v>
      </c>
      <c r="U146" s="10">
        <v>1.5772886648610951</v>
      </c>
      <c r="V146" s="178">
        <v>975</v>
      </c>
      <c r="W146" s="62"/>
      <c r="X146" s="66"/>
      <c r="Y146" s="176"/>
      <c r="Z146" s="62">
        <v>1757</v>
      </c>
      <c r="AA146" s="62">
        <v>620.10363899999993</v>
      </c>
      <c r="AB146" s="62"/>
      <c r="AC146" s="62"/>
      <c r="AD146" s="62">
        <v>1136.8963610000001</v>
      </c>
      <c r="AE146" s="62"/>
      <c r="AF146" s="10">
        <v>1.8333973379569222</v>
      </c>
      <c r="AG146" s="66"/>
      <c r="AH146" s="181">
        <v>1635</v>
      </c>
      <c r="AI146" s="217">
        <v>0.20165971999999999</v>
      </c>
      <c r="AJ146" s="225">
        <v>614.0538474</v>
      </c>
      <c r="AK146" s="62"/>
      <c r="AL146" s="62"/>
      <c r="AM146" s="177">
        <v>1020.9461526</v>
      </c>
      <c r="AN146" s="62"/>
      <c r="AO146" s="10">
        <v>1.6626329383373228</v>
      </c>
      <c r="AP146" s="66"/>
      <c r="AQ146" s="61">
        <v>3.3504098360655736</v>
      </c>
      <c r="AR146" s="178"/>
      <c r="AS146" s="62">
        <v>1670</v>
      </c>
      <c r="AT146" s="62">
        <v>1390</v>
      </c>
      <c r="AU146" s="62">
        <v>125</v>
      </c>
      <c r="AV146" s="62">
        <v>1515</v>
      </c>
      <c r="AW146" s="66">
        <v>0.90718562874251496</v>
      </c>
      <c r="AX146" s="61">
        <v>1.078698726209887</v>
      </c>
      <c r="AY146" s="62">
        <v>70</v>
      </c>
      <c r="AZ146" s="10">
        <v>4.1916167664670656E-2</v>
      </c>
      <c r="BA146" s="61">
        <v>0.42771599657827197</v>
      </c>
      <c r="BB146" s="62">
        <v>40</v>
      </c>
      <c r="BC146" s="62">
        <v>0</v>
      </c>
      <c r="BD146" s="62">
        <v>40</v>
      </c>
      <c r="BE146" s="10">
        <v>2.3952095808383235E-2</v>
      </c>
      <c r="BF146" s="61">
        <v>0.46617547310983326</v>
      </c>
      <c r="BG146" s="62">
        <v>50</v>
      </c>
      <c r="BH146" s="62" t="s">
        <v>38</v>
      </c>
      <c r="BI146" s="9"/>
      <c r="BJ146" s="9"/>
      <c r="BK146" s="9"/>
    </row>
    <row r="147" spans="1:63" ht="12.75" customHeight="1">
      <c r="A147" s="204"/>
      <c r="B147" s="204" t="s">
        <v>534</v>
      </c>
      <c r="C147" s="202">
        <v>5370141</v>
      </c>
      <c r="D147" s="203" t="s">
        <v>172</v>
      </c>
      <c r="E147" s="202"/>
      <c r="F147" s="202"/>
      <c r="G147" s="205"/>
      <c r="H147" s="205"/>
      <c r="I147" s="205"/>
      <c r="J147" s="206">
        <v>38.03</v>
      </c>
      <c r="K147" s="205">
        <v>3803</v>
      </c>
      <c r="L147" s="206">
        <v>37.94</v>
      </c>
      <c r="M147" s="205">
        <v>3794</v>
      </c>
      <c r="N147" s="204">
        <v>4035</v>
      </c>
      <c r="O147" s="204">
        <v>1</v>
      </c>
      <c r="P147" s="223">
        <v>3993</v>
      </c>
      <c r="Q147" s="205">
        <v>3993</v>
      </c>
      <c r="R147" s="205">
        <v>4130</v>
      </c>
      <c r="S147" s="205">
        <v>4181</v>
      </c>
      <c r="T147" s="205">
        <v>42</v>
      </c>
      <c r="U147" s="207">
        <v>1.0518407212622089E-2</v>
      </c>
      <c r="V147" s="211">
        <v>106.1</v>
      </c>
      <c r="W147" s="205">
        <v>-188</v>
      </c>
      <c r="X147" s="208">
        <v>-4.496531930160249E-2</v>
      </c>
      <c r="Y147" s="209">
        <v>105.2</v>
      </c>
      <c r="Z147" s="205">
        <v>1492</v>
      </c>
      <c r="AA147" s="205">
        <v>1486</v>
      </c>
      <c r="AB147" s="205">
        <v>1486</v>
      </c>
      <c r="AC147" s="205">
        <v>1473</v>
      </c>
      <c r="AD147" s="205">
        <v>6</v>
      </c>
      <c r="AE147" s="205">
        <v>13</v>
      </c>
      <c r="AF147" s="207">
        <v>4.0376850605652759E-3</v>
      </c>
      <c r="AG147" s="208">
        <v>8.8255261371350986E-3</v>
      </c>
      <c r="AH147" s="223">
        <v>1455</v>
      </c>
      <c r="AI147" s="224">
        <v>1</v>
      </c>
      <c r="AJ147" s="224">
        <v>1450</v>
      </c>
      <c r="AK147" s="205">
        <v>1450</v>
      </c>
      <c r="AL147" s="205">
        <v>1452</v>
      </c>
      <c r="AM147" s="210">
        <v>5</v>
      </c>
      <c r="AN147" s="205">
        <v>-2</v>
      </c>
      <c r="AO147" s="207">
        <v>3.4482758620689655E-3</v>
      </c>
      <c r="AP147" s="208">
        <v>-1.3774104683195593E-3</v>
      </c>
      <c r="AQ147" s="202">
        <v>0.38259268998159346</v>
      </c>
      <c r="AR147" s="211">
        <v>0.38218239325250397</v>
      </c>
      <c r="AS147" s="205">
        <v>1490</v>
      </c>
      <c r="AT147" s="205">
        <v>1320</v>
      </c>
      <c r="AU147" s="205">
        <v>80</v>
      </c>
      <c r="AV147" s="205">
        <v>1400</v>
      </c>
      <c r="AW147" s="208">
        <v>0.93959731543624159</v>
      </c>
      <c r="AX147" s="202">
        <v>1.1172381872012385</v>
      </c>
      <c r="AY147" s="205">
        <v>10</v>
      </c>
      <c r="AZ147" s="207">
        <v>6.7114093959731542E-3</v>
      </c>
      <c r="BA147" s="202">
        <v>6.8483769346664836E-2</v>
      </c>
      <c r="BB147" s="205">
        <v>55</v>
      </c>
      <c r="BC147" s="205">
        <v>0</v>
      </c>
      <c r="BD147" s="205">
        <v>55</v>
      </c>
      <c r="BE147" s="207">
        <v>3.6912751677852351E-2</v>
      </c>
      <c r="BF147" s="202">
        <v>0.71842646317345948</v>
      </c>
      <c r="BG147" s="205">
        <v>25</v>
      </c>
      <c r="BH147" s="205" t="s">
        <v>134</v>
      </c>
      <c r="BI147" s="204" t="s">
        <v>134</v>
      </c>
      <c r="BJ147" s="204" t="s">
        <v>134</v>
      </c>
      <c r="BK147" s="204"/>
    </row>
    <row r="148" spans="1:63" ht="12.75" customHeight="1">
      <c r="A148" s="204"/>
      <c r="B148" s="204" t="s">
        <v>535</v>
      </c>
      <c r="C148" s="202">
        <v>5370142.0099999998</v>
      </c>
      <c r="D148" s="203" t="s">
        <v>173</v>
      </c>
      <c r="E148" s="202"/>
      <c r="F148" s="202"/>
      <c r="G148" s="205"/>
      <c r="H148" s="205"/>
      <c r="I148" s="205"/>
      <c r="J148" s="206">
        <v>122.37</v>
      </c>
      <c r="K148" s="205">
        <v>12237</v>
      </c>
      <c r="L148" s="206">
        <v>122.17</v>
      </c>
      <c r="M148" s="205">
        <v>12217</v>
      </c>
      <c r="N148" s="204">
        <v>3967</v>
      </c>
      <c r="O148" s="204">
        <v>1</v>
      </c>
      <c r="P148" s="223">
        <v>3898</v>
      </c>
      <c r="Q148" s="205">
        <v>3898</v>
      </c>
      <c r="R148" s="205">
        <v>3932</v>
      </c>
      <c r="S148" s="205">
        <v>3818</v>
      </c>
      <c r="T148" s="205">
        <v>69</v>
      </c>
      <c r="U148" s="207">
        <v>1.7701385325808106E-2</v>
      </c>
      <c r="V148" s="211">
        <v>32.4</v>
      </c>
      <c r="W148" s="205">
        <v>80</v>
      </c>
      <c r="X148" s="208">
        <v>2.0953378732320588E-2</v>
      </c>
      <c r="Y148" s="209">
        <v>31.9</v>
      </c>
      <c r="Z148" s="205">
        <v>1368</v>
      </c>
      <c r="AA148" s="205">
        <v>1360</v>
      </c>
      <c r="AB148" s="205">
        <v>1360</v>
      </c>
      <c r="AC148" s="205">
        <v>1274</v>
      </c>
      <c r="AD148" s="205">
        <v>8</v>
      </c>
      <c r="AE148" s="205">
        <v>86</v>
      </c>
      <c r="AF148" s="207">
        <v>5.8823529411764705E-3</v>
      </c>
      <c r="AG148" s="208">
        <v>6.7503924646781788E-2</v>
      </c>
      <c r="AH148" s="223">
        <v>1329</v>
      </c>
      <c r="AI148" s="224">
        <v>1</v>
      </c>
      <c r="AJ148" s="224">
        <v>1328</v>
      </c>
      <c r="AK148" s="205">
        <v>1328</v>
      </c>
      <c r="AL148" s="205">
        <v>1240</v>
      </c>
      <c r="AM148" s="210">
        <v>1</v>
      </c>
      <c r="AN148" s="205">
        <v>88</v>
      </c>
      <c r="AO148" s="207">
        <v>7.5301204819277112E-4</v>
      </c>
      <c r="AP148" s="208">
        <v>7.0967741935483872E-2</v>
      </c>
      <c r="AQ148" s="202">
        <v>0.10860505025741603</v>
      </c>
      <c r="AR148" s="211">
        <v>0.10870099042318081</v>
      </c>
      <c r="AS148" s="205">
        <v>1485</v>
      </c>
      <c r="AT148" s="205">
        <v>1275</v>
      </c>
      <c r="AU148" s="205">
        <v>90</v>
      </c>
      <c r="AV148" s="205">
        <v>1365</v>
      </c>
      <c r="AW148" s="208">
        <v>0.91919191919191923</v>
      </c>
      <c r="AX148" s="202">
        <v>1.0929749336408077</v>
      </c>
      <c r="AY148" s="205">
        <v>0</v>
      </c>
      <c r="AZ148" s="207">
        <v>0</v>
      </c>
      <c r="BA148" s="202">
        <v>0</v>
      </c>
      <c r="BB148" s="205">
        <v>100</v>
      </c>
      <c r="BC148" s="205">
        <v>0</v>
      </c>
      <c r="BD148" s="205">
        <v>100</v>
      </c>
      <c r="BE148" s="207">
        <v>6.7340067340067339E-2</v>
      </c>
      <c r="BF148" s="202">
        <v>1.3106280136252888</v>
      </c>
      <c r="BG148" s="205">
        <v>15</v>
      </c>
      <c r="BH148" s="205" t="s">
        <v>134</v>
      </c>
      <c r="BI148" s="204" t="s">
        <v>134</v>
      </c>
      <c r="BJ148" s="204" t="s">
        <v>134</v>
      </c>
      <c r="BK148" s="204"/>
    </row>
    <row r="149" spans="1:63" ht="12.75" customHeight="1">
      <c r="A149" s="204"/>
      <c r="B149" s="204" t="s">
        <v>536</v>
      </c>
      <c r="C149" s="202">
        <v>5370142.0199999996</v>
      </c>
      <c r="D149" s="203" t="s">
        <v>174</v>
      </c>
      <c r="E149" s="202"/>
      <c r="F149" s="202"/>
      <c r="G149" s="205"/>
      <c r="H149" s="205"/>
      <c r="I149" s="205"/>
      <c r="J149" s="206">
        <v>137.75</v>
      </c>
      <c r="K149" s="205">
        <v>13775</v>
      </c>
      <c r="L149" s="206">
        <v>137.49</v>
      </c>
      <c r="M149" s="205">
        <v>13749</v>
      </c>
      <c r="N149" s="204">
        <v>4030</v>
      </c>
      <c r="O149" s="204">
        <v>1</v>
      </c>
      <c r="P149" s="223">
        <v>4004</v>
      </c>
      <c r="Q149" s="205">
        <v>4004</v>
      </c>
      <c r="R149" s="205">
        <v>4000</v>
      </c>
      <c r="S149" s="205">
        <v>3798</v>
      </c>
      <c r="T149" s="205">
        <v>26</v>
      </c>
      <c r="U149" s="207">
        <v>6.4935064935064939E-3</v>
      </c>
      <c r="V149" s="211">
        <v>29.3</v>
      </c>
      <c r="W149" s="205">
        <v>206</v>
      </c>
      <c r="X149" s="208">
        <v>5.4239073196419171E-2</v>
      </c>
      <c r="Y149" s="209">
        <v>29.1</v>
      </c>
      <c r="Z149" s="205">
        <v>1699</v>
      </c>
      <c r="AA149" s="205">
        <v>1663</v>
      </c>
      <c r="AB149" s="205">
        <v>1663</v>
      </c>
      <c r="AC149" s="205">
        <v>1439</v>
      </c>
      <c r="AD149" s="205">
        <v>36</v>
      </c>
      <c r="AE149" s="205">
        <v>224</v>
      </c>
      <c r="AF149" s="207">
        <v>2.164762477450391E-2</v>
      </c>
      <c r="AG149" s="208">
        <v>0.15566365531619181</v>
      </c>
      <c r="AH149" s="223">
        <v>1653</v>
      </c>
      <c r="AI149" s="224">
        <v>1</v>
      </c>
      <c r="AJ149" s="224">
        <v>1631</v>
      </c>
      <c r="AK149" s="205">
        <v>1631</v>
      </c>
      <c r="AL149" s="205">
        <v>1398</v>
      </c>
      <c r="AM149" s="210">
        <v>22</v>
      </c>
      <c r="AN149" s="205">
        <v>233</v>
      </c>
      <c r="AO149" s="207">
        <v>1.34886572654813E-2</v>
      </c>
      <c r="AP149" s="208">
        <v>0.16666666666666666</v>
      </c>
      <c r="AQ149" s="202">
        <v>0.12</v>
      </c>
      <c r="AR149" s="211">
        <v>0.1186268092224889</v>
      </c>
      <c r="AS149" s="205">
        <v>1315</v>
      </c>
      <c r="AT149" s="205">
        <v>1185</v>
      </c>
      <c r="AU149" s="205">
        <v>50</v>
      </c>
      <c r="AV149" s="205">
        <v>1235</v>
      </c>
      <c r="AW149" s="208">
        <v>0.93916349809885935</v>
      </c>
      <c r="AX149" s="202">
        <v>1.1167223520794998</v>
      </c>
      <c r="AY149" s="205">
        <v>20</v>
      </c>
      <c r="AZ149" s="207">
        <v>1.5209125475285171E-2</v>
      </c>
      <c r="BA149" s="202">
        <v>0.15519515791107316</v>
      </c>
      <c r="BB149" s="205">
        <v>35</v>
      </c>
      <c r="BC149" s="205">
        <v>0</v>
      </c>
      <c r="BD149" s="205">
        <v>35</v>
      </c>
      <c r="BE149" s="207">
        <v>2.6615969581749048E-2</v>
      </c>
      <c r="BF149" s="202">
        <v>0.51802198485303708</v>
      </c>
      <c r="BG149" s="205">
        <v>30</v>
      </c>
      <c r="BH149" s="205" t="s">
        <v>134</v>
      </c>
      <c r="BI149" s="204" t="s">
        <v>134</v>
      </c>
      <c r="BJ149" s="204" t="s">
        <v>134</v>
      </c>
      <c r="BK149" s="204"/>
    </row>
    <row r="150" spans="1:63" ht="12.75" customHeight="1">
      <c r="A150" s="204"/>
      <c r="B150" s="204" t="s">
        <v>537</v>
      </c>
      <c r="C150" s="202">
        <v>5370143</v>
      </c>
      <c r="D150" s="203" t="s">
        <v>175</v>
      </c>
      <c r="E150" s="202"/>
      <c r="F150" s="202"/>
      <c r="G150" s="205"/>
      <c r="H150" s="205"/>
      <c r="I150" s="205"/>
      <c r="J150" s="206">
        <v>78.58</v>
      </c>
      <c r="K150" s="205">
        <v>7858</v>
      </c>
      <c r="L150" s="206">
        <v>78.31</v>
      </c>
      <c r="M150" s="205">
        <v>7831</v>
      </c>
      <c r="N150" s="204">
        <v>3812</v>
      </c>
      <c r="O150" s="204">
        <v>1</v>
      </c>
      <c r="P150" s="223">
        <v>3835</v>
      </c>
      <c r="Q150" s="205">
        <v>3835</v>
      </c>
      <c r="R150" s="205">
        <v>3781</v>
      </c>
      <c r="S150" s="205">
        <v>4043</v>
      </c>
      <c r="T150" s="205">
        <v>-23</v>
      </c>
      <c r="U150" s="207">
        <v>-5.9973924380704044E-3</v>
      </c>
      <c r="V150" s="211">
        <v>48.5</v>
      </c>
      <c r="W150" s="205">
        <v>-208</v>
      </c>
      <c r="X150" s="208">
        <v>-5.1446945337620578E-2</v>
      </c>
      <c r="Y150" s="209">
        <v>49</v>
      </c>
      <c r="Z150" s="205">
        <v>1355</v>
      </c>
      <c r="AA150" s="205">
        <v>1398</v>
      </c>
      <c r="AB150" s="205">
        <v>1398</v>
      </c>
      <c r="AC150" s="205">
        <v>1386</v>
      </c>
      <c r="AD150" s="205">
        <v>-43</v>
      </c>
      <c r="AE150" s="205">
        <v>12</v>
      </c>
      <c r="AF150" s="207">
        <v>-3.0758226037195996E-2</v>
      </c>
      <c r="AG150" s="208">
        <v>8.658008658008658E-3</v>
      </c>
      <c r="AH150" s="223">
        <v>1296</v>
      </c>
      <c r="AI150" s="224">
        <v>1</v>
      </c>
      <c r="AJ150" s="224">
        <v>1355</v>
      </c>
      <c r="AK150" s="205">
        <v>1355</v>
      </c>
      <c r="AL150" s="205">
        <v>1358</v>
      </c>
      <c r="AM150" s="210">
        <v>-59</v>
      </c>
      <c r="AN150" s="205">
        <v>-3</v>
      </c>
      <c r="AO150" s="207">
        <v>-4.3542435424354244E-2</v>
      </c>
      <c r="AP150" s="208">
        <v>-2.2091310751104565E-3</v>
      </c>
      <c r="AQ150" s="202">
        <v>0.16492746245864087</v>
      </c>
      <c r="AR150" s="211">
        <v>0.17303026433405697</v>
      </c>
      <c r="AS150" s="205">
        <v>1315</v>
      </c>
      <c r="AT150" s="205">
        <v>1130</v>
      </c>
      <c r="AU150" s="205">
        <v>55</v>
      </c>
      <c r="AV150" s="205">
        <v>1185</v>
      </c>
      <c r="AW150" s="208">
        <v>0.90114068441064643</v>
      </c>
      <c r="AX150" s="202">
        <v>1.0715109208212206</v>
      </c>
      <c r="AY150" s="205">
        <v>0</v>
      </c>
      <c r="AZ150" s="207">
        <v>0</v>
      </c>
      <c r="BA150" s="202">
        <v>0</v>
      </c>
      <c r="BB150" s="205">
        <v>100</v>
      </c>
      <c r="BC150" s="205">
        <v>0</v>
      </c>
      <c r="BD150" s="205">
        <v>100</v>
      </c>
      <c r="BE150" s="207">
        <v>7.6045627376425853E-2</v>
      </c>
      <c r="BF150" s="202">
        <v>1.4800628138658203</v>
      </c>
      <c r="BG150" s="205">
        <v>30</v>
      </c>
      <c r="BH150" s="205" t="s">
        <v>134</v>
      </c>
      <c r="BI150" s="204" t="s">
        <v>134</v>
      </c>
      <c r="BJ150" s="204" t="s">
        <v>134</v>
      </c>
      <c r="BK150" s="204"/>
    </row>
    <row r="151" spans="1:63" ht="12.75" customHeight="1">
      <c r="A151" s="204"/>
      <c r="B151" s="204" t="s">
        <v>538</v>
      </c>
      <c r="C151" s="202">
        <v>5370144.0099999998</v>
      </c>
      <c r="D151" s="202"/>
      <c r="E151" s="202">
        <v>5370144</v>
      </c>
      <c r="F151" s="204">
        <v>0.73293174000000005</v>
      </c>
      <c r="G151" s="205">
        <v>7574</v>
      </c>
      <c r="H151" s="205">
        <v>2446</v>
      </c>
      <c r="I151" s="205">
        <v>2360</v>
      </c>
      <c r="J151" s="206">
        <v>61.05</v>
      </c>
      <c r="K151" s="205">
        <v>6105</v>
      </c>
      <c r="L151" s="206">
        <v>60.89</v>
      </c>
      <c r="M151" s="205">
        <v>6089</v>
      </c>
      <c r="N151" s="204">
        <v>5305</v>
      </c>
      <c r="O151" s="204">
        <v>1</v>
      </c>
      <c r="P151" s="223">
        <v>5161</v>
      </c>
      <c r="Q151" s="205">
        <v>5161</v>
      </c>
      <c r="R151" s="205">
        <v>5331</v>
      </c>
      <c r="S151" s="205">
        <v>5551.2249987600007</v>
      </c>
      <c r="T151" s="205">
        <v>144</v>
      </c>
      <c r="U151" s="207">
        <v>2.7901569463282309E-2</v>
      </c>
      <c r="V151" s="211">
        <v>86.9</v>
      </c>
      <c r="W151" s="205">
        <v>-390.22499876000074</v>
      </c>
      <c r="X151" s="208">
        <v>-7.0295294974922984E-2</v>
      </c>
      <c r="Y151" s="209">
        <v>84.8</v>
      </c>
      <c r="Z151" s="205">
        <v>1855</v>
      </c>
      <c r="AA151" s="205">
        <v>1741</v>
      </c>
      <c r="AB151" s="205">
        <v>1741</v>
      </c>
      <c r="AC151" s="205">
        <v>1792.7510360400001</v>
      </c>
      <c r="AD151" s="205">
        <v>114</v>
      </c>
      <c r="AE151" s="205">
        <v>-51.751036040000145</v>
      </c>
      <c r="AF151" s="207">
        <v>6.547960941987363E-2</v>
      </c>
      <c r="AG151" s="208">
        <v>-2.8866828131536199E-2</v>
      </c>
      <c r="AH151" s="223">
        <v>1803</v>
      </c>
      <c r="AI151" s="224">
        <v>1</v>
      </c>
      <c r="AJ151" s="224">
        <v>1704</v>
      </c>
      <c r="AK151" s="205">
        <v>1704</v>
      </c>
      <c r="AL151" s="205">
        <v>1729.7189064000002</v>
      </c>
      <c r="AM151" s="210">
        <v>99</v>
      </c>
      <c r="AN151" s="205">
        <v>-25.718906400000151</v>
      </c>
      <c r="AO151" s="207">
        <v>5.8098591549295774E-2</v>
      </c>
      <c r="AP151" s="208">
        <v>-1.4868835800337037E-2</v>
      </c>
      <c r="AQ151" s="202">
        <v>0.29533169533169534</v>
      </c>
      <c r="AR151" s="211">
        <v>0.27984890786664479</v>
      </c>
      <c r="AS151" s="205">
        <v>1695</v>
      </c>
      <c r="AT151" s="205">
        <v>1480</v>
      </c>
      <c r="AU151" s="205">
        <v>95</v>
      </c>
      <c r="AV151" s="205">
        <v>1575</v>
      </c>
      <c r="AW151" s="208">
        <v>0.92920353982300885</v>
      </c>
      <c r="AX151" s="202">
        <v>1.1048793576968001</v>
      </c>
      <c r="AY151" s="205">
        <v>10</v>
      </c>
      <c r="AZ151" s="207">
        <v>5.8997050147492625E-3</v>
      </c>
      <c r="BA151" s="202">
        <v>6.0201071579074103E-2</v>
      </c>
      <c r="BB151" s="205">
        <v>70</v>
      </c>
      <c r="BC151" s="205">
        <v>0</v>
      </c>
      <c r="BD151" s="205">
        <v>70</v>
      </c>
      <c r="BE151" s="207">
        <v>4.1297935103244837E-2</v>
      </c>
      <c r="BF151" s="202">
        <v>0.80377452517019921</v>
      </c>
      <c r="BG151" s="205">
        <v>25</v>
      </c>
      <c r="BH151" s="205" t="s">
        <v>134</v>
      </c>
      <c r="BI151" s="204" t="s">
        <v>134</v>
      </c>
      <c r="BJ151" s="204" t="s">
        <v>134</v>
      </c>
      <c r="BK151" s="204"/>
    </row>
    <row r="152" spans="1:63" ht="12.75" customHeight="1">
      <c r="A152" s="204"/>
      <c r="B152" s="204" t="s">
        <v>539</v>
      </c>
      <c r="C152" s="202">
        <v>5370144.0199999996</v>
      </c>
      <c r="D152" s="202"/>
      <c r="E152" s="202">
        <v>5370144</v>
      </c>
      <c r="F152" s="204">
        <v>0.26706826</v>
      </c>
      <c r="G152" s="205">
        <v>7574</v>
      </c>
      <c r="H152" s="205">
        <v>2446</v>
      </c>
      <c r="I152" s="205">
        <v>2360</v>
      </c>
      <c r="J152" s="206">
        <v>34.04</v>
      </c>
      <c r="K152" s="205">
        <v>3404</v>
      </c>
      <c r="L152" s="206">
        <v>34.03</v>
      </c>
      <c r="M152" s="205">
        <v>3403</v>
      </c>
      <c r="N152" s="204">
        <v>1856</v>
      </c>
      <c r="O152" s="204">
        <v>1</v>
      </c>
      <c r="P152" s="223">
        <v>1947</v>
      </c>
      <c r="Q152" s="205">
        <v>1947</v>
      </c>
      <c r="R152" s="205">
        <v>1870</v>
      </c>
      <c r="S152" s="205">
        <v>2022.7750012399999</v>
      </c>
      <c r="T152" s="205">
        <v>-91</v>
      </c>
      <c r="U152" s="207">
        <v>-4.6738572162300977E-2</v>
      </c>
      <c r="V152" s="211">
        <v>54.5</v>
      </c>
      <c r="W152" s="205">
        <v>-75.775001239999938</v>
      </c>
      <c r="X152" s="208">
        <v>-3.746091443366089E-2</v>
      </c>
      <c r="Y152" s="209">
        <v>57.2</v>
      </c>
      <c r="Z152" s="205">
        <v>645</v>
      </c>
      <c r="AA152" s="205">
        <v>667</v>
      </c>
      <c r="AB152" s="205">
        <v>667</v>
      </c>
      <c r="AC152" s="205">
        <v>653.24896395999997</v>
      </c>
      <c r="AD152" s="205">
        <v>-22</v>
      </c>
      <c r="AE152" s="205">
        <v>13.751036040000031</v>
      </c>
      <c r="AF152" s="207">
        <v>-3.2983508245877063E-2</v>
      </c>
      <c r="AG152" s="208">
        <v>2.1050222501144359E-2</v>
      </c>
      <c r="AH152" s="223">
        <v>627</v>
      </c>
      <c r="AI152" s="224">
        <v>1</v>
      </c>
      <c r="AJ152" s="224">
        <v>658</v>
      </c>
      <c r="AK152" s="205">
        <v>658</v>
      </c>
      <c r="AL152" s="205">
        <v>630.28109359999996</v>
      </c>
      <c r="AM152" s="210">
        <v>-31</v>
      </c>
      <c r="AN152" s="205">
        <v>27.718906400000037</v>
      </c>
      <c r="AO152" s="207">
        <v>-4.7112462006079027E-2</v>
      </c>
      <c r="AP152" s="208">
        <v>4.3978641722658897E-2</v>
      </c>
      <c r="AQ152" s="202">
        <v>0.18419506462984725</v>
      </c>
      <c r="AR152" s="211">
        <v>0.19335880105789011</v>
      </c>
      <c r="AS152" s="205">
        <v>590</v>
      </c>
      <c r="AT152" s="205">
        <v>545</v>
      </c>
      <c r="AU152" s="205">
        <v>25</v>
      </c>
      <c r="AV152" s="205">
        <v>570</v>
      </c>
      <c r="AW152" s="208">
        <v>0.96610169491525422</v>
      </c>
      <c r="AX152" s="202">
        <v>1.1487535016828232</v>
      </c>
      <c r="AY152" s="205">
        <v>0</v>
      </c>
      <c r="AZ152" s="207">
        <v>0</v>
      </c>
      <c r="BA152" s="202">
        <v>0</v>
      </c>
      <c r="BB152" s="205">
        <v>10</v>
      </c>
      <c r="BC152" s="205">
        <v>0</v>
      </c>
      <c r="BD152" s="205">
        <v>10</v>
      </c>
      <c r="BE152" s="207">
        <v>1.6949152542372881E-2</v>
      </c>
      <c r="BF152" s="202">
        <v>0.32987840681924641</v>
      </c>
      <c r="BG152" s="205">
        <v>0</v>
      </c>
      <c r="BH152" s="205" t="s">
        <v>134</v>
      </c>
      <c r="BI152" s="204" t="s">
        <v>134</v>
      </c>
      <c r="BJ152" s="204" t="s">
        <v>134</v>
      </c>
      <c r="BK152" s="204"/>
    </row>
    <row r="153" spans="1:63" ht="12.75" customHeight="1">
      <c r="A153" s="9"/>
      <c r="B153" s="9" t="s">
        <v>540</v>
      </c>
      <c r="C153" s="61">
        <v>5370200</v>
      </c>
      <c r="D153" s="175" t="s">
        <v>177</v>
      </c>
      <c r="E153" s="61"/>
      <c r="F153" s="61"/>
      <c r="G153" s="62"/>
      <c r="H153" s="62"/>
      <c r="I153" s="62"/>
      <c r="J153" s="64">
        <v>16.170000000000002</v>
      </c>
      <c r="K153" s="62">
        <v>1617.0000000000002</v>
      </c>
      <c r="L153" s="64">
        <v>16.16</v>
      </c>
      <c r="M153" s="62">
        <v>1616</v>
      </c>
      <c r="N153" s="9">
        <v>2700</v>
      </c>
      <c r="O153" s="9">
        <v>1</v>
      </c>
      <c r="P153" s="181">
        <v>2745</v>
      </c>
      <c r="Q153" s="62">
        <v>2745</v>
      </c>
      <c r="R153" s="62">
        <v>2657</v>
      </c>
      <c r="S153" s="62">
        <v>2661</v>
      </c>
      <c r="T153" s="62">
        <v>-45</v>
      </c>
      <c r="U153" s="10">
        <v>-1.6393442622950821E-2</v>
      </c>
      <c r="V153" s="178">
        <v>167</v>
      </c>
      <c r="W153" s="62">
        <v>84</v>
      </c>
      <c r="X153" s="66">
        <v>3.1567080045095827E-2</v>
      </c>
      <c r="Y153" s="176">
        <v>169.9</v>
      </c>
      <c r="Z153" s="62">
        <v>981</v>
      </c>
      <c r="AA153" s="62">
        <v>985</v>
      </c>
      <c r="AB153" s="62">
        <v>985</v>
      </c>
      <c r="AC153" s="62">
        <v>954</v>
      </c>
      <c r="AD153" s="62">
        <v>-4</v>
      </c>
      <c r="AE153" s="62">
        <v>31</v>
      </c>
      <c r="AF153" s="10">
        <v>-4.0609137055837565E-3</v>
      </c>
      <c r="AG153" s="66">
        <v>3.2494758909853247E-2</v>
      </c>
      <c r="AH153" s="181">
        <v>963</v>
      </c>
      <c r="AI153" s="217">
        <v>1</v>
      </c>
      <c r="AJ153" s="217">
        <v>969</v>
      </c>
      <c r="AK153" s="62">
        <v>969</v>
      </c>
      <c r="AL153" s="62">
        <v>942</v>
      </c>
      <c r="AM153" s="177">
        <v>-6</v>
      </c>
      <c r="AN153" s="62">
        <v>27</v>
      </c>
      <c r="AO153" s="10">
        <v>-6.1919504643962852E-3</v>
      </c>
      <c r="AP153" s="66">
        <v>2.8662420382165606E-2</v>
      </c>
      <c r="AQ153" s="61">
        <v>0.59554730983302406</v>
      </c>
      <c r="AR153" s="178">
        <v>0.59962871287128716</v>
      </c>
      <c r="AS153" s="62">
        <v>700</v>
      </c>
      <c r="AT153" s="62">
        <v>570</v>
      </c>
      <c r="AU153" s="62">
        <v>65</v>
      </c>
      <c r="AV153" s="62">
        <v>635</v>
      </c>
      <c r="AW153" s="66">
        <v>0.90714285714285714</v>
      </c>
      <c r="AX153" s="61">
        <v>1.0786478681841345</v>
      </c>
      <c r="AY153" s="62">
        <v>25</v>
      </c>
      <c r="AZ153" s="10">
        <v>3.5714285714285712E-2</v>
      </c>
      <c r="BA153" s="61">
        <v>0.36443148688046645</v>
      </c>
      <c r="BB153" s="62">
        <v>15</v>
      </c>
      <c r="BC153" s="62">
        <v>0</v>
      </c>
      <c r="BD153" s="62">
        <v>15</v>
      </c>
      <c r="BE153" s="10">
        <v>2.1428571428571429E-2</v>
      </c>
      <c r="BF153" s="61">
        <v>0.41706055719290441</v>
      </c>
      <c r="BG153" s="62">
        <v>30</v>
      </c>
      <c r="BH153" s="62" t="s">
        <v>38</v>
      </c>
      <c r="BI153" s="9" t="s">
        <v>38</v>
      </c>
      <c r="BJ153" s="9" t="s">
        <v>38</v>
      </c>
      <c r="BK153" s="9"/>
    </row>
    <row r="154" spans="1:63" ht="12.75" customHeight="1">
      <c r="A154" s="9"/>
      <c r="B154" s="9" t="s">
        <v>541</v>
      </c>
      <c r="C154" s="61">
        <v>5370201</v>
      </c>
      <c r="D154" s="175" t="s">
        <v>178</v>
      </c>
      <c r="E154" s="61"/>
      <c r="F154" s="61"/>
      <c r="G154" s="62"/>
      <c r="H154" s="62"/>
      <c r="I154" s="62"/>
      <c r="J154" s="64">
        <v>6.2</v>
      </c>
      <c r="K154" s="62">
        <v>620</v>
      </c>
      <c r="L154" s="64">
        <v>6.17</v>
      </c>
      <c r="M154" s="62">
        <v>617</v>
      </c>
      <c r="N154" s="9">
        <v>4124</v>
      </c>
      <c r="O154" s="9">
        <v>1</v>
      </c>
      <c r="P154" s="181">
        <v>3605</v>
      </c>
      <c r="Q154" s="62">
        <v>3605</v>
      </c>
      <c r="R154" s="62">
        <v>3504</v>
      </c>
      <c r="S154" s="62">
        <v>3432</v>
      </c>
      <c r="T154" s="62">
        <v>519</v>
      </c>
      <c r="U154" s="10">
        <v>0.14396671289875174</v>
      </c>
      <c r="V154" s="178">
        <v>664.6</v>
      </c>
      <c r="W154" s="62">
        <v>173</v>
      </c>
      <c r="X154" s="66">
        <v>5.0407925407925408E-2</v>
      </c>
      <c r="Y154" s="176">
        <v>584.20000000000005</v>
      </c>
      <c r="Z154" s="62">
        <v>1720</v>
      </c>
      <c r="AA154" s="62">
        <v>1394</v>
      </c>
      <c r="AB154" s="62">
        <v>1394</v>
      </c>
      <c r="AC154" s="62">
        <v>1252</v>
      </c>
      <c r="AD154" s="62">
        <v>326</v>
      </c>
      <c r="AE154" s="62">
        <v>142</v>
      </c>
      <c r="AF154" s="10">
        <v>0.23385939741750358</v>
      </c>
      <c r="AG154" s="66">
        <v>0.1134185303514377</v>
      </c>
      <c r="AH154" s="181">
        <v>1636</v>
      </c>
      <c r="AI154" s="217">
        <v>1</v>
      </c>
      <c r="AJ154" s="217">
        <v>1366</v>
      </c>
      <c r="AK154" s="62">
        <v>1366</v>
      </c>
      <c r="AL154" s="62">
        <v>1231</v>
      </c>
      <c r="AM154" s="177">
        <v>270</v>
      </c>
      <c r="AN154" s="62">
        <v>135</v>
      </c>
      <c r="AO154" s="10">
        <v>0.19765739385065886</v>
      </c>
      <c r="AP154" s="66">
        <v>0.10966693744922827</v>
      </c>
      <c r="AQ154" s="61">
        <v>2.6387096774193548</v>
      </c>
      <c r="AR154" s="178">
        <v>2.2139384116693681</v>
      </c>
      <c r="AS154" s="62">
        <v>1450</v>
      </c>
      <c r="AT154" s="62">
        <v>1200</v>
      </c>
      <c r="AU154" s="62">
        <v>100</v>
      </c>
      <c r="AV154" s="62">
        <v>1300</v>
      </c>
      <c r="AW154" s="66">
        <v>0.89655172413793105</v>
      </c>
      <c r="AX154" s="61">
        <v>1.0660543687728075</v>
      </c>
      <c r="AY154" s="62">
        <v>50</v>
      </c>
      <c r="AZ154" s="10">
        <v>3.4482758620689655E-2</v>
      </c>
      <c r="BA154" s="61">
        <v>0.35186488388458831</v>
      </c>
      <c r="BB154" s="62">
        <v>65</v>
      </c>
      <c r="BC154" s="62">
        <v>0</v>
      </c>
      <c r="BD154" s="62">
        <v>65</v>
      </c>
      <c r="BE154" s="10">
        <v>4.4827586206896551E-2</v>
      </c>
      <c r="BF154" s="61">
        <v>0.87247151044952409</v>
      </c>
      <c r="BG154" s="62">
        <v>25</v>
      </c>
      <c r="BH154" s="62" t="s">
        <v>38</v>
      </c>
      <c r="BI154" s="9" t="s">
        <v>38</v>
      </c>
      <c r="BJ154" s="9" t="s">
        <v>38</v>
      </c>
      <c r="BK154" s="9"/>
    </row>
    <row r="155" spans="1:63" ht="12.75" customHeight="1">
      <c r="A155" s="9"/>
      <c r="B155" s="9" t="s">
        <v>542</v>
      </c>
      <c r="C155" s="61">
        <v>5370202</v>
      </c>
      <c r="D155" s="175" t="s">
        <v>179</v>
      </c>
      <c r="E155" s="61"/>
      <c r="F155" s="61"/>
      <c r="G155" s="62"/>
      <c r="H155" s="62"/>
      <c r="I155" s="62"/>
      <c r="J155" s="64">
        <v>3.04</v>
      </c>
      <c r="K155" s="62">
        <v>304</v>
      </c>
      <c r="L155" s="64">
        <v>3</v>
      </c>
      <c r="M155" s="62">
        <v>300</v>
      </c>
      <c r="N155" s="9">
        <v>6353</v>
      </c>
      <c r="O155" s="9">
        <v>1</v>
      </c>
      <c r="P155" s="181">
        <v>6237</v>
      </c>
      <c r="Q155" s="62">
        <v>6237</v>
      </c>
      <c r="R155" s="62">
        <v>5293</v>
      </c>
      <c r="S155" s="62">
        <v>4255</v>
      </c>
      <c r="T155" s="62">
        <v>116</v>
      </c>
      <c r="U155" s="10">
        <v>1.8598685265351932E-2</v>
      </c>
      <c r="V155" s="178">
        <v>2088.8000000000002</v>
      </c>
      <c r="W155" s="62">
        <v>1982</v>
      </c>
      <c r="X155" s="66">
        <v>0.46580493537015277</v>
      </c>
      <c r="Y155" s="176">
        <v>2078.4</v>
      </c>
      <c r="Z155" s="62">
        <v>3075</v>
      </c>
      <c r="AA155" s="62">
        <v>2955</v>
      </c>
      <c r="AB155" s="62">
        <v>2955</v>
      </c>
      <c r="AC155" s="62">
        <v>1815</v>
      </c>
      <c r="AD155" s="62">
        <v>120</v>
      </c>
      <c r="AE155" s="62">
        <v>1140</v>
      </c>
      <c r="AF155" s="10">
        <v>4.060913705583756E-2</v>
      </c>
      <c r="AG155" s="66">
        <v>0.62809917355371903</v>
      </c>
      <c r="AH155" s="181">
        <v>2990</v>
      </c>
      <c r="AI155" s="217">
        <v>1</v>
      </c>
      <c r="AJ155" s="217">
        <v>2897</v>
      </c>
      <c r="AK155" s="62">
        <v>2897</v>
      </c>
      <c r="AL155" s="62">
        <v>1781</v>
      </c>
      <c r="AM155" s="177">
        <v>93</v>
      </c>
      <c r="AN155" s="62">
        <v>1116</v>
      </c>
      <c r="AO155" s="10">
        <v>3.2102174663444942E-2</v>
      </c>
      <c r="AP155" s="66">
        <v>0.62661426165075795</v>
      </c>
      <c r="AQ155" s="61">
        <v>9.8355263157894743</v>
      </c>
      <c r="AR155" s="178">
        <v>9.6566666666666663</v>
      </c>
      <c r="AS155" s="62">
        <v>1545</v>
      </c>
      <c r="AT155" s="62">
        <v>1280</v>
      </c>
      <c r="AU155" s="62">
        <v>90</v>
      </c>
      <c r="AV155" s="62">
        <v>1370</v>
      </c>
      <c r="AW155" s="66">
        <v>0.88673139158576053</v>
      </c>
      <c r="AX155" s="61">
        <v>1.0543773978427593</v>
      </c>
      <c r="AY155" s="62">
        <v>40</v>
      </c>
      <c r="AZ155" s="10">
        <v>2.5889967637540454E-2</v>
      </c>
      <c r="BA155" s="61">
        <v>0.2641833432402087</v>
      </c>
      <c r="BB155" s="62">
        <v>75</v>
      </c>
      <c r="BC155" s="62">
        <v>15</v>
      </c>
      <c r="BD155" s="62">
        <v>90</v>
      </c>
      <c r="BE155" s="10">
        <v>5.8252427184466021E-2</v>
      </c>
      <c r="BF155" s="61">
        <v>1.1337568545049828</v>
      </c>
      <c r="BG155" s="62">
        <v>50</v>
      </c>
      <c r="BH155" s="62" t="s">
        <v>38</v>
      </c>
      <c r="BI155" s="9" t="s">
        <v>38</v>
      </c>
      <c r="BJ155" s="9" t="s">
        <v>38</v>
      </c>
      <c r="BK155" s="9"/>
    </row>
    <row r="156" spans="1:63" ht="12.75" customHeight="1">
      <c r="A156" s="9"/>
      <c r="B156" s="9" t="s">
        <v>543</v>
      </c>
      <c r="C156" s="61">
        <v>5370203</v>
      </c>
      <c r="D156" s="175" t="s">
        <v>180</v>
      </c>
      <c r="E156" s="61"/>
      <c r="F156" s="61"/>
      <c r="G156" s="62"/>
      <c r="H156" s="62"/>
      <c r="I156" s="62"/>
      <c r="J156" s="64">
        <v>1.98</v>
      </c>
      <c r="K156" s="62">
        <v>198</v>
      </c>
      <c r="L156" s="64">
        <v>1.96</v>
      </c>
      <c r="M156" s="62">
        <v>196</v>
      </c>
      <c r="N156" s="9">
        <v>2821</v>
      </c>
      <c r="O156" s="9">
        <v>1</v>
      </c>
      <c r="P156" s="181">
        <v>2603</v>
      </c>
      <c r="Q156" s="62">
        <v>2603</v>
      </c>
      <c r="R156" s="62">
        <v>2447</v>
      </c>
      <c r="S156" s="62">
        <v>2327</v>
      </c>
      <c r="T156" s="62">
        <v>218</v>
      </c>
      <c r="U156" s="10">
        <v>8.3749519784863613E-2</v>
      </c>
      <c r="V156" s="178">
        <v>1426.5</v>
      </c>
      <c r="W156" s="62">
        <v>276</v>
      </c>
      <c r="X156" s="66">
        <v>0.11860764933390631</v>
      </c>
      <c r="Y156" s="176">
        <v>1325.4</v>
      </c>
      <c r="Z156" s="62">
        <v>1315</v>
      </c>
      <c r="AA156" s="62">
        <v>1145</v>
      </c>
      <c r="AB156" s="62">
        <v>1145</v>
      </c>
      <c r="AC156" s="62">
        <v>950</v>
      </c>
      <c r="AD156" s="62">
        <v>170</v>
      </c>
      <c r="AE156" s="62">
        <v>195</v>
      </c>
      <c r="AF156" s="10">
        <v>0.14847161572052403</v>
      </c>
      <c r="AG156" s="66">
        <v>0.20526315789473684</v>
      </c>
      <c r="AH156" s="181">
        <v>1273</v>
      </c>
      <c r="AI156" s="217">
        <v>1</v>
      </c>
      <c r="AJ156" s="217">
        <v>1138</v>
      </c>
      <c r="AK156" s="62">
        <v>1138</v>
      </c>
      <c r="AL156" s="62">
        <v>938</v>
      </c>
      <c r="AM156" s="177">
        <v>135</v>
      </c>
      <c r="AN156" s="62">
        <v>200</v>
      </c>
      <c r="AO156" s="10">
        <v>0.11862917398945519</v>
      </c>
      <c r="AP156" s="66">
        <v>0.21321961620469082</v>
      </c>
      <c r="AQ156" s="61">
        <v>6.4292929292929291</v>
      </c>
      <c r="AR156" s="178">
        <v>5.8061224489795915</v>
      </c>
      <c r="AS156" s="62">
        <v>840</v>
      </c>
      <c r="AT156" s="62">
        <v>715</v>
      </c>
      <c r="AU156" s="62">
        <v>55</v>
      </c>
      <c r="AV156" s="62">
        <v>770</v>
      </c>
      <c r="AW156" s="66">
        <v>0.91666666666666663</v>
      </c>
      <c r="AX156" s="61">
        <v>1.0899722552516844</v>
      </c>
      <c r="AY156" s="62">
        <v>20</v>
      </c>
      <c r="AZ156" s="10">
        <v>2.3809523809523808E-2</v>
      </c>
      <c r="BA156" s="61">
        <v>0.24295432458697763</v>
      </c>
      <c r="BB156" s="62">
        <v>25</v>
      </c>
      <c r="BC156" s="62">
        <v>0</v>
      </c>
      <c r="BD156" s="62">
        <v>25</v>
      </c>
      <c r="BE156" s="10">
        <v>2.976190476190476E-2</v>
      </c>
      <c r="BF156" s="61">
        <v>0.5792507738790339</v>
      </c>
      <c r="BG156" s="62">
        <v>25</v>
      </c>
      <c r="BH156" s="62" t="s">
        <v>38</v>
      </c>
      <c r="BI156" s="9" t="s">
        <v>38</v>
      </c>
      <c r="BJ156" s="9" t="s">
        <v>38</v>
      </c>
      <c r="BK156" s="9"/>
    </row>
    <row r="157" spans="1:63" ht="12.75" customHeight="1">
      <c r="A157" s="9"/>
      <c r="B157" s="9" t="s">
        <v>544</v>
      </c>
      <c r="C157" s="61">
        <v>5370204</v>
      </c>
      <c r="D157" s="175" t="s">
        <v>181</v>
      </c>
      <c r="E157" s="61"/>
      <c r="F157" s="61"/>
      <c r="G157" s="62"/>
      <c r="H157" s="62"/>
      <c r="I157" s="62"/>
      <c r="J157" s="64">
        <v>1.83</v>
      </c>
      <c r="K157" s="62">
        <v>183</v>
      </c>
      <c r="L157" s="64">
        <v>1.82</v>
      </c>
      <c r="M157" s="62">
        <v>182</v>
      </c>
      <c r="N157" s="9">
        <v>5083</v>
      </c>
      <c r="O157" s="9">
        <v>1</v>
      </c>
      <c r="P157" s="181">
        <v>5128</v>
      </c>
      <c r="Q157" s="62">
        <v>5128</v>
      </c>
      <c r="R157" s="62">
        <v>4840</v>
      </c>
      <c r="S157" s="62">
        <v>4873</v>
      </c>
      <c r="T157" s="62">
        <v>-45</v>
      </c>
      <c r="U157" s="10">
        <v>-8.7753510140405611E-3</v>
      </c>
      <c r="V157" s="178">
        <v>2775.2</v>
      </c>
      <c r="W157" s="62">
        <v>255</v>
      </c>
      <c r="X157" s="66">
        <v>5.2329160681305151E-2</v>
      </c>
      <c r="Y157" s="176">
        <v>2818.7</v>
      </c>
      <c r="Z157" s="62">
        <v>2112</v>
      </c>
      <c r="AA157" s="62">
        <v>2107</v>
      </c>
      <c r="AB157" s="62">
        <v>2107</v>
      </c>
      <c r="AC157" s="62">
        <v>2100</v>
      </c>
      <c r="AD157" s="62">
        <v>5</v>
      </c>
      <c r="AE157" s="62">
        <v>7</v>
      </c>
      <c r="AF157" s="10">
        <v>2.3730422401518746E-3</v>
      </c>
      <c r="AG157" s="66">
        <v>3.3333333333333335E-3</v>
      </c>
      <c r="AH157" s="181">
        <v>2051</v>
      </c>
      <c r="AI157" s="217">
        <v>1</v>
      </c>
      <c r="AJ157" s="217">
        <v>2067</v>
      </c>
      <c r="AK157" s="62">
        <v>2067</v>
      </c>
      <c r="AL157" s="62">
        <v>1978</v>
      </c>
      <c r="AM157" s="177">
        <v>-16</v>
      </c>
      <c r="AN157" s="62">
        <v>89</v>
      </c>
      <c r="AO157" s="10">
        <v>-7.7406869859700045E-3</v>
      </c>
      <c r="AP157" s="66">
        <v>4.499494438827098E-2</v>
      </c>
      <c r="AQ157" s="61">
        <v>11.207650273224044</v>
      </c>
      <c r="AR157" s="178">
        <v>11.357142857142858</v>
      </c>
      <c r="AS157" s="62">
        <v>1640</v>
      </c>
      <c r="AT157" s="62">
        <v>1285</v>
      </c>
      <c r="AU157" s="62">
        <v>125</v>
      </c>
      <c r="AV157" s="62">
        <v>1410</v>
      </c>
      <c r="AW157" s="66">
        <v>0.8597560975609756</v>
      </c>
      <c r="AX157" s="61">
        <v>1.0223021374090078</v>
      </c>
      <c r="AY157" s="62">
        <v>110</v>
      </c>
      <c r="AZ157" s="10">
        <v>6.7073170731707321E-2</v>
      </c>
      <c r="BA157" s="61">
        <v>0.68442010950721754</v>
      </c>
      <c r="BB157" s="62">
        <v>55</v>
      </c>
      <c r="BC157" s="62">
        <v>25</v>
      </c>
      <c r="BD157" s="62">
        <v>80</v>
      </c>
      <c r="BE157" s="10">
        <v>4.878048780487805E-2</v>
      </c>
      <c r="BF157" s="61">
        <v>0.94940614645539212</v>
      </c>
      <c r="BG157" s="62">
        <v>40</v>
      </c>
      <c r="BH157" s="62" t="s">
        <v>38</v>
      </c>
      <c r="BI157" s="9" t="s">
        <v>38</v>
      </c>
      <c r="BJ157" s="9" t="s">
        <v>38</v>
      </c>
      <c r="BK157" s="9"/>
    </row>
    <row r="158" spans="1:63" ht="12.75" customHeight="1">
      <c r="A158" s="9"/>
      <c r="B158" s="9" t="s">
        <v>545</v>
      </c>
      <c r="C158" s="61">
        <v>5370205.0099999998</v>
      </c>
      <c r="D158" s="175" t="s">
        <v>182</v>
      </c>
      <c r="E158" s="61"/>
      <c r="F158" s="61"/>
      <c r="G158" s="62"/>
      <c r="H158" s="62"/>
      <c r="I158" s="62"/>
      <c r="J158" s="64">
        <v>1.59</v>
      </c>
      <c r="K158" s="62">
        <v>159</v>
      </c>
      <c r="L158" s="64">
        <v>1.6</v>
      </c>
      <c r="M158" s="62">
        <v>160</v>
      </c>
      <c r="N158" s="9">
        <v>3185</v>
      </c>
      <c r="O158" s="9">
        <v>1</v>
      </c>
      <c r="P158" s="181">
        <v>3207</v>
      </c>
      <c r="Q158" s="62">
        <v>3207</v>
      </c>
      <c r="R158" s="62">
        <v>3327</v>
      </c>
      <c r="S158" s="62">
        <v>3461</v>
      </c>
      <c r="T158" s="62">
        <v>-22</v>
      </c>
      <c r="U158" s="10">
        <v>-6.8599937636420333E-3</v>
      </c>
      <c r="V158" s="178">
        <v>1998.5</v>
      </c>
      <c r="W158" s="62">
        <v>-254</v>
      </c>
      <c r="X158" s="66">
        <v>-7.3389193874602715E-2</v>
      </c>
      <c r="Y158" s="176">
        <v>2005.4</v>
      </c>
      <c r="Z158" s="62">
        <v>1357</v>
      </c>
      <c r="AA158" s="62">
        <v>1360</v>
      </c>
      <c r="AB158" s="62">
        <v>1360</v>
      </c>
      <c r="AC158" s="62">
        <v>1353</v>
      </c>
      <c r="AD158" s="62">
        <v>-3</v>
      </c>
      <c r="AE158" s="62">
        <v>7</v>
      </c>
      <c r="AF158" s="10">
        <v>-2.2058823529411764E-3</v>
      </c>
      <c r="AG158" s="66">
        <v>5.1736881005173688E-3</v>
      </c>
      <c r="AH158" s="181">
        <v>1338</v>
      </c>
      <c r="AI158" s="217">
        <v>1</v>
      </c>
      <c r="AJ158" s="217">
        <v>1335</v>
      </c>
      <c r="AK158" s="62">
        <v>1335</v>
      </c>
      <c r="AL158" s="62">
        <v>1331</v>
      </c>
      <c r="AM158" s="177">
        <v>3</v>
      </c>
      <c r="AN158" s="62">
        <v>4</v>
      </c>
      <c r="AO158" s="10">
        <v>2.2471910112359553E-3</v>
      </c>
      <c r="AP158" s="66">
        <v>3.0052592036063112E-3</v>
      </c>
      <c r="AQ158" s="61">
        <v>8.415094339622641</v>
      </c>
      <c r="AR158" s="178">
        <v>8.34375</v>
      </c>
      <c r="AS158" s="62">
        <v>1020</v>
      </c>
      <c r="AT158" s="62">
        <v>845</v>
      </c>
      <c r="AU158" s="62">
        <v>75</v>
      </c>
      <c r="AV158" s="62">
        <v>920</v>
      </c>
      <c r="AW158" s="66">
        <v>0.90196078431372551</v>
      </c>
      <c r="AX158" s="61">
        <v>1.0724860693385558</v>
      </c>
      <c r="AY158" s="62">
        <v>30</v>
      </c>
      <c r="AZ158" s="10">
        <v>2.9411764705882353E-2</v>
      </c>
      <c r="BA158" s="61">
        <v>0.30012004801920766</v>
      </c>
      <c r="BB158" s="62">
        <v>45</v>
      </c>
      <c r="BC158" s="62">
        <v>20</v>
      </c>
      <c r="BD158" s="62">
        <v>65</v>
      </c>
      <c r="BE158" s="10">
        <v>6.3725490196078427E-2</v>
      </c>
      <c r="BF158" s="61">
        <v>1.2402781275998136</v>
      </c>
      <c r="BG158" s="62">
        <v>10</v>
      </c>
      <c r="BH158" s="62" t="s">
        <v>38</v>
      </c>
      <c r="BI158" s="9" t="s">
        <v>38</v>
      </c>
      <c r="BJ158" s="9" t="s">
        <v>38</v>
      </c>
      <c r="BK158" s="9"/>
    </row>
    <row r="159" spans="1:63" ht="12.75" customHeight="1">
      <c r="A159" s="9"/>
      <c r="B159" s="9" t="s">
        <v>546</v>
      </c>
      <c r="C159" s="61">
        <v>5370205.0199999996</v>
      </c>
      <c r="D159" s="175" t="s">
        <v>183</v>
      </c>
      <c r="E159" s="61"/>
      <c r="F159" s="61"/>
      <c r="G159" s="62"/>
      <c r="H159" s="62"/>
      <c r="I159" s="62"/>
      <c r="J159" s="64">
        <v>1.22</v>
      </c>
      <c r="K159" s="62">
        <v>122</v>
      </c>
      <c r="L159" s="64">
        <v>1.21</v>
      </c>
      <c r="M159" s="62">
        <v>121</v>
      </c>
      <c r="N159" s="9">
        <v>5384</v>
      </c>
      <c r="O159" s="9">
        <v>1</v>
      </c>
      <c r="P159" s="181">
        <v>5406</v>
      </c>
      <c r="Q159" s="62">
        <v>5406</v>
      </c>
      <c r="R159" s="62">
        <v>4989</v>
      </c>
      <c r="S159" s="62">
        <v>4900</v>
      </c>
      <c r="T159" s="62">
        <v>-22</v>
      </c>
      <c r="U159" s="10">
        <v>-4.0695523492415833E-3</v>
      </c>
      <c r="V159" s="178">
        <v>4413.1000000000004</v>
      </c>
      <c r="W159" s="62">
        <v>506</v>
      </c>
      <c r="X159" s="66">
        <v>0.10326530612244898</v>
      </c>
      <c r="Y159" s="176">
        <v>4486.3</v>
      </c>
      <c r="Z159" s="62">
        <v>3031</v>
      </c>
      <c r="AA159" s="62">
        <v>3044</v>
      </c>
      <c r="AB159" s="62">
        <v>3044</v>
      </c>
      <c r="AC159" s="62">
        <v>2741</v>
      </c>
      <c r="AD159" s="62">
        <v>-13</v>
      </c>
      <c r="AE159" s="62">
        <v>303</v>
      </c>
      <c r="AF159" s="10">
        <v>-4.2706964520367935E-3</v>
      </c>
      <c r="AG159" s="66">
        <v>0.11054359722728931</v>
      </c>
      <c r="AH159" s="181">
        <v>2939</v>
      </c>
      <c r="AI159" s="217">
        <v>1</v>
      </c>
      <c r="AJ159" s="217">
        <v>2938</v>
      </c>
      <c r="AK159" s="62">
        <v>2938</v>
      </c>
      <c r="AL159" s="62">
        <v>2576</v>
      </c>
      <c r="AM159" s="177">
        <v>1</v>
      </c>
      <c r="AN159" s="62">
        <v>362</v>
      </c>
      <c r="AO159" s="10">
        <v>3.4036759700476512E-4</v>
      </c>
      <c r="AP159" s="66">
        <v>0.14052795031055901</v>
      </c>
      <c r="AQ159" s="61">
        <v>24.090163934426229</v>
      </c>
      <c r="AR159" s="178">
        <v>24.280991735537189</v>
      </c>
      <c r="AS159" s="62">
        <v>1355</v>
      </c>
      <c r="AT159" s="62">
        <v>1055</v>
      </c>
      <c r="AU159" s="62">
        <v>110</v>
      </c>
      <c r="AV159" s="62">
        <v>1165</v>
      </c>
      <c r="AW159" s="66">
        <v>0.85977859778597787</v>
      </c>
      <c r="AX159" s="61">
        <v>1.0223288915409963</v>
      </c>
      <c r="AY159" s="62">
        <v>75</v>
      </c>
      <c r="AZ159" s="10">
        <v>5.5350553505535055E-2</v>
      </c>
      <c r="BA159" s="61">
        <v>0.56480156638301071</v>
      </c>
      <c r="BB159" s="62">
        <v>80</v>
      </c>
      <c r="BC159" s="62">
        <v>0</v>
      </c>
      <c r="BD159" s="62">
        <v>80</v>
      </c>
      <c r="BE159" s="10">
        <v>5.9040590405904057E-2</v>
      </c>
      <c r="BF159" s="61">
        <v>1.1490967381452717</v>
      </c>
      <c r="BG159" s="62">
        <v>35</v>
      </c>
      <c r="BH159" s="62" t="s">
        <v>38</v>
      </c>
      <c r="BI159" s="9" t="s">
        <v>38</v>
      </c>
      <c r="BJ159" s="9" t="s">
        <v>38</v>
      </c>
      <c r="BK159" s="9"/>
    </row>
    <row r="160" spans="1:63" ht="12.75" customHeight="1">
      <c r="A160" s="9" t="s">
        <v>632</v>
      </c>
      <c r="B160" s="9" t="s">
        <v>547</v>
      </c>
      <c r="C160" s="61">
        <v>5370206</v>
      </c>
      <c r="D160" s="175" t="s">
        <v>184</v>
      </c>
      <c r="E160" s="61"/>
      <c r="F160" s="61"/>
      <c r="G160" s="62"/>
      <c r="H160" s="62"/>
      <c r="I160" s="62"/>
      <c r="J160" s="64">
        <v>1.1299999999999999</v>
      </c>
      <c r="K160" s="62">
        <v>112.99999999999999</v>
      </c>
      <c r="L160" s="64">
        <v>1.1299999999999999</v>
      </c>
      <c r="M160" s="62">
        <v>112.99999999999999</v>
      </c>
      <c r="N160" s="9">
        <v>3741</v>
      </c>
      <c r="O160" s="9">
        <v>1</v>
      </c>
      <c r="P160" s="181">
        <v>3699</v>
      </c>
      <c r="Q160" s="62">
        <v>3699</v>
      </c>
      <c r="R160" s="62">
        <v>3727</v>
      </c>
      <c r="S160" s="62">
        <v>3516</v>
      </c>
      <c r="T160" s="62">
        <v>42</v>
      </c>
      <c r="U160" s="10">
        <v>1.1354420113544201E-2</v>
      </c>
      <c r="V160" s="178">
        <v>3315</v>
      </c>
      <c r="W160" s="62">
        <v>183</v>
      </c>
      <c r="X160" s="66">
        <v>5.2047781569965867E-2</v>
      </c>
      <c r="Y160" s="176">
        <v>3281.6</v>
      </c>
      <c r="Z160" s="62">
        <v>2068</v>
      </c>
      <c r="AA160" s="62">
        <v>2014</v>
      </c>
      <c r="AB160" s="62">
        <v>2014</v>
      </c>
      <c r="AC160" s="62">
        <v>2026</v>
      </c>
      <c r="AD160" s="62">
        <v>54</v>
      </c>
      <c r="AE160" s="62">
        <v>-12</v>
      </c>
      <c r="AF160" s="10">
        <v>2.6812313803376366E-2</v>
      </c>
      <c r="AG160" s="66">
        <v>-5.9230009871668312E-3</v>
      </c>
      <c r="AH160" s="181">
        <v>1970</v>
      </c>
      <c r="AI160" s="217">
        <v>1</v>
      </c>
      <c r="AJ160" s="217">
        <v>1923</v>
      </c>
      <c r="AK160" s="62">
        <v>1923</v>
      </c>
      <c r="AL160" s="62">
        <v>1872</v>
      </c>
      <c r="AM160" s="177">
        <v>47</v>
      </c>
      <c r="AN160" s="62">
        <v>51</v>
      </c>
      <c r="AO160" s="10">
        <v>2.4440977639105563E-2</v>
      </c>
      <c r="AP160" s="66">
        <v>2.7243589743589744E-2</v>
      </c>
      <c r="AQ160" s="61">
        <v>17.433628318584073</v>
      </c>
      <c r="AR160" s="178">
        <v>17.017699115044248</v>
      </c>
      <c r="AS160" s="62">
        <v>1155</v>
      </c>
      <c r="AT160" s="62">
        <v>805</v>
      </c>
      <c r="AU160" s="62">
        <v>75</v>
      </c>
      <c r="AV160" s="62">
        <v>880</v>
      </c>
      <c r="AW160" s="66">
        <v>0.76190476190476186</v>
      </c>
      <c r="AX160" s="61">
        <v>0.90595096540399744</v>
      </c>
      <c r="AY160" s="62">
        <v>85</v>
      </c>
      <c r="AZ160" s="10">
        <v>7.3593073593073599E-2</v>
      </c>
      <c r="BA160" s="61">
        <v>0.75094973054156733</v>
      </c>
      <c r="BB160" s="62">
        <v>150</v>
      </c>
      <c r="BC160" s="62">
        <v>0</v>
      </c>
      <c r="BD160" s="62">
        <v>150</v>
      </c>
      <c r="BE160" s="10">
        <v>0.12987012987012986</v>
      </c>
      <c r="BF160" s="61">
        <v>2.5276397405630568</v>
      </c>
      <c r="BG160" s="62">
        <v>35</v>
      </c>
      <c r="BH160" s="9" t="s">
        <v>38</v>
      </c>
      <c r="BI160" s="9" t="s">
        <v>38</v>
      </c>
      <c r="BJ160" s="307" t="s">
        <v>56</v>
      </c>
      <c r="BK160" s="307" t="s">
        <v>633</v>
      </c>
    </row>
    <row r="161" spans="1:63" ht="12.75" customHeight="1">
      <c r="A161" s="9"/>
      <c r="B161" s="9" t="s">
        <v>548</v>
      </c>
      <c r="C161" s="61">
        <v>5370207.0099999998</v>
      </c>
      <c r="D161" s="175" t="s">
        <v>185</v>
      </c>
      <c r="E161" s="61"/>
      <c r="F161" s="61"/>
      <c r="G161" s="62"/>
      <c r="H161" s="62"/>
      <c r="I161" s="62"/>
      <c r="J161" s="64">
        <v>5.21</v>
      </c>
      <c r="K161" s="62">
        <v>521</v>
      </c>
      <c r="L161" s="64">
        <v>5.2</v>
      </c>
      <c r="M161" s="62">
        <v>520</v>
      </c>
      <c r="N161" s="9">
        <v>6514</v>
      </c>
      <c r="O161" s="9">
        <v>1</v>
      </c>
      <c r="P161" s="181">
        <v>6520</v>
      </c>
      <c r="Q161" s="62">
        <v>6520</v>
      </c>
      <c r="R161" s="62">
        <v>6247</v>
      </c>
      <c r="S161" s="62">
        <v>6319</v>
      </c>
      <c r="T161" s="62">
        <v>-6</v>
      </c>
      <c r="U161" s="10">
        <v>-9.2024539877300613E-4</v>
      </c>
      <c r="V161" s="178">
        <v>1249.5</v>
      </c>
      <c r="W161" s="62">
        <v>201</v>
      </c>
      <c r="X161" s="66">
        <v>3.1808830511156828E-2</v>
      </c>
      <c r="Y161" s="176">
        <v>1253.7</v>
      </c>
      <c r="Z161" s="62">
        <v>2453</v>
      </c>
      <c r="AA161" s="62">
        <v>2443</v>
      </c>
      <c r="AB161" s="62">
        <v>2443</v>
      </c>
      <c r="AC161" s="62">
        <v>2319</v>
      </c>
      <c r="AD161" s="62">
        <v>10</v>
      </c>
      <c r="AE161" s="62">
        <v>124</v>
      </c>
      <c r="AF161" s="10">
        <v>4.0933278755628322E-3</v>
      </c>
      <c r="AG161" s="66">
        <v>5.3471323846485556E-2</v>
      </c>
      <c r="AH161" s="181">
        <v>2416</v>
      </c>
      <c r="AI161" s="217">
        <v>1</v>
      </c>
      <c r="AJ161" s="217">
        <v>2428</v>
      </c>
      <c r="AK161" s="62">
        <v>2428</v>
      </c>
      <c r="AL161" s="62">
        <v>2255</v>
      </c>
      <c r="AM161" s="177">
        <v>-12</v>
      </c>
      <c r="AN161" s="62">
        <v>173</v>
      </c>
      <c r="AO161" s="10">
        <v>-4.9423393739703456E-3</v>
      </c>
      <c r="AP161" s="66">
        <v>7.6718403547671843E-2</v>
      </c>
      <c r="AQ161" s="61">
        <v>4.637236084452975</v>
      </c>
      <c r="AR161" s="178">
        <v>4.6692307692307695</v>
      </c>
      <c r="AS161" s="62">
        <v>2005</v>
      </c>
      <c r="AT161" s="62">
        <v>1685</v>
      </c>
      <c r="AU161" s="62">
        <v>140</v>
      </c>
      <c r="AV161" s="62">
        <v>1825</v>
      </c>
      <c r="AW161" s="66">
        <v>0.91022443890274318</v>
      </c>
      <c r="AX161" s="61">
        <v>1.0823120557702059</v>
      </c>
      <c r="AY161" s="62">
        <v>105</v>
      </c>
      <c r="AZ161" s="10">
        <v>5.2369077306733167E-2</v>
      </c>
      <c r="BA161" s="61">
        <v>0.53437833986462413</v>
      </c>
      <c r="BB161" s="62">
        <v>45</v>
      </c>
      <c r="BC161" s="62">
        <v>15</v>
      </c>
      <c r="BD161" s="62">
        <v>60</v>
      </c>
      <c r="BE161" s="10">
        <v>2.9925187032418952E-2</v>
      </c>
      <c r="BF161" s="61">
        <v>0.58242870829931781</v>
      </c>
      <c r="BG161" s="62">
        <v>20</v>
      </c>
      <c r="BH161" s="62" t="s">
        <v>38</v>
      </c>
      <c r="BI161" s="9" t="s">
        <v>38</v>
      </c>
      <c r="BJ161" s="9" t="s">
        <v>38</v>
      </c>
      <c r="BK161" s="9"/>
    </row>
    <row r="162" spans="1:63" ht="12.75" customHeight="1">
      <c r="A162" s="9"/>
      <c r="B162" s="9" t="s">
        <v>549</v>
      </c>
      <c r="C162" s="61">
        <v>5370207.0199999996</v>
      </c>
      <c r="D162" s="175" t="s">
        <v>186</v>
      </c>
      <c r="E162" s="61"/>
      <c r="F162" s="61"/>
      <c r="G162" s="62"/>
      <c r="H162" s="62"/>
      <c r="I162" s="62"/>
      <c r="J162" s="64">
        <v>1.64</v>
      </c>
      <c r="K162" s="62">
        <v>164</v>
      </c>
      <c r="L162" s="64">
        <v>1.64</v>
      </c>
      <c r="M162" s="62">
        <v>164</v>
      </c>
      <c r="N162" s="9">
        <v>5946</v>
      </c>
      <c r="O162" s="9">
        <v>1</v>
      </c>
      <c r="P162" s="181">
        <v>5975</v>
      </c>
      <c r="Q162" s="62">
        <v>5975</v>
      </c>
      <c r="R162" s="62">
        <v>6075</v>
      </c>
      <c r="S162" s="62">
        <v>6403</v>
      </c>
      <c r="T162" s="62">
        <v>-29</v>
      </c>
      <c r="U162" s="10">
        <v>-4.8535564853556482E-3</v>
      </c>
      <c r="V162" s="178">
        <v>3621.6</v>
      </c>
      <c r="W162" s="62">
        <v>-428</v>
      </c>
      <c r="X162" s="66">
        <v>-6.6843667031079176E-2</v>
      </c>
      <c r="Y162" s="176">
        <v>3639.7</v>
      </c>
      <c r="Z162" s="62">
        <v>1986</v>
      </c>
      <c r="AA162" s="62">
        <v>1986</v>
      </c>
      <c r="AB162" s="62">
        <v>1986</v>
      </c>
      <c r="AC162" s="62">
        <v>1979</v>
      </c>
      <c r="AD162" s="62">
        <v>0</v>
      </c>
      <c r="AE162" s="62">
        <v>7</v>
      </c>
      <c r="AF162" s="10">
        <v>0</v>
      </c>
      <c r="AG162" s="66">
        <v>3.5371399696816574E-3</v>
      </c>
      <c r="AH162" s="181">
        <v>1969</v>
      </c>
      <c r="AI162" s="217">
        <v>1</v>
      </c>
      <c r="AJ162" s="217">
        <v>1983</v>
      </c>
      <c r="AK162" s="62">
        <v>1983</v>
      </c>
      <c r="AL162" s="62">
        <v>1962</v>
      </c>
      <c r="AM162" s="177">
        <v>-14</v>
      </c>
      <c r="AN162" s="62">
        <v>21</v>
      </c>
      <c r="AO162" s="10">
        <v>-7.0600100857286935E-3</v>
      </c>
      <c r="AP162" s="66">
        <v>1.0703363914373088E-2</v>
      </c>
      <c r="AQ162" s="61">
        <v>12.00609756097561</v>
      </c>
      <c r="AR162" s="178">
        <v>12.091463414634147</v>
      </c>
      <c r="AS162" s="62">
        <v>2020</v>
      </c>
      <c r="AT162" s="62">
        <v>1705</v>
      </c>
      <c r="AU162" s="62">
        <v>170</v>
      </c>
      <c r="AV162" s="62">
        <v>1875</v>
      </c>
      <c r="AW162" s="66">
        <v>0.92821782178217827</v>
      </c>
      <c r="AX162" s="61">
        <v>1.1037072791702476</v>
      </c>
      <c r="AY162" s="62">
        <v>65</v>
      </c>
      <c r="AZ162" s="10">
        <v>3.2178217821782179E-2</v>
      </c>
      <c r="BA162" s="61">
        <v>0.32834916144675691</v>
      </c>
      <c r="BB162" s="62">
        <v>45</v>
      </c>
      <c r="BC162" s="62">
        <v>10</v>
      </c>
      <c r="BD162" s="62">
        <v>55</v>
      </c>
      <c r="BE162" s="10">
        <v>2.7227722772277228E-2</v>
      </c>
      <c r="BF162" s="61">
        <v>0.52992843075666074</v>
      </c>
      <c r="BG162" s="62">
        <v>35</v>
      </c>
      <c r="BH162" s="62" t="s">
        <v>38</v>
      </c>
      <c r="BI162" s="9" t="s">
        <v>38</v>
      </c>
      <c r="BJ162" s="9" t="s">
        <v>38</v>
      </c>
      <c r="BK162" s="9"/>
    </row>
    <row r="163" spans="1:63" ht="12.75" customHeight="1">
      <c r="A163" s="9"/>
      <c r="B163" s="9" t="s">
        <v>550</v>
      </c>
      <c r="C163" s="61">
        <v>5370207.0300000003</v>
      </c>
      <c r="D163" s="175" t="s">
        <v>187</v>
      </c>
      <c r="E163" s="61"/>
      <c r="F163" s="61"/>
      <c r="G163" s="62"/>
      <c r="H163" s="62"/>
      <c r="I163" s="62"/>
      <c r="J163" s="64">
        <v>1.57</v>
      </c>
      <c r="K163" s="62">
        <v>157</v>
      </c>
      <c r="L163" s="64">
        <v>1.57</v>
      </c>
      <c r="M163" s="62">
        <v>157</v>
      </c>
      <c r="N163" s="9">
        <v>3865</v>
      </c>
      <c r="O163" s="9">
        <v>1</v>
      </c>
      <c r="P163" s="181">
        <v>3862</v>
      </c>
      <c r="Q163" s="62">
        <v>3862</v>
      </c>
      <c r="R163" s="62">
        <v>3937</v>
      </c>
      <c r="S163" s="62">
        <v>4046</v>
      </c>
      <c r="T163" s="62">
        <v>3</v>
      </c>
      <c r="U163" s="10">
        <v>7.7679958570688761E-4</v>
      </c>
      <c r="V163" s="178">
        <v>2464.3000000000002</v>
      </c>
      <c r="W163" s="62">
        <v>-184</v>
      </c>
      <c r="X163" s="66">
        <v>-4.5477014335145824E-2</v>
      </c>
      <c r="Y163" s="176">
        <v>2462.5</v>
      </c>
      <c r="Z163" s="62">
        <v>1429</v>
      </c>
      <c r="AA163" s="62">
        <v>1427</v>
      </c>
      <c r="AB163" s="62">
        <v>1427</v>
      </c>
      <c r="AC163" s="62">
        <v>1417</v>
      </c>
      <c r="AD163" s="62">
        <v>2</v>
      </c>
      <c r="AE163" s="62">
        <v>10</v>
      </c>
      <c r="AF163" s="10">
        <v>1.4015416958654519E-3</v>
      </c>
      <c r="AG163" s="66">
        <v>7.0571630204657732E-3</v>
      </c>
      <c r="AH163" s="181">
        <v>1419</v>
      </c>
      <c r="AI163" s="217">
        <v>1</v>
      </c>
      <c r="AJ163" s="217">
        <v>1422</v>
      </c>
      <c r="AK163" s="62">
        <v>1422</v>
      </c>
      <c r="AL163" s="62">
        <v>1401</v>
      </c>
      <c r="AM163" s="177">
        <v>-3</v>
      </c>
      <c r="AN163" s="62">
        <v>21</v>
      </c>
      <c r="AO163" s="10">
        <v>-2.1097046413502108E-3</v>
      </c>
      <c r="AP163" s="66">
        <v>1.4989293361884369E-2</v>
      </c>
      <c r="AQ163" s="61">
        <v>9.0382165605095537</v>
      </c>
      <c r="AR163" s="178">
        <v>9.0573248407643305</v>
      </c>
      <c r="AS163" s="62">
        <v>1175</v>
      </c>
      <c r="AT163" s="62">
        <v>950</v>
      </c>
      <c r="AU163" s="62">
        <v>105</v>
      </c>
      <c r="AV163" s="62">
        <v>1055</v>
      </c>
      <c r="AW163" s="66">
        <v>0.89787234042553188</v>
      </c>
      <c r="AX163" s="61">
        <v>1.0676246616237002</v>
      </c>
      <c r="AY163" s="62">
        <v>50</v>
      </c>
      <c r="AZ163" s="10">
        <v>4.2553191489361701E-2</v>
      </c>
      <c r="BA163" s="61">
        <v>0.43421623968736428</v>
      </c>
      <c r="BB163" s="62">
        <v>20</v>
      </c>
      <c r="BC163" s="62">
        <v>10</v>
      </c>
      <c r="BD163" s="62">
        <v>30</v>
      </c>
      <c r="BE163" s="10">
        <v>2.553191489361702E-2</v>
      </c>
      <c r="BF163" s="61">
        <v>0.49692321708090731</v>
      </c>
      <c r="BG163" s="62">
        <v>45</v>
      </c>
      <c r="BH163" s="62" t="s">
        <v>38</v>
      </c>
      <c r="BI163" s="9" t="s">
        <v>38</v>
      </c>
      <c r="BJ163" s="9" t="s">
        <v>38</v>
      </c>
      <c r="BK163" s="9"/>
    </row>
    <row r="164" spans="1:63" ht="12.75" customHeight="1">
      <c r="A164" s="9"/>
      <c r="B164" s="9" t="s">
        <v>551</v>
      </c>
      <c r="C164" s="61">
        <v>5370207.04</v>
      </c>
      <c r="D164" s="175" t="s">
        <v>188</v>
      </c>
      <c r="E164" s="61"/>
      <c r="F164" s="61"/>
      <c r="G164" s="62"/>
      <c r="H164" s="62"/>
      <c r="I164" s="62"/>
      <c r="J164" s="64">
        <v>0.74</v>
      </c>
      <c r="K164" s="62">
        <v>74</v>
      </c>
      <c r="L164" s="64">
        <v>0.74</v>
      </c>
      <c r="M164" s="62">
        <v>74</v>
      </c>
      <c r="N164" s="9">
        <v>2547</v>
      </c>
      <c r="O164" s="9">
        <v>1</v>
      </c>
      <c r="P164" s="181">
        <v>2505</v>
      </c>
      <c r="Q164" s="62">
        <v>2505</v>
      </c>
      <c r="R164" s="62">
        <v>2487</v>
      </c>
      <c r="S164" s="62">
        <v>2544</v>
      </c>
      <c r="T164" s="62">
        <v>42</v>
      </c>
      <c r="U164" s="10">
        <v>1.6766467065868262E-2</v>
      </c>
      <c r="V164" s="178">
        <v>3440</v>
      </c>
      <c r="W164" s="62">
        <v>-39</v>
      </c>
      <c r="X164" s="66">
        <v>-1.5330188679245283E-2</v>
      </c>
      <c r="Y164" s="176">
        <v>3383.8</v>
      </c>
      <c r="Z164" s="62">
        <v>1150</v>
      </c>
      <c r="AA164" s="62">
        <v>1149</v>
      </c>
      <c r="AB164" s="62">
        <v>1149</v>
      </c>
      <c r="AC164" s="62">
        <v>1146</v>
      </c>
      <c r="AD164" s="62">
        <v>1</v>
      </c>
      <c r="AE164" s="62">
        <v>3</v>
      </c>
      <c r="AF164" s="10">
        <v>8.703220191470844E-4</v>
      </c>
      <c r="AG164" s="66">
        <v>2.617801047120419E-3</v>
      </c>
      <c r="AH164" s="181">
        <v>1138</v>
      </c>
      <c r="AI164" s="217">
        <v>1</v>
      </c>
      <c r="AJ164" s="217">
        <v>1144</v>
      </c>
      <c r="AK164" s="62">
        <v>1144</v>
      </c>
      <c r="AL164" s="62">
        <v>1134</v>
      </c>
      <c r="AM164" s="177">
        <v>-6</v>
      </c>
      <c r="AN164" s="62">
        <v>10</v>
      </c>
      <c r="AO164" s="10">
        <v>-5.244755244755245E-3</v>
      </c>
      <c r="AP164" s="66">
        <v>8.8183421516754845E-3</v>
      </c>
      <c r="AQ164" s="61">
        <v>15.378378378378379</v>
      </c>
      <c r="AR164" s="178">
        <v>15.45945945945946</v>
      </c>
      <c r="AS164" s="62">
        <v>740</v>
      </c>
      <c r="AT164" s="62">
        <v>600</v>
      </c>
      <c r="AU164" s="62">
        <v>85</v>
      </c>
      <c r="AV164" s="62">
        <v>685</v>
      </c>
      <c r="AW164" s="66">
        <v>0.92567567567567566</v>
      </c>
      <c r="AX164" s="61">
        <v>1.1006845132885561</v>
      </c>
      <c r="AY164" s="62">
        <v>35</v>
      </c>
      <c r="AZ164" s="10">
        <v>4.72972972972973E-2</v>
      </c>
      <c r="BA164" s="61">
        <v>0.48262548262548266</v>
      </c>
      <c r="BB164" s="62">
        <v>0</v>
      </c>
      <c r="BC164" s="62">
        <v>0</v>
      </c>
      <c r="BD164" s="62">
        <v>0</v>
      </c>
      <c r="BE164" s="10">
        <v>0</v>
      </c>
      <c r="BF164" s="61">
        <v>0</v>
      </c>
      <c r="BG164" s="62">
        <v>15</v>
      </c>
      <c r="BH164" s="62" t="s">
        <v>38</v>
      </c>
      <c r="BI164" s="9" t="s">
        <v>38</v>
      </c>
      <c r="BJ164" s="9" t="s">
        <v>38</v>
      </c>
      <c r="BK164" s="9"/>
    </row>
    <row r="165" spans="1:63" ht="12.75" customHeight="1">
      <c r="A165" s="9"/>
      <c r="B165" s="9" t="s">
        <v>552</v>
      </c>
      <c r="C165" s="61">
        <v>5370208</v>
      </c>
      <c r="D165" s="175" t="s">
        <v>189</v>
      </c>
      <c r="E165" s="61"/>
      <c r="F165" s="61"/>
      <c r="G165" s="62"/>
      <c r="H165" s="62"/>
      <c r="I165" s="62"/>
      <c r="J165" s="64">
        <v>1.72</v>
      </c>
      <c r="K165" s="62">
        <v>172</v>
      </c>
      <c r="L165" s="64">
        <v>1.72</v>
      </c>
      <c r="M165" s="62">
        <v>172</v>
      </c>
      <c r="N165" s="9">
        <v>3215</v>
      </c>
      <c r="O165" s="9">
        <v>1</v>
      </c>
      <c r="P165" s="181">
        <v>3131</v>
      </c>
      <c r="Q165" s="62">
        <v>3131</v>
      </c>
      <c r="R165" s="62">
        <v>3086</v>
      </c>
      <c r="S165" s="62">
        <v>3126</v>
      </c>
      <c r="T165" s="62">
        <v>84</v>
      </c>
      <c r="U165" s="10">
        <v>2.6828489300542959E-2</v>
      </c>
      <c r="V165" s="178">
        <v>1866.5</v>
      </c>
      <c r="W165" s="62">
        <v>5</v>
      </c>
      <c r="X165" s="66">
        <v>1.5994881637875879E-3</v>
      </c>
      <c r="Y165" s="176">
        <v>1817.5</v>
      </c>
      <c r="Z165" s="62">
        <v>1282</v>
      </c>
      <c r="AA165" s="62">
        <v>1275</v>
      </c>
      <c r="AB165" s="62">
        <v>1275</v>
      </c>
      <c r="AC165" s="62">
        <v>1274</v>
      </c>
      <c r="AD165" s="62">
        <v>7</v>
      </c>
      <c r="AE165" s="62">
        <v>1</v>
      </c>
      <c r="AF165" s="10">
        <v>5.4901960784313726E-3</v>
      </c>
      <c r="AG165" s="66">
        <v>7.8492935635792783E-4</v>
      </c>
      <c r="AH165" s="181">
        <v>1261</v>
      </c>
      <c r="AI165" s="217">
        <v>1</v>
      </c>
      <c r="AJ165" s="217">
        <v>1253</v>
      </c>
      <c r="AK165" s="62">
        <v>1253</v>
      </c>
      <c r="AL165" s="62">
        <v>1258</v>
      </c>
      <c r="AM165" s="177">
        <v>8</v>
      </c>
      <c r="AN165" s="62">
        <v>-5</v>
      </c>
      <c r="AO165" s="10">
        <v>6.3846767757382286E-3</v>
      </c>
      <c r="AP165" s="66">
        <v>-3.9745627980922096E-3</v>
      </c>
      <c r="AQ165" s="61">
        <v>7.3313953488372094</v>
      </c>
      <c r="AR165" s="178">
        <v>7.2848837209302326</v>
      </c>
      <c r="AS165" s="62">
        <v>1220</v>
      </c>
      <c r="AT165" s="62">
        <v>960</v>
      </c>
      <c r="AU165" s="62">
        <v>120</v>
      </c>
      <c r="AV165" s="62">
        <v>1080</v>
      </c>
      <c r="AW165" s="66">
        <v>0.88524590163934425</v>
      </c>
      <c r="AX165" s="61">
        <v>1.0526110602132512</v>
      </c>
      <c r="AY165" s="62">
        <v>65</v>
      </c>
      <c r="AZ165" s="10">
        <v>5.3278688524590161E-2</v>
      </c>
      <c r="BA165" s="61">
        <v>0.54366008698561386</v>
      </c>
      <c r="BB165" s="62">
        <v>30</v>
      </c>
      <c r="BC165" s="62">
        <v>20</v>
      </c>
      <c r="BD165" s="62">
        <v>50</v>
      </c>
      <c r="BE165" s="10">
        <v>4.0983606557377046E-2</v>
      </c>
      <c r="BF165" s="61">
        <v>0.79765680337440725</v>
      </c>
      <c r="BG165" s="62">
        <v>35</v>
      </c>
      <c r="BH165" s="62" t="s">
        <v>38</v>
      </c>
      <c r="BI165" s="9" t="s">
        <v>38</v>
      </c>
      <c r="BJ165" s="9" t="s">
        <v>38</v>
      </c>
      <c r="BK165" s="9"/>
    </row>
    <row r="166" spans="1:63" ht="12.75" customHeight="1">
      <c r="A166" s="9"/>
      <c r="B166" s="9" t="s">
        <v>553</v>
      </c>
      <c r="C166" s="61">
        <v>5370209</v>
      </c>
      <c r="D166" s="175" t="s">
        <v>190</v>
      </c>
      <c r="E166" s="61"/>
      <c r="F166" s="61"/>
      <c r="G166" s="62"/>
      <c r="H166" s="62"/>
      <c r="I166" s="62"/>
      <c r="J166" s="64">
        <v>0.78</v>
      </c>
      <c r="K166" s="62">
        <v>78</v>
      </c>
      <c r="L166" s="64">
        <v>0.78</v>
      </c>
      <c r="M166" s="62">
        <v>78</v>
      </c>
      <c r="N166" s="9">
        <v>1609</v>
      </c>
      <c r="O166" s="9">
        <v>1</v>
      </c>
      <c r="P166" s="181">
        <v>1585</v>
      </c>
      <c r="Q166" s="62">
        <v>1585</v>
      </c>
      <c r="R166" s="62">
        <v>1686</v>
      </c>
      <c r="S166" s="62">
        <v>1687</v>
      </c>
      <c r="T166" s="62">
        <v>24</v>
      </c>
      <c r="U166" s="10">
        <v>1.5141955835962145E-2</v>
      </c>
      <c r="V166" s="178">
        <v>2058.1</v>
      </c>
      <c r="W166" s="62">
        <v>-102</v>
      </c>
      <c r="X166" s="66">
        <v>-6.046235921754594E-2</v>
      </c>
      <c r="Y166" s="176">
        <v>2027.6</v>
      </c>
      <c r="Z166" s="62">
        <v>629</v>
      </c>
      <c r="AA166" s="62">
        <v>626</v>
      </c>
      <c r="AB166" s="62">
        <v>626</v>
      </c>
      <c r="AC166" s="62">
        <v>627</v>
      </c>
      <c r="AD166" s="62">
        <v>3</v>
      </c>
      <c r="AE166" s="62">
        <v>-1</v>
      </c>
      <c r="AF166" s="10">
        <v>4.7923322683706068E-3</v>
      </c>
      <c r="AG166" s="66">
        <v>-1.594896331738437E-3</v>
      </c>
      <c r="AH166" s="181">
        <v>618</v>
      </c>
      <c r="AI166" s="217">
        <v>1</v>
      </c>
      <c r="AJ166" s="217">
        <v>622</v>
      </c>
      <c r="AK166" s="62">
        <v>622</v>
      </c>
      <c r="AL166" s="62">
        <v>622</v>
      </c>
      <c r="AM166" s="177">
        <v>-4</v>
      </c>
      <c r="AN166" s="62">
        <v>0</v>
      </c>
      <c r="AO166" s="10">
        <v>-6.4308681672025723E-3</v>
      </c>
      <c r="AP166" s="66">
        <v>0</v>
      </c>
      <c r="AQ166" s="61">
        <v>7.9230769230769234</v>
      </c>
      <c r="AR166" s="178">
        <v>7.9743589743589745</v>
      </c>
      <c r="AS166" s="62">
        <v>615</v>
      </c>
      <c r="AT166" s="62">
        <v>495</v>
      </c>
      <c r="AU166" s="62">
        <v>45</v>
      </c>
      <c r="AV166" s="62">
        <v>540</v>
      </c>
      <c r="AW166" s="66">
        <v>0.87804878048780488</v>
      </c>
      <c r="AX166" s="61">
        <v>1.0440532467155825</v>
      </c>
      <c r="AY166" s="62">
        <v>35</v>
      </c>
      <c r="AZ166" s="10">
        <v>5.6910569105691054E-2</v>
      </c>
      <c r="BA166" s="61">
        <v>0.58072009291521487</v>
      </c>
      <c r="BB166" s="62">
        <v>30</v>
      </c>
      <c r="BC166" s="62">
        <v>15</v>
      </c>
      <c r="BD166" s="62">
        <v>45</v>
      </c>
      <c r="BE166" s="10">
        <v>7.3170731707317069E-2</v>
      </c>
      <c r="BF166" s="61">
        <v>1.424109219683088</v>
      </c>
      <c r="BG166" s="62">
        <v>0</v>
      </c>
      <c r="BH166" s="62" t="s">
        <v>38</v>
      </c>
      <c r="BI166" s="9" t="s">
        <v>38</v>
      </c>
      <c r="BJ166" s="9" t="s">
        <v>38</v>
      </c>
      <c r="BK166" s="9"/>
    </row>
    <row r="167" spans="1:63" ht="12.75" customHeight="1">
      <c r="A167" s="9"/>
      <c r="B167" s="9" t="s">
        <v>554</v>
      </c>
      <c r="C167" s="61">
        <v>5370210</v>
      </c>
      <c r="D167" s="175" t="s">
        <v>191</v>
      </c>
      <c r="E167" s="61"/>
      <c r="F167" s="61"/>
      <c r="G167" s="62"/>
      <c r="H167" s="62"/>
      <c r="I167" s="62"/>
      <c r="J167" s="64">
        <v>1.19</v>
      </c>
      <c r="K167" s="62">
        <v>119</v>
      </c>
      <c r="L167" s="64">
        <v>1.19</v>
      </c>
      <c r="M167" s="62">
        <v>119</v>
      </c>
      <c r="N167" s="9">
        <v>2415</v>
      </c>
      <c r="O167" s="9">
        <v>1</v>
      </c>
      <c r="P167" s="181">
        <v>2444</v>
      </c>
      <c r="Q167" s="62">
        <v>2444</v>
      </c>
      <c r="R167" s="62">
        <v>2351</v>
      </c>
      <c r="S167" s="62">
        <v>2310</v>
      </c>
      <c r="T167" s="62">
        <v>-29</v>
      </c>
      <c r="U167" s="10">
        <v>-1.1865793780687398E-2</v>
      </c>
      <c r="V167" s="178">
        <v>2026.2</v>
      </c>
      <c r="W167" s="62">
        <v>134</v>
      </c>
      <c r="X167" s="66">
        <v>5.8008658008658009E-2</v>
      </c>
      <c r="Y167" s="176">
        <v>2050.5</v>
      </c>
      <c r="Z167" s="62">
        <v>934</v>
      </c>
      <c r="AA167" s="62">
        <v>942</v>
      </c>
      <c r="AB167" s="62">
        <v>942</v>
      </c>
      <c r="AC167" s="62">
        <v>836</v>
      </c>
      <c r="AD167" s="62">
        <v>-8</v>
      </c>
      <c r="AE167" s="62">
        <v>106</v>
      </c>
      <c r="AF167" s="10">
        <v>-8.4925690021231421E-3</v>
      </c>
      <c r="AG167" s="66">
        <v>0.12679425837320574</v>
      </c>
      <c r="AH167" s="181">
        <v>909</v>
      </c>
      <c r="AI167" s="217">
        <v>1</v>
      </c>
      <c r="AJ167" s="217">
        <v>920</v>
      </c>
      <c r="AK167" s="62">
        <v>920</v>
      </c>
      <c r="AL167" s="62">
        <v>822</v>
      </c>
      <c r="AM167" s="177">
        <v>-11</v>
      </c>
      <c r="AN167" s="62">
        <v>98</v>
      </c>
      <c r="AO167" s="10">
        <v>-1.1956521739130435E-2</v>
      </c>
      <c r="AP167" s="66">
        <v>0.11922141119221411</v>
      </c>
      <c r="AQ167" s="61">
        <v>7.6386554621848743</v>
      </c>
      <c r="AR167" s="178">
        <v>7.73109243697479</v>
      </c>
      <c r="AS167" s="62">
        <v>860</v>
      </c>
      <c r="AT167" s="62">
        <v>695</v>
      </c>
      <c r="AU167" s="62">
        <v>60</v>
      </c>
      <c r="AV167" s="62">
        <v>755</v>
      </c>
      <c r="AW167" s="66">
        <v>0.87790697674418605</v>
      </c>
      <c r="AX167" s="61">
        <v>1.0438846334651439</v>
      </c>
      <c r="AY167" s="62">
        <v>50</v>
      </c>
      <c r="AZ167" s="10">
        <v>5.8139534883720929E-2</v>
      </c>
      <c r="BA167" s="61">
        <v>0.59326056003796868</v>
      </c>
      <c r="BB167" s="62">
        <v>45</v>
      </c>
      <c r="BC167" s="62">
        <v>0</v>
      </c>
      <c r="BD167" s="62">
        <v>45</v>
      </c>
      <c r="BE167" s="10">
        <v>5.232558139534884E-2</v>
      </c>
      <c r="BF167" s="61">
        <v>1.01840368616872</v>
      </c>
      <c r="BG167" s="62">
        <v>0</v>
      </c>
      <c r="BH167" s="62" t="s">
        <v>38</v>
      </c>
      <c r="BI167" s="9" t="s">
        <v>38</v>
      </c>
      <c r="BJ167" s="9" t="s">
        <v>38</v>
      </c>
      <c r="BK167" s="9"/>
    </row>
    <row r="168" spans="1:63" ht="12.75" customHeight="1">
      <c r="A168" s="9"/>
      <c r="B168" s="9" t="s">
        <v>555</v>
      </c>
      <c r="C168" s="61">
        <v>5370211</v>
      </c>
      <c r="D168" s="175" t="s">
        <v>192</v>
      </c>
      <c r="E168" s="61"/>
      <c r="F168" s="61"/>
      <c r="G168" s="62"/>
      <c r="H168" s="62"/>
      <c r="I168" s="62"/>
      <c r="J168" s="64">
        <v>1.75</v>
      </c>
      <c r="K168" s="62">
        <v>175</v>
      </c>
      <c r="L168" s="64">
        <v>1.75</v>
      </c>
      <c r="M168" s="62">
        <v>175</v>
      </c>
      <c r="N168" s="9">
        <v>4173</v>
      </c>
      <c r="O168" s="9">
        <v>1</v>
      </c>
      <c r="P168" s="181">
        <v>3012</v>
      </c>
      <c r="Q168" s="62">
        <v>3012</v>
      </c>
      <c r="R168" s="62">
        <v>2814</v>
      </c>
      <c r="S168" s="62">
        <v>2832</v>
      </c>
      <c r="T168" s="62">
        <v>1161</v>
      </c>
      <c r="U168" s="10">
        <v>0.38545816733067728</v>
      </c>
      <c r="V168" s="178">
        <v>2390.3000000000002</v>
      </c>
      <c r="W168" s="62">
        <v>180</v>
      </c>
      <c r="X168" s="66">
        <v>6.3559322033898302E-2</v>
      </c>
      <c r="Y168" s="176">
        <v>1725.3</v>
      </c>
      <c r="Z168" s="62">
        <v>1941</v>
      </c>
      <c r="AA168" s="62">
        <v>1262</v>
      </c>
      <c r="AB168" s="62">
        <v>1262</v>
      </c>
      <c r="AC168" s="62">
        <v>1238</v>
      </c>
      <c r="AD168" s="62">
        <v>679</v>
      </c>
      <c r="AE168" s="62">
        <v>24</v>
      </c>
      <c r="AF168" s="10">
        <v>0.53803486529318545</v>
      </c>
      <c r="AG168" s="66">
        <v>1.9386106623586429E-2</v>
      </c>
      <c r="AH168" s="181">
        <v>1847</v>
      </c>
      <c r="AI168" s="217">
        <v>1</v>
      </c>
      <c r="AJ168" s="217">
        <v>1227</v>
      </c>
      <c r="AK168" s="62">
        <v>1227</v>
      </c>
      <c r="AL168" s="62">
        <v>1183</v>
      </c>
      <c r="AM168" s="177">
        <v>620</v>
      </c>
      <c r="AN168" s="62">
        <v>44</v>
      </c>
      <c r="AO168" s="10">
        <v>0.50529747351263243</v>
      </c>
      <c r="AP168" s="66">
        <v>3.7193575655114115E-2</v>
      </c>
      <c r="AQ168" s="61">
        <v>10.554285714285715</v>
      </c>
      <c r="AR168" s="178">
        <v>7.0114285714285716</v>
      </c>
      <c r="AS168" s="62">
        <v>1565</v>
      </c>
      <c r="AT168" s="62">
        <v>1195</v>
      </c>
      <c r="AU168" s="62">
        <v>135</v>
      </c>
      <c r="AV168" s="62">
        <v>1330</v>
      </c>
      <c r="AW168" s="66">
        <v>0.84984025559105436</v>
      </c>
      <c r="AX168" s="61">
        <v>1.010511599989363</v>
      </c>
      <c r="AY168" s="62">
        <v>115</v>
      </c>
      <c r="AZ168" s="10">
        <v>7.3482428115015971E-2</v>
      </c>
      <c r="BA168" s="61">
        <v>0.74982069505118332</v>
      </c>
      <c r="BB168" s="62">
        <v>90</v>
      </c>
      <c r="BC168" s="62">
        <v>0</v>
      </c>
      <c r="BD168" s="62">
        <v>90</v>
      </c>
      <c r="BE168" s="10">
        <v>5.7507987220447282E-2</v>
      </c>
      <c r="BF168" s="61">
        <v>1.1192679490161013</v>
      </c>
      <c r="BG168" s="62">
        <v>25</v>
      </c>
      <c r="BH168" s="62" t="s">
        <v>38</v>
      </c>
      <c r="BI168" s="9" t="s">
        <v>38</v>
      </c>
      <c r="BJ168" s="9" t="s">
        <v>38</v>
      </c>
      <c r="BK168" s="9"/>
    </row>
    <row r="169" spans="1:63" ht="12.75" customHeight="1">
      <c r="A169" s="9"/>
      <c r="B169" s="9" t="s">
        <v>556</v>
      </c>
      <c r="C169" s="61">
        <v>5370212</v>
      </c>
      <c r="D169" s="175" t="s">
        <v>193</v>
      </c>
      <c r="E169" s="61"/>
      <c r="F169" s="61"/>
      <c r="G169" s="62"/>
      <c r="H169" s="62"/>
      <c r="I169" s="62"/>
      <c r="J169" s="64">
        <v>0.5</v>
      </c>
      <c r="K169" s="62">
        <v>50</v>
      </c>
      <c r="L169" s="64">
        <v>0.5</v>
      </c>
      <c r="M169" s="62">
        <v>50</v>
      </c>
      <c r="N169" s="9">
        <v>1559</v>
      </c>
      <c r="O169" s="9">
        <v>1</v>
      </c>
      <c r="P169" s="181">
        <v>1594</v>
      </c>
      <c r="Q169" s="62">
        <v>1594</v>
      </c>
      <c r="R169" s="62">
        <v>1518</v>
      </c>
      <c r="S169" s="62">
        <v>1528</v>
      </c>
      <c r="T169" s="62">
        <v>-35</v>
      </c>
      <c r="U169" s="10">
        <v>-2.1957340025094103E-2</v>
      </c>
      <c r="V169" s="178">
        <v>3090.2</v>
      </c>
      <c r="W169" s="62">
        <v>66</v>
      </c>
      <c r="X169" s="66">
        <v>4.3193717277486908E-2</v>
      </c>
      <c r="Y169" s="176">
        <v>3157.7</v>
      </c>
      <c r="Z169" s="62">
        <v>755</v>
      </c>
      <c r="AA169" s="62">
        <v>750</v>
      </c>
      <c r="AB169" s="62">
        <v>750</v>
      </c>
      <c r="AC169" s="62">
        <v>696</v>
      </c>
      <c r="AD169" s="62">
        <v>5</v>
      </c>
      <c r="AE169" s="62">
        <v>54</v>
      </c>
      <c r="AF169" s="10">
        <v>6.6666666666666671E-3</v>
      </c>
      <c r="AG169" s="66">
        <v>7.7586206896551727E-2</v>
      </c>
      <c r="AH169" s="181">
        <v>718</v>
      </c>
      <c r="AI169" s="217">
        <v>1</v>
      </c>
      <c r="AJ169" s="217">
        <v>743</v>
      </c>
      <c r="AK169" s="62">
        <v>743</v>
      </c>
      <c r="AL169" s="62">
        <v>675</v>
      </c>
      <c r="AM169" s="177">
        <v>-25</v>
      </c>
      <c r="AN169" s="62">
        <v>68</v>
      </c>
      <c r="AO169" s="10">
        <v>-3.3647375504710635E-2</v>
      </c>
      <c r="AP169" s="66">
        <v>0.10074074074074074</v>
      </c>
      <c r="AQ169" s="61">
        <v>14.36</v>
      </c>
      <c r="AR169" s="178">
        <v>14.86</v>
      </c>
      <c r="AS169" s="62">
        <v>490</v>
      </c>
      <c r="AT169" s="62">
        <v>390</v>
      </c>
      <c r="AU169" s="62">
        <v>40</v>
      </c>
      <c r="AV169" s="62">
        <v>430</v>
      </c>
      <c r="AW169" s="66">
        <v>0.87755102040816324</v>
      </c>
      <c r="AX169" s="61">
        <v>1.0434613797956758</v>
      </c>
      <c r="AY169" s="62">
        <v>35</v>
      </c>
      <c r="AZ169" s="10">
        <v>7.1428571428571425E-2</v>
      </c>
      <c r="BA169" s="61">
        <v>0.7288629737609329</v>
      </c>
      <c r="BB169" s="62">
        <v>15</v>
      </c>
      <c r="BC169" s="62">
        <v>0</v>
      </c>
      <c r="BD169" s="62">
        <v>15</v>
      </c>
      <c r="BE169" s="10">
        <v>3.0612244897959183E-2</v>
      </c>
      <c r="BF169" s="61">
        <v>0.59580079598986335</v>
      </c>
      <c r="BG169" s="62">
        <v>10</v>
      </c>
      <c r="BH169" s="62" t="s">
        <v>38</v>
      </c>
      <c r="BI169" s="9" t="s">
        <v>38</v>
      </c>
      <c r="BJ169" s="9" t="s">
        <v>38</v>
      </c>
      <c r="BK169" s="9"/>
    </row>
    <row r="170" spans="1:63" ht="12.75" customHeight="1">
      <c r="A170" s="9" t="s">
        <v>316</v>
      </c>
      <c r="B170" s="9" t="s">
        <v>557</v>
      </c>
      <c r="C170" s="61">
        <v>5370213</v>
      </c>
      <c r="D170" s="175" t="s">
        <v>194</v>
      </c>
      <c r="E170" s="61"/>
      <c r="F170" s="61"/>
      <c r="G170" s="62"/>
      <c r="H170" s="62"/>
      <c r="I170" s="62"/>
      <c r="J170" s="64">
        <v>0.8</v>
      </c>
      <c r="K170" s="62">
        <v>80</v>
      </c>
      <c r="L170" s="64">
        <v>0.8</v>
      </c>
      <c r="M170" s="62">
        <v>80</v>
      </c>
      <c r="N170" s="9">
        <v>4129</v>
      </c>
      <c r="O170" s="9">
        <v>1</v>
      </c>
      <c r="P170" s="181">
        <v>3814</v>
      </c>
      <c r="Q170" s="62">
        <v>3814</v>
      </c>
      <c r="R170" s="62">
        <v>3707</v>
      </c>
      <c r="S170" s="62">
        <v>3470</v>
      </c>
      <c r="T170" s="62">
        <v>315</v>
      </c>
      <c r="U170" s="10">
        <v>8.2590456213948615E-2</v>
      </c>
      <c r="V170" s="178">
        <v>5153.5</v>
      </c>
      <c r="W170" s="62">
        <v>344</v>
      </c>
      <c r="X170" s="66">
        <v>9.9135446685878967E-2</v>
      </c>
      <c r="Y170" s="176">
        <v>4763.8999999999996</v>
      </c>
      <c r="Z170" s="62">
        <v>2471</v>
      </c>
      <c r="AA170" s="62">
        <v>2250</v>
      </c>
      <c r="AB170" s="62">
        <v>2250</v>
      </c>
      <c r="AC170" s="62">
        <v>2064</v>
      </c>
      <c r="AD170" s="62">
        <v>221</v>
      </c>
      <c r="AE170" s="62">
        <v>186</v>
      </c>
      <c r="AF170" s="10">
        <v>9.8222222222222225E-2</v>
      </c>
      <c r="AG170" s="66">
        <v>9.0116279069767435E-2</v>
      </c>
      <c r="AH170" s="181">
        <v>2333</v>
      </c>
      <c r="AI170" s="217">
        <v>1</v>
      </c>
      <c r="AJ170" s="217">
        <v>2130</v>
      </c>
      <c r="AK170" s="62">
        <v>2130</v>
      </c>
      <c r="AL170" s="62">
        <v>1907</v>
      </c>
      <c r="AM170" s="177">
        <v>203</v>
      </c>
      <c r="AN170" s="62">
        <v>223</v>
      </c>
      <c r="AO170" s="10">
        <v>9.530516431924882E-2</v>
      </c>
      <c r="AP170" s="66">
        <v>0.11693759832197169</v>
      </c>
      <c r="AQ170" s="61">
        <v>29.162500000000001</v>
      </c>
      <c r="AR170" s="178">
        <v>26.625</v>
      </c>
      <c r="AS170" s="62">
        <v>1235</v>
      </c>
      <c r="AT170" s="62">
        <v>970</v>
      </c>
      <c r="AU170" s="62">
        <v>60</v>
      </c>
      <c r="AV170" s="62">
        <v>1030</v>
      </c>
      <c r="AW170" s="66">
        <v>0.83400809716599189</v>
      </c>
      <c r="AX170" s="61">
        <v>0.9916862035267443</v>
      </c>
      <c r="AY170" s="62">
        <v>55</v>
      </c>
      <c r="AZ170" s="10">
        <v>4.4534412955465584E-2</v>
      </c>
      <c r="BA170" s="61">
        <v>0.45443278525985287</v>
      </c>
      <c r="BB170" s="62">
        <v>95</v>
      </c>
      <c r="BC170" s="62">
        <v>20</v>
      </c>
      <c r="BD170" s="62">
        <v>115</v>
      </c>
      <c r="BE170" s="10">
        <v>9.3117408906882596E-2</v>
      </c>
      <c r="BF170" s="61">
        <v>1.8123279273429855</v>
      </c>
      <c r="BG170" s="62">
        <v>35</v>
      </c>
      <c r="BH170" s="9" t="s">
        <v>38</v>
      </c>
      <c r="BI170" s="9" t="s">
        <v>38</v>
      </c>
      <c r="BJ170" s="9" t="s">
        <v>38</v>
      </c>
      <c r="BK170" s="9" t="s">
        <v>622</v>
      </c>
    </row>
    <row r="171" spans="1:63" ht="12.75" customHeight="1">
      <c r="A171" s="9"/>
      <c r="B171" s="9" t="s">
        <v>558</v>
      </c>
      <c r="C171" s="61">
        <v>5370214</v>
      </c>
      <c r="D171" s="175" t="s">
        <v>195</v>
      </c>
      <c r="E171" s="61"/>
      <c r="F171" s="61"/>
      <c r="G171" s="62"/>
      <c r="H171" s="62"/>
      <c r="I171" s="62"/>
      <c r="J171" s="64">
        <v>1.08</v>
      </c>
      <c r="K171" s="62">
        <v>108</v>
      </c>
      <c r="L171" s="64">
        <v>1.08</v>
      </c>
      <c r="M171" s="62">
        <v>108</v>
      </c>
      <c r="N171" s="9">
        <v>2614</v>
      </c>
      <c r="O171" s="9">
        <v>1</v>
      </c>
      <c r="P171" s="181">
        <v>2621</v>
      </c>
      <c r="Q171" s="62">
        <v>2621</v>
      </c>
      <c r="R171" s="62">
        <v>2561</v>
      </c>
      <c r="S171" s="62">
        <v>2536</v>
      </c>
      <c r="T171" s="62">
        <v>-7</v>
      </c>
      <c r="U171" s="10">
        <v>-2.6707363601678751E-3</v>
      </c>
      <c r="V171" s="178">
        <v>2431.4</v>
      </c>
      <c r="W171" s="62">
        <v>85</v>
      </c>
      <c r="X171" s="66">
        <v>3.3517350157728706E-2</v>
      </c>
      <c r="Y171" s="176">
        <v>2438.1</v>
      </c>
      <c r="Z171" s="62">
        <v>1202</v>
      </c>
      <c r="AA171" s="62">
        <v>1201</v>
      </c>
      <c r="AB171" s="62">
        <v>1201</v>
      </c>
      <c r="AC171" s="62">
        <v>1168</v>
      </c>
      <c r="AD171" s="62">
        <v>1</v>
      </c>
      <c r="AE171" s="62">
        <v>33</v>
      </c>
      <c r="AF171" s="10">
        <v>8.3263946711074107E-4</v>
      </c>
      <c r="AG171" s="66">
        <v>2.8253424657534245E-2</v>
      </c>
      <c r="AH171" s="181">
        <v>1174</v>
      </c>
      <c r="AI171" s="217">
        <v>1</v>
      </c>
      <c r="AJ171" s="217">
        <v>1191</v>
      </c>
      <c r="AK171" s="62">
        <v>1191</v>
      </c>
      <c r="AL171" s="62">
        <v>1135</v>
      </c>
      <c r="AM171" s="177">
        <v>-17</v>
      </c>
      <c r="AN171" s="62">
        <v>56</v>
      </c>
      <c r="AO171" s="10">
        <v>-1.4273719563392108E-2</v>
      </c>
      <c r="AP171" s="66">
        <v>4.933920704845815E-2</v>
      </c>
      <c r="AQ171" s="61">
        <v>10.87037037037037</v>
      </c>
      <c r="AR171" s="178">
        <v>11.027777777777779</v>
      </c>
      <c r="AS171" s="62">
        <v>720</v>
      </c>
      <c r="AT171" s="62">
        <v>530</v>
      </c>
      <c r="AU171" s="62">
        <v>65</v>
      </c>
      <c r="AV171" s="62">
        <v>595</v>
      </c>
      <c r="AW171" s="66">
        <v>0.82638888888888884</v>
      </c>
      <c r="AX171" s="61">
        <v>0.98262650284053377</v>
      </c>
      <c r="AY171" s="62">
        <v>65</v>
      </c>
      <c r="AZ171" s="10">
        <v>9.0277777777777776E-2</v>
      </c>
      <c r="BA171" s="61">
        <v>0.92120181405895685</v>
      </c>
      <c r="BB171" s="62">
        <v>35</v>
      </c>
      <c r="BC171" s="62">
        <v>15</v>
      </c>
      <c r="BD171" s="62">
        <v>50</v>
      </c>
      <c r="BE171" s="10">
        <v>6.9444444444444448E-2</v>
      </c>
      <c r="BF171" s="61">
        <v>1.3515851390510791</v>
      </c>
      <c r="BG171" s="62">
        <v>20</v>
      </c>
      <c r="BH171" s="62" t="s">
        <v>38</v>
      </c>
      <c r="BI171" s="9" t="s">
        <v>38</v>
      </c>
      <c r="BJ171" s="9" t="s">
        <v>38</v>
      </c>
      <c r="BK171" s="9"/>
    </row>
    <row r="172" spans="1:63" ht="12.75" customHeight="1">
      <c r="A172" s="9"/>
      <c r="B172" s="9" t="s">
        <v>559</v>
      </c>
      <c r="C172" s="61">
        <v>5370215</v>
      </c>
      <c r="D172" s="175" t="s">
        <v>196</v>
      </c>
      <c r="E172" s="61"/>
      <c r="F172" s="61"/>
      <c r="G172" s="62"/>
      <c r="H172" s="62"/>
      <c r="I172" s="62"/>
      <c r="J172" s="64">
        <v>0.74</v>
      </c>
      <c r="K172" s="62">
        <v>74</v>
      </c>
      <c r="L172" s="64">
        <v>0.73</v>
      </c>
      <c r="M172" s="62">
        <v>73</v>
      </c>
      <c r="N172" s="9">
        <v>2754</v>
      </c>
      <c r="O172" s="9">
        <v>1</v>
      </c>
      <c r="P172" s="181">
        <v>2727</v>
      </c>
      <c r="Q172" s="62">
        <v>2727</v>
      </c>
      <c r="R172" s="62">
        <v>2748</v>
      </c>
      <c r="S172" s="62">
        <v>2646</v>
      </c>
      <c r="T172" s="62">
        <v>27</v>
      </c>
      <c r="U172" s="10">
        <v>9.9009900990099011E-3</v>
      </c>
      <c r="V172" s="178">
        <v>3745.4</v>
      </c>
      <c r="W172" s="62">
        <v>81</v>
      </c>
      <c r="X172" s="66">
        <v>3.0612244897959183E-2</v>
      </c>
      <c r="Y172" s="176">
        <v>3751.5</v>
      </c>
      <c r="Z172" s="62">
        <v>1339</v>
      </c>
      <c r="AA172" s="62">
        <v>1333</v>
      </c>
      <c r="AB172" s="62">
        <v>1333</v>
      </c>
      <c r="AC172" s="62">
        <v>1329</v>
      </c>
      <c r="AD172" s="62">
        <v>6</v>
      </c>
      <c r="AE172" s="62">
        <v>4</v>
      </c>
      <c r="AF172" s="10">
        <v>4.5011252813203298E-3</v>
      </c>
      <c r="AG172" s="66">
        <v>3.0097817908201654E-3</v>
      </c>
      <c r="AH172" s="181">
        <v>1301</v>
      </c>
      <c r="AI172" s="217">
        <v>1</v>
      </c>
      <c r="AJ172" s="217">
        <v>1287</v>
      </c>
      <c r="AK172" s="62">
        <v>1287</v>
      </c>
      <c r="AL172" s="62">
        <v>1239</v>
      </c>
      <c r="AM172" s="177">
        <v>14</v>
      </c>
      <c r="AN172" s="62">
        <v>48</v>
      </c>
      <c r="AO172" s="10">
        <v>1.0878010878010878E-2</v>
      </c>
      <c r="AP172" s="66">
        <v>3.8740920096852302E-2</v>
      </c>
      <c r="AQ172" s="61">
        <v>17.581081081081081</v>
      </c>
      <c r="AR172" s="178">
        <v>17.63013698630137</v>
      </c>
      <c r="AS172" s="62">
        <v>900</v>
      </c>
      <c r="AT172" s="62">
        <v>750</v>
      </c>
      <c r="AU172" s="62">
        <v>40</v>
      </c>
      <c r="AV172" s="62">
        <v>790</v>
      </c>
      <c r="AW172" s="66">
        <v>0.87777777777777777</v>
      </c>
      <c r="AX172" s="61">
        <v>1.0437310080591888</v>
      </c>
      <c r="AY172" s="62">
        <v>40</v>
      </c>
      <c r="AZ172" s="10">
        <v>4.4444444444444446E-2</v>
      </c>
      <c r="BA172" s="61">
        <v>0.45351473922902497</v>
      </c>
      <c r="BB172" s="62">
        <v>45</v>
      </c>
      <c r="BC172" s="62">
        <v>10</v>
      </c>
      <c r="BD172" s="62">
        <v>55</v>
      </c>
      <c r="BE172" s="10">
        <v>6.1111111111111109E-2</v>
      </c>
      <c r="BF172" s="61">
        <v>1.1893949223649496</v>
      </c>
      <c r="BG172" s="62">
        <v>20</v>
      </c>
      <c r="BH172" s="62" t="s">
        <v>38</v>
      </c>
      <c r="BI172" s="9" t="s">
        <v>38</v>
      </c>
      <c r="BJ172" s="9" t="s">
        <v>38</v>
      </c>
      <c r="BK172" s="9"/>
    </row>
    <row r="173" spans="1:63" ht="12.75" customHeight="1">
      <c r="A173" s="9"/>
      <c r="B173" s="9" t="s">
        <v>560</v>
      </c>
      <c r="C173" s="61">
        <v>5370216</v>
      </c>
      <c r="D173" s="175" t="s">
        <v>197</v>
      </c>
      <c r="E173" s="61"/>
      <c r="F173" s="61"/>
      <c r="G173" s="62"/>
      <c r="H173" s="62"/>
      <c r="I173" s="62"/>
      <c r="J173" s="64">
        <v>2.19</v>
      </c>
      <c r="K173" s="62">
        <v>219</v>
      </c>
      <c r="L173" s="64">
        <v>2.1800000000000002</v>
      </c>
      <c r="M173" s="62">
        <v>218.00000000000003</v>
      </c>
      <c r="N173" s="9">
        <v>4281</v>
      </c>
      <c r="O173" s="9">
        <v>1</v>
      </c>
      <c r="P173" s="181">
        <v>4097</v>
      </c>
      <c r="Q173" s="62">
        <v>4097</v>
      </c>
      <c r="R173" s="62">
        <v>4065</v>
      </c>
      <c r="S173" s="62">
        <v>4090</v>
      </c>
      <c r="T173" s="62">
        <v>184</v>
      </c>
      <c r="U173" s="10">
        <v>4.491091042226019E-2</v>
      </c>
      <c r="V173" s="178">
        <v>1957.2</v>
      </c>
      <c r="W173" s="62">
        <v>7</v>
      </c>
      <c r="X173" s="66">
        <v>1.7114914425427872E-3</v>
      </c>
      <c r="Y173" s="176">
        <v>1882.6</v>
      </c>
      <c r="Z173" s="62">
        <v>1523</v>
      </c>
      <c r="AA173" s="62">
        <v>1504</v>
      </c>
      <c r="AB173" s="62">
        <v>1504</v>
      </c>
      <c r="AC173" s="62">
        <v>1506</v>
      </c>
      <c r="AD173" s="62">
        <v>19</v>
      </c>
      <c r="AE173" s="62">
        <v>-2</v>
      </c>
      <c r="AF173" s="10">
        <v>1.2632978723404254E-2</v>
      </c>
      <c r="AG173" s="66">
        <v>-1.3280212483399733E-3</v>
      </c>
      <c r="AH173" s="181">
        <v>1497</v>
      </c>
      <c r="AI173" s="217">
        <v>1</v>
      </c>
      <c r="AJ173" s="217">
        <v>1463</v>
      </c>
      <c r="AK173" s="62">
        <v>1463</v>
      </c>
      <c r="AL173" s="62">
        <v>1465</v>
      </c>
      <c r="AM173" s="177">
        <v>34</v>
      </c>
      <c r="AN173" s="62">
        <v>-2</v>
      </c>
      <c r="AO173" s="10">
        <v>2.3239917976760081E-2</v>
      </c>
      <c r="AP173" s="66">
        <v>-1.3651877133105802E-3</v>
      </c>
      <c r="AQ173" s="61">
        <v>6.8356164383561646</v>
      </c>
      <c r="AR173" s="178">
        <v>6.7110091743119256</v>
      </c>
      <c r="AS173" s="62">
        <v>1145</v>
      </c>
      <c r="AT173" s="62">
        <v>965</v>
      </c>
      <c r="AU173" s="62">
        <v>65</v>
      </c>
      <c r="AV173" s="62">
        <v>1030</v>
      </c>
      <c r="AW173" s="66">
        <v>0.89956331877729256</v>
      </c>
      <c r="AX173" s="61">
        <v>1.0696353374284098</v>
      </c>
      <c r="AY173" s="62">
        <v>65</v>
      </c>
      <c r="AZ173" s="10">
        <v>5.6768558951965066E-2</v>
      </c>
      <c r="BA173" s="61">
        <v>0.5792710097139292</v>
      </c>
      <c r="BB173" s="62">
        <v>20</v>
      </c>
      <c r="BC173" s="62">
        <v>10</v>
      </c>
      <c r="BD173" s="62">
        <v>30</v>
      </c>
      <c r="BE173" s="10">
        <v>2.6200873362445413E-2</v>
      </c>
      <c r="BF173" s="61">
        <v>0.50994303936250318</v>
      </c>
      <c r="BG173" s="62">
        <v>25</v>
      </c>
      <c r="BH173" s="62" t="s">
        <v>38</v>
      </c>
      <c r="BI173" s="9" t="s">
        <v>38</v>
      </c>
      <c r="BJ173" s="9" t="s">
        <v>38</v>
      </c>
      <c r="BK173" s="9"/>
    </row>
    <row r="174" spans="1:63" ht="12.75" customHeight="1">
      <c r="A174" s="9" t="s">
        <v>317</v>
      </c>
      <c r="B174" s="9" t="s">
        <v>561</v>
      </c>
      <c r="C174" s="61">
        <v>5370217.0099999998</v>
      </c>
      <c r="D174" s="175" t="s">
        <v>198</v>
      </c>
      <c r="E174" s="61"/>
      <c r="F174" s="61"/>
      <c r="G174" s="62"/>
      <c r="H174" s="62"/>
      <c r="I174" s="62"/>
      <c r="J174" s="64">
        <v>2.19</v>
      </c>
      <c r="K174" s="62">
        <v>219</v>
      </c>
      <c r="L174" s="64">
        <v>2.19</v>
      </c>
      <c r="M174" s="62">
        <v>219</v>
      </c>
      <c r="N174" s="9">
        <v>5169</v>
      </c>
      <c r="O174" s="9">
        <v>1</v>
      </c>
      <c r="P174" s="181">
        <v>5159</v>
      </c>
      <c r="Q174" s="62">
        <v>5159</v>
      </c>
      <c r="R174" s="62">
        <v>5199</v>
      </c>
      <c r="S174" s="62">
        <v>5053</v>
      </c>
      <c r="T174" s="62">
        <v>10</v>
      </c>
      <c r="U174" s="10">
        <v>1.9383601473153711E-3</v>
      </c>
      <c r="V174" s="178">
        <v>2356.9</v>
      </c>
      <c r="W174" s="62">
        <v>106</v>
      </c>
      <c r="X174" s="66">
        <v>2.0977637047298634E-2</v>
      </c>
      <c r="Y174" s="176">
        <v>2352.4</v>
      </c>
      <c r="Z174" s="62">
        <v>2545</v>
      </c>
      <c r="AA174" s="62">
        <v>2452</v>
      </c>
      <c r="AB174" s="62">
        <v>2452</v>
      </c>
      <c r="AC174" s="62">
        <v>2545</v>
      </c>
      <c r="AD174" s="62">
        <v>93</v>
      </c>
      <c r="AE174" s="62">
        <v>-93</v>
      </c>
      <c r="AF174" s="10">
        <v>3.792822185970636E-2</v>
      </c>
      <c r="AG174" s="66">
        <v>-3.6542239685658152E-2</v>
      </c>
      <c r="AH174" s="181">
        <v>2493</v>
      </c>
      <c r="AI174" s="217">
        <v>1</v>
      </c>
      <c r="AJ174" s="217">
        <v>2428</v>
      </c>
      <c r="AK174" s="62">
        <v>2428</v>
      </c>
      <c r="AL174" s="62">
        <v>2470</v>
      </c>
      <c r="AM174" s="177">
        <v>65</v>
      </c>
      <c r="AN174" s="62">
        <v>-42</v>
      </c>
      <c r="AO174" s="10">
        <v>2.6771004942339374E-2</v>
      </c>
      <c r="AP174" s="66">
        <v>-1.7004048582995951E-2</v>
      </c>
      <c r="AQ174" s="61">
        <v>11.383561643835616</v>
      </c>
      <c r="AR174" s="178">
        <v>11.08675799086758</v>
      </c>
      <c r="AS174" s="62">
        <v>1535</v>
      </c>
      <c r="AT174" s="62">
        <v>1200</v>
      </c>
      <c r="AU174" s="62">
        <v>120</v>
      </c>
      <c r="AV174" s="62">
        <v>1320</v>
      </c>
      <c r="AW174" s="66">
        <v>0.85993485342019549</v>
      </c>
      <c r="AX174" s="61">
        <v>1.0225146889657497</v>
      </c>
      <c r="AY174" s="62">
        <v>70</v>
      </c>
      <c r="AZ174" s="10">
        <v>4.5602605863192182E-2</v>
      </c>
      <c r="BA174" s="61">
        <v>0.46533271288971612</v>
      </c>
      <c r="BB174" s="62">
        <v>65</v>
      </c>
      <c r="BC174" s="62">
        <v>35</v>
      </c>
      <c r="BD174" s="62">
        <v>100</v>
      </c>
      <c r="BE174" s="10">
        <v>6.5146579804560262E-2</v>
      </c>
      <c r="BF174" s="61">
        <v>1.2679365473834228</v>
      </c>
      <c r="BG174" s="62">
        <v>45</v>
      </c>
      <c r="BH174" s="62" t="s">
        <v>38</v>
      </c>
      <c r="BI174" s="9" t="s">
        <v>38</v>
      </c>
      <c r="BJ174" s="9" t="s">
        <v>38</v>
      </c>
      <c r="BK174" s="9"/>
    </row>
    <row r="175" spans="1:63" ht="12.75" customHeight="1">
      <c r="A175" s="9"/>
      <c r="B175" s="9" t="s">
        <v>562</v>
      </c>
      <c r="C175" s="61">
        <v>5370217.0199999996</v>
      </c>
      <c r="D175" s="175" t="s">
        <v>199</v>
      </c>
      <c r="E175" s="61"/>
      <c r="F175" s="61"/>
      <c r="G175" s="62"/>
      <c r="H175" s="62"/>
      <c r="I175" s="62"/>
      <c r="J175" s="64">
        <v>2.1800000000000002</v>
      </c>
      <c r="K175" s="62">
        <v>218.00000000000003</v>
      </c>
      <c r="L175" s="64">
        <v>2.1800000000000002</v>
      </c>
      <c r="M175" s="62">
        <v>218.00000000000003</v>
      </c>
      <c r="N175" s="9">
        <v>3635</v>
      </c>
      <c r="O175" s="9">
        <v>1</v>
      </c>
      <c r="P175" s="181">
        <v>3615</v>
      </c>
      <c r="Q175" s="62">
        <v>3615</v>
      </c>
      <c r="R175" s="62">
        <v>3568</v>
      </c>
      <c r="S175" s="62">
        <v>3693</v>
      </c>
      <c r="T175" s="62">
        <v>20</v>
      </c>
      <c r="U175" s="10">
        <v>5.5325034578146614E-3</v>
      </c>
      <c r="V175" s="178">
        <v>1664.3</v>
      </c>
      <c r="W175" s="62">
        <v>-78</v>
      </c>
      <c r="X175" s="66">
        <v>-2.1121039805036556E-2</v>
      </c>
      <c r="Y175" s="176">
        <v>1655</v>
      </c>
      <c r="Z175" s="62">
        <v>1388</v>
      </c>
      <c r="AA175" s="62">
        <v>1394</v>
      </c>
      <c r="AB175" s="62">
        <v>1394</v>
      </c>
      <c r="AC175" s="62">
        <v>1394</v>
      </c>
      <c r="AD175" s="62">
        <v>-6</v>
      </c>
      <c r="AE175" s="62">
        <v>0</v>
      </c>
      <c r="AF175" s="10">
        <v>-4.30416068866571E-3</v>
      </c>
      <c r="AG175" s="66">
        <v>0</v>
      </c>
      <c r="AH175" s="181">
        <v>1378</v>
      </c>
      <c r="AI175" s="217">
        <v>1</v>
      </c>
      <c r="AJ175" s="217">
        <v>1384</v>
      </c>
      <c r="AK175" s="62">
        <v>1384</v>
      </c>
      <c r="AL175" s="62">
        <v>1375</v>
      </c>
      <c r="AM175" s="177">
        <v>-6</v>
      </c>
      <c r="AN175" s="62">
        <v>9</v>
      </c>
      <c r="AO175" s="10">
        <v>-4.335260115606936E-3</v>
      </c>
      <c r="AP175" s="66">
        <v>6.5454545454545453E-3</v>
      </c>
      <c r="AQ175" s="61">
        <v>6.3211009174311918</v>
      </c>
      <c r="AR175" s="178">
        <v>6.3486238532110084</v>
      </c>
      <c r="AS175" s="62">
        <v>1010</v>
      </c>
      <c r="AT175" s="62">
        <v>840</v>
      </c>
      <c r="AU175" s="62">
        <v>60</v>
      </c>
      <c r="AV175" s="62">
        <v>900</v>
      </c>
      <c r="AW175" s="66">
        <v>0.8910891089108911</v>
      </c>
      <c r="AX175" s="61">
        <v>1.0595589880034377</v>
      </c>
      <c r="AY175" s="62">
        <v>25</v>
      </c>
      <c r="AZ175" s="10">
        <v>2.4752475247524754E-2</v>
      </c>
      <c r="BA175" s="61">
        <v>0.25257627803596688</v>
      </c>
      <c r="BB175" s="62">
        <v>35</v>
      </c>
      <c r="BC175" s="62">
        <v>0</v>
      </c>
      <c r="BD175" s="62">
        <v>35</v>
      </c>
      <c r="BE175" s="10">
        <v>3.4653465346534656E-2</v>
      </c>
      <c r="BF175" s="61">
        <v>0.67445436641756817</v>
      </c>
      <c r="BG175" s="62">
        <v>35</v>
      </c>
      <c r="BH175" s="62" t="s">
        <v>38</v>
      </c>
      <c r="BI175" s="9" t="s">
        <v>38</v>
      </c>
      <c r="BJ175" s="9" t="s">
        <v>38</v>
      </c>
      <c r="BK175" s="9"/>
    </row>
    <row r="176" spans="1:63" ht="12.75" customHeight="1">
      <c r="A176" s="9"/>
      <c r="B176" s="9" t="s">
        <v>563</v>
      </c>
      <c r="C176" s="61">
        <v>5370218</v>
      </c>
      <c r="D176" s="175" t="s">
        <v>200</v>
      </c>
      <c r="E176" s="61"/>
      <c r="F176" s="61"/>
      <c r="G176" s="62"/>
      <c r="H176" s="62"/>
      <c r="I176" s="62"/>
      <c r="J176" s="64">
        <v>4.37</v>
      </c>
      <c r="K176" s="62">
        <v>437</v>
      </c>
      <c r="L176" s="64">
        <v>4.37</v>
      </c>
      <c r="M176" s="62">
        <v>437</v>
      </c>
      <c r="N176" s="9">
        <v>6961</v>
      </c>
      <c r="O176" s="9">
        <v>1</v>
      </c>
      <c r="P176" s="181">
        <v>6991</v>
      </c>
      <c r="Q176" s="62">
        <v>6991</v>
      </c>
      <c r="R176" s="62">
        <v>6863</v>
      </c>
      <c r="S176" s="62">
        <v>6753</v>
      </c>
      <c r="T176" s="62">
        <v>-30</v>
      </c>
      <c r="U176" s="10">
        <v>-4.2912315834644542E-3</v>
      </c>
      <c r="V176" s="178">
        <v>1591.6</v>
      </c>
      <c r="W176" s="62">
        <v>238</v>
      </c>
      <c r="X176" s="66">
        <v>3.5243595439064121E-2</v>
      </c>
      <c r="Y176" s="176">
        <v>1598.4</v>
      </c>
      <c r="Z176" s="62">
        <v>2705</v>
      </c>
      <c r="AA176" s="62">
        <v>2704</v>
      </c>
      <c r="AB176" s="62">
        <v>2704</v>
      </c>
      <c r="AC176" s="62">
        <v>2486</v>
      </c>
      <c r="AD176" s="62">
        <v>1</v>
      </c>
      <c r="AE176" s="62">
        <v>218</v>
      </c>
      <c r="AF176" s="10">
        <v>3.6982248520710058E-4</v>
      </c>
      <c r="AG176" s="66">
        <v>8.7691069991954945E-2</v>
      </c>
      <c r="AH176" s="181">
        <v>2668</v>
      </c>
      <c r="AI176" s="217">
        <v>1</v>
      </c>
      <c r="AJ176" s="217">
        <v>2689</v>
      </c>
      <c r="AK176" s="62">
        <v>2689</v>
      </c>
      <c r="AL176" s="62">
        <v>2437</v>
      </c>
      <c r="AM176" s="177">
        <v>-21</v>
      </c>
      <c r="AN176" s="62">
        <v>252</v>
      </c>
      <c r="AO176" s="10">
        <v>-7.8095946448493861E-3</v>
      </c>
      <c r="AP176" s="66">
        <v>0.10340582683627411</v>
      </c>
      <c r="AQ176" s="61">
        <v>6.1052631578947372</v>
      </c>
      <c r="AR176" s="178">
        <v>6.1533180778032035</v>
      </c>
      <c r="AS176" s="62">
        <v>2180</v>
      </c>
      <c r="AT176" s="62">
        <v>1665</v>
      </c>
      <c r="AU176" s="62">
        <v>175</v>
      </c>
      <c r="AV176" s="62">
        <v>1840</v>
      </c>
      <c r="AW176" s="66">
        <v>0.84403669724770647</v>
      </c>
      <c r="AX176" s="61">
        <v>1.0036108171791991</v>
      </c>
      <c r="AY176" s="62">
        <v>120</v>
      </c>
      <c r="AZ176" s="10">
        <v>5.5045871559633031E-2</v>
      </c>
      <c r="BA176" s="61">
        <v>0.56169256693503089</v>
      </c>
      <c r="BB176" s="62">
        <v>100</v>
      </c>
      <c r="BC176" s="62">
        <v>30</v>
      </c>
      <c r="BD176" s="62">
        <v>130</v>
      </c>
      <c r="BE176" s="10">
        <v>5.9633027522935783E-2</v>
      </c>
      <c r="BF176" s="61">
        <v>1.1606272386713854</v>
      </c>
      <c r="BG176" s="62">
        <v>90</v>
      </c>
      <c r="BH176" s="62" t="s">
        <v>38</v>
      </c>
      <c r="BI176" s="9" t="s">
        <v>38</v>
      </c>
      <c r="BJ176" s="9" t="s">
        <v>38</v>
      </c>
      <c r="BK176" s="9"/>
    </row>
    <row r="177" spans="1:63" ht="12.75" customHeight="1">
      <c r="A177" s="9"/>
      <c r="B177" s="9" t="s">
        <v>564</v>
      </c>
      <c r="C177" s="61">
        <v>5370219</v>
      </c>
      <c r="D177" s="175" t="s">
        <v>201</v>
      </c>
      <c r="E177" s="61"/>
      <c r="F177" s="61"/>
      <c r="G177" s="62"/>
      <c r="H177" s="62"/>
      <c r="I177" s="62"/>
      <c r="J177" s="64">
        <v>2.38</v>
      </c>
      <c r="K177" s="62">
        <v>238</v>
      </c>
      <c r="L177" s="64">
        <v>2.37</v>
      </c>
      <c r="M177" s="62">
        <v>237</v>
      </c>
      <c r="N177" s="9">
        <v>4658</v>
      </c>
      <c r="O177" s="9">
        <v>1</v>
      </c>
      <c r="P177" s="181">
        <v>4615</v>
      </c>
      <c r="Q177" s="62">
        <v>4615</v>
      </c>
      <c r="R177" s="62">
        <v>4549</v>
      </c>
      <c r="S177" s="62">
        <v>4531</v>
      </c>
      <c r="T177" s="62">
        <v>43</v>
      </c>
      <c r="U177" s="10">
        <v>9.3174431202600223E-3</v>
      </c>
      <c r="V177" s="178">
        <v>1953.4</v>
      </c>
      <c r="W177" s="62">
        <v>84</v>
      </c>
      <c r="X177" s="66">
        <v>1.8538953873317148E-2</v>
      </c>
      <c r="Y177" s="176">
        <v>1946</v>
      </c>
      <c r="Z177" s="62">
        <v>1625</v>
      </c>
      <c r="AA177" s="62">
        <v>1624</v>
      </c>
      <c r="AB177" s="62">
        <v>1624</v>
      </c>
      <c r="AC177" s="62">
        <v>1628</v>
      </c>
      <c r="AD177" s="62">
        <v>1</v>
      </c>
      <c r="AE177" s="62">
        <v>-4</v>
      </c>
      <c r="AF177" s="10">
        <v>6.1576354679802956E-4</v>
      </c>
      <c r="AG177" s="66">
        <v>-2.4570024570024569E-3</v>
      </c>
      <c r="AH177" s="181">
        <v>1585</v>
      </c>
      <c r="AI177" s="217">
        <v>1</v>
      </c>
      <c r="AJ177" s="217">
        <v>1594</v>
      </c>
      <c r="AK177" s="62">
        <v>1594</v>
      </c>
      <c r="AL177" s="62">
        <v>1583</v>
      </c>
      <c r="AM177" s="177">
        <v>-9</v>
      </c>
      <c r="AN177" s="62">
        <v>11</v>
      </c>
      <c r="AO177" s="10">
        <v>-5.6461731493099125E-3</v>
      </c>
      <c r="AP177" s="66">
        <v>6.9488313329121917E-3</v>
      </c>
      <c r="AQ177" s="61">
        <v>6.6596638655462188</v>
      </c>
      <c r="AR177" s="178">
        <v>6.7257383966244726</v>
      </c>
      <c r="AS177" s="62">
        <v>1230</v>
      </c>
      <c r="AT177" s="62">
        <v>985</v>
      </c>
      <c r="AU177" s="62">
        <v>120</v>
      </c>
      <c r="AV177" s="62">
        <v>1105</v>
      </c>
      <c r="AW177" s="66">
        <v>0.89837398373983735</v>
      </c>
      <c r="AX177" s="61">
        <v>1.0682211459451099</v>
      </c>
      <c r="AY177" s="62">
        <v>35</v>
      </c>
      <c r="AZ177" s="10">
        <v>2.8455284552845527E-2</v>
      </c>
      <c r="BA177" s="61">
        <v>0.29036004645760743</v>
      </c>
      <c r="BB177" s="62">
        <v>55</v>
      </c>
      <c r="BC177" s="62">
        <v>0</v>
      </c>
      <c r="BD177" s="62">
        <v>55</v>
      </c>
      <c r="BE177" s="10">
        <v>4.4715447154471545E-2</v>
      </c>
      <c r="BF177" s="61">
        <v>0.87028896758410945</v>
      </c>
      <c r="BG177" s="62">
        <v>35</v>
      </c>
      <c r="BH177" s="62" t="s">
        <v>38</v>
      </c>
      <c r="BI177" s="9" t="s">
        <v>38</v>
      </c>
      <c r="BJ177" s="9" t="s">
        <v>38</v>
      </c>
      <c r="BK177" s="9"/>
    </row>
    <row r="178" spans="1:63" ht="12.75" customHeight="1">
      <c r="A178" s="9" t="s">
        <v>318</v>
      </c>
      <c r="B178" s="9" t="s">
        <v>565</v>
      </c>
      <c r="C178" s="61">
        <v>5370220</v>
      </c>
      <c r="D178" s="175" t="s">
        <v>202</v>
      </c>
      <c r="E178" s="61"/>
      <c r="F178" s="61"/>
      <c r="G178" s="62"/>
      <c r="H178" s="62"/>
      <c r="I178" s="62"/>
      <c r="J178" s="64">
        <v>1.8</v>
      </c>
      <c r="K178" s="62">
        <v>180</v>
      </c>
      <c r="L178" s="64">
        <v>1.8</v>
      </c>
      <c r="M178" s="62">
        <v>180</v>
      </c>
      <c r="N178" s="9">
        <v>6140</v>
      </c>
      <c r="O178" s="9">
        <v>1</v>
      </c>
      <c r="P178" s="181">
        <v>6176</v>
      </c>
      <c r="Q178" s="62">
        <v>6176</v>
      </c>
      <c r="R178" s="62">
        <v>6113</v>
      </c>
      <c r="S178" s="62">
        <v>6119</v>
      </c>
      <c r="T178" s="62">
        <v>-36</v>
      </c>
      <c r="U178" s="10">
        <v>-5.8290155440414507E-3</v>
      </c>
      <c r="V178" s="178">
        <v>3402.2</v>
      </c>
      <c r="W178" s="62">
        <v>57</v>
      </c>
      <c r="X178" s="66">
        <v>9.3152475894754047E-3</v>
      </c>
      <c r="Y178" s="176">
        <v>3422.6</v>
      </c>
      <c r="Z178" s="62">
        <v>2609</v>
      </c>
      <c r="AA178" s="62">
        <v>2637</v>
      </c>
      <c r="AB178" s="62">
        <v>2637</v>
      </c>
      <c r="AC178" s="62">
        <v>2822</v>
      </c>
      <c r="AD178" s="62">
        <v>-28</v>
      </c>
      <c r="AE178" s="62">
        <v>-185</v>
      </c>
      <c r="AF178" s="10">
        <v>-1.0618126659082291E-2</v>
      </c>
      <c r="AG178" s="66">
        <v>-6.5556343019135363E-2</v>
      </c>
      <c r="AH178" s="181">
        <v>2540</v>
      </c>
      <c r="AI178" s="217">
        <v>1</v>
      </c>
      <c r="AJ178" s="217">
        <v>2559</v>
      </c>
      <c r="AK178" s="62">
        <v>2559</v>
      </c>
      <c r="AL178" s="62">
        <v>2657</v>
      </c>
      <c r="AM178" s="177">
        <v>-19</v>
      </c>
      <c r="AN178" s="62">
        <v>-98</v>
      </c>
      <c r="AO178" s="10">
        <v>-7.4247753028526767E-3</v>
      </c>
      <c r="AP178" s="66">
        <v>-3.6883703424915315E-2</v>
      </c>
      <c r="AQ178" s="61">
        <v>14.111111111111111</v>
      </c>
      <c r="AR178" s="178">
        <v>14.216666666666667</v>
      </c>
      <c r="AS178" s="62">
        <v>1575</v>
      </c>
      <c r="AT178" s="62">
        <v>1220</v>
      </c>
      <c r="AU178" s="62">
        <v>110</v>
      </c>
      <c r="AV178" s="62">
        <v>1330</v>
      </c>
      <c r="AW178" s="66">
        <v>0.84444444444444444</v>
      </c>
      <c r="AX178" s="61">
        <v>1.0040956533227638</v>
      </c>
      <c r="AY178" s="62">
        <v>80</v>
      </c>
      <c r="AZ178" s="10">
        <v>5.0793650793650794E-2</v>
      </c>
      <c r="BA178" s="61">
        <v>0.51830255911888568</v>
      </c>
      <c r="BB178" s="62">
        <v>80</v>
      </c>
      <c r="BC178" s="62">
        <v>45</v>
      </c>
      <c r="BD178" s="62">
        <v>125</v>
      </c>
      <c r="BE178" s="10">
        <v>7.9365079365079361E-2</v>
      </c>
      <c r="BF178" s="61">
        <v>1.5446687303440902</v>
      </c>
      <c r="BG178" s="62">
        <v>40</v>
      </c>
      <c r="BH178" s="62" t="s">
        <v>38</v>
      </c>
      <c r="BI178" s="9" t="s">
        <v>38</v>
      </c>
      <c r="BJ178" s="9" t="s">
        <v>38</v>
      </c>
      <c r="BK178" s="9" t="s">
        <v>622</v>
      </c>
    </row>
    <row r="179" spans="1:63" ht="12.75" customHeight="1">
      <c r="A179" s="9"/>
      <c r="B179" s="9" t="s">
        <v>566</v>
      </c>
      <c r="C179" s="61">
        <v>5370221</v>
      </c>
      <c r="D179" s="175" t="s">
        <v>203</v>
      </c>
      <c r="E179" s="61"/>
      <c r="F179" s="61"/>
      <c r="G179" s="62"/>
      <c r="H179" s="62"/>
      <c r="I179" s="62"/>
      <c r="J179" s="64">
        <v>1.1399999999999999</v>
      </c>
      <c r="K179" s="62">
        <v>113.99999999999999</v>
      </c>
      <c r="L179" s="64">
        <v>1.1399999999999999</v>
      </c>
      <c r="M179" s="62">
        <v>113.99999999999999</v>
      </c>
      <c r="N179" s="9">
        <v>3154</v>
      </c>
      <c r="O179" s="9">
        <v>1</v>
      </c>
      <c r="P179" s="181">
        <v>3107</v>
      </c>
      <c r="Q179" s="62">
        <v>3107</v>
      </c>
      <c r="R179" s="62">
        <v>3066</v>
      </c>
      <c r="S179" s="62">
        <v>3081</v>
      </c>
      <c r="T179" s="62">
        <v>47</v>
      </c>
      <c r="U179" s="10">
        <v>1.5127132281943997E-2</v>
      </c>
      <c r="V179" s="178">
        <v>2761.6</v>
      </c>
      <c r="W179" s="62">
        <v>26</v>
      </c>
      <c r="X179" s="66">
        <v>8.4388185654008432E-3</v>
      </c>
      <c r="Y179" s="176">
        <v>2720.4</v>
      </c>
      <c r="Z179" s="62">
        <v>1180</v>
      </c>
      <c r="AA179" s="62">
        <v>1175</v>
      </c>
      <c r="AB179" s="62">
        <v>1175</v>
      </c>
      <c r="AC179" s="62">
        <v>1154</v>
      </c>
      <c r="AD179" s="62">
        <v>5</v>
      </c>
      <c r="AE179" s="62">
        <v>21</v>
      </c>
      <c r="AF179" s="10">
        <v>4.2553191489361703E-3</v>
      </c>
      <c r="AG179" s="66">
        <v>1.8197573656845753E-2</v>
      </c>
      <c r="AH179" s="181">
        <v>1160</v>
      </c>
      <c r="AI179" s="217">
        <v>1</v>
      </c>
      <c r="AJ179" s="217">
        <v>1169</v>
      </c>
      <c r="AK179" s="62">
        <v>1169</v>
      </c>
      <c r="AL179" s="62">
        <v>1140</v>
      </c>
      <c r="AM179" s="177">
        <v>-9</v>
      </c>
      <c r="AN179" s="62">
        <v>29</v>
      </c>
      <c r="AO179" s="10">
        <v>-7.6988879384088963E-3</v>
      </c>
      <c r="AP179" s="66">
        <v>2.5438596491228069E-2</v>
      </c>
      <c r="AQ179" s="61">
        <v>10.17543859649123</v>
      </c>
      <c r="AR179" s="178">
        <v>10.254385964912283</v>
      </c>
      <c r="AS179" s="62">
        <v>985</v>
      </c>
      <c r="AT179" s="62">
        <v>805</v>
      </c>
      <c r="AU179" s="62">
        <v>60</v>
      </c>
      <c r="AV179" s="62">
        <v>865</v>
      </c>
      <c r="AW179" s="66">
        <v>0.87817258883248728</v>
      </c>
      <c r="AX179" s="61">
        <v>1.0442004623454071</v>
      </c>
      <c r="AY179" s="62">
        <v>35</v>
      </c>
      <c r="AZ179" s="10">
        <v>3.553299492385787E-2</v>
      </c>
      <c r="BA179" s="61">
        <v>0.36258158085569253</v>
      </c>
      <c r="BB179" s="62">
        <v>35</v>
      </c>
      <c r="BC179" s="62">
        <v>0</v>
      </c>
      <c r="BD179" s="62">
        <v>35</v>
      </c>
      <c r="BE179" s="10">
        <v>3.553299492385787E-2</v>
      </c>
      <c r="BF179" s="61">
        <v>0.69157249754491767</v>
      </c>
      <c r="BG179" s="62">
        <v>50</v>
      </c>
      <c r="BH179" s="62" t="s">
        <v>38</v>
      </c>
      <c r="BI179" s="9" t="s">
        <v>38</v>
      </c>
      <c r="BJ179" s="9" t="s">
        <v>38</v>
      </c>
      <c r="BK179" s="9"/>
    </row>
    <row r="180" spans="1:63" ht="12.75" customHeight="1">
      <c r="A180" s="14" t="s">
        <v>319</v>
      </c>
      <c r="B180" s="14" t="s">
        <v>567</v>
      </c>
      <c r="C180" s="104">
        <v>5370222.0099999998</v>
      </c>
      <c r="D180" s="104"/>
      <c r="E180" s="104">
        <v>5370222</v>
      </c>
      <c r="F180" s="14">
        <v>5.6249485000000002E-2</v>
      </c>
      <c r="G180" s="105">
        <v>8593</v>
      </c>
      <c r="H180" s="105">
        <v>3275</v>
      </c>
      <c r="I180" s="105">
        <v>3191</v>
      </c>
      <c r="J180" s="107">
        <v>1.93</v>
      </c>
      <c r="K180" s="105">
        <v>193</v>
      </c>
      <c r="L180" s="107">
        <v>1.93</v>
      </c>
      <c r="M180" s="105">
        <v>193</v>
      </c>
      <c r="N180" s="14">
        <v>0</v>
      </c>
      <c r="O180" s="14">
        <v>1</v>
      </c>
      <c r="P180" s="218">
        <v>0</v>
      </c>
      <c r="Q180" s="105">
        <v>0</v>
      </c>
      <c r="R180" s="105">
        <v>5</v>
      </c>
      <c r="S180" s="105"/>
      <c r="T180" s="105">
        <v>0</v>
      </c>
      <c r="U180" s="15" t="e">
        <v>#DIV/0!</v>
      </c>
      <c r="V180" s="219">
        <v>0</v>
      </c>
      <c r="W180" s="105"/>
      <c r="X180" s="109"/>
      <c r="Y180" s="232"/>
      <c r="Z180" s="105">
        <v>0</v>
      </c>
      <c r="AA180" s="105">
        <v>0</v>
      </c>
      <c r="AB180" s="105"/>
      <c r="AC180" s="105"/>
      <c r="AD180" s="105">
        <v>0</v>
      </c>
      <c r="AE180" s="105"/>
      <c r="AF180" s="15" t="e">
        <v>#DIV/0!</v>
      </c>
      <c r="AG180" s="109"/>
      <c r="AH180" s="218">
        <v>0</v>
      </c>
      <c r="AI180" s="220">
        <v>1</v>
      </c>
      <c r="AJ180" s="220">
        <v>0</v>
      </c>
      <c r="AK180" s="105"/>
      <c r="AL180" s="105"/>
      <c r="AM180" s="182">
        <v>0</v>
      </c>
      <c r="AN180" s="105">
        <v>0</v>
      </c>
      <c r="AO180" s="15" t="e">
        <v>#DIV/0!</v>
      </c>
      <c r="AP180" s="109"/>
      <c r="AQ180" s="104">
        <v>0</v>
      </c>
      <c r="AR180" s="219"/>
      <c r="AS180" s="105" t="s">
        <v>425</v>
      </c>
      <c r="AT180" s="105" t="s">
        <v>425</v>
      </c>
      <c r="AU180" s="105" t="s">
        <v>425</v>
      </c>
      <c r="AV180" s="105" t="e">
        <v>#VALUE!</v>
      </c>
      <c r="AW180" s="109" t="e">
        <v>#VALUE!</v>
      </c>
      <c r="AX180" s="104" t="e">
        <v>#VALUE!</v>
      </c>
      <c r="AY180" s="105" t="s">
        <v>425</v>
      </c>
      <c r="AZ180" s="15" t="e">
        <v>#VALUE!</v>
      </c>
      <c r="BA180" s="104" t="e">
        <v>#VALUE!</v>
      </c>
      <c r="BB180" s="105" t="s">
        <v>425</v>
      </c>
      <c r="BC180" s="105" t="s">
        <v>425</v>
      </c>
      <c r="BD180" s="105">
        <v>0</v>
      </c>
      <c r="BE180" s="15" t="e">
        <v>#VALUE!</v>
      </c>
      <c r="BF180" s="104" t="e">
        <v>#VALUE!</v>
      </c>
      <c r="BG180" s="105" t="s">
        <v>425</v>
      </c>
      <c r="BH180" s="105" t="s">
        <v>73</v>
      </c>
      <c r="BI180" s="14" t="s">
        <v>73</v>
      </c>
      <c r="BJ180" s="14" t="s">
        <v>38</v>
      </c>
      <c r="BK180" s="14"/>
    </row>
    <row r="181" spans="1:63" ht="12.75" customHeight="1">
      <c r="A181" s="12" t="s">
        <v>634</v>
      </c>
      <c r="B181" s="12" t="s">
        <v>568</v>
      </c>
      <c r="C181" s="75">
        <v>5370222.0199999996</v>
      </c>
      <c r="D181" s="75"/>
      <c r="E181" s="75">
        <v>5370222</v>
      </c>
      <c r="F181" s="12">
        <v>0.45286754200000001</v>
      </c>
      <c r="G181" s="76">
        <v>8593</v>
      </c>
      <c r="H181" s="76">
        <v>3275</v>
      </c>
      <c r="I181" s="76">
        <v>3191</v>
      </c>
      <c r="J181" s="78">
        <v>1.41</v>
      </c>
      <c r="K181" s="76">
        <v>141</v>
      </c>
      <c r="L181" s="78">
        <v>1.41</v>
      </c>
      <c r="M181" s="76">
        <v>141</v>
      </c>
      <c r="N181" s="12">
        <v>4189</v>
      </c>
      <c r="O181" s="12">
        <v>1</v>
      </c>
      <c r="P181" s="214">
        <v>4246</v>
      </c>
      <c r="Q181" s="76">
        <v>4246</v>
      </c>
      <c r="R181" s="76">
        <v>4195</v>
      </c>
      <c r="S181" s="76">
        <v>3891.4907884060003</v>
      </c>
      <c r="T181" s="76">
        <v>-57</v>
      </c>
      <c r="U181" s="13">
        <v>-1.3424399434762129E-2</v>
      </c>
      <c r="V181" s="215">
        <v>2968.2</v>
      </c>
      <c r="W181" s="76">
        <v>354.50921159399968</v>
      </c>
      <c r="X181" s="80">
        <v>9.1098561160724414E-2</v>
      </c>
      <c r="Y181" s="231">
        <v>3005.4</v>
      </c>
      <c r="Z181" s="76">
        <v>1782</v>
      </c>
      <c r="AA181" s="76">
        <v>1785</v>
      </c>
      <c r="AB181" s="76">
        <v>1785</v>
      </c>
      <c r="AC181" s="76">
        <v>1483.14120005</v>
      </c>
      <c r="AD181" s="76">
        <v>-3</v>
      </c>
      <c r="AE181" s="76">
        <v>301.85879995000005</v>
      </c>
      <c r="AF181" s="13">
        <v>-1.6806722689075631E-3</v>
      </c>
      <c r="AG181" s="80">
        <v>0.20352667698788471</v>
      </c>
      <c r="AH181" s="214">
        <v>1760</v>
      </c>
      <c r="AI181" s="216">
        <v>1</v>
      </c>
      <c r="AJ181" s="216">
        <v>1766</v>
      </c>
      <c r="AK181" s="76">
        <v>1766</v>
      </c>
      <c r="AL181" s="76">
        <v>1445.1003265219999</v>
      </c>
      <c r="AM181" s="179">
        <v>-6</v>
      </c>
      <c r="AN181" s="76">
        <v>320.89967347800007</v>
      </c>
      <c r="AO181" s="13">
        <v>-3.3975084937712344E-3</v>
      </c>
      <c r="AP181" s="80">
        <v>0.22206048091507005</v>
      </c>
      <c r="AQ181" s="75">
        <v>12.4822695035461</v>
      </c>
      <c r="AR181" s="215">
        <v>12.524822695035461</v>
      </c>
      <c r="AS181" s="76">
        <v>1215</v>
      </c>
      <c r="AT181" s="76">
        <v>965</v>
      </c>
      <c r="AU181" s="76">
        <v>80</v>
      </c>
      <c r="AV181" s="76">
        <v>1045</v>
      </c>
      <c r="AW181" s="80">
        <v>0.86008230452674894</v>
      </c>
      <c r="AX181" s="75">
        <v>1.0226900172731854</v>
      </c>
      <c r="AY181" s="76">
        <v>50</v>
      </c>
      <c r="AZ181" s="13">
        <v>4.1152263374485597E-2</v>
      </c>
      <c r="BA181" s="75">
        <v>0.41992105484168973</v>
      </c>
      <c r="BB181" s="76">
        <v>80</v>
      </c>
      <c r="BC181" s="76">
        <v>10</v>
      </c>
      <c r="BD181" s="76">
        <v>90</v>
      </c>
      <c r="BE181" s="13">
        <v>7.407407407407407E-2</v>
      </c>
      <c r="BF181" s="75">
        <v>1.4416908149878176</v>
      </c>
      <c r="BG181" s="76">
        <v>35</v>
      </c>
      <c r="BH181" s="12" t="s">
        <v>56</v>
      </c>
      <c r="BI181" s="12" t="s">
        <v>56</v>
      </c>
      <c r="BJ181" s="309" t="s">
        <v>38</v>
      </c>
      <c r="BK181" s="309" t="s">
        <v>620</v>
      </c>
    </row>
    <row r="182" spans="1:63" ht="12.75" customHeight="1">
      <c r="A182" s="9"/>
      <c r="B182" s="9" t="s">
        <v>569</v>
      </c>
      <c r="C182" s="61">
        <v>5370222.0300000003</v>
      </c>
      <c r="D182" s="61"/>
      <c r="E182" s="61">
        <v>5370222</v>
      </c>
      <c r="F182" s="9">
        <v>0.490882973</v>
      </c>
      <c r="G182" s="62">
        <v>8593</v>
      </c>
      <c r="H182" s="62">
        <v>3275</v>
      </c>
      <c r="I182" s="62">
        <v>3191</v>
      </c>
      <c r="J182" s="64">
        <v>1.01</v>
      </c>
      <c r="K182" s="62">
        <v>101</v>
      </c>
      <c r="L182" s="64">
        <v>1.01</v>
      </c>
      <c r="M182" s="62">
        <v>101</v>
      </c>
      <c r="N182" s="9">
        <v>4540</v>
      </c>
      <c r="O182" s="9">
        <v>1</v>
      </c>
      <c r="P182" s="181">
        <v>4577</v>
      </c>
      <c r="Q182" s="62">
        <v>4577</v>
      </c>
      <c r="R182" s="62">
        <v>4601</v>
      </c>
      <c r="S182" s="62">
        <v>4218.1573869889999</v>
      </c>
      <c r="T182" s="62">
        <v>-37</v>
      </c>
      <c r="U182" s="10">
        <v>-8.083897749617654E-3</v>
      </c>
      <c r="V182" s="178">
        <v>4502.6000000000004</v>
      </c>
      <c r="W182" s="62">
        <v>358.84261301100014</v>
      </c>
      <c r="X182" s="66">
        <v>8.5070939770492709E-2</v>
      </c>
      <c r="Y182" s="176">
        <v>4539.3</v>
      </c>
      <c r="Z182" s="62">
        <v>1590</v>
      </c>
      <c r="AA182" s="62">
        <v>1574</v>
      </c>
      <c r="AB182" s="62">
        <v>1574</v>
      </c>
      <c r="AC182" s="62">
        <v>1607.6417365750001</v>
      </c>
      <c r="AD182" s="62">
        <v>16</v>
      </c>
      <c r="AE182" s="62">
        <v>-33.641736575000095</v>
      </c>
      <c r="AF182" s="10">
        <v>1.0165184243964422E-2</v>
      </c>
      <c r="AG182" s="66">
        <v>-2.0926140326931374E-2</v>
      </c>
      <c r="AH182" s="181">
        <v>1575</v>
      </c>
      <c r="AI182" s="217">
        <v>1</v>
      </c>
      <c r="AJ182" s="217">
        <v>1568</v>
      </c>
      <c r="AK182" s="62">
        <v>1568</v>
      </c>
      <c r="AL182" s="62">
        <v>1566.407566843</v>
      </c>
      <c r="AM182" s="177">
        <v>7</v>
      </c>
      <c r="AN182" s="62">
        <v>1.5924331569999595</v>
      </c>
      <c r="AO182" s="10">
        <v>4.464285714285714E-3</v>
      </c>
      <c r="AP182" s="66">
        <v>1.0166148266312403E-3</v>
      </c>
      <c r="AQ182" s="61">
        <v>15.594059405940595</v>
      </c>
      <c r="AR182" s="178">
        <v>15.524752475247524</v>
      </c>
      <c r="AS182" s="62">
        <v>1460</v>
      </c>
      <c r="AT182" s="62">
        <v>1190</v>
      </c>
      <c r="AU182" s="62">
        <v>145</v>
      </c>
      <c r="AV182" s="62">
        <v>1335</v>
      </c>
      <c r="AW182" s="66">
        <v>0.91438356164383561</v>
      </c>
      <c r="AX182" s="61">
        <v>1.0872575049272719</v>
      </c>
      <c r="AY182" s="62">
        <v>55</v>
      </c>
      <c r="AZ182" s="10">
        <v>3.7671232876712327E-2</v>
      </c>
      <c r="BA182" s="61">
        <v>0.38440033547665636</v>
      </c>
      <c r="BB182" s="62">
        <v>50</v>
      </c>
      <c r="BC182" s="62">
        <v>0</v>
      </c>
      <c r="BD182" s="62">
        <v>50</v>
      </c>
      <c r="BE182" s="10">
        <v>3.4246575342465752E-2</v>
      </c>
      <c r="BF182" s="61">
        <v>0.66653513706628553</v>
      </c>
      <c r="BG182" s="62">
        <v>20</v>
      </c>
      <c r="BH182" s="62" t="s">
        <v>38</v>
      </c>
      <c r="BI182" s="9" t="s">
        <v>38</v>
      </c>
      <c r="BJ182" s="9" t="s">
        <v>38</v>
      </c>
      <c r="BK182" s="9"/>
    </row>
    <row r="183" spans="1:63" ht="12.75" customHeight="1">
      <c r="A183" s="9"/>
      <c r="B183" s="9" t="s">
        <v>570</v>
      </c>
      <c r="C183" s="61">
        <v>5370223.0099999998</v>
      </c>
      <c r="D183" s="175" t="s">
        <v>205</v>
      </c>
      <c r="E183" s="61"/>
      <c r="F183" s="61"/>
      <c r="G183" s="62"/>
      <c r="H183" s="62"/>
      <c r="I183" s="62"/>
      <c r="J183" s="64">
        <v>1.62</v>
      </c>
      <c r="K183" s="62">
        <v>162</v>
      </c>
      <c r="L183" s="64">
        <v>1.62</v>
      </c>
      <c r="M183" s="62">
        <v>162</v>
      </c>
      <c r="N183" s="9">
        <v>2578</v>
      </c>
      <c r="O183" s="9">
        <v>1</v>
      </c>
      <c r="P183" s="181">
        <v>2645</v>
      </c>
      <c r="Q183" s="62">
        <v>2645</v>
      </c>
      <c r="R183" s="62">
        <v>2699</v>
      </c>
      <c r="S183" s="62">
        <v>2759</v>
      </c>
      <c r="T183" s="62">
        <v>-67</v>
      </c>
      <c r="U183" s="10">
        <v>-2.5330812854442344E-2</v>
      </c>
      <c r="V183" s="178">
        <v>1595.3</v>
      </c>
      <c r="W183" s="62">
        <v>-114</v>
      </c>
      <c r="X183" s="66">
        <v>-4.1319318593693366E-2</v>
      </c>
      <c r="Y183" s="176">
        <v>1636.9</v>
      </c>
      <c r="Z183" s="62">
        <v>991</v>
      </c>
      <c r="AA183" s="62">
        <v>1001</v>
      </c>
      <c r="AB183" s="62">
        <v>1001</v>
      </c>
      <c r="AC183" s="62">
        <v>996</v>
      </c>
      <c r="AD183" s="62">
        <v>-10</v>
      </c>
      <c r="AE183" s="62">
        <v>5</v>
      </c>
      <c r="AF183" s="10">
        <v>-9.99000999000999E-3</v>
      </c>
      <c r="AG183" s="66">
        <v>5.0200803212851405E-3</v>
      </c>
      <c r="AH183" s="181">
        <v>980</v>
      </c>
      <c r="AI183" s="217">
        <v>1</v>
      </c>
      <c r="AJ183" s="217">
        <v>996</v>
      </c>
      <c r="AK183" s="62">
        <v>996</v>
      </c>
      <c r="AL183" s="62">
        <v>979</v>
      </c>
      <c r="AM183" s="177">
        <v>-16</v>
      </c>
      <c r="AN183" s="62">
        <v>17</v>
      </c>
      <c r="AO183" s="10">
        <v>-1.6064257028112448E-2</v>
      </c>
      <c r="AP183" s="66">
        <v>1.7364657814096015E-2</v>
      </c>
      <c r="AQ183" s="61">
        <v>6.0493827160493829</v>
      </c>
      <c r="AR183" s="178">
        <v>6.1481481481481479</v>
      </c>
      <c r="AS183" s="62">
        <v>745</v>
      </c>
      <c r="AT183" s="62">
        <v>600</v>
      </c>
      <c r="AU183" s="62">
        <v>70</v>
      </c>
      <c r="AV183" s="62">
        <v>670</v>
      </c>
      <c r="AW183" s="66">
        <v>0.89932885906040272</v>
      </c>
      <c r="AX183" s="61">
        <v>1.0693565506068998</v>
      </c>
      <c r="AY183" s="62">
        <v>30</v>
      </c>
      <c r="AZ183" s="10">
        <v>4.0268456375838924E-2</v>
      </c>
      <c r="BA183" s="61">
        <v>0.41090261607998901</v>
      </c>
      <c r="BB183" s="62">
        <v>30</v>
      </c>
      <c r="BC183" s="62">
        <v>0</v>
      </c>
      <c r="BD183" s="62">
        <v>30</v>
      </c>
      <c r="BE183" s="10">
        <v>4.0268456375838924E-2</v>
      </c>
      <c r="BF183" s="61">
        <v>0.78373795982559213</v>
      </c>
      <c r="BG183" s="62">
        <v>20</v>
      </c>
      <c r="BH183" s="62" t="s">
        <v>38</v>
      </c>
      <c r="BI183" s="9" t="s">
        <v>38</v>
      </c>
      <c r="BJ183" s="9" t="s">
        <v>38</v>
      </c>
      <c r="BK183" s="9"/>
    </row>
    <row r="184" spans="1:63" ht="12.75" customHeight="1">
      <c r="A184" s="9"/>
      <c r="B184" s="9" t="s">
        <v>571</v>
      </c>
      <c r="C184" s="61">
        <v>5370223.0199999996</v>
      </c>
      <c r="D184" s="175" t="s">
        <v>206</v>
      </c>
      <c r="E184" s="61"/>
      <c r="F184" s="61"/>
      <c r="G184" s="62"/>
      <c r="H184" s="62"/>
      <c r="I184" s="62"/>
      <c r="J184" s="64">
        <v>2.4900000000000002</v>
      </c>
      <c r="K184" s="62">
        <v>249.00000000000003</v>
      </c>
      <c r="L184" s="64">
        <v>2.4900000000000002</v>
      </c>
      <c r="M184" s="62">
        <v>249.00000000000003</v>
      </c>
      <c r="N184" s="9">
        <v>4484</v>
      </c>
      <c r="O184" s="9">
        <v>1</v>
      </c>
      <c r="P184" s="181">
        <v>4577</v>
      </c>
      <c r="Q184" s="62">
        <v>4577</v>
      </c>
      <c r="R184" s="62">
        <v>4691</v>
      </c>
      <c r="S184" s="62">
        <v>4766</v>
      </c>
      <c r="T184" s="62">
        <v>-93</v>
      </c>
      <c r="U184" s="10">
        <v>-2.0318986235525454E-2</v>
      </c>
      <c r="V184" s="178">
        <v>1803.8</v>
      </c>
      <c r="W184" s="62">
        <v>-189</v>
      </c>
      <c r="X184" s="66">
        <v>-3.9655895929500633E-2</v>
      </c>
      <c r="Y184" s="176">
        <v>1841.3</v>
      </c>
      <c r="Z184" s="62">
        <v>1712</v>
      </c>
      <c r="AA184" s="62">
        <v>1721</v>
      </c>
      <c r="AB184" s="62">
        <v>1721</v>
      </c>
      <c r="AC184" s="62">
        <v>1714</v>
      </c>
      <c r="AD184" s="62">
        <v>-9</v>
      </c>
      <c r="AE184" s="62">
        <v>7</v>
      </c>
      <c r="AF184" s="10">
        <v>-5.2295177222545031E-3</v>
      </c>
      <c r="AG184" s="66">
        <v>4.0840140023337222E-3</v>
      </c>
      <c r="AH184" s="181">
        <v>1689</v>
      </c>
      <c r="AI184" s="217">
        <v>1</v>
      </c>
      <c r="AJ184" s="217">
        <v>1712</v>
      </c>
      <c r="AK184" s="62">
        <v>1712</v>
      </c>
      <c r="AL184" s="62">
        <v>1693</v>
      </c>
      <c r="AM184" s="177">
        <v>-23</v>
      </c>
      <c r="AN184" s="62">
        <v>19</v>
      </c>
      <c r="AO184" s="10">
        <v>-1.3434579439252336E-2</v>
      </c>
      <c r="AP184" s="66">
        <v>1.1222681630242174E-2</v>
      </c>
      <c r="AQ184" s="61">
        <v>6.783132530120481</v>
      </c>
      <c r="AR184" s="178">
        <v>6.8755020080321279</v>
      </c>
      <c r="AS184" s="62">
        <v>1555</v>
      </c>
      <c r="AT184" s="62">
        <v>1340</v>
      </c>
      <c r="AU184" s="62">
        <v>105</v>
      </c>
      <c r="AV184" s="62">
        <v>1445</v>
      </c>
      <c r="AW184" s="66">
        <v>0.92926045016077174</v>
      </c>
      <c r="AX184" s="61">
        <v>1.1049470275395621</v>
      </c>
      <c r="AY184" s="62">
        <v>35</v>
      </c>
      <c r="AZ184" s="10">
        <v>2.2508038585209004E-2</v>
      </c>
      <c r="BA184" s="61">
        <v>0.22967386311437757</v>
      </c>
      <c r="BB184" s="62">
        <v>35</v>
      </c>
      <c r="BC184" s="62">
        <v>0</v>
      </c>
      <c r="BD184" s="62">
        <v>35</v>
      </c>
      <c r="BE184" s="10">
        <v>2.2508038585209004E-2</v>
      </c>
      <c r="BF184" s="61">
        <v>0.43807003863777738</v>
      </c>
      <c r="BG184" s="62">
        <v>30</v>
      </c>
      <c r="BH184" s="62" t="s">
        <v>38</v>
      </c>
      <c r="BI184" s="9" t="s">
        <v>38</v>
      </c>
      <c r="BJ184" s="9" t="s">
        <v>38</v>
      </c>
      <c r="BK184" s="9"/>
    </row>
    <row r="185" spans="1:63" ht="12.75" customHeight="1">
      <c r="A185" s="9" t="s">
        <v>635</v>
      </c>
      <c r="B185" s="9" t="s">
        <v>572</v>
      </c>
      <c r="C185" s="61">
        <v>5370223.0499999998</v>
      </c>
      <c r="D185" s="175" t="s">
        <v>207</v>
      </c>
      <c r="E185" s="61"/>
      <c r="F185" s="61"/>
      <c r="G185" s="62"/>
      <c r="H185" s="62"/>
      <c r="I185" s="62"/>
      <c r="J185" s="64">
        <v>0.98</v>
      </c>
      <c r="K185" s="62">
        <v>98</v>
      </c>
      <c r="L185" s="64">
        <v>0.98</v>
      </c>
      <c r="M185" s="62">
        <v>98</v>
      </c>
      <c r="N185" s="9">
        <v>3030</v>
      </c>
      <c r="O185" s="9">
        <v>1</v>
      </c>
      <c r="P185" s="181">
        <v>3157</v>
      </c>
      <c r="Q185" s="62">
        <v>3157</v>
      </c>
      <c r="R185" s="62">
        <v>3218</v>
      </c>
      <c r="S185" s="62">
        <v>3345</v>
      </c>
      <c r="T185" s="62">
        <v>-127</v>
      </c>
      <c r="U185" s="10">
        <v>-4.0228064618308523E-2</v>
      </c>
      <c r="V185" s="178">
        <v>3080.5</v>
      </c>
      <c r="W185" s="62">
        <v>-188</v>
      </c>
      <c r="X185" s="66">
        <v>-5.6203288490284005E-2</v>
      </c>
      <c r="Y185" s="176">
        <v>3210.3</v>
      </c>
      <c r="Z185" s="62">
        <v>1009</v>
      </c>
      <c r="AA185" s="62">
        <v>997</v>
      </c>
      <c r="AB185" s="62">
        <v>997</v>
      </c>
      <c r="AC185" s="62">
        <v>988</v>
      </c>
      <c r="AD185" s="62">
        <v>12</v>
      </c>
      <c r="AE185" s="62">
        <v>9</v>
      </c>
      <c r="AF185" s="10">
        <v>1.2036108324974924E-2</v>
      </c>
      <c r="AG185" s="66">
        <v>9.1093117408906875E-3</v>
      </c>
      <c r="AH185" s="181">
        <v>1004</v>
      </c>
      <c r="AI185" s="217">
        <v>1</v>
      </c>
      <c r="AJ185" s="217">
        <v>989</v>
      </c>
      <c r="AK185" s="62">
        <v>989</v>
      </c>
      <c r="AL185" s="62">
        <v>977</v>
      </c>
      <c r="AM185" s="177">
        <v>15</v>
      </c>
      <c r="AN185" s="62">
        <v>12</v>
      </c>
      <c r="AO185" s="10">
        <v>1.5166835187057633E-2</v>
      </c>
      <c r="AP185" s="66">
        <v>1.2282497441146366E-2</v>
      </c>
      <c r="AQ185" s="61">
        <v>10.244897959183673</v>
      </c>
      <c r="AR185" s="178">
        <v>10.091836734693878</v>
      </c>
      <c r="AS185" s="62">
        <v>990</v>
      </c>
      <c r="AT185" s="62">
        <v>775</v>
      </c>
      <c r="AU185" s="62">
        <v>95</v>
      </c>
      <c r="AV185" s="62">
        <v>870</v>
      </c>
      <c r="AW185" s="66">
        <v>0.87878787878787878</v>
      </c>
      <c r="AX185" s="61">
        <v>1.044932079414838</v>
      </c>
      <c r="AY185" s="62">
        <v>40</v>
      </c>
      <c r="AZ185" s="10">
        <v>4.0404040404040407E-2</v>
      </c>
      <c r="BA185" s="61">
        <v>0.41228612657184088</v>
      </c>
      <c r="BB185" s="62">
        <v>55</v>
      </c>
      <c r="BC185" s="62">
        <v>0</v>
      </c>
      <c r="BD185" s="62">
        <v>55</v>
      </c>
      <c r="BE185" s="10">
        <v>5.5555555555555552E-2</v>
      </c>
      <c r="BF185" s="61">
        <v>1.0812681112408631</v>
      </c>
      <c r="BG185" s="62">
        <v>20</v>
      </c>
      <c r="BH185" s="62" t="s">
        <v>38</v>
      </c>
      <c r="BI185" s="9" t="s">
        <v>38</v>
      </c>
      <c r="BJ185" s="9" t="s">
        <v>38</v>
      </c>
      <c r="BK185" s="9"/>
    </row>
    <row r="186" spans="1:63" ht="12.75" customHeight="1">
      <c r="A186" s="9" t="s">
        <v>635</v>
      </c>
      <c r="B186" s="9" t="s">
        <v>573</v>
      </c>
      <c r="C186" s="61">
        <v>5370223.0599999996</v>
      </c>
      <c r="D186" s="175" t="s">
        <v>208</v>
      </c>
      <c r="E186" s="61"/>
      <c r="F186" s="61"/>
      <c r="G186" s="62"/>
      <c r="H186" s="62"/>
      <c r="I186" s="62"/>
      <c r="J186" s="64">
        <v>1.44</v>
      </c>
      <c r="K186" s="62">
        <v>144</v>
      </c>
      <c r="L186" s="64">
        <v>1.44</v>
      </c>
      <c r="M186" s="62">
        <v>144</v>
      </c>
      <c r="N186" s="9">
        <v>3861</v>
      </c>
      <c r="O186" s="9">
        <v>1</v>
      </c>
      <c r="P186" s="181">
        <v>3954</v>
      </c>
      <c r="Q186" s="62">
        <v>3954</v>
      </c>
      <c r="R186" s="62">
        <v>4128</v>
      </c>
      <c r="S186" s="62">
        <v>4386</v>
      </c>
      <c r="T186" s="62">
        <v>-93</v>
      </c>
      <c r="U186" s="10">
        <v>-2.3520485584218515E-2</v>
      </c>
      <c r="V186" s="178">
        <v>2678.6</v>
      </c>
      <c r="W186" s="62">
        <v>-432</v>
      </c>
      <c r="X186" s="66">
        <v>-9.8495212038303692E-2</v>
      </c>
      <c r="Y186" s="176">
        <v>2743.2</v>
      </c>
      <c r="Z186" s="62">
        <v>1293</v>
      </c>
      <c r="AA186" s="62">
        <v>1310</v>
      </c>
      <c r="AB186" s="62">
        <v>1310</v>
      </c>
      <c r="AC186" s="62">
        <v>1312</v>
      </c>
      <c r="AD186" s="62">
        <v>-17</v>
      </c>
      <c r="AE186" s="62">
        <v>-2</v>
      </c>
      <c r="AF186" s="10">
        <v>-1.2977099236641221E-2</v>
      </c>
      <c r="AG186" s="66">
        <v>-1.5243902439024391E-3</v>
      </c>
      <c r="AH186" s="181">
        <v>1284</v>
      </c>
      <c r="AI186" s="217">
        <v>1</v>
      </c>
      <c r="AJ186" s="217">
        <v>1298</v>
      </c>
      <c r="AK186" s="62">
        <v>1298</v>
      </c>
      <c r="AL186" s="62">
        <v>1305</v>
      </c>
      <c r="AM186" s="177">
        <v>-14</v>
      </c>
      <c r="AN186" s="62">
        <v>-7</v>
      </c>
      <c r="AO186" s="10">
        <v>-1.078582434514638E-2</v>
      </c>
      <c r="AP186" s="66">
        <v>-5.3639846743295016E-3</v>
      </c>
      <c r="AQ186" s="61">
        <v>8.9166666666666661</v>
      </c>
      <c r="AR186" s="178">
        <v>9.0138888888888893</v>
      </c>
      <c r="AS186" s="62">
        <v>1100</v>
      </c>
      <c r="AT186" s="62">
        <v>890</v>
      </c>
      <c r="AU186" s="62">
        <v>65</v>
      </c>
      <c r="AV186" s="62">
        <v>955</v>
      </c>
      <c r="AW186" s="66">
        <v>0.86818181818181817</v>
      </c>
      <c r="AX186" s="61">
        <v>1.0323208301805211</v>
      </c>
      <c r="AY186" s="62">
        <v>70</v>
      </c>
      <c r="AZ186" s="10">
        <v>6.363636363636363E-2</v>
      </c>
      <c r="BA186" s="61">
        <v>0.64935064935064923</v>
      </c>
      <c r="BB186" s="62">
        <v>30</v>
      </c>
      <c r="BC186" s="62">
        <v>0</v>
      </c>
      <c r="BD186" s="62">
        <v>30</v>
      </c>
      <c r="BE186" s="10">
        <v>2.7272727272727271E-2</v>
      </c>
      <c r="BF186" s="61">
        <v>0.53080434551824196</v>
      </c>
      <c r="BG186" s="62">
        <v>35</v>
      </c>
      <c r="BH186" s="62" t="s">
        <v>38</v>
      </c>
      <c r="BI186" s="9" t="s">
        <v>38</v>
      </c>
      <c r="BJ186" s="9" t="s">
        <v>38</v>
      </c>
      <c r="BK186" s="9"/>
    </row>
    <row r="187" spans="1:63" ht="12.75" customHeight="1">
      <c r="A187" s="9" t="s">
        <v>635</v>
      </c>
      <c r="B187" s="9" t="s">
        <v>574</v>
      </c>
      <c r="C187" s="61">
        <v>5370223.0700000003</v>
      </c>
      <c r="D187" s="175" t="s">
        <v>209</v>
      </c>
      <c r="E187" s="61"/>
      <c r="F187" s="61"/>
      <c r="G187" s="62"/>
      <c r="H187" s="62"/>
      <c r="I187" s="62"/>
      <c r="J187" s="64">
        <v>1.21</v>
      </c>
      <c r="K187" s="62">
        <v>121</v>
      </c>
      <c r="L187" s="64">
        <v>1.21</v>
      </c>
      <c r="M187" s="62">
        <v>121</v>
      </c>
      <c r="N187" s="9">
        <v>4352</v>
      </c>
      <c r="O187" s="9">
        <v>1</v>
      </c>
      <c r="P187" s="181">
        <v>4428</v>
      </c>
      <c r="Q187" s="62">
        <v>4428</v>
      </c>
      <c r="R187" s="62">
        <v>4517</v>
      </c>
      <c r="S187" s="62">
        <v>4630</v>
      </c>
      <c r="T187" s="62">
        <v>-76</v>
      </c>
      <c r="U187" s="10">
        <v>-1.7163504968383016E-2</v>
      </c>
      <c r="V187" s="178">
        <v>3610.7</v>
      </c>
      <c r="W187" s="62">
        <v>-202</v>
      </c>
      <c r="X187" s="66">
        <v>-4.3628509719222462E-2</v>
      </c>
      <c r="Y187" s="176">
        <v>3673.5</v>
      </c>
      <c r="Z187" s="62">
        <v>1718</v>
      </c>
      <c r="AA187" s="62">
        <v>1722</v>
      </c>
      <c r="AB187" s="62">
        <v>1722</v>
      </c>
      <c r="AC187" s="62">
        <v>1714</v>
      </c>
      <c r="AD187" s="62">
        <v>-4</v>
      </c>
      <c r="AE187" s="62">
        <v>8</v>
      </c>
      <c r="AF187" s="10">
        <v>-2.3228803716608595E-3</v>
      </c>
      <c r="AG187" s="66">
        <v>4.6674445740956822E-3</v>
      </c>
      <c r="AH187" s="181">
        <v>1701</v>
      </c>
      <c r="AI187" s="217">
        <v>1</v>
      </c>
      <c r="AJ187" s="217">
        <v>1715</v>
      </c>
      <c r="AK187" s="62">
        <v>1715</v>
      </c>
      <c r="AL187" s="62">
        <v>1697</v>
      </c>
      <c r="AM187" s="177">
        <v>-14</v>
      </c>
      <c r="AN187" s="62">
        <v>18</v>
      </c>
      <c r="AO187" s="10">
        <v>-8.1632653061224497E-3</v>
      </c>
      <c r="AP187" s="66">
        <v>1.060695344725987E-2</v>
      </c>
      <c r="AQ187" s="61">
        <v>14.057851239669422</v>
      </c>
      <c r="AR187" s="178">
        <v>14.173553719008265</v>
      </c>
      <c r="AS187" s="62">
        <v>1235</v>
      </c>
      <c r="AT187" s="62">
        <v>1040</v>
      </c>
      <c r="AU187" s="62">
        <v>95</v>
      </c>
      <c r="AV187" s="62">
        <v>1135</v>
      </c>
      <c r="AW187" s="66">
        <v>0.91902834008097167</v>
      </c>
      <c r="AX187" s="61">
        <v>1.0927804281581115</v>
      </c>
      <c r="AY187" s="62">
        <v>40</v>
      </c>
      <c r="AZ187" s="10">
        <v>3.2388663967611336E-2</v>
      </c>
      <c r="BA187" s="61">
        <v>0.33049657109807484</v>
      </c>
      <c r="BB187" s="62">
        <v>30</v>
      </c>
      <c r="BC187" s="62">
        <v>0</v>
      </c>
      <c r="BD187" s="62">
        <v>30</v>
      </c>
      <c r="BE187" s="10">
        <v>2.4291497975708502E-2</v>
      </c>
      <c r="BF187" s="61">
        <v>0.47278119843730054</v>
      </c>
      <c r="BG187" s="62">
        <v>25</v>
      </c>
      <c r="BH187" s="62" t="s">
        <v>38</v>
      </c>
      <c r="BI187" s="9" t="s">
        <v>38</v>
      </c>
      <c r="BJ187" s="9" t="s">
        <v>38</v>
      </c>
      <c r="BK187" s="9"/>
    </row>
    <row r="188" spans="1:63" ht="12.75" customHeight="1">
      <c r="A188" s="9"/>
      <c r="B188" s="9" t="s">
        <v>575</v>
      </c>
      <c r="C188" s="61">
        <v>5370223.0999999996</v>
      </c>
      <c r="D188" s="175" t="s">
        <v>211</v>
      </c>
      <c r="E188" s="61"/>
      <c r="F188" s="61"/>
      <c r="G188" s="62"/>
      <c r="H188" s="62"/>
      <c r="I188" s="62"/>
      <c r="J188" s="64">
        <v>1.25</v>
      </c>
      <c r="K188" s="62">
        <v>125</v>
      </c>
      <c r="L188" s="64">
        <v>1.25</v>
      </c>
      <c r="M188" s="62">
        <v>125</v>
      </c>
      <c r="N188" s="9">
        <v>4605</v>
      </c>
      <c r="O188" s="9">
        <v>1</v>
      </c>
      <c r="P188" s="181">
        <v>4579</v>
      </c>
      <c r="Q188" s="62">
        <v>4579</v>
      </c>
      <c r="R188" s="62">
        <v>4468</v>
      </c>
      <c r="S188" s="62">
        <v>4225</v>
      </c>
      <c r="T188" s="62">
        <v>26</v>
      </c>
      <c r="U188" s="10">
        <v>5.6780956540729418E-3</v>
      </c>
      <c r="V188" s="178">
        <v>3681.9</v>
      </c>
      <c r="W188" s="62">
        <v>354</v>
      </c>
      <c r="X188" s="66">
        <v>8.3786982248520714E-2</v>
      </c>
      <c r="Y188" s="176">
        <v>3660.6</v>
      </c>
      <c r="Z188" s="62">
        <v>1603</v>
      </c>
      <c r="AA188" s="62">
        <v>1603</v>
      </c>
      <c r="AB188" s="62">
        <v>1603</v>
      </c>
      <c r="AC188" s="62">
        <v>1598</v>
      </c>
      <c r="AD188" s="62">
        <v>0</v>
      </c>
      <c r="AE188" s="62">
        <v>5</v>
      </c>
      <c r="AF188" s="10">
        <v>0</v>
      </c>
      <c r="AG188" s="66">
        <v>3.1289111389236545E-3</v>
      </c>
      <c r="AH188" s="181">
        <v>1589</v>
      </c>
      <c r="AI188" s="217">
        <v>1</v>
      </c>
      <c r="AJ188" s="217">
        <v>1597</v>
      </c>
      <c r="AK188" s="62">
        <v>1597</v>
      </c>
      <c r="AL188" s="62">
        <v>1506</v>
      </c>
      <c r="AM188" s="177">
        <v>-8</v>
      </c>
      <c r="AN188" s="62">
        <v>91</v>
      </c>
      <c r="AO188" s="10">
        <v>-5.0093926111458983E-3</v>
      </c>
      <c r="AP188" s="66">
        <v>6.0424966799468793E-2</v>
      </c>
      <c r="AQ188" s="61">
        <v>12.712</v>
      </c>
      <c r="AR188" s="178">
        <v>12.776</v>
      </c>
      <c r="AS188" s="62">
        <v>1410</v>
      </c>
      <c r="AT188" s="62">
        <v>1160</v>
      </c>
      <c r="AU188" s="62">
        <v>100</v>
      </c>
      <c r="AV188" s="62">
        <v>1260</v>
      </c>
      <c r="AW188" s="66">
        <v>0.8936170212765957</v>
      </c>
      <c r="AX188" s="61">
        <v>1.0625648291041567</v>
      </c>
      <c r="AY188" s="62">
        <v>40</v>
      </c>
      <c r="AZ188" s="10">
        <v>2.8368794326241134E-2</v>
      </c>
      <c r="BA188" s="61">
        <v>0.2894774931249095</v>
      </c>
      <c r="BB188" s="62">
        <v>50</v>
      </c>
      <c r="BC188" s="62">
        <v>0</v>
      </c>
      <c r="BD188" s="62">
        <v>50</v>
      </c>
      <c r="BE188" s="10">
        <v>3.5460992907801421E-2</v>
      </c>
      <c r="BF188" s="61">
        <v>0.69017113483459358</v>
      </c>
      <c r="BG188" s="62">
        <v>55</v>
      </c>
      <c r="BH188" s="62" t="s">
        <v>38</v>
      </c>
      <c r="BI188" s="9" t="s">
        <v>38</v>
      </c>
      <c r="BJ188" s="9" t="s">
        <v>38</v>
      </c>
      <c r="BK188" s="9"/>
    </row>
    <row r="189" spans="1:63" ht="12.75" customHeight="1">
      <c r="A189" s="9" t="s">
        <v>636</v>
      </c>
      <c r="B189" s="9" t="s">
        <v>576</v>
      </c>
      <c r="C189" s="61">
        <v>5370223.1299999999</v>
      </c>
      <c r="D189" s="61"/>
      <c r="E189" s="61">
        <v>5370223.1100000003</v>
      </c>
      <c r="F189" s="9">
        <v>0.34488228999999998</v>
      </c>
      <c r="G189" s="62">
        <v>12533</v>
      </c>
      <c r="H189" s="62">
        <v>4441</v>
      </c>
      <c r="I189" s="62">
        <v>4353</v>
      </c>
      <c r="J189" s="64">
        <v>1.82</v>
      </c>
      <c r="K189" s="62">
        <v>182</v>
      </c>
      <c r="L189" s="64">
        <v>1.81</v>
      </c>
      <c r="M189" s="62">
        <v>181</v>
      </c>
      <c r="N189" s="9">
        <v>4379</v>
      </c>
      <c r="O189" s="9">
        <v>1</v>
      </c>
      <c r="P189" s="181">
        <v>4480</v>
      </c>
      <c r="Q189" s="62">
        <v>4480</v>
      </c>
      <c r="R189" s="62">
        <v>4439</v>
      </c>
      <c r="S189" s="62">
        <v>4322.4097405699995</v>
      </c>
      <c r="T189" s="62">
        <v>-101</v>
      </c>
      <c r="U189" s="10">
        <v>-2.2544642857142857E-2</v>
      </c>
      <c r="V189" s="178">
        <v>2407.8000000000002</v>
      </c>
      <c r="W189" s="62">
        <v>157.59025943000051</v>
      </c>
      <c r="X189" s="66">
        <v>3.6458889575151421E-2</v>
      </c>
      <c r="Y189" s="176">
        <v>2480.3000000000002</v>
      </c>
      <c r="Z189" s="62">
        <v>1607</v>
      </c>
      <c r="AA189" s="62">
        <v>1607</v>
      </c>
      <c r="AB189" s="62">
        <v>1607</v>
      </c>
      <c r="AC189" s="62">
        <v>1531.6222498899999</v>
      </c>
      <c r="AD189" s="62">
        <v>0</v>
      </c>
      <c r="AE189" s="62">
        <v>75.377750110000079</v>
      </c>
      <c r="AF189" s="10">
        <v>0</v>
      </c>
      <c r="AG189" s="66">
        <v>4.9214321687618245E-2</v>
      </c>
      <c r="AH189" s="181">
        <v>1585</v>
      </c>
      <c r="AI189" s="217">
        <v>1</v>
      </c>
      <c r="AJ189" s="217">
        <v>1603</v>
      </c>
      <c r="AK189" s="62">
        <v>1603</v>
      </c>
      <c r="AL189" s="62">
        <v>1501.2726083699999</v>
      </c>
      <c r="AM189" s="177">
        <v>-18</v>
      </c>
      <c r="AN189" s="62">
        <v>101.72739163000006</v>
      </c>
      <c r="AO189" s="10">
        <v>-1.1228945726762321E-2</v>
      </c>
      <c r="AP189" s="66">
        <v>6.7760772469198732E-2</v>
      </c>
      <c r="AQ189" s="61">
        <v>8.708791208791208</v>
      </c>
      <c r="AR189" s="178">
        <v>8.8563535911602216</v>
      </c>
      <c r="AS189" s="62">
        <v>1175</v>
      </c>
      <c r="AT189" s="62">
        <v>970</v>
      </c>
      <c r="AU189" s="62">
        <v>70</v>
      </c>
      <c r="AV189" s="62">
        <v>1040</v>
      </c>
      <c r="AW189" s="66">
        <v>0.88510638297872335</v>
      </c>
      <c r="AX189" s="61">
        <v>1.0524451640650694</v>
      </c>
      <c r="AY189" s="62">
        <v>45</v>
      </c>
      <c r="AZ189" s="10">
        <v>3.8297872340425532E-2</v>
      </c>
      <c r="BA189" s="61">
        <v>0.39079461571862784</v>
      </c>
      <c r="BB189" s="62">
        <v>40</v>
      </c>
      <c r="BC189" s="62">
        <v>0</v>
      </c>
      <c r="BD189" s="62">
        <v>40</v>
      </c>
      <c r="BE189" s="10">
        <v>3.4042553191489362E-2</v>
      </c>
      <c r="BF189" s="61">
        <v>0.66256428944120982</v>
      </c>
      <c r="BG189" s="62">
        <v>40</v>
      </c>
      <c r="BH189" s="62" t="s">
        <v>38</v>
      </c>
      <c r="BI189" s="9" t="s">
        <v>38</v>
      </c>
      <c r="BJ189" s="9" t="s">
        <v>38</v>
      </c>
      <c r="BK189" s="9"/>
    </row>
    <row r="190" spans="1:63" ht="12.75" customHeight="1">
      <c r="A190" s="9" t="s">
        <v>636</v>
      </c>
      <c r="B190" s="9" t="s">
        <v>577</v>
      </c>
      <c r="C190" s="61">
        <v>5370223.1399999997</v>
      </c>
      <c r="D190" s="61"/>
      <c r="E190" s="61">
        <v>5370223.1100000003</v>
      </c>
      <c r="F190" s="9">
        <v>0.30331662700000001</v>
      </c>
      <c r="G190" s="62">
        <v>12533</v>
      </c>
      <c r="H190" s="62">
        <v>4441</v>
      </c>
      <c r="I190" s="62">
        <v>4353</v>
      </c>
      <c r="J190" s="64">
        <v>1.58</v>
      </c>
      <c r="K190" s="62">
        <v>158</v>
      </c>
      <c r="L190" s="64">
        <v>1.58</v>
      </c>
      <c r="M190" s="62">
        <v>158</v>
      </c>
      <c r="N190" s="9">
        <v>4176</v>
      </c>
      <c r="O190" s="9">
        <v>1</v>
      </c>
      <c r="P190" s="181">
        <v>4300</v>
      </c>
      <c r="Q190" s="62">
        <v>4300</v>
      </c>
      <c r="R190" s="62">
        <v>4402</v>
      </c>
      <c r="S190" s="62">
        <v>3801.4672861909999</v>
      </c>
      <c r="T190" s="62">
        <v>-124</v>
      </c>
      <c r="U190" s="10">
        <v>-2.883720930232558E-2</v>
      </c>
      <c r="V190" s="178">
        <v>2636.5</v>
      </c>
      <c r="W190" s="62">
        <v>498.53271380900014</v>
      </c>
      <c r="X190" s="66">
        <v>0.13114218176227441</v>
      </c>
      <c r="Y190" s="176">
        <v>2724.5</v>
      </c>
      <c r="Z190" s="62">
        <v>1461</v>
      </c>
      <c r="AA190" s="62">
        <v>1460</v>
      </c>
      <c r="AB190" s="62">
        <v>1460</v>
      </c>
      <c r="AC190" s="62">
        <v>1347.029140507</v>
      </c>
      <c r="AD190" s="62">
        <v>1</v>
      </c>
      <c r="AE190" s="62">
        <v>112.97085949300003</v>
      </c>
      <c r="AF190" s="10">
        <v>6.8493150684931507E-4</v>
      </c>
      <c r="AG190" s="66">
        <v>8.3866678229752051E-2</v>
      </c>
      <c r="AH190" s="181">
        <v>1449</v>
      </c>
      <c r="AI190" s="217">
        <v>1</v>
      </c>
      <c r="AJ190" s="217">
        <v>1459</v>
      </c>
      <c r="AK190" s="62">
        <v>1459</v>
      </c>
      <c r="AL190" s="62">
        <v>1320.337277331</v>
      </c>
      <c r="AM190" s="177">
        <v>-10</v>
      </c>
      <c r="AN190" s="62">
        <v>138.662722669</v>
      </c>
      <c r="AO190" s="10">
        <v>-6.8540095956134339E-3</v>
      </c>
      <c r="AP190" s="66">
        <v>0.10502068301010194</v>
      </c>
      <c r="AQ190" s="61">
        <v>9.1708860759493671</v>
      </c>
      <c r="AR190" s="178">
        <v>9.2341772151898738</v>
      </c>
      <c r="AS190" s="62">
        <v>950</v>
      </c>
      <c r="AT190" s="62">
        <v>775</v>
      </c>
      <c r="AU190" s="62">
        <v>80</v>
      </c>
      <c r="AV190" s="62">
        <v>855</v>
      </c>
      <c r="AW190" s="66">
        <v>0.9</v>
      </c>
      <c r="AX190" s="61">
        <v>1.070154577883472</v>
      </c>
      <c r="AY190" s="62">
        <v>25</v>
      </c>
      <c r="AZ190" s="10">
        <v>2.6315789473684209E-2</v>
      </c>
      <c r="BA190" s="61">
        <v>0.26852846401718578</v>
      </c>
      <c r="BB190" s="62">
        <v>35</v>
      </c>
      <c r="BC190" s="62">
        <v>0</v>
      </c>
      <c r="BD190" s="62">
        <v>35</v>
      </c>
      <c r="BE190" s="10">
        <v>3.6842105263157891E-2</v>
      </c>
      <c r="BF190" s="61">
        <v>0.71705148429657239</v>
      </c>
      <c r="BG190" s="62">
        <v>30</v>
      </c>
      <c r="BH190" s="62" t="s">
        <v>38</v>
      </c>
      <c r="BI190" s="9" t="s">
        <v>38</v>
      </c>
      <c r="BJ190" s="9" t="s">
        <v>38</v>
      </c>
      <c r="BK190" s="9"/>
    </row>
    <row r="191" spans="1:63" ht="12.75" customHeight="1">
      <c r="A191" s="9" t="s">
        <v>636</v>
      </c>
      <c r="B191" s="9" t="s">
        <v>578</v>
      </c>
      <c r="C191" s="61">
        <v>5370223.1500000004</v>
      </c>
      <c r="D191" s="61"/>
      <c r="E191" s="61">
        <v>5370223.1100000003</v>
      </c>
      <c r="F191" s="9">
        <v>0.18227585299999999</v>
      </c>
      <c r="G191" s="62">
        <v>12533</v>
      </c>
      <c r="H191" s="62">
        <v>4441</v>
      </c>
      <c r="I191" s="62">
        <v>4353</v>
      </c>
      <c r="J191" s="64">
        <v>0.73</v>
      </c>
      <c r="K191" s="62">
        <v>73</v>
      </c>
      <c r="L191" s="64">
        <v>0.73</v>
      </c>
      <c r="M191" s="62">
        <v>73</v>
      </c>
      <c r="N191" s="9">
        <v>2447</v>
      </c>
      <c r="O191" s="9">
        <v>1</v>
      </c>
      <c r="P191" s="181">
        <v>2365</v>
      </c>
      <c r="Q191" s="62">
        <v>2365</v>
      </c>
      <c r="R191" s="62">
        <v>2375</v>
      </c>
      <c r="S191" s="62">
        <v>2284.4632656489998</v>
      </c>
      <c r="T191" s="62">
        <v>82</v>
      </c>
      <c r="U191" s="10">
        <v>3.4672304439746303E-2</v>
      </c>
      <c r="V191" s="178">
        <v>3334.7</v>
      </c>
      <c r="W191" s="62">
        <v>80.536734351000177</v>
      </c>
      <c r="X191" s="66">
        <v>3.525411660673837E-2</v>
      </c>
      <c r="Y191" s="176">
        <v>3222.9</v>
      </c>
      <c r="Z191" s="62">
        <v>878</v>
      </c>
      <c r="AA191" s="62">
        <v>876</v>
      </c>
      <c r="AB191" s="62">
        <v>876</v>
      </c>
      <c r="AC191" s="62">
        <v>809.48706317299991</v>
      </c>
      <c r="AD191" s="62">
        <v>2</v>
      </c>
      <c r="AE191" s="62">
        <v>66.51293682700009</v>
      </c>
      <c r="AF191" s="10">
        <v>2.2831050228310501E-3</v>
      </c>
      <c r="AG191" s="66">
        <v>8.2166769369092743E-2</v>
      </c>
      <c r="AH191" s="181">
        <v>875</v>
      </c>
      <c r="AI191" s="217">
        <v>1</v>
      </c>
      <c r="AJ191" s="217">
        <v>875</v>
      </c>
      <c r="AK191" s="62">
        <v>875</v>
      </c>
      <c r="AL191" s="62">
        <v>793.44678810899995</v>
      </c>
      <c r="AM191" s="177">
        <v>0</v>
      </c>
      <c r="AN191" s="62">
        <v>81.553211891000046</v>
      </c>
      <c r="AO191" s="10">
        <v>0</v>
      </c>
      <c r="AP191" s="66">
        <v>0.10278346716276159</v>
      </c>
      <c r="AQ191" s="61">
        <v>11.986301369863014</v>
      </c>
      <c r="AR191" s="178">
        <v>11.986301369863014</v>
      </c>
      <c r="AS191" s="62">
        <v>790</v>
      </c>
      <c r="AT191" s="62">
        <v>660</v>
      </c>
      <c r="AU191" s="62">
        <v>60</v>
      </c>
      <c r="AV191" s="62">
        <v>720</v>
      </c>
      <c r="AW191" s="66">
        <v>0.91139240506329111</v>
      </c>
      <c r="AX191" s="61">
        <v>1.0837008383630098</v>
      </c>
      <c r="AY191" s="62">
        <v>20</v>
      </c>
      <c r="AZ191" s="10">
        <v>2.5316455696202531E-2</v>
      </c>
      <c r="BA191" s="61">
        <v>0.25833118057349519</v>
      </c>
      <c r="BB191" s="62">
        <v>25</v>
      </c>
      <c r="BC191" s="62">
        <v>0</v>
      </c>
      <c r="BD191" s="62">
        <v>25</v>
      </c>
      <c r="BE191" s="10">
        <v>3.1645569620253167E-2</v>
      </c>
      <c r="BF191" s="61">
        <v>0.61591221526378293</v>
      </c>
      <c r="BG191" s="62">
        <v>30</v>
      </c>
      <c r="BH191" s="62" t="s">
        <v>38</v>
      </c>
      <c r="BI191" s="9" t="s">
        <v>38</v>
      </c>
      <c r="BJ191" s="9" t="s">
        <v>38</v>
      </c>
      <c r="BK191" s="9"/>
    </row>
    <row r="192" spans="1:63" ht="12.75" customHeight="1">
      <c r="A192" s="9" t="s">
        <v>635</v>
      </c>
      <c r="B192" s="9" t="s">
        <v>579</v>
      </c>
      <c r="C192" s="61">
        <v>5370223.1600000001</v>
      </c>
      <c r="D192" s="61"/>
      <c r="E192" s="61">
        <v>5370223.1100000003</v>
      </c>
      <c r="F192" s="9">
        <v>0.16952523</v>
      </c>
      <c r="G192" s="62">
        <v>12533</v>
      </c>
      <c r="H192" s="62">
        <v>4441</v>
      </c>
      <c r="I192" s="62">
        <v>4353</v>
      </c>
      <c r="J192" s="64">
        <v>0.57999999999999996</v>
      </c>
      <c r="K192" s="62">
        <v>57.999999999999993</v>
      </c>
      <c r="L192" s="64">
        <v>0.57999999999999996</v>
      </c>
      <c r="M192" s="62">
        <v>57.999999999999993</v>
      </c>
      <c r="N192" s="9">
        <v>2056</v>
      </c>
      <c r="O192" s="9">
        <v>1</v>
      </c>
      <c r="P192" s="181">
        <v>2102</v>
      </c>
      <c r="Q192" s="62">
        <v>2102</v>
      </c>
      <c r="R192" s="62">
        <v>2066</v>
      </c>
      <c r="S192" s="62">
        <v>2124.6597075899999</v>
      </c>
      <c r="T192" s="62">
        <v>-46</v>
      </c>
      <c r="U192" s="10">
        <v>-2.1883920076117985E-2</v>
      </c>
      <c r="V192" s="178">
        <v>3544.2</v>
      </c>
      <c r="W192" s="62">
        <v>-22.659707589999925</v>
      </c>
      <c r="X192" s="66">
        <v>-1.0665099690577187E-2</v>
      </c>
      <c r="Y192" s="176">
        <v>3624.1</v>
      </c>
      <c r="Z192" s="62">
        <v>795</v>
      </c>
      <c r="AA192" s="62">
        <v>797</v>
      </c>
      <c r="AB192" s="62">
        <v>797</v>
      </c>
      <c r="AC192" s="62">
        <v>752.86154642999998</v>
      </c>
      <c r="AD192" s="62">
        <v>-2</v>
      </c>
      <c r="AE192" s="62">
        <v>44.138453570000024</v>
      </c>
      <c r="AF192" s="10">
        <v>-2.509410288582183E-3</v>
      </c>
      <c r="AG192" s="66">
        <v>5.8627584021657769E-2</v>
      </c>
      <c r="AH192" s="181">
        <v>790</v>
      </c>
      <c r="AI192" s="217">
        <v>1</v>
      </c>
      <c r="AJ192" s="217">
        <v>793</v>
      </c>
      <c r="AK192" s="62">
        <v>793</v>
      </c>
      <c r="AL192" s="62">
        <v>737.94332618999999</v>
      </c>
      <c r="AM192" s="177">
        <v>-3</v>
      </c>
      <c r="AN192" s="62">
        <v>55.056673810000007</v>
      </c>
      <c r="AO192" s="10">
        <v>-3.7831021437578815E-3</v>
      </c>
      <c r="AP192" s="66">
        <v>7.4608268488933302E-2</v>
      </c>
      <c r="AQ192" s="61">
        <v>13.620689655172415</v>
      </c>
      <c r="AR192" s="178">
        <v>13.67241379310345</v>
      </c>
      <c r="AS192" s="62">
        <v>655</v>
      </c>
      <c r="AT192" s="62">
        <v>575</v>
      </c>
      <c r="AU192" s="62">
        <v>40</v>
      </c>
      <c r="AV192" s="62">
        <v>615</v>
      </c>
      <c r="AW192" s="66">
        <v>0.93893129770992367</v>
      </c>
      <c r="AX192" s="61">
        <v>1.1164462517359379</v>
      </c>
      <c r="AY192" s="62">
        <v>20</v>
      </c>
      <c r="AZ192" s="10">
        <v>3.0534351145038167E-2</v>
      </c>
      <c r="BA192" s="61">
        <v>0.31157501168406293</v>
      </c>
      <c r="BB192" s="62">
        <v>0</v>
      </c>
      <c r="BC192" s="62">
        <v>0</v>
      </c>
      <c r="BD192" s="62">
        <v>0</v>
      </c>
      <c r="BE192" s="10">
        <v>0</v>
      </c>
      <c r="BF192" s="61">
        <v>0</v>
      </c>
      <c r="BG192" s="62">
        <v>10</v>
      </c>
      <c r="BH192" s="62" t="s">
        <v>38</v>
      </c>
      <c r="BI192" s="9" t="s">
        <v>38</v>
      </c>
      <c r="BJ192" s="9" t="s">
        <v>38</v>
      </c>
      <c r="BK192" s="9"/>
    </row>
    <row r="193" spans="1:63" ht="12.75" customHeight="1">
      <c r="A193" s="9"/>
      <c r="B193" s="9" t="s">
        <v>580</v>
      </c>
      <c r="C193" s="61">
        <v>5370223.0899999999</v>
      </c>
      <c r="D193" s="175" t="s">
        <v>210</v>
      </c>
      <c r="E193" s="61"/>
      <c r="F193" s="61"/>
      <c r="G193" s="62"/>
      <c r="H193" s="62"/>
      <c r="I193" s="62"/>
      <c r="J193" s="64">
        <v>1.84</v>
      </c>
      <c r="K193" s="62">
        <v>184</v>
      </c>
      <c r="L193" s="64">
        <v>2.85</v>
      </c>
      <c r="M193" s="62">
        <v>285</v>
      </c>
      <c r="N193" s="9">
        <v>3999</v>
      </c>
      <c r="O193" s="9">
        <v>0.40377428999999998</v>
      </c>
      <c r="P193" s="181">
        <v>3498.70422285</v>
      </c>
      <c r="Q193" s="62">
        <v>8665</v>
      </c>
      <c r="R193" s="62">
        <v>8239</v>
      </c>
      <c r="S193" s="62">
        <v>7116</v>
      </c>
      <c r="T193" s="62">
        <v>500.29577715000005</v>
      </c>
      <c r="U193" s="10">
        <v>0.14299459036364767</v>
      </c>
      <c r="V193" s="178">
        <v>2178.6</v>
      </c>
      <c r="W193" s="62">
        <v>1549</v>
      </c>
      <c r="X193" s="66">
        <v>0.21767847105115234</v>
      </c>
      <c r="Y193" s="176">
        <v>3044.5</v>
      </c>
      <c r="Z193" s="62">
        <v>1345</v>
      </c>
      <c r="AA193" s="62">
        <v>1042.8978113999999</v>
      </c>
      <c r="AB193" s="62">
        <v>2676</v>
      </c>
      <c r="AC193" s="62">
        <v>2417</v>
      </c>
      <c r="AD193" s="62">
        <v>302.10218860000009</v>
      </c>
      <c r="AE193" s="62">
        <v>259</v>
      </c>
      <c r="AF193" s="10">
        <v>0.28967573361234128</v>
      </c>
      <c r="AG193" s="66">
        <v>0.10715763342987174</v>
      </c>
      <c r="AH193" s="181">
        <v>1324</v>
      </c>
      <c r="AI193" s="217">
        <v>0.38972265</v>
      </c>
      <c r="AJ193" s="225">
        <v>1040.94919815</v>
      </c>
      <c r="AK193" s="62">
        <v>2671</v>
      </c>
      <c r="AL193" s="62">
        <v>2340</v>
      </c>
      <c r="AM193" s="177">
        <v>283.05080184999997</v>
      </c>
      <c r="AN193" s="62">
        <v>331</v>
      </c>
      <c r="AO193" s="10">
        <v>0.27191605733790342</v>
      </c>
      <c r="AP193" s="66">
        <v>0.14145299145299145</v>
      </c>
      <c r="AQ193" s="61">
        <v>7.1956521739130439</v>
      </c>
      <c r="AR193" s="178">
        <v>9.3719298245614038</v>
      </c>
      <c r="AS193" s="62">
        <v>1180</v>
      </c>
      <c r="AT193" s="62">
        <v>1005</v>
      </c>
      <c r="AU193" s="62">
        <v>80</v>
      </c>
      <c r="AV193" s="62">
        <v>1085</v>
      </c>
      <c r="AW193" s="66">
        <v>0.91949152542372881</v>
      </c>
      <c r="AX193" s="61">
        <v>1.0933311836191781</v>
      </c>
      <c r="AY193" s="62">
        <v>30</v>
      </c>
      <c r="AZ193" s="10">
        <v>2.5423728813559324E-2</v>
      </c>
      <c r="BA193" s="61">
        <v>0.25942580421999306</v>
      </c>
      <c r="BB193" s="62">
        <v>30</v>
      </c>
      <c r="BC193" s="62">
        <v>0</v>
      </c>
      <c r="BD193" s="62">
        <v>30</v>
      </c>
      <c r="BE193" s="10">
        <v>2.5423728813559324E-2</v>
      </c>
      <c r="BF193" s="61">
        <v>0.49481761022886966</v>
      </c>
      <c r="BG193" s="62">
        <v>25</v>
      </c>
      <c r="BH193" s="62" t="s">
        <v>38</v>
      </c>
      <c r="BI193" s="9" t="s">
        <v>38</v>
      </c>
      <c r="BJ193" s="9" t="s">
        <v>38</v>
      </c>
      <c r="BK193" s="9"/>
    </row>
    <row r="194" spans="1:63" ht="12.75" customHeight="1">
      <c r="A194" s="9"/>
      <c r="B194" s="9" t="s">
        <v>581</v>
      </c>
      <c r="C194" s="61"/>
      <c r="D194" s="61"/>
      <c r="E194" s="61"/>
      <c r="F194" s="9"/>
      <c r="G194" s="62"/>
      <c r="H194" s="62"/>
      <c r="I194" s="62"/>
      <c r="J194" s="64">
        <v>1.05</v>
      </c>
      <c r="K194" s="62">
        <v>105</v>
      </c>
      <c r="L194" s="64"/>
      <c r="M194" s="62"/>
      <c r="N194" s="9">
        <v>5121</v>
      </c>
      <c r="O194" s="9">
        <v>0.59622571000000002</v>
      </c>
      <c r="P194" s="181">
        <v>5166.2957771500005</v>
      </c>
      <c r="Q194" s="62"/>
      <c r="R194" s="62"/>
      <c r="S194" s="62"/>
      <c r="T194" s="62">
        <v>-45.295777150000504</v>
      </c>
      <c r="U194" s="10">
        <v>-8.7675539891345564E-3</v>
      </c>
      <c r="V194" s="178">
        <v>4899.5</v>
      </c>
      <c r="W194" s="62"/>
      <c r="X194" s="66"/>
      <c r="Y194" s="176"/>
      <c r="Z194" s="62">
        <v>1635</v>
      </c>
      <c r="AA194" s="62">
        <v>1633.1021886000001</v>
      </c>
      <c r="AB194" s="62"/>
      <c r="AC194" s="62"/>
      <c r="AD194" s="62">
        <v>1.8978113999999096</v>
      </c>
      <c r="AE194" s="62"/>
      <c r="AF194" s="10">
        <v>1.1620898026147618E-3</v>
      </c>
      <c r="AG194" s="66"/>
      <c r="AH194" s="181">
        <v>1623</v>
      </c>
      <c r="AI194" s="217">
        <v>0.61027735000000005</v>
      </c>
      <c r="AJ194" s="225">
        <v>1630.0508018500002</v>
      </c>
      <c r="AK194" s="62"/>
      <c r="AL194" s="62"/>
      <c r="AM194" s="177">
        <v>-7.0508018500001981</v>
      </c>
      <c r="AN194" s="62"/>
      <c r="AO194" s="10">
        <v>-4.325510494518332E-3</v>
      </c>
      <c r="AP194" s="66"/>
      <c r="AQ194" s="61">
        <v>15.457142857142857</v>
      </c>
      <c r="AR194" s="178"/>
      <c r="AS194" s="62">
        <v>1575</v>
      </c>
      <c r="AT194" s="62">
        <v>1310</v>
      </c>
      <c r="AU194" s="62">
        <v>150</v>
      </c>
      <c r="AV194" s="62">
        <v>1460</v>
      </c>
      <c r="AW194" s="66">
        <v>0.92698412698412702</v>
      </c>
      <c r="AX194" s="61">
        <v>1.1022403412415305</v>
      </c>
      <c r="AY194" s="62">
        <v>45</v>
      </c>
      <c r="AZ194" s="10">
        <v>2.8571428571428571E-2</v>
      </c>
      <c r="BA194" s="61">
        <v>0.29154518950437314</v>
      </c>
      <c r="BB194" s="62">
        <v>25</v>
      </c>
      <c r="BC194" s="62">
        <v>15</v>
      </c>
      <c r="BD194" s="62">
        <v>40</v>
      </c>
      <c r="BE194" s="10">
        <v>2.5396825396825397E-2</v>
      </c>
      <c r="BF194" s="61">
        <v>0.4942939937101089</v>
      </c>
      <c r="BG194" s="62">
        <v>25</v>
      </c>
      <c r="BH194" s="62" t="s">
        <v>38</v>
      </c>
      <c r="BI194" s="9"/>
      <c r="BJ194" s="9"/>
      <c r="BK194" s="9"/>
    </row>
    <row r="195" spans="1:63" ht="12.75" customHeight="1">
      <c r="A195" s="9"/>
      <c r="B195" s="9" t="s">
        <v>582</v>
      </c>
      <c r="C195" s="61">
        <v>5370223.1200000001</v>
      </c>
      <c r="D195" s="175" t="s">
        <v>213</v>
      </c>
      <c r="E195" s="61"/>
      <c r="F195" s="61"/>
      <c r="G195" s="62"/>
      <c r="H195" s="62"/>
      <c r="I195" s="62"/>
      <c r="J195" s="64">
        <v>4.1900000000000004</v>
      </c>
      <c r="K195" s="62">
        <v>419.00000000000006</v>
      </c>
      <c r="L195" s="64">
        <v>8.35</v>
      </c>
      <c r="M195" s="62">
        <v>835</v>
      </c>
      <c r="N195" s="9">
        <v>4301</v>
      </c>
      <c r="O195" s="9">
        <v>0.48409381000000001</v>
      </c>
      <c r="P195" s="181">
        <v>4093.9813511699999</v>
      </c>
      <c r="Q195" s="62">
        <v>8457</v>
      </c>
      <c r="R195" s="62">
        <v>7143</v>
      </c>
      <c r="S195" s="62">
        <v>6139</v>
      </c>
      <c r="T195" s="62">
        <v>207.01864883000007</v>
      </c>
      <c r="U195" s="10">
        <v>5.0566583252959173E-2</v>
      </c>
      <c r="V195" s="178">
        <v>1026.0999999999999</v>
      </c>
      <c r="W195" s="62">
        <v>2318</v>
      </c>
      <c r="X195" s="66">
        <v>0.37758592604658742</v>
      </c>
      <c r="Y195" s="176">
        <v>1012.7</v>
      </c>
      <c r="Z195" s="62">
        <v>1907</v>
      </c>
      <c r="AA195" s="62">
        <v>1846.9868101600002</v>
      </c>
      <c r="AB195" s="62">
        <v>3677</v>
      </c>
      <c r="AC195" s="62">
        <v>2657</v>
      </c>
      <c r="AD195" s="62">
        <v>60.013189839999768</v>
      </c>
      <c r="AE195" s="62">
        <v>1020</v>
      </c>
      <c r="AF195" s="10">
        <v>3.2492484250497146E-2</v>
      </c>
      <c r="AG195" s="66">
        <v>0.38389160707564923</v>
      </c>
      <c r="AH195" s="181">
        <v>1837</v>
      </c>
      <c r="AI195" s="217">
        <v>0.50230808000000005</v>
      </c>
      <c r="AJ195" s="225">
        <v>1802.2813910400002</v>
      </c>
      <c r="AK195" s="62">
        <v>3588</v>
      </c>
      <c r="AL195" s="62">
        <v>2512</v>
      </c>
      <c r="AM195" s="177">
        <v>34.718608959999756</v>
      </c>
      <c r="AN195" s="62">
        <v>1076</v>
      </c>
      <c r="AO195" s="10">
        <v>1.9263700514582521E-2</v>
      </c>
      <c r="AP195" s="66">
        <v>0.428343949044586</v>
      </c>
      <c r="AQ195" s="61">
        <v>4.3842482100238653</v>
      </c>
      <c r="AR195" s="178">
        <v>4.297005988023952</v>
      </c>
      <c r="AS195" s="62">
        <v>1425</v>
      </c>
      <c r="AT195" s="62">
        <v>1200</v>
      </c>
      <c r="AU195" s="62">
        <v>90</v>
      </c>
      <c r="AV195" s="62">
        <v>1290</v>
      </c>
      <c r="AW195" s="66">
        <v>0.90526315789473688</v>
      </c>
      <c r="AX195" s="61">
        <v>1.0764127917892234</v>
      </c>
      <c r="AY195" s="62">
        <v>55</v>
      </c>
      <c r="AZ195" s="10">
        <v>3.8596491228070177E-2</v>
      </c>
      <c r="BA195" s="61">
        <v>0.39384174722520587</v>
      </c>
      <c r="BB195" s="62">
        <v>55</v>
      </c>
      <c r="BC195" s="62">
        <v>20</v>
      </c>
      <c r="BD195" s="62">
        <v>75</v>
      </c>
      <c r="BE195" s="10">
        <v>5.2631578947368418E-2</v>
      </c>
      <c r="BF195" s="61">
        <v>1.0243592632808178</v>
      </c>
      <c r="BG195" s="62">
        <v>10</v>
      </c>
      <c r="BH195" s="62" t="s">
        <v>38</v>
      </c>
      <c r="BI195" s="9" t="s">
        <v>38</v>
      </c>
      <c r="BJ195" s="9" t="s">
        <v>38</v>
      </c>
      <c r="BK195" s="9"/>
    </row>
    <row r="196" spans="1:63" ht="12.75" customHeight="1">
      <c r="A196" s="9"/>
      <c r="B196" s="9" t="s">
        <v>583</v>
      </c>
      <c r="C196" s="61"/>
      <c r="D196" s="61"/>
      <c r="E196" s="61"/>
      <c r="F196" s="9"/>
      <c r="G196" s="62"/>
      <c r="H196" s="62"/>
      <c r="I196" s="62"/>
      <c r="J196" s="64">
        <v>4.16</v>
      </c>
      <c r="K196" s="62">
        <v>416</v>
      </c>
      <c r="L196" s="64"/>
      <c r="M196" s="62"/>
      <c r="N196" s="9">
        <v>4675</v>
      </c>
      <c r="O196" s="9">
        <v>0.51590619000000004</v>
      </c>
      <c r="P196" s="181">
        <v>4363.0186488300005</v>
      </c>
      <c r="Q196" s="62"/>
      <c r="R196" s="62"/>
      <c r="S196" s="62"/>
      <c r="T196" s="62">
        <v>311.98135116999947</v>
      </c>
      <c r="U196" s="10">
        <v>7.150584865220809E-2</v>
      </c>
      <c r="V196" s="178">
        <v>1123.7</v>
      </c>
      <c r="W196" s="62"/>
      <c r="X196" s="66"/>
      <c r="Y196" s="176"/>
      <c r="Z196" s="62">
        <v>1939</v>
      </c>
      <c r="AA196" s="62">
        <v>1830.01318984</v>
      </c>
      <c r="AB196" s="62"/>
      <c r="AC196" s="62"/>
      <c r="AD196" s="62">
        <v>108.98681016</v>
      </c>
      <c r="AE196" s="62"/>
      <c r="AF196" s="10">
        <v>5.9555204719332559E-2</v>
      </c>
      <c r="AG196" s="66"/>
      <c r="AH196" s="181">
        <v>1891</v>
      </c>
      <c r="AI196" s="217">
        <v>0.49769192000000001</v>
      </c>
      <c r="AJ196" s="225">
        <v>1785.71860896</v>
      </c>
      <c r="AK196" s="62"/>
      <c r="AL196" s="62"/>
      <c r="AM196" s="177">
        <v>105.28139104000002</v>
      </c>
      <c r="AN196" s="62"/>
      <c r="AO196" s="10">
        <v>5.8957436245409209E-2</v>
      </c>
      <c r="AP196" s="66"/>
      <c r="AQ196" s="61">
        <v>4.5456730769230766</v>
      </c>
      <c r="AR196" s="178"/>
      <c r="AS196" s="62">
        <v>1385</v>
      </c>
      <c r="AT196" s="62">
        <v>1135</v>
      </c>
      <c r="AU196" s="62">
        <v>110</v>
      </c>
      <c r="AV196" s="62">
        <v>1245</v>
      </c>
      <c r="AW196" s="66">
        <v>0.89891696750902528</v>
      </c>
      <c r="AX196" s="61">
        <v>1.0688667865743464</v>
      </c>
      <c r="AY196" s="62">
        <v>65</v>
      </c>
      <c r="AZ196" s="10">
        <v>4.6931407942238268E-2</v>
      </c>
      <c r="BA196" s="61">
        <v>0.47889191777794149</v>
      </c>
      <c r="BB196" s="62">
        <v>40</v>
      </c>
      <c r="BC196" s="62">
        <v>20</v>
      </c>
      <c r="BD196" s="62">
        <v>60</v>
      </c>
      <c r="BE196" s="10">
        <v>4.3321299638989168E-2</v>
      </c>
      <c r="BF196" s="61">
        <v>0.8431549170686875</v>
      </c>
      <c r="BG196" s="62">
        <v>25</v>
      </c>
      <c r="BH196" s="62" t="s">
        <v>38</v>
      </c>
      <c r="BI196" s="9"/>
      <c r="BJ196" s="9"/>
      <c r="BK196" s="9"/>
    </row>
    <row r="197" spans="1:63" ht="12.75" customHeight="1">
      <c r="A197" s="204" t="s">
        <v>637</v>
      </c>
      <c r="B197" s="204" t="s">
        <v>584</v>
      </c>
      <c r="C197" s="202">
        <v>5370224.0199999996</v>
      </c>
      <c r="D197" s="202"/>
      <c r="E197" s="202">
        <v>5370224</v>
      </c>
      <c r="F197" s="204">
        <v>0.97971820600000004</v>
      </c>
      <c r="G197" s="205">
        <v>3731</v>
      </c>
      <c r="H197" s="205">
        <v>1409</v>
      </c>
      <c r="I197" s="205">
        <v>1275</v>
      </c>
      <c r="J197" s="206">
        <v>83.53</v>
      </c>
      <c r="K197" s="205">
        <v>8353</v>
      </c>
      <c r="L197" s="206">
        <v>83.33</v>
      </c>
      <c r="M197" s="205">
        <v>8333</v>
      </c>
      <c r="N197" s="204">
        <v>4014</v>
      </c>
      <c r="O197" s="204">
        <v>1</v>
      </c>
      <c r="P197" s="223">
        <v>3965</v>
      </c>
      <c r="Q197" s="205">
        <v>3965</v>
      </c>
      <c r="R197" s="205">
        <v>3703</v>
      </c>
      <c r="S197" s="205">
        <v>3655.3286265860002</v>
      </c>
      <c r="T197" s="205">
        <v>49</v>
      </c>
      <c r="U197" s="207">
        <v>1.235813366960908E-2</v>
      </c>
      <c r="V197" s="211">
        <v>48.1</v>
      </c>
      <c r="W197" s="205">
        <v>309.67137341399985</v>
      </c>
      <c r="X197" s="208">
        <v>8.4717792857718063E-2</v>
      </c>
      <c r="Y197" s="209">
        <v>47.6</v>
      </c>
      <c r="Z197" s="205">
        <v>1453</v>
      </c>
      <c r="AA197" s="205">
        <v>1451</v>
      </c>
      <c r="AB197" s="205">
        <v>1451</v>
      </c>
      <c r="AC197" s="205">
        <v>1380.4229522539999</v>
      </c>
      <c r="AD197" s="205">
        <v>2</v>
      </c>
      <c r="AE197" s="205">
        <v>70.577047746000062</v>
      </c>
      <c r="AF197" s="207">
        <v>1.3783597518952446E-3</v>
      </c>
      <c r="AG197" s="208">
        <v>5.1127118417409342E-2</v>
      </c>
      <c r="AH197" s="223">
        <v>1316</v>
      </c>
      <c r="AI197" s="224">
        <v>1</v>
      </c>
      <c r="AJ197" s="224">
        <v>1350</v>
      </c>
      <c r="AK197" s="205">
        <v>1350</v>
      </c>
      <c r="AL197" s="205">
        <v>1249.1407126500001</v>
      </c>
      <c r="AM197" s="210">
        <v>-34</v>
      </c>
      <c r="AN197" s="205">
        <v>100.85928734999993</v>
      </c>
      <c r="AO197" s="207">
        <v>-2.5185185185185185E-2</v>
      </c>
      <c r="AP197" s="208">
        <v>8.0742934986108295E-2</v>
      </c>
      <c r="AQ197" s="202">
        <v>0.15754818628037831</v>
      </c>
      <c r="AR197" s="211">
        <v>0.16200648025921036</v>
      </c>
      <c r="AS197" s="205">
        <v>1070</v>
      </c>
      <c r="AT197" s="205">
        <v>925</v>
      </c>
      <c r="AU197" s="205">
        <v>55</v>
      </c>
      <c r="AV197" s="205">
        <v>980</v>
      </c>
      <c r="AW197" s="208">
        <v>0.91588785046728971</v>
      </c>
      <c r="AX197" s="202">
        <v>1.0890461955615811</v>
      </c>
      <c r="AY197" s="205">
        <v>10</v>
      </c>
      <c r="AZ197" s="207">
        <v>9.3457943925233638E-3</v>
      </c>
      <c r="BA197" s="202">
        <v>9.5365248903299629E-2</v>
      </c>
      <c r="BB197" s="205">
        <v>60</v>
      </c>
      <c r="BC197" s="205">
        <v>0</v>
      </c>
      <c r="BD197" s="205">
        <v>60</v>
      </c>
      <c r="BE197" s="207">
        <v>5.6074766355140186E-2</v>
      </c>
      <c r="BF197" s="202">
        <v>1.0913734206917125</v>
      </c>
      <c r="BG197" s="205">
        <v>20</v>
      </c>
      <c r="BH197" s="205" t="s">
        <v>134</v>
      </c>
      <c r="BI197" s="204" t="s">
        <v>134</v>
      </c>
      <c r="BJ197" s="204" t="s">
        <v>134</v>
      </c>
      <c r="BK197" s="204"/>
    </row>
    <row r="198" spans="1:63" ht="12.75" customHeight="1">
      <c r="A198" s="308" t="s">
        <v>637</v>
      </c>
      <c r="B198" s="9" t="s">
        <v>585</v>
      </c>
      <c r="C198" s="61">
        <v>5370224.0099999998</v>
      </c>
      <c r="D198" s="61"/>
      <c r="E198" s="61">
        <v>5370224</v>
      </c>
      <c r="F198" s="9">
        <v>2.0281793999999999E-2</v>
      </c>
      <c r="G198" s="62">
        <v>3731</v>
      </c>
      <c r="H198" s="62">
        <v>1409</v>
      </c>
      <c r="I198" s="62">
        <v>1275</v>
      </c>
      <c r="J198" s="64">
        <v>4.22</v>
      </c>
      <c r="K198" s="62">
        <v>422</v>
      </c>
      <c r="L198" s="64">
        <v>6.11</v>
      </c>
      <c r="M198" s="62">
        <v>611</v>
      </c>
      <c r="N198" s="9">
        <v>4705</v>
      </c>
      <c r="O198" s="9">
        <v>0.43179517000000001</v>
      </c>
      <c r="P198" s="181">
        <v>4593.0052232899998</v>
      </c>
      <c r="Q198" s="62">
        <v>10637</v>
      </c>
      <c r="R198" s="62">
        <v>7466</v>
      </c>
      <c r="S198" s="62">
        <v>75.671373414000001</v>
      </c>
      <c r="T198" s="62">
        <v>111.99477671000022</v>
      </c>
      <c r="U198" s="10">
        <v>2.4383768636295527E-2</v>
      </c>
      <c r="V198" s="178">
        <v>1114.5999999999999</v>
      </c>
      <c r="W198" s="62">
        <v>10561.328626586001</v>
      </c>
      <c r="X198" s="66">
        <v>139.56834863832461</v>
      </c>
      <c r="Y198" s="176">
        <v>1740.4</v>
      </c>
      <c r="Z198" s="62">
        <v>1284</v>
      </c>
      <c r="AA198" s="62">
        <v>1276.0055052</v>
      </c>
      <c r="AB198" s="62">
        <v>3140</v>
      </c>
      <c r="AC198" s="62">
        <v>28.577047745999998</v>
      </c>
      <c r="AD198" s="62">
        <v>7.994494799999984</v>
      </c>
      <c r="AE198" s="62">
        <v>3111.4229522539999</v>
      </c>
      <c r="AF198" s="10">
        <v>6.2652510255015977E-3</v>
      </c>
      <c r="AG198" s="66">
        <v>108.878390095055</v>
      </c>
      <c r="AH198" s="181">
        <v>1276</v>
      </c>
      <c r="AI198" s="217">
        <v>0.40637118</v>
      </c>
      <c r="AJ198" s="225">
        <v>1269.5035663199999</v>
      </c>
      <c r="AK198" s="62">
        <v>3124</v>
      </c>
      <c r="AL198" s="62">
        <v>25.859287349999999</v>
      </c>
      <c r="AM198" s="177">
        <v>6.4964336800001092</v>
      </c>
      <c r="AN198" s="62">
        <v>3098.1407126499998</v>
      </c>
      <c r="AO198" s="10">
        <v>5.1173024262009623E-3</v>
      </c>
      <c r="AP198" s="66">
        <v>119.80766023120896</v>
      </c>
      <c r="AQ198" s="61">
        <v>3.0236966824644549</v>
      </c>
      <c r="AR198" s="178">
        <v>5.1129296235679211</v>
      </c>
      <c r="AS198" s="62">
        <v>1185</v>
      </c>
      <c r="AT198" s="62">
        <v>1020</v>
      </c>
      <c r="AU198" s="62">
        <v>80</v>
      </c>
      <c r="AV198" s="62">
        <v>1100</v>
      </c>
      <c r="AW198" s="66">
        <v>0.92827004219409281</v>
      </c>
      <c r="AX198" s="61">
        <v>1.1037693724067692</v>
      </c>
      <c r="AY198" s="62">
        <v>50</v>
      </c>
      <c r="AZ198" s="10">
        <v>4.2194092827004218E-2</v>
      </c>
      <c r="BA198" s="61">
        <v>0.43055196762249198</v>
      </c>
      <c r="BB198" s="62">
        <v>15</v>
      </c>
      <c r="BC198" s="62">
        <v>0</v>
      </c>
      <c r="BD198" s="62">
        <v>15</v>
      </c>
      <c r="BE198" s="10">
        <v>1.2658227848101266E-2</v>
      </c>
      <c r="BF198" s="61">
        <v>0.24636488610551313</v>
      </c>
      <c r="BG198" s="62">
        <v>25</v>
      </c>
      <c r="BH198" s="62" t="s">
        <v>38</v>
      </c>
      <c r="BI198" s="9" t="s">
        <v>38</v>
      </c>
      <c r="BJ198" s="9" t="s">
        <v>134</v>
      </c>
      <c r="BK198" s="9"/>
    </row>
    <row r="199" spans="1:63" ht="12.75" customHeight="1">
      <c r="A199" s="308" t="s">
        <v>637</v>
      </c>
      <c r="B199" s="9" t="s">
        <v>586</v>
      </c>
      <c r="C199" s="61"/>
      <c r="D199" s="61"/>
      <c r="E199" s="61"/>
      <c r="F199" s="61"/>
      <c r="G199" s="62"/>
      <c r="H199" s="62"/>
      <c r="I199" s="62"/>
      <c r="J199" s="64">
        <v>0.56999999999999995</v>
      </c>
      <c r="K199" s="62">
        <v>56.999999999999993</v>
      </c>
      <c r="L199" s="64"/>
      <c r="M199" s="62"/>
      <c r="N199" s="9">
        <v>2545</v>
      </c>
      <c r="O199" s="9">
        <v>0.23634611999999999</v>
      </c>
      <c r="P199" s="181">
        <v>2514.0136784400001</v>
      </c>
      <c r="Q199" s="62"/>
      <c r="R199" s="62"/>
      <c r="S199" s="62"/>
      <c r="T199" s="62">
        <v>30.986321559999851</v>
      </c>
      <c r="U199" s="10">
        <v>1.232543873000227E-2</v>
      </c>
      <c r="V199" s="178">
        <v>4468.8</v>
      </c>
      <c r="W199" s="62"/>
      <c r="X199" s="66"/>
      <c r="Y199" s="176"/>
      <c r="Z199" s="62">
        <v>716</v>
      </c>
      <c r="AA199" s="62">
        <v>715.00371659999996</v>
      </c>
      <c r="AB199" s="62"/>
      <c r="AC199" s="62"/>
      <c r="AD199" s="62">
        <v>0.99628340000003845</v>
      </c>
      <c r="AE199" s="62"/>
      <c r="AF199" s="10">
        <v>1.3933961137119473E-3</v>
      </c>
      <c r="AG199" s="66"/>
      <c r="AH199" s="181">
        <v>709</v>
      </c>
      <c r="AI199" s="217">
        <v>0.22770819</v>
      </c>
      <c r="AJ199" s="225">
        <v>711.36038556000005</v>
      </c>
      <c r="AK199" s="62"/>
      <c r="AL199" s="62"/>
      <c r="AM199" s="177">
        <v>-2.3603855600000543</v>
      </c>
      <c r="AN199" s="62"/>
      <c r="AO199" s="10">
        <v>-3.3181290495139138E-3</v>
      </c>
      <c r="AP199" s="66"/>
      <c r="AQ199" s="61">
        <v>12.438596491228072</v>
      </c>
      <c r="AR199" s="178"/>
      <c r="AS199" s="62">
        <v>825</v>
      </c>
      <c r="AT199" s="62">
        <v>695</v>
      </c>
      <c r="AU199" s="62">
        <v>50</v>
      </c>
      <c r="AV199" s="62">
        <v>745</v>
      </c>
      <c r="AW199" s="66">
        <v>0.90303030303030307</v>
      </c>
      <c r="AX199" s="61">
        <v>1.0737577919504198</v>
      </c>
      <c r="AY199" s="62">
        <v>40</v>
      </c>
      <c r="AZ199" s="10">
        <v>4.8484848484848485E-2</v>
      </c>
      <c r="BA199" s="61">
        <v>0.49474335188620899</v>
      </c>
      <c r="BB199" s="62">
        <v>30</v>
      </c>
      <c r="BC199" s="62">
        <v>0</v>
      </c>
      <c r="BD199" s="62">
        <v>30</v>
      </c>
      <c r="BE199" s="10">
        <v>3.6363636363636362E-2</v>
      </c>
      <c r="BF199" s="61">
        <v>0.70773912735765587</v>
      </c>
      <c r="BG199" s="62">
        <v>10</v>
      </c>
      <c r="BH199" s="62" t="s">
        <v>38</v>
      </c>
      <c r="BI199" s="9"/>
      <c r="BJ199" s="9"/>
      <c r="BK199" s="9"/>
    </row>
    <row r="200" spans="1:63">
      <c r="A200" s="308" t="s">
        <v>637</v>
      </c>
      <c r="B200" s="9" t="s">
        <v>587</v>
      </c>
      <c r="C200" s="61"/>
      <c r="D200" s="61"/>
      <c r="E200" s="61"/>
      <c r="F200" s="61"/>
      <c r="G200" s="62"/>
      <c r="H200" s="62"/>
      <c r="I200" s="62"/>
      <c r="J200" s="64">
        <v>1.36</v>
      </c>
      <c r="K200" s="62">
        <v>136</v>
      </c>
      <c r="L200" s="64"/>
      <c r="M200" s="62"/>
      <c r="N200" s="9">
        <v>4162</v>
      </c>
      <c r="O200" s="9">
        <v>0.33185871</v>
      </c>
      <c r="P200" s="181">
        <v>3529.9810982700001</v>
      </c>
      <c r="Q200" s="62"/>
      <c r="R200" s="62"/>
      <c r="S200" s="62"/>
      <c r="T200" s="62">
        <v>632.01890172999993</v>
      </c>
      <c r="U200" s="10">
        <v>0.17904314049719544</v>
      </c>
      <c r="V200" s="178">
        <v>3057.1</v>
      </c>
      <c r="W200" s="62"/>
      <c r="X200" s="66"/>
      <c r="Y200" s="176"/>
      <c r="Z200" s="62">
        <v>1368</v>
      </c>
      <c r="AA200" s="62">
        <v>1148.9907782</v>
      </c>
      <c r="AB200" s="62"/>
      <c r="AC200" s="62"/>
      <c r="AD200" s="62">
        <v>219.00922179999998</v>
      </c>
      <c r="AE200" s="62"/>
      <c r="AF200" s="10">
        <v>0.19061007795301727</v>
      </c>
      <c r="AG200" s="66"/>
      <c r="AH200" s="181">
        <v>1339</v>
      </c>
      <c r="AI200" s="217">
        <v>0.36592063000000002</v>
      </c>
      <c r="AJ200" s="225">
        <v>1143.1360481200002</v>
      </c>
      <c r="AK200" s="62"/>
      <c r="AL200" s="62"/>
      <c r="AM200" s="177">
        <v>195.86395187999983</v>
      </c>
      <c r="AN200" s="62"/>
      <c r="AO200" s="10">
        <v>0.17133914392964633</v>
      </c>
      <c r="AP200" s="66"/>
      <c r="AQ200" s="61">
        <v>9.8455882352941178</v>
      </c>
      <c r="AR200" s="178"/>
      <c r="AS200" s="62">
        <v>1355</v>
      </c>
      <c r="AT200" s="62">
        <v>1080</v>
      </c>
      <c r="AU200" s="62">
        <v>130</v>
      </c>
      <c r="AV200" s="62">
        <v>1210</v>
      </c>
      <c r="AW200" s="66">
        <v>0.8929889298892989</v>
      </c>
      <c r="AX200" s="61">
        <v>1.0618179903558846</v>
      </c>
      <c r="AY200" s="62">
        <v>80</v>
      </c>
      <c r="AZ200" s="10">
        <v>5.9040590405904057E-2</v>
      </c>
      <c r="BA200" s="61">
        <v>0.60245500414187814</v>
      </c>
      <c r="BB200" s="62">
        <v>45</v>
      </c>
      <c r="BC200" s="62">
        <v>0</v>
      </c>
      <c r="BD200" s="62">
        <v>45</v>
      </c>
      <c r="BE200" s="10">
        <v>3.3210332103321034E-2</v>
      </c>
      <c r="BF200" s="61">
        <v>0.6463669152067153</v>
      </c>
      <c r="BG200" s="62">
        <v>15</v>
      </c>
      <c r="BH200" s="62" t="s">
        <v>38</v>
      </c>
      <c r="BI200" s="9"/>
      <c r="BJ200" s="9"/>
      <c r="BK200" s="9"/>
    </row>
    <row r="201" spans="1:63" ht="12.75" customHeight="1">
      <c r="A201" s="204" t="s">
        <v>638</v>
      </c>
      <c r="B201" s="204" t="s">
        <v>588</v>
      </c>
      <c r="C201" s="202">
        <v>5370300</v>
      </c>
      <c r="D201" s="203" t="s">
        <v>215</v>
      </c>
      <c r="E201" s="202"/>
      <c r="F201" s="202"/>
      <c r="G201" s="205"/>
      <c r="H201" s="205"/>
      <c r="I201" s="205"/>
      <c r="J201" s="206">
        <v>45.9</v>
      </c>
      <c r="K201" s="205">
        <v>4590</v>
      </c>
      <c r="L201" s="206">
        <v>46</v>
      </c>
      <c r="M201" s="205">
        <v>4600</v>
      </c>
      <c r="N201" s="204">
        <v>2082</v>
      </c>
      <c r="O201" s="204">
        <v>1</v>
      </c>
      <c r="P201" s="223">
        <v>1993</v>
      </c>
      <c r="Q201" s="205">
        <v>1993</v>
      </c>
      <c r="R201" s="205">
        <v>1905</v>
      </c>
      <c r="S201" s="205">
        <v>2079</v>
      </c>
      <c r="T201" s="205">
        <v>89</v>
      </c>
      <c r="U201" s="207">
        <v>4.4656297039638734E-2</v>
      </c>
      <c r="V201" s="211">
        <v>45.4</v>
      </c>
      <c r="W201" s="205">
        <v>-86</v>
      </c>
      <c r="X201" s="208">
        <v>-4.1366041366041363E-2</v>
      </c>
      <c r="Y201" s="209">
        <v>43.3</v>
      </c>
      <c r="Z201" s="205">
        <v>737</v>
      </c>
      <c r="AA201" s="205">
        <v>715</v>
      </c>
      <c r="AB201" s="205">
        <v>715</v>
      </c>
      <c r="AC201" s="205">
        <v>690</v>
      </c>
      <c r="AD201" s="205">
        <v>22</v>
      </c>
      <c r="AE201" s="205">
        <v>25</v>
      </c>
      <c r="AF201" s="207">
        <v>3.0769230769230771E-2</v>
      </c>
      <c r="AG201" s="208">
        <v>3.6231884057971016E-2</v>
      </c>
      <c r="AH201" s="223">
        <v>714</v>
      </c>
      <c r="AI201" s="224">
        <v>1</v>
      </c>
      <c r="AJ201" s="224">
        <v>691</v>
      </c>
      <c r="AK201" s="205">
        <v>691</v>
      </c>
      <c r="AL201" s="205">
        <v>674</v>
      </c>
      <c r="AM201" s="210">
        <v>23</v>
      </c>
      <c r="AN201" s="205">
        <v>17</v>
      </c>
      <c r="AO201" s="207">
        <v>3.3285094066570188E-2</v>
      </c>
      <c r="AP201" s="208">
        <v>2.5222551928783383E-2</v>
      </c>
      <c r="AQ201" s="202">
        <v>0.15555555555555556</v>
      </c>
      <c r="AR201" s="211">
        <v>0.15021739130434783</v>
      </c>
      <c r="AS201" s="205">
        <v>620</v>
      </c>
      <c r="AT201" s="205">
        <v>565</v>
      </c>
      <c r="AU201" s="205">
        <v>25</v>
      </c>
      <c r="AV201" s="205">
        <v>590</v>
      </c>
      <c r="AW201" s="208">
        <v>0.95161290322580649</v>
      </c>
      <c r="AX201" s="202">
        <v>1.1315254497334204</v>
      </c>
      <c r="AY201" s="205">
        <v>0</v>
      </c>
      <c r="AZ201" s="207">
        <v>0</v>
      </c>
      <c r="BA201" s="202">
        <v>0</v>
      </c>
      <c r="BB201" s="205">
        <v>25</v>
      </c>
      <c r="BC201" s="205">
        <v>0</v>
      </c>
      <c r="BD201" s="205">
        <v>25</v>
      </c>
      <c r="BE201" s="207">
        <v>4.0322580645161289E-2</v>
      </c>
      <c r="BF201" s="202">
        <v>0.78479137106191688</v>
      </c>
      <c r="BG201" s="205">
        <v>0</v>
      </c>
      <c r="BH201" s="205" t="s">
        <v>134</v>
      </c>
      <c r="BI201" s="204" t="s">
        <v>134</v>
      </c>
      <c r="BJ201" s="204" t="s">
        <v>134</v>
      </c>
      <c r="BK201" s="204"/>
    </row>
    <row r="202" spans="1:63" ht="12.75" customHeight="1">
      <c r="A202" s="9" t="s">
        <v>326</v>
      </c>
      <c r="B202" s="9" t="s">
        <v>589</v>
      </c>
      <c r="C202" s="61">
        <v>5370301</v>
      </c>
      <c r="D202" s="175" t="s">
        <v>216</v>
      </c>
      <c r="E202" s="61"/>
      <c r="F202" s="61"/>
      <c r="G202" s="62"/>
      <c r="H202" s="62"/>
      <c r="I202" s="62"/>
      <c r="J202" s="64">
        <v>9.2200000000000006</v>
      </c>
      <c r="K202" s="62">
        <v>922.00000000000011</v>
      </c>
      <c r="L202" s="64">
        <v>11.11</v>
      </c>
      <c r="M202" s="62">
        <v>1111</v>
      </c>
      <c r="N202" s="9">
        <v>5527</v>
      </c>
      <c r="O202" s="9">
        <v>0.49578522000000003</v>
      </c>
      <c r="P202" s="181">
        <v>3821.0166905400001</v>
      </c>
      <c r="Q202" s="62">
        <v>7707</v>
      </c>
      <c r="R202" s="62">
        <v>6373</v>
      </c>
      <c r="S202" s="62">
        <v>5130</v>
      </c>
      <c r="T202" s="62">
        <v>1705.9833094599999</v>
      </c>
      <c r="U202" s="10">
        <v>0.44647366071015621</v>
      </c>
      <c r="V202" s="178">
        <v>599.4</v>
      </c>
      <c r="W202" s="62">
        <v>2577</v>
      </c>
      <c r="X202" s="66">
        <v>0.50233918128654975</v>
      </c>
      <c r="Y202" s="176">
        <v>693.5</v>
      </c>
      <c r="Z202" s="62">
        <v>2400</v>
      </c>
      <c r="AA202" s="62">
        <v>1502.0078856599998</v>
      </c>
      <c r="AB202" s="62">
        <v>2942</v>
      </c>
      <c r="AC202" s="62">
        <v>1871</v>
      </c>
      <c r="AD202" s="62">
        <v>897.99211434000017</v>
      </c>
      <c r="AE202" s="62">
        <v>1071</v>
      </c>
      <c r="AF202" s="10">
        <v>0.59786111838248568</v>
      </c>
      <c r="AG202" s="66">
        <v>0.572421165152325</v>
      </c>
      <c r="AH202" s="181">
        <v>2326</v>
      </c>
      <c r="AI202" s="217">
        <v>0.51053972999999997</v>
      </c>
      <c r="AJ202" s="225">
        <v>1475.4598196999998</v>
      </c>
      <c r="AK202" s="62">
        <v>2890</v>
      </c>
      <c r="AL202" s="62">
        <v>1841</v>
      </c>
      <c r="AM202" s="177">
        <v>850.5401803000002</v>
      </c>
      <c r="AN202" s="62">
        <v>1049</v>
      </c>
      <c r="AO202" s="10">
        <v>0.57645770419755493</v>
      </c>
      <c r="AP202" s="66">
        <v>0.56979902227050516</v>
      </c>
      <c r="AQ202" s="61">
        <v>2.5227765726681124</v>
      </c>
      <c r="AR202" s="178">
        <v>2.6012601260126011</v>
      </c>
      <c r="AS202" s="62">
        <v>2085</v>
      </c>
      <c r="AT202" s="62">
        <v>1885</v>
      </c>
      <c r="AU202" s="62">
        <v>115</v>
      </c>
      <c r="AV202" s="62">
        <v>2000</v>
      </c>
      <c r="AW202" s="66">
        <v>0.95923261390887293</v>
      </c>
      <c r="AX202" s="61">
        <v>1.1405857478107884</v>
      </c>
      <c r="AY202" s="62">
        <v>10</v>
      </c>
      <c r="AZ202" s="10">
        <v>4.7961630695443642E-3</v>
      </c>
      <c r="BA202" s="61">
        <v>4.8940439485146571E-2</v>
      </c>
      <c r="BB202" s="62">
        <v>40</v>
      </c>
      <c r="BC202" s="62">
        <v>0</v>
      </c>
      <c r="BD202" s="62">
        <v>40</v>
      </c>
      <c r="BE202" s="10">
        <v>1.9184652278177457E-2</v>
      </c>
      <c r="BF202" s="61">
        <v>0.37338754920547795</v>
      </c>
      <c r="BG202" s="62">
        <v>25</v>
      </c>
      <c r="BH202" s="62" t="s">
        <v>38</v>
      </c>
      <c r="BI202" s="9" t="s">
        <v>38</v>
      </c>
      <c r="BJ202" s="9" t="s">
        <v>38</v>
      </c>
      <c r="BK202" s="9"/>
    </row>
    <row r="203" spans="1:63" ht="12.75" customHeight="1">
      <c r="A203" s="9" t="s">
        <v>326</v>
      </c>
      <c r="B203" s="9" t="s">
        <v>590</v>
      </c>
      <c r="C203" s="61"/>
      <c r="D203" s="61"/>
      <c r="E203" s="61"/>
      <c r="F203" s="61"/>
      <c r="G203" s="62"/>
      <c r="H203" s="62"/>
      <c r="I203" s="62"/>
      <c r="J203" s="64">
        <v>1.8</v>
      </c>
      <c r="K203" s="62">
        <v>180</v>
      </c>
      <c r="L203" s="64"/>
      <c r="M203" s="62"/>
      <c r="N203" s="9">
        <v>3657</v>
      </c>
      <c r="O203" s="9">
        <v>0.50421477999999997</v>
      </c>
      <c r="P203" s="181">
        <v>3885.9833094599999</v>
      </c>
      <c r="Q203" s="62"/>
      <c r="R203" s="62"/>
      <c r="S203" s="62"/>
      <c r="T203" s="62">
        <v>-228.98330945999987</v>
      </c>
      <c r="U203" s="10">
        <v>-5.8925448522273667E-2</v>
      </c>
      <c r="V203" s="178">
        <v>2033.5</v>
      </c>
      <c r="W203" s="62"/>
      <c r="X203" s="66"/>
      <c r="Y203" s="176"/>
      <c r="Z203" s="62">
        <v>1379</v>
      </c>
      <c r="AA203" s="62">
        <v>1439.9921143399999</v>
      </c>
      <c r="AB203" s="62"/>
      <c r="AC203" s="62"/>
      <c r="AD203" s="62">
        <v>-60.992114339999944</v>
      </c>
      <c r="AE203" s="62"/>
      <c r="AF203" s="10">
        <v>-4.2355866905531503E-2</v>
      </c>
      <c r="AG203" s="66"/>
      <c r="AH203" s="181">
        <v>1365</v>
      </c>
      <c r="AI203" s="217">
        <v>0.48946026999999998</v>
      </c>
      <c r="AJ203" s="225">
        <v>1414.5401803</v>
      </c>
      <c r="AK203" s="62"/>
      <c r="AL203" s="62"/>
      <c r="AM203" s="177">
        <v>-49.540180299999975</v>
      </c>
      <c r="AN203" s="62"/>
      <c r="AO203" s="10">
        <v>-3.5022108943906664E-2</v>
      </c>
      <c r="AP203" s="66"/>
      <c r="AQ203" s="61">
        <v>7.583333333333333</v>
      </c>
      <c r="AR203" s="178"/>
      <c r="AS203" s="62">
        <v>1290</v>
      </c>
      <c r="AT203" s="62">
        <v>1100</v>
      </c>
      <c r="AU203" s="62">
        <v>85</v>
      </c>
      <c r="AV203" s="62">
        <v>1185</v>
      </c>
      <c r="AW203" s="66">
        <v>0.91860465116279066</v>
      </c>
      <c r="AX203" s="61">
        <v>1.0922766363410115</v>
      </c>
      <c r="AY203" s="62">
        <v>25</v>
      </c>
      <c r="AZ203" s="10">
        <v>1.937984496124031E-2</v>
      </c>
      <c r="BA203" s="61">
        <v>0.19775352001265623</v>
      </c>
      <c r="BB203" s="62">
        <v>45</v>
      </c>
      <c r="BC203" s="62">
        <v>10</v>
      </c>
      <c r="BD203" s="62">
        <v>55</v>
      </c>
      <c r="BE203" s="10">
        <v>4.2635658914728682E-2</v>
      </c>
      <c r="BF203" s="61">
        <v>0.82981041095229036</v>
      </c>
      <c r="BG203" s="62">
        <v>35</v>
      </c>
      <c r="BH203" s="62" t="s">
        <v>38</v>
      </c>
      <c r="BI203" s="9"/>
      <c r="BJ203" s="9"/>
      <c r="BK203" s="9"/>
    </row>
    <row r="204" spans="1:63" ht="12.75" customHeight="1">
      <c r="A204" s="9" t="s">
        <v>326</v>
      </c>
      <c r="B204" s="9" t="s">
        <v>591</v>
      </c>
      <c r="C204" s="61">
        <v>5370302</v>
      </c>
      <c r="D204" s="175" t="s">
        <v>217</v>
      </c>
      <c r="E204" s="61"/>
      <c r="F204" s="61"/>
      <c r="G204" s="62"/>
      <c r="H204" s="62"/>
      <c r="I204" s="62"/>
      <c r="J204" s="64">
        <v>3.7</v>
      </c>
      <c r="K204" s="62">
        <v>370</v>
      </c>
      <c r="L204" s="64">
        <v>3.7</v>
      </c>
      <c r="M204" s="62">
        <v>370</v>
      </c>
      <c r="N204" s="9">
        <v>5463</v>
      </c>
      <c r="O204" s="9">
        <v>1</v>
      </c>
      <c r="P204" s="181">
        <v>5323</v>
      </c>
      <c r="Q204" s="62">
        <v>5323</v>
      </c>
      <c r="R204" s="62">
        <v>5379</v>
      </c>
      <c r="S204" s="62">
        <v>5689</v>
      </c>
      <c r="T204" s="62">
        <v>140</v>
      </c>
      <c r="U204" s="10">
        <v>2.6300958106331016E-2</v>
      </c>
      <c r="V204" s="178">
        <v>1478.4</v>
      </c>
      <c r="W204" s="62">
        <v>-366</v>
      </c>
      <c r="X204" s="66">
        <v>-6.4334680963262433E-2</v>
      </c>
      <c r="Y204" s="176">
        <v>1437.3</v>
      </c>
      <c r="Z204" s="62">
        <v>2583</v>
      </c>
      <c r="AA204" s="62">
        <v>2506</v>
      </c>
      <c r="AB204" s="62">
        <v>2506</v>
      </c>
      <c r="AC204" s="62">
        <v>2513</v>
      </c>
      <c r="AD204" s="62">
        <v>77</v>
      </c>
      <c r="AE204" s="62">
        <v>-7</v>
      </c>
      <c r="AF204" s="10">
        <v>3.0726256983240222E-2</v>
      </c>
      <c r="AG204" s="66">
        <v>-2.7855153203342618E-3</v>
      </c>
      <c r="AH204" s="181">
        <v>2513</v>
      </c>
      <c r="AI204" s="217">
        <v>1</v>
      </c>
      <c r="AJ204" s="217">
        <v>2427</v>
      </c>
      <c r="AK204" s="62">
        <v>2427</v>
      </c>
      <c r="AL204" s="62">
        <v>2441</v>
      </c>
      <c r="AM204" s="177">
        <v>86</v>
      </c>
      <c r="AN204" s="62">
        <v>-14</v>
      </c>
      <c r="AO204" s="10">
        <v>3.5434693036670788E-2</v>
      </c>
      <c r="AP204" s="66">
        <v>-5.7353543629659973E-3</v>
      </c>
      <c r="AQ204" s="61">
        <v>6.7918918918918916</v>
      </c>
      <c r="AR204" s="178">
        <v>6.5594594594594593</v>
      </c>
      <c r="AS204" s="62">
        <v>1830</v>
      </c>
      <c r="AT204" s="62">
        <v>1580</v>
      </c>
      <c r="AU204" s="62">
        <v>135</v>
      </c>
      <c r="AV204" s="62">
        <v>1715</v>
      </c>
      <c r="AW204" s="66">
        <v>0.93715846994535523</v>
      </c>
      <c r="AX204" s="61">
        <v>1.1143382520158802</v>
      </c>
      <c r="AY204" s="62">
        <v>15</v>
      </c>
      <c r="AZ204" s="10">
        <v>8.1967213114754103E-3</v>
      </c>
      <c r="BA204" s="61">
        <v>8.3640013382402137E-2</v>
      </c>
      <c r="BB204" s="62">
        <v>65</v>
      </c>
      <c r="BC204" s="62">
        <v>15</v>
      </c>
      <c r="BD204" s="62">
        <v>80</v>
      </c>
      <c r="BE204" s="10">
        <v>4.3715846994535519E-2</v>
      </c>
      <c r="BF204" s="61">
        <v>0.85083392359936783</v>
      </c>
      <c r="BG204" s="62">
        <v>20</v>
      </c>
      <c r="BH204" s="62" t="s">
        <v>38</v>
      </c>
      <c r="BI204" s="9" t="s">
        <v>38</v>
      </c>
      <c r="BJ204" s="9" t="s">
        <v>38</v>
      </c>
      <c r="BK204" s="9"/>
    </row>
    <row r="205" spans="1:63" ht="12.75" customHeight="1">
      <c r="A205" s="9" t="s">
        <v>326</v>
      </c>
      <c r="B205" s="9" t="s">
        <v>592</v>
      </c>
      <c r="C205" s="61">
        <v>5370303.0099999998</v>
      </c>
      <c r="D205" s="175" t="s">
        <v>218</v>
      </c>
      <c r="E205" s="61"/>
      <c r="F205" s="61"/>
      <c r="G205" s="62"/>
      <c r="H205" s="62"/>
      <c r="I205" s="62"/>
      <c r="J205" s="64">
        <v>1.82</v>
      </c>
      <c r="K205" s="62">
        <v>182</v>
      </c>
      <c r="L205" s="64">
        <v>1.84</v>
      </c>
      <c r="M205" s="62">
        <v>184</v>
      </c>
      <c r="N205" s="9">
        <v>3804</v>
      </c>
      <c r="O205" s="9">
        <v>1</v>
      </c>
      <c r="P205" s="181">
        <v>3848</v>
      </c>
      <c r="Q205" s="62">
        <v>3848</v>
      </c>
      <c r="R205" s="62">
        <v>3706</v>
      </c>
      <c r="S205" s="62">
        <v>3646</v>
      </c>
      <c r="T205" s="62">
        <v>-44</v>
      </c>
      <c r="U205" s="10">
        <v>-1.1434511434511435E-2</v>
      </c>
      <c r="V205" s="178">
        <v>2091.6</v>
      </c>
      <c r="W205" s="62">
        <v>202</v>
      </c>
      <c r="X205" s="66">
        <v>5.5403181568842566E-2</v>
      </c>
      <c r="Y205" s="176">
        <v>2092.1999999999998</v>
      </c>
      <c r="Z205" s="62">
        <v>1471</v>
      </c>
      <c r="AA205" s="62">
        <v>1463</v>
      </c>
      <c r="AB205" s="62">
        <v>1463</v>
      </c>
      <c r="AC205" s="62">
        <v>1298</v>
      </c>
      <c r="AD205" s="62">
        <v>8</v>
      </c>
      <c r="AE205" s="62">
        <v>165</v>
      </c>
      <c r="AF205" s="10">
        <v>5.4682159945317844E-3</v>
      </c>
      <c r="AG205" s="66">
        <v>0.1271186440677966</v>
      </c>
      <c r="AH205" s="181">
        <v>1454</v>
      </c>
      <c r="AI205" s="217">
        <v>1</v>
      </c>
      <c r="AJ205" s="217">
        <v>1443</v>
      </c>
      <c r="AK205" s="62">
        <v>1443</v>
      </c>
      <c r="AL205" s="62">
        <v>1272</v>
      </c>
      <c r="AM205" s="177">
        <v>11</v>
      </c>
      <c r="AN205" s="62">
        <v>171</v>
      </c>
      <c r="AO205" s="10">
        <v>7.6230076230076231E-3</v>
      </c>
      <c r="AP205" s="66">
        <v>0.13443396226415094</v>
      </c>
      <c r="AQ205" s="61">
        <v>7.9890109890109891</v>
      </c>
      <c r="AR205" s="178">
        <v>7.8423913043478262</v>
      </c>
      <c r="AS205" s="62">
        <v>1375</v>
      </c>
      <c r="AT205" s="62">
        <v>1190</v>
      </c>
      <c r="AU205" s="62">
        <v>140</v>
      </c>
      <c r="AV205" s="62">
        <v>1330</v>
      </c>
      <c r="AW205" s="66">
        <v>0.96727272727272728</v>
      </c>
      <c r="AX205" s="61">
        <v>1.1501459301697115</v>
      </c>
      <c r="AY205" s="62">
        <v>10</v>
      </c>
      <c r="AZ205" s="10">
        <v>7.2727272727272727E-3</v>
      </c>
      <c r="BA205" s="61">
        <v>7.4211502782931357E-2</v>
      </c>
      <c r="BB205" s="62">
        <v>15</v>
      </c>
      <c r="BC205" s="62">
        <v>0</v>
      </c>
      <c r="BD205" s="62">
        <v>15</v>
      </c>
      <c r="BE205" s="10">
        <v>1.090909090909091E-2</v>
      </c>
      <c r="BF205" s="61">
        <v>0.2123217382072968</v>
      </c>
      <c r="BG205" s="62">
        <v>10</v>
      </c>
      <c r="BH205" s="62" t="s">
        <v>38</v>
      </c>
      <c r="BI205" s="9" t="s">
        <v>38</v>
      </c>
      <c r="BJ205" s="9" t="s">
        <v>38</v>
      </c>
      <c r="BK205" s="9"/>
    </row>
    <row r="206" spans="1:63" ht="12.75" customHeight="1">
      <c r="A206" s="9" t="s">
        <v>326</v>
      </c>
      <c r="B206" s="9" t="s">
        <v>593</v>
      </c>
      <c r="C206" s="61">
        <v>5370303.0199999996</v>
      </c>
      <c r="D206" s="175" t="s">
        <v>219</v>
      </c>
      <c r="E206" s="61"/>
      <c r="F206" s="61"/>
      <c r="G206" s="62"/>
      <c r="H206" s="62"/>
      <c r="I206" s="62"/>
      <c r="J206" s="64">
        <v>2.2400000000000002</v>
      </c>
      <c r="K206" s="62">
        <v>224.00000000000003</v>
      </c>
      <c r="L206" s="64">
        <v>6.28</v>
      </c>
      <c r="M206" s="62">
        <v>628</v>
      </c>
      <c r="N206" s="9">
        <v>4383</v>
      </c>
      <c r="O206" s="9">
        <v>0.51652178999999998</v>
      </c>
      <c r="P206" s="181">
        <v>4360.9934729699999</v>
      </c>
      <c r="Q206" s="62">
        <v>8443</v>
      </c>
      <c r="R206" s="62">
        <v>7962</v>
      </c>
      <c r="S206" s="62">
        <v>5863</v>
      </c>
      <c r="T206" s="62">
        <v>22.006527030000143</v>
      </c>
      <c r="U206" s="10">
        <v>5.0462187495577413E-3</v>
      </c>
      <c r="V206" s="178">
        <v>1958.9</v>
      </c>
      <c r="W206" s="62">
        <v>2580</v>
      </c>
      <c r="X206" s="66">
        <v>0.44004775712092786</v>
      </c>
      <c r="Y206" s="176">
        <v>1344.7</v>
      </c>
      <c r="Z206" s="62">
        <v>1652</v>
      </c>
      <c r="AA206" s="62">
        <v>1542.99790005</v>
      </c>
      <c r="AB206" s="62">
        <v>2955</v>
      </c>
      <c r="AC206" s="62">
        <v>2520</v>
      </c>
      <c r="AD206" s="62">
        <v>109.00209995</v>
      </c>
      <c r="AE206" s="62">
        <v>435</v>
      </c>
      <c r="AF206" s="10">
        <v>7.0643064353145171E-2</v>
      </c>
      <c r="AG206" s="66">
        <v>0.17261904761904762</v>
      </c>
      <c r="AH206" s="181">
        <v>1634</v>
      </c>
      <c r="AI206" s="217">
        <v>0.52216510999999999</v>
      </c>
      <c r="AJ206" s="225">
        <v>1527.33294675</v>
      </c>
      <c r="AK206" s="62">
        <v>2925</v>
      </c>
      <c r="AL206" s="62">
        <v>6.3321997070312497</v>
      </c>
      <c r="AM206" s="177">
        <v>106.66705324999998</v>
      </c>
      <c r="AN206" s="62">
        <v>2918.6678002929689</v>
      </c>
      <c r="AO206" s="10">
        <v>6.9838769259169056E-2</v>
      </c>
      <c r="AP206" s="66">
        <v>460.9247868559944</v>
      </c>
      <c r="AQ206" s="61">
        <v>7.2946428571428559</v>
      </c>
      <c r="AR206" s="178">
        <v>4.6576433121019107</v>
      </c>
      <c r="AS206" s="62">
        <v>1370</v>
      </c>
      <c r="AT206" s="62">
        <v>1240</v>
      </c>
      <c r="AU206" s="62">
        <v>55</v>
      </c>
      <c r="AV206" s="62">
        <v>1295</v>
      </c>
      <c r="AW206" s="66">
        <v>0.94525547445255476</v>
      </c>
      <c r="AX206" s="61">
        <v>1.1239660813942387</v>
      </c>
      <c r="AY206" s="62">
        <v>0</v>
      </c>
      <c r="AZ206" s="10">
        <v>0</v>
      </c>
      <c r="BA206" s="61">
        <v>0</v>
      </c>
      <c r="BB206" s="62">
        <v>50</v>
      </c>
      <c r="BC206" s="62">
        <v>0</v>
      </c>
      <c r="BD206" s="62">
        <v>50</v>
      </c>
      <c r="BE206" s="10">
        <v>3.6496350364963501E-2</v>
      </c>
      <c r="BF206" s="61">
        <v>0.71032211687355973</v>
      </c>
      <c r="BG206" s="62">
        <v>25</v>
      </c>
      <c r="BH206" s="62" t="s">
        <v>38</v>
      </c>
      <c r="BI206" s="9" t="s">
        <v>38</v>
      </c>
      <c r="BJ206" s="9" t="s">
        <v>38</v>
      </c>
      <c r="BK206" s="9"/>
    </row>
    <row r="207" spans="1:63" ht="12.75" customHeight="1">
      <c r="A207" s="9" t="s">
        <v>326</v>
      </c>
      <c r="B207" s="9" t="s">
        <v>594</v>
      </c>
      <c r="C207" s="61"/>
      <c r="D207" s="61"/>
      <c r="E207" s="61"/>
      <c r="F207" s="61"/>
      <c r="G207" s="62"/>
      <c r="H207" s="62"/>
      <c r="I207" s="62"/>
      <c r="J207" s="64">
        <v>4.04</v>
      </c>
      <c r="K207" s="62">
        <v>404</v>
      </c>
      <c r="L207" s="64"/>
      <c r="M207" s="181"/>
      <c r="N207" s="9">
        <v>3967</v>
      </c>
      <c r="O207" s="9">
        <v>0.48347821000000002</v>
      </c>
      <c r="P207" s="181">
        <v>4082.0065270300001</v>
      </c>
      <c r="Q207" s="62"/>
      <c r="R207" s="62"/>
      <c r="S207" s="62"/>
      <c r="T207" s="62">
        <v>-115.00652703000014</v>
      </c>
      <c r="U207" s="10">
        <v>-2.8174018406990881E-2</v>
      </c>
      <c r="V207" s="178">
        <v>981.7</v>
      </c>
      <c r="W207" s="62"/>
      <c r="X207" s="181"/>
      <c r="Y207" s="176"/>
      <c r="Z207" s="62">
        <v>1404</v>
      </c>
      <c r="AA207" s="62">
        <v>1412.00209995</v>
      </c>
      <c r="AB207" s="183"/>
      <c r="AC207" s="183"/>
      <c r="AD207" s="62">
        <v>-8.0020999500000016</v>
      </c>
      <c r="AE207" s="62"/>
      <c r="AF207" s="10">
        <v>-5.6672011679609838E-3</v>
      </c>
      <c r="AG207" s="181"/>
      <c r="AH207" s="181">
        <v>1389</v>
      </c>
      <c r="AI207" s="217">
        <v>0.47783489000000001</v>
      </c>
      <c r="AJ207" s="225">
        <v>1397.66705325</v>
      </c>
      <c r="AK207" s="62"/>
      <c r="AL207" s="62"/>
      <c r="AM207" s="177">
        <v>-8.6670532499999808</v>
      </c>
      <c r="AN207" s="62"/>
      <c r="AO207" s="10">
        <v>-6.2010857520369052E-3</v>
      </c>
      <c r="AP207" s="9"/>
      <c r="AQ207" s="61">
        <v>3.4381188118811883</v>
      </c>
      <c r="AR207" s="9"/>
      <c r="AS207" s="62">
        <v>1285</v>
      </c>
      <c r="AT207" s="62">
        <v>1100</v>
      </c>
      <c r="AU207" s="62">
        <v>100</v>
      </c>
      <c r="AV207" s="62">
        <v>1200</v>
      </c>
      <c r="AW207" s="66">
        <v>0.93385214007782102</v>
      </c>
      <c r="AX207" s="61">
        <v>1.1104068253006196</v>
      </c>
      <c r="AY207" s="62">
        <v>0</v>
      </c>
      <c r="AZ207" s="10">
        <v>0</v>
      </c>
      <c r="BA207" s="61">
        <v>0</v>
      </c>
      <c r="BB207" s="62">
        <v>30</v>
      </c>
      <c r="BC207" s="62">
        <v>20</v>
      </c>
      <c r="BD207" s="62">
        <v>50</v>
      </c>
      <c r="BE207" s="10">
        <v>3.8910505836575876E-2</v>
      </c>
      <c r="BF207" s="61">
        <v>0.75730840476013772</v>
      </c>
      <c r="BG207" s="62">
        <v>30</v>
      </c>
      <c r="BH207" s="62" t="s">
        <v>38</v>
      </c>
      <c r="BI207" s="9"/>
      <c r="BJ207" s="181"/>
      <c r="BK207" s="181"/>
    </row>
  </sheetData>
  <autoFilter ref="A1:BK207" xr:uid="{00000000-0001-0000-0700-000000000000}">
    <sortState xmlns:xlrd2="http://schemas.microsoft.com/office/spreadsheetml/2017/richdata2" ref="A2:BK207">
      <sortCondition ref="B1:B207"/>
    </sortState>
  </autoFilter>
  <sortState xmlns:xlrd2="http://schemas.microsoft.com/office/spreadsheetml/2017/richdata2" ref="A2:BK207">
    <sortCondition ref="B2:B207"/>
  </sortState>
  <pageMargins left="0.51181102362204722" right="0.51181102362204722" top="0.23622047244094491" bottom="0.31496062992125984" header="0" footer="0"/>
  <pageSetup paperSize="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workbookViewId="0"/>
  </sheetViews>
  <sheetFormatPr defaultColWidth="14.42578125" defaultRowHeight="15" customHeight="1"/>
  <cols>
    <col min="1" max="1" width="37" customWidth="1"/>
    <col min="2" max="2" width="20.28515625" customWidth="1"/>
    <col min="3" max="3" width="16.42578125" customWidth="1"/>
    <col min="4" max="4" width="12.85546875" customWidth="1"/>
    <col min="5" max="5" width="16.42578125" customWidth="1"/>
    <col min="6" max="6" width="8.7109375" customWidth="1"/>
    <col min="7" max="7" width="16.42578125" customWidth="1"/>
  </cols>
  <sheetData>
    <row r="1" spans="1:7" ht="15.75">
      <c r="A1" s="133"/>
      <c r="B1" s="134" t="s">
        <v>134</v>
      </c>
      <c r="C1" s="342" t="s">
        <v>327</v>
      </c>
      <c r="D1" s="343"/>
      <c r="E1" s="344" t="s">
        <v>328</v>
      </c>
      <c r="F1" s="345"/>
    </row>
    <row r="2" spans="1:7" ht="60">
      <c r="A2" s="135"/>
      <c r="B2" s="136" t="s">
        <v>329</v>
      </c>
      <c r="C2" s="137" t="s">
        <v>330</v>
      </c>
      <c r="D2" s="138" t="s">
        <v>331</v>
      </c>
      <c r="E2" s="137" t="s">
        <v>330</v>
      </c>
      <c r="F2" s="139" t="s">
        <v>331</v>
      </c>
      <c r="G2" s="140"/>
    </row>
    <row r="3" spans="1:7">
      <c r="A3" s="141" t="s">
        <v>332</v>
      </c>
      <c r="B3" s="142"/>
      <c r="C3" s="143">
        <v>5.1400000000000001E-2</v>
      </c>
      <c r="D3" s="144">
        <v>6.8900000000000003E-2</v>
      </c>
      <c r="E3" s="145">
        <v>9.8400000000000001E-2</v>
      </c>
      <c r="F3" s="146">
        <v>0.16250000000000001</v>
      </c>
      <c r="G3" s="147"/>
    </row>
    <row r="4" spans="1:7" ht="17.25">
      <c r="A4" s="148" t="s">
        <v>333</v>
      </c>
      <c r="B4" s="149" t="s">
        <v>334</v>
      </c>
      <c r="C4" s="150"/>
      <c r="D4" s="151"/>
      <c r="E4" s="152"/>
      <c r="F4" s="153"/>
      <c r="G4" s="154"/>
    </row>
    <row r="5" spans="1:7" ht="15.75">
      <c r="A5" s="148" t="s">
        <v>335</v>
      </c>
      <c r="B5" s="155"/>
      <c r="C5" s="156">
        <f t="shared" ref="C5:D5" si="0">C3*1.5</f>
        <v>7.7100000000000002E-2</v>
      </c>
      <c r="D5" s="157">
        <f t="shared" si="0"/>
        <v>0.10335</v>
      </c>
      <c r="E5" s="158"/>
      <c r="F5" s="159"/>
      <c r="G5" s="154"/>
    </row>
    <row r="6" spans="1:7" ht="15.75">
      <c r="A6" s="160" t="s">
        <v>336</v>
      </c>
      <c r="B6" s="161"/>
      <c r="C6" s="162"/>
      <c r="D6" s="163"/>
      <c r="E6" s="164">
        <f>E3*1.5</f>
        <v>0.14760000000000001</v>
      </c>
      <c r="F6" s="165">
        <f>F3*0.5</f>
        <v>8.1250000000000003E-2</v>
      </c>
      <c r="G6" s="147"/>
    </row>
    <row r="7" spans="1:7">
      <c r="C7" s="147"/>
      <c r="D7" s="147"/>
      <c r="E7" s="147"/>
      <c r="F7" s="147"/>
    </row>
    <row r="8" spans="1:7">
      <c r="A8" s="166" t="s">
        <v>337</v>
      </c>
    </row>
    <row r="10" spans="1:7">
      <c r="A10" s="1" t="s">
        <v>338</v>
      </c>
    </row>
    <row r="11" spans="1:7">
      <c r="A11" s="167" t="s">
        <v>339</v>
      </c>
    </row>
    <row r="12" spans="1:7">
      <c r="A12" s="167" t="s">
        <v>340</v>
      </c>
    </row>
    <row r="13" spans="1:7">
      <c r="A13" s="168" t="s">
        <v>341</v>
      </c>
    </row>
    <row r="14" spans="1:7">
      <c r="A14" s="167" t="s">
        <v>342</v>
      </c>
    </row>
    <row r="16" spans="1:7" ht="15" customHeight="1">
      <c r="A16" s="133"/>
      <c r="B16" s="134" t="s">
        <v>134</v>
      </c>
      <c r="C16" s="342" t="s">
        <v>327</v>
      </c>
      <c r="D16" s="343"/>
      <c r="E16" s="344" t="s">
        <v>328</v>
      </c>
      <c r="F16" s="345"/>
    </row>
    <row r="17" spans="1:6" ht="15" customHeight="1">
      <c r="A17" s="135"/>
      <c r="B17" s="136" t="s">
        <v>329</v>
      </c>
      <c r="C17" s="137" t="s">
        <v>330</v>
      </c>
      <c r="D17" s="138" t="s">
        <v>331</v>
      </c>
      <c r="E17" s="137" t="s">
        <v>330</v>
      </c>
      <c r="F17" s="139" t="s">
        <v>331</v>
      </c>
    </row>
    <row r="18" spans="1:6" ht="15" customHeight="1">
      <c r="A18" s="141" t="s">
        <v>332</v>
      </c>
      <c r="B18" s="142"/>
      <c r="C18" s="21">
        <v>4.9879057428214732E-2</v>
      </c>
      <c r="D18" s="144">
        <v>6.1699999999999998E-2</v>
      </c>
      <c r="E18" s="145">
        <v>6.4509207240948815E-2</v>
      </c>
      <c r="F18" s="146">
        <v>0.10199999999999999</v>
      </c>
    </row>
    <row r="19" spans="1:6" ht="15" customHeight="1">
      <c r="A19" s="148" t="s">
        <v>333</v>
      </c>
      <c r="B19" s="149" t="s">
        <v>343</v>
      </c>
      <c r="C19" s="150"/>
      <c r="D19" s="151"/>
      <c r="E19" s="152"/>
      <c r="F19" s="153"/>
    </row>
    <row r="20" spans="1:6" ht="15" customHeight="1">
      <c r="A20" s="148" t="s">
        <v>335</v>
      </c>
      <c r="B20" s="155"/>
      <c r="C20" s="156">
        <f t="shared" ref="C20:D20" si="1">C18*1.5</f>
        <v>7.4818586142322091E-2</v>
      </c>
      <c r="D20" s="157">
        <f t="shared" si="1"/>
        <v>9.2549999999999993E-2</v>
      </c>
      <c r="E20" s="158"/>
      <c r="F20" s="159"/>
    </row>
    <row r="21" spans="1:6" ht="15.75" customHeight="1">
      <c r="A21" s="160" t="s">
        <v>336</v>
      </c>
      <c r="B21" s="161"/>
      <c r="C21" s="162"/>
      <c r="D21" s="163"/>
      <c r="E21" s="164">
        <f>E18*1.5</f>
        <v>9.6763810861423216E-2</v>
      </c>
      <c r="F21" s="165">
        <f>F18*0.5</f>
        <v>5.0999999999999997E-2</v>
      </c>
    </row>
    <row r="22" spans="1:6" ht="15.75" customHeight="1"/>
    <row r="23" spans="1:6" ht="15.75" customHeight="1"/>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D1"/>
    <mergeCell ref="E1:F1"/>
    <mergeCell ref="C16:D16"/>
    <mergeCell ref="E16:F16"/>
  </mergeCells>
  <hyperlinks>
    <hyperlink ref="A13" r:id="rId1" xr:uid="{00000000-0004-0000-0400-000000000000}"/>
  </hyperlink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3F75-B520-4B3E-86F1-D71859D3E452}">
  <dimension ref="A1:Q1000"/>
  <sheetViews>
    <sheetView workbookViewId="0">
      <selection activeCell="B2" sqref="B2:B24"/>
    </sheetView>
  </sheetViews>
  <sheetFormatPr defaultColWidth="14.42578125" defaultRowHeight="15" customHeight="1"/>
  <cols>
    <col min="1" max="8" width="10.7109375" style="234" customWidth="1"/>
    <col min="9" max="9" width="11" style="234" customWidth="1"/>
    <col min="10" max="10" width="12.5703125" style="234" customWidth="1"/>
    <col min="11" max="11" width="13.42578125" style="234" customWidth="1"/>
    <col min="12" max="12" width="12.42578125" style="234" customWidth="1"/>
    <col min="13" max="13" width="13.85546875" style="234" customWidth="1"/>
    <col min="14" max="14" width="12.5703125" style="234" customWidth="1"/>
    <col min="15" max="15" width="12.85546875" style="234" customWidth="1"/>
    <col min="16" max="16" width="12.140625" style="234" customWidth="1"/>
    <col min="17" max="17" width="13.7109375" style="234" customWidth="1"/>
    <col min="18" max="16384" width="14.42578125" style="234"/>
  </cols>
  <sheetData>
    <row r="1" spans="1:17" ht="67.5" customHeight="1" thickBot="1">
      <c r="B1" s="346" t="s">
        <v>344</v>
      </c>
      <c r="C1" s="347"/>
      <c r="D1" s="348" t="s">
        <v>345</v>
      </c>
      <c r="E1" s="349"/>
      <c r="F1" s="282"/>
      <c r="G1" s="282"/>
      <c r="H1" s="282"/>
    </row>
    <row r="2" spans="1:17" ht="51.75" thickBot="1">
      <c r="A2" s="267" t="s">
        <v>37</v>
      </c>
      <c r="B2" s="266" t="s">
        <v>246</v>
      </c>
      <c r="C2" s="265" t="s">
        <v>346</v>
      </c>
      <c r="D2" s="266" t="s">
        <v>244</v>
      </c>
      <c r="E2" s="265" t="s">
        <v>347</v>
      </c>
      <c r="F2" s="266" t="s">
        <v>348</v>
      </c>
      <c r="G2" s="265" t="s">
        <v>349</v>
      </c>
      <c r="H2" s="264" t="s">
        <v>350</v>
      </c>
      <c r="J2" s="267" t="s">
        <v>37</v>
      </c>
      <c r="K2" s="266" t="s">
        <v>645</v>
      </c>
      <c r="L2" s="265" t="s">
        <v>646</v>
      </c>
      <c r="M2" s="266" t="s">
        <v>351</v>
      </c>
      <c r="N2" s="265" t="s">
        <v>352</v>
      </c>
      <c r="O2" s="266" t="s">
        <v>353</v>
      </c>
      <c r="P2" s="265" t="s">
        <v>354</v>
      </c>
      <c r="Q2" s="264" t="s">
        <v>355</v>
      </c>
    </row>
    <row r="3" spans="1:17">
      <c r="A3" s="263" t="s">
        <v>95</v>
      </c>
      <c r="B3" s="262">
        <v>92268</v>
      </c>
      <c r="C3" s="261">
        <f>B3/B8</f>
        <v>0.1335536001852245</v>
      </c>
      <c r="D3" s="262">
        <v>89599</v>
      </c>
      <c r="E3" s="261">
        <f>D3/D8</f>
        <v>0.11985766743139209</v>
      </c>
      <c r="F3" s="262">
        <f t="shared" ref="F3:F8" si="0">D3-B3</f>
        <v>-2669</v>
      </c>
      <c r="G3" s="261">
        <f>F3/B3</f>
        <v>-2.8926605106862617E-2</v>
      </c>
      <c r="H3" s="260">
        <f>F3/F8</f>
        <v>-4.7091981045331015E-2</v>
      </c>
      <c r="J3" s="263" t="s">
        <v>95</v>
      </c>
      <c r="K3" s="262">
        <v>89599</v>
      </c>
      <c r="L3" s="261">
        <f>K3/K8</f>
        <v>0.11985766743139209</v>
      </c>
      <c r="M3" s="262">
        <v>96550</v>
      </c>
      <c r="N3" s="261">
        <f>M3/M8</f>
        <v>0.12296480824876717</v>
      </c>
      <c r="O3" s="262">
        <f t="shared" ref="O3:O8" si="1">M3-K3</f>
        <v>6951</v>
      </c>
      <c r="P3" s="261">
        <f>O3/K3</f>
        <v>7.75789908369513E-2</v>
      </c>
      <c r="Q3" s="260">
        <f>O3/O8</f>
        <v>0.1846754695927097</v>
      </c>
    </row>
    <row r="4" spans="1:17">
      <c r="A4" s="259" t="s">
        <v>56</v>
      </c>
      <c r="B4" s="258">
        <v>77981.490788405994</v>
      </c>
      <c r="C4" s="257">
        <f>B4/B8</f>
        <v>0.11287454851739</v>
      </c>
      <c r="D4" s="258">
        <v>76264</v>
      </c>
      <c r="E4" s="257">
        <f>D4/D8</f>
        <v>0.10201927643151917</v>
      </c>
      <c r="F4" s="258">
        <f t="shared" si="0"/>
        <v>-1717.490788405994</v>
      </c>
      <c r="G4" s="257">
        <f>F4/B4</f>
        <v>-2.2024338994316127E-2</v>
      </c>
      <c r="H4" s="256">
        <f>F4/F8</f>
        <v>-3.0303500806723751E-2</v>
      </c>
      <c r="J4" s="259" t="s">
        <v>56</v>
      </c>
      <c r="K4" s="258">
        <v>71412</v>
      </c>
      <c r="L4" s="257">
        <f>K4/K8</f>
        <v>9.5528697269060728E-2</v>
      </c>
      <c r="M4" s="258">
        <v>72920</v>
      </c>
      <c r="N4" s="257">
        <f>M4/M8</f>
        <v>9.2869951501813583E-2</v>
      </c>
      <c r="O4" s="258">
        <f t="shared" si="1"/>
        <v>1508</v>
      </c>
      <c r="P4" s="281">
        <f>O4/K4</f>
        <v>2.1116899120595979E-2</v>
      </c>
      <c r="Q4" s="280">
        <f>O4/O8</f>
        <v>4.0064826376896304E-2</v>
      </c>
    </row>
    <row r="5" spans="1:17">
      <c r="A5" s="255" t="s">
        <v>38</v>
      </c>
      <c r="B5" s="254">
        <v>477366.94469420693</v>
      </c>
      <c r="C5" s="253">
        <f>B5/B8</f>
        <v>0.69096625128248457</v>
      </c>
      <c r="D5" s="254">
        <v>534074</v>
      </c>
      <c r="E5" s="253">
        <f>D5/D8</f>
        <v>0.71443725795771496</v>
      </c>
      <c r="F5" s="254">
        <f t="shared" si="0"/>
        <v>56707.055305793067</v>
      </c>
      <c r="G5" s="253">
        <f>F5/B5</f>
        <v>0.1187913321943953</v>
      </c>
      <c r="H5" s="252">
        <f>F5/F8</f>
        <v>1.0005423655290164</v>
      </c>
      <c r="J5" s="255" t="s">
        <v>38</v>
      </c>
      <c r="K5" s="254">
        <v>540373</v>
      </c>
      <c r="L5" s="253">
        <f>K5/K8</f>
        <v>0.72286350654475651</v>
      </c>
      <c r="M5" s="254">
        <v>569227</v>
      </c>
      <c r="N5" s="253">
        <f>M5/M8</f>
        <v>0.72496000937359906</v>
      </c>
      <c r="O5" s="254">
        <f t="shared" si="1"/>
        <v>28854</v>
      </c>
      <c r="P5" s="253">
        <f>O5/K5</f>
        <v>5.3396450229748711E-2</v>
      </c>
      <c r="Q5" s="252">
        <f>O5/O8</f>
        <v>0.76659847498605171</v>
      </c>
    </row>
    <row r="6" spans="1:17">
      <c r="A6" s="251" t="s">
        <v>134</v>
      </c>
      <c r="B6" s="250">
        <v>43252.248491717997</v>
      </c>
      <c r="C6" s="249">
        <f>B6/B8</f>
        <v>6.2605600014900994E-2</v>
      </c>
      <c r="D6" s="250">
        <v>47488</v>
      </c>
      <c r="E6" s="249">
        <f>D6/D8</f>
        <v>6.3525272726056625E-2</v>
      </c>
      <c r="F6" s="250">
        <f t="shared" si="0"/>
        <v>4235.7515082820028</v>
      </c>
      <c r="G6" s="249">
        <f>F6/B6</f>
        <v>9.7931359778742386E-2</v>
      </c>
      <c r="H6" s="248">
        <f>F6/F8</f>
        <v>7.4735829801704137E-2</v>
      </c>
      <c r="J6" s="251" t="s">
        <v>134</v>
      </c>
      <c r="K6" s="250">
        <v>46041</v>
      </c>
      <c r="L6" s="249">
        <f>K6/K8</f>
        <v>6.1589603301473492E-2</v>
      </c>
      <c r="M6" s="250">
        <v>46434</v>
      </c>
      <c r="N6" s="249">
        <f>M6/M8</f>
        <v>5.9137730773933243E-2</v>
      </c>
      <c r="O6" s="250">
        <f t="shared" si="1"/>
        <v>393</v>
      </c>
      <c r="P6" s="249">
        <f>O6/K6</f>
        <v>8.5358702026454673E-3</v>
      </c>
      <c r="Q6" s="248">
        <f>O6/O8</f>
        <v>1.0441297590265417E-2</v>
      </c>
    </row>
    <row r="7" spans="1:17" ht="15.75" thickBot="1">
      <c r="A7" s="247" t="s">
        <v>73</v>
      </c>
      <c r="B7" s="246">
        <v>0</v>
      </c>
      <c r="C7" s="245">
        <f>B7/B8</f>
        <v>0</v>
      </c>
      <c r="D7" s="246">
        <v>120</v>
      </c>
      <c r="E7" s="245">
        <f>D7/D8</f>
        <v>1.605254533171916E-4</v>
      </c>
      <c r="F7" s="246">
        <f t="shared" si="0"/>
        <v>120</v>
      </c>
      <c r="G7" s="245"/>
      <c r="H7" s="244">
        <f>F7/F8</f>
        <v>2.1172865213337287E-3</v>
      </c>
      <c r="J7" s="247" t="s">
        <v>73</v>
      </c>
      <c r="K7" s="246">
        <f>D7</f>
        <v>120</v>
      </c>
      <c r="L7" s="245">
        <f>K7/K8</f>
        <v>1.605254533171916E-4</v>
      </c>
      <c r="M7" s="246">
        <v>53</v>
      </c>
      <c r="N7" s="245">
        <f>M7/M8</f>
        <v>6.7500101886946241E-5</v>
      </c>
      <c r="O7" s="246">
        <f t="shared" si="1"/>
        <v>-67</v>
      </c>
      <c r="P7" s="245"/>
      <c r="Q7" s="244">
        <f>O7/O8</f>
        <v>-1.7800685459231117E-3</v>
      </c>
    </row>
    <row r="8" spans="1:17" ht="14.25" customHeight="1" thickBot="1">
      <c r="A8" s="243" t="s">
        <v>356</v>
      </c>
      <c r="B8" s="240">
        <f>SUM(B3:B7)</f>
        <v>690868.6839743309</v>
      </c>
      <c r="C8" s="242"/>
      <c r="D8" s="240">
        <f>SUM(D3:D7)</f>
        <v>747545</v>
      </c>
      <c r="E8" s="241"/>
      <c r="F8" s="240">
        <f t="shared" si="0"/>
        <v>56676.316025669104</v>
      </c>
      <c r="G8" s="239">
        <f>F8/B8</f>
        <v>8.2036307825721189E-2</v>
      </c>
      <c r="H8" s="238"/>
      <c r="I8" s="237"/>
      <c r="J8" s="243" t="s">
        <v>356</v>
      </c>
      <c r="K8" s="240">
        <f>SUM(K3:K7)</f>
        <v>747545</v>
      </c>
      <c r="L8" s="242"/>
      <c r="M8" s="240">
        <f>SUM(M3:M7)</f>
        <v>785184</v>
      </c>
      <c r="N8" s="241"/>
      <c r="O8" s="240">
        <f t="shared" si="1"/>
        <v>37639</v>
      </c>
      <c r="P8" s="239">
        <f>O8/K8</f>
        <v>5.0350146145048125E-2</v>
      </c>
      <c r="Q8" s="238"/>
    </row>
    <row r="9" spans="1:17" ht="15.75" thickBot="1">
      <c r="A9" s="279"/>
      <c r="B9" s="276"/>
      <c r="C9" s="278"/>
      <c r="D9" s="276"/>
      <c r="E9" s="277"/>
      <c r="F9" s="276"/>
      <c r="G9" s="275"/>
      <c r="H9" s="274"/>
      <c r="J9" s="279"/>
      <c r="K9" s="276"/>
      <c r="L9" s="278"/>
      <c r="M9" s="276"/>
      <c r="N9" s="277"/>
      <c r="O9" s="276"/>
      <c r="P9" s="275"/>
      <c r="Q9" s="274"/>
    </row>
    <row r="10" spans="1:17" ht="51.75" thickBot="1">
      <c r="A10" s="267" t="s">
        <v>37</v>
      </c>
      <c r="B10" s="266" t="s">
        <v>251</v>
      </c>
      <c r="C10" s="265" t="s">
        <v>357</v>
      </c>
      <c r="D10" s="266" t="s">
        <v>250</v>
      </c>
      <c r="E10" s="265" t="s">
        <v>358</v>
      </c>
      <c r="F10" s="266" t="s">
        <v>359</v>
      </c>
      <c r="G10" s="265" t="s">
        <v>360</v>
      </c>
      <c r="H10" s="264" t="s">
        <v>361</v>
      </c>
      <c r="J10" s="267" t="s">
        <v>37</v>
      </c>
      <c r="K10" s="266" t="s">
        <v>647</v>
      </c>
      <c r="L10" s="265" t="s">
        <v>648</v>
      </c>
      <c r="M10" s="266" t="s">
        <v>362</v>
      </c>
      <c r="N10" s="265" t="s">
        <v>363</v>
      </c>
      <c r="O10" s="266" t="s">
        <v>364</v>
      </c>
      <c r="P10" s="265" t="s">
        <v>365</v>
      </c>
      <c r="Q10" s="264" t="s">
        <v>366</v>
      </c>
    </row>
    <row r="11" spans="1:17">
      <c r="A11" s="263" t="s">
        <v>95</v>
      </c>
      <c r="B11" s="262">
        <v>48373</v>
      </c>
      <c r="C11" s="261">
        <f>B11/B16</f>
        <v>0.17338077651149716</v>
      </c>
      <c r="D11" s="262">
        <v>49680</v>
      </c>
      <c r="E11" s="261">
        <f>D11/D16</f>
        <v>0.16233490396491893</v>
      </c>
      <c r="F11" s="262">
        <f>D11-B11</f>
        <v>1307</v>
      </c>
      <c r="G11" s="261">
        <f>F11/B11</f>
        <v>2.7019204928369133E-2</v>
      </c>
      <c r="H11" s="260">
        <f>F11/F16</f>
        <v>4.8344085794052943E-2</v>
      </c>
      <c r="J11" s="263" t="s">
        <v>95</v>
      </c>
      <c r="K11" s="262">
        <v>49680</v>
      </c>
      <c r="L11" s="261">
        <f>K11/K16</f>
        <v>0.16233490396491893</v>
      </c>
      <c r="M11" s="262">
        <v>51464</v>
      </c>
      <c r="N11" s="261">
        <f>M11/M16</f>
        <v>0.16078430147368947</v>
      </c>
      <c r="O11" s="262">
        <f>M11-K11</f>
        <v>1784</v>
      </c>
      <c r="P11" s="261">
        <f>O11/K11</f>
        <v>3.5909822866344608E-2</v>
      </c>
      <c r="Q11" s="260">
        <f>O11/O16</f>
        <v>0.12700220687691322</v>
      </c>
    </row>
    <row r="12" spans="1:17">
      <c r="A12" s="259" t="s">
        <v>56</v>
      </c>
      <c r="B12" s="258">
        <v>34719.141200049999</v>
      </c>
      <c r="C12" s="257">
        <f>B12/B16</f>
        <v>0.12444197509100081</v>
      </c>
      <c r="D12" s="258">
        <v>35392</v>
      </c>
      <c r="E12" s="257">
        <f>D12/D16</f>
        <v>0.11564728102106302</v>
      </c>
      <c r="F12" s="258">
        <f>D12-B12</f>
        <v>672.85879995000141</v>
      </c>
      <c r="G12" s="257">
        <f>F12/B12</f>
        <v>1.9380053097310841E-2</v>
      </c>
      <c r="H12" s="256">
        <f>F12/F16</f>
        <v>2.4888097591481539E-2</v>
      </c>
      <c r="J12" s="259" t="s">
        <v>56</v>
      </c>
      <c r="K12" s="258">
        <v>33212</v>
      </c>
      <c r="L12" s="257">
        <f>K12/K16</f>
        <v>0.10852388950247358</v>
      </c>
      <c r="M12" s="258">
        <v>33267</v>
      </c>
      <c r="N12" s="257">
        <f>M12/M16</f>
        <v>0.10393306694243019</v>
      </c>
      <c r="O12" s="258">
        <f>M12-K12</f>
        <v>55</v>
      </c>
      <c r="P12" s="281">
        <f>O12/K12</f>
        <v>1.6560279417078163E-3</v>
      </c>
      <c r="Q12" s="280">
        <f>O12/O16</f>
        <v>3.9154267815191858E-3</v>
      </c>
    </row>
    <row r="13" spans="1:17">
      <c r="A13" s="255" t="s">
        <v>38</v>
      </c>
      <c r="B13" s="254">
        <v>180675.65900690196</v>
      </c>
      <c r="C13" s="253">
        <f>B13/B16</f>
        <v>0.64758617524948092</v>
      </c>
      <c r="D13" s="254">
        <v>203964</v>
      </c>
      <c r="E13" s="253">
        <f>D13/D16</f>
        <v>0.66647496683375052</v>
      </c>
      <c r="F13" s="254">
        <f>D13-B13</f>
        <v>23288.340993098042</v>
      </c>
      <c r="G13" s="253">
        <f>F13/B13</f>
        <v>0.12889584087366415</v>
      </c>
      <c r="H13" s="252">
        <f>F13/F16</f>
        <v>0.8614028729697718</v>
      </c>
      <c r="J13" s="255" t="s">
        <v>38</v>
      </c>
      <c r="K13" s="254">
        <v>206629</v>
      </c>
      <c r="L13" s="253">
        <f>K13/K16</f>
        <v>0.67518314958468661</v>
      </c>
      <c r="M13" s="254">
        <v>218709</v>
      </c>
      <c r="N13" s="253">
        <f>M13/M16</f>
        <v>0.68329266654378107</v>
      </c>
      <c r="O13" s="254">
        <f>M13-K13</f>
        <v>12080</v>
      </c>
      <c r="P13" s="253">
        <f>O13/K13</f>
        <v>5.8462268123061135E-2</v>
      </c>
      <c r="Q13" s="252">
        <f>O13/O16</f>
        <v>0.85997010037730481</v>
      </c>
    </row>
    <row r="14" spans="1:17" ht="14.25" customHeight="1">
      <c r="A14" s="251" t="s">
        <v>134</v>
      </c>
      <c r="B14" s="250">
        <v>15230.834897167002</v>
      </c>
      <c r="C14" s="249">
        <f>B14/B16</f>
        <v>5.4591073148021085E-2</v>
      </c>
      <c r="D14" s="250">
        <v>16998</v>
      </c>
      <c r="E14" s="249">
        <f>D14/D16</f>
        <v>5.554284818026755E-2</v>
      </c>
      <c r="F14" s="250">
        <f>D14-B14</f>
        <v>1767.1651028329979</v>
      </c>
      <c r="G14" s="249">
        <f>F14/B14</f>
        <v>0.11602549136434391</v>
      </c>
      <c r="H14" s="248">
        <f>F14/F16</f>
        <v>6.5364943644693835E-2</v>
      </c>
      <c r="J14" s="251" t="s">
        <v>134</v>
      </c>
      <c r="K14" s="250">
        <v>16513</v>
      </c>
      <c r="L14" s="249">
        <f>K14/K16</f>
        <v>5.3958056947920822E-2</v>
      </c>
      <c r="M14" s="250">
        <v>16641</v>
      </c>
      <c r="N14" s="249">
        <f>M14/M16</f>
        <v>5.1989965040099222E-2</v>
      </c>
      <c r="O14" s="250">
        <f>M14-K14</f>
        <v>128</v>
      </c>
      <c r="P14" s="249">
        <f>O14/K14</f>
        <v>7.7514685399382305E-3</v>
      </c>
      <c r="Q14" s="248">
        <f>O14/O16</f>
        <v>9.1122659642628324E-3</v>
      </c>
    </row>
    <row r="15" spans="1:17" ht="15.75" thickBot="1">
      <c r="A15" s="247" t="s">
        <v>73</v>
      </c>
      <c r="B15" s="246"/>
      <c r="C15" s="245"/>
      <c r="D15" s="246"/>
      <c r="E15" s="245"/>
      <c r="F15" s="246"/>
      <c r="G15" s="245"/>
      <c r="H15" s="244"/>
      <c r="I15" s="237"/>
      <c r="J15" s="247" t="s">
        <v>73</v>
      </c>
      <c r="K15" s="246">
        <v>0</v>
      </c>
      <c r="L15" s="245"/>
      <c r="M15" s="246"/>
      <c r="N15" s="245"/>
      <c r="O15" s="246"/>
      <c r="P15" s="245"/>
      <c r="Q15" s="244"/>
    </row>
    <row r="16" spans="1:17" ht="15.75" thickBot="1">
      <c r="A16" s="243" t="s">
        <v>356</v>
      </c>
      <c r="B16" s="240">
        <f>SUM(B11:B15)</f>
        <v>278998.63510411896</v>
      </c>
      <c r="C16" s="242"/>
      <c r="D16" s="240">
        <f>SUM(D11:D15)</f>
        <v>306034</v>
      </c>
      <c r="E16" s="241"/>
      <c r="F16" s="240">
        <f>D16-B16</f>
        <v>27035.364895881037</v>
      </c>
      <c r="G16" s="239">
        <f>F16/B16</f>
        <v>9.6901423499049594E-2</v>
      </c>
      <c r="H16" s="238"/>
      <c r="J16" s="243" t="s">
        <v>356</v>
      </c>
      <c r="K16" s="240">
        <f>SUM(K11:K15)</f>
        <v>306034</v>
      </c>
      <c r="L16" s="242"/>
      <c r="M16" s="240">
        <f>SUM(M11:M15)</f>
        <v>320081</v>
      </c>
      <c r="N16" s="241"/>
      <c r="O16" s="240">
        <f>M16-K16</f>
        <v>14047</v>
      </c>
      <c r="P16" s="239">
        <f>O16/K16</f>
        <v>4.5900128743865058E-2</v>
      </c>
      <c r="Q16" s="238"/>
    </row>
    <row r="17" spans="1:17" ht="15.75" thickBot="1">
      <c r="A17" s="279"/>
      <c r="B17" s="276"/>
      <c r="C17" s="278"/>
      <c r="D17" s="276"/>
      <c r="E17" s="277"/>
      <c r="F17" s="276"/>
      <c r="G17" s="275"/>
      <c r="H17" s="274"/>
      <c r="J17" s="273"/>
      <c r="K17" s="270"/>
      <c r="L17" s="272"/>
      <c r="M17" s="270"/>
      <c r="N17" s="271"/>
      <c r="O17" s="270"/>
      <c r="P17" s="269"/>
      <c r="Q17" s="268"/>
    </row>
    <row r="18" spans="1:17" ht="64.5" thickBot="1">
      <c r="A18" s="267" t="s">
        <v>37</v>
      </c>
      <c r="B18" s="266" t="s">
        <v>367</v>
      </c>
      <c r="C18" s="265" t="s">
        <v>368</v>
      </c>
      <c r="D18" s="266" t="s">
        <v>254</v>
      </c>
      <c r="E18" s="265" t="s">
        <v>369</v>
      </c>
      <c r="F18" s="266" t="s">
        <v>370</v>
      </c>
      <c r="G18" s="265" t="s">
        <v>371</v>
      </c>
      <c r="H18" s="264" t="s">
        <v>372</v>
      </c>
      <c r="J18" s="267" t="s">
        <v>37</v>
      </c>
      <c r="K18" s="266" t="s">
        <v>680</v>
      </c>
      <c r="L18" s="265" t="s">
        <v>679</v>
      </c>
      <c r="M18" s="266" t="s">
        <v>678</v>
      </c>
      <c r="N18" s="265" t="s">
        <v>677</v>
      </c>
      <c r="O18" s="266" t="s">
        <v>370</v>
      </c>
      <c r="P18" s="265" t="s">
        <v>371</v>
      </c>
      <c r="Q18" s="264" t="s">
        <v>372</v>
      </c>
    </row>
    <row r="19" spans="1:17">
      <c r="A19" s="263" t="s">
        <v>95</v>
      </c>
      <c r="B19" s="262">
        <v>43220</v>
      </c>
      <c r="C19" s="261">
        <f>B19/B24</f>
        <v>0.16380512899981739</v>
      </c>
      <c r="D19" s="262">
        <v>43202</v>
      </c>
      <c r="E19" s="261">
        <f>D19/D24</f>
        <v>0.14727368797831905</v>
      </c>
      <c r="F19" s="262">
        <f>D19-B19</f>
        <v>-18</v>
      </c>
      <c r="G19" s="261">
        <f>F19/B19</f>
        <v>-4.1647385469689957E-4</v>
      </c>
      <c r="H19" s="260">
        <f>F19/F24</f>
        <v>-6.1027503874238589E-4</v>
      </c>
      <c r="J19" s="263" t="s">
        <v>95</v>
      </c>
      <c r="K19" s="262">
        <v>43202</v>
      </c>
      <c r="L19" s="261">
        <f>K19/K24</f>
        <v>0.1472736879933805</v>
      </c>
      <c r="M19" s="262">
        <v>46089</v>
      </c>
      <c r="N19" s="261">
        <f>M19/M24</f>
        <v>0.14994046495891106</v>
      </c>
      <c r="O19" s="262">
        <f>M19-K19</f>
        <v>2887</v>
      </c>
      <c r="P19" s="261">
        <f>O19/K19</f>
        <v>6.682560992546642E-2</v>
      </c>
      <c r="Q19" s="260">
        <f>O19/O24</f>
        <v>0.20567072692383637</v>
      </c>
    </row>
    <row r="20" spans="1:17">
      <c r="A20" s="259" t="s">
        <v>56</v>
      </c>
      <c r="B20" s="258">
        <v>32571.100326521999</v>
      </c>
      <c r="C20" s="257">
        <f>B20/B24</f>
        <v>0.12344547178741162</v>
      </c>
      <c r="D20" s="258">
        <v>32968</v>
      </c>
      <c r="E20" s="257">
        <f>D20/D24</f>
        <v>0.1123864391757146</v>
      </c>
      <c r="F20" s="258">
        <f>D20-B20</f>
        <v>396.8996734780012</v>
      </c>
      <c r="G20" s="257">
        <f>F20/B20</f>
        <v>1.2185639094139344E-2</v>
      </c>
      <c r="H20" s="256">
        <f>F20/F24</f>
        <v>1.3456553533812638E-2</v>
      </c>
      <c r="J20" s="259" t="s">
        <v>56</v>
      </c>
      <c r="K20" s="258">
        <v>30948</v>
      </c>
      <c r="L20" s="257">
        <f>K20/K24</f>
        <v>0.10550034942871024</v>
      </c>
      <c r="M20" s="258">
        <v>31400</v>
      </c>
      <c r="N20" s="257">
        <f>M20/M24</f>
        <v>0.10215302132200324</v>
      </c>
      <c r="O20" s="258">
        <f>M20-K20</f>
        <v>452</v>
      </c>
      <c r="P20" s="257">
        <f>O20/K20</f>
        <v>1.4605144112705182E-2</v>
      </c>
      <c r="Q20" s="256">
        <f>O20/O24</f>
        <v>3.2200612597704896E-2</v>
      </c>
    </row>
    <row r="21" spans="1:17">
      <c r="A21" s="255" t="s">
        <v>38</v>
      </c>
      <c r="B21" s="254">
        <v>173404.17540485904</v>
      </c>
      <c r="C21" s="253">
        <f>B21/B24</f>
        <v>0.65720715690189491</v>
      </c>
      <c r="D21" s="254">
        <v>200680</v>
      </c>
      <c r="E21" s="253">
        <f>D21/D24</f>
        <v>0.68410915474952705</v>
      </c>
      <c r="F21" s="254">
        <f>D21-B21</f>
        <v>27275.824595140963</v>
      </c>
      <c r="G21" s="253">
        <f>F21/B21</f>
        <v>0.15729623886770983</v>
      </c>
      <c r="H21" s="252">
        <f>F21/F24</f>
        <v>0.92476416175167619</v>
      </c>
      <c r="J21" s="255" t="s">
        <v>38</v>
      </c>
      <c r="K21" s="254">
        <v>203159.23860000001</v>
      </c>
      <c r="L21" s="253">
        <f>K21/K24</f>
        <v>0.69256076844935754</v>
      </c>
      <c r="M21" s="254">
        <v>213841</v>
      </c>
      <c r="N21" s="253">
        <f>M21/M24</f>
        <v>0.69568484816937881</v>
      </c>
      <c r="O21" s="254">
        <f>M21-K21</f>
        <v>10681.761399999988</v>
      </c>
      <c r="P21" s="253">
        <f>O21/K21</f>
        <v>5.2578270491706734E-2</v>
      </c>
      <c r="Q21" s="252">
        <f>O21/O24</f>
        <v>0.76097181571353434</v>
      </c>
    </row>
    <row r="22" spans="1:17" ht="15.75" customHeight="1">
      <c r="A22" s="251" t="s">
        <v>134</v>
      </c>
      <c r="B22" s="250">
        <v>14654.826300822</v>
      </c>
      <c r="C22" s="249">
        <f>B22/B24</f>
        <v>5.554224231087608E-2</v>
      </c>
      <c r="D22" s="250">
        <v>16495</v>
      </c>
      <c r="E22" s="249">
        <f>D22/D24</f>
        <v>5.6230718096439349E-2</v>
      </c>
      <c r="F22" s="250">
        <f>D22-B22</f>
        <v>1840.1736991779999</v>
      </c>
      <c r="G22" s="249">
        <f>F22/B22</f>
        <v>0.12556775913985299</v>
      </c>
      <c r="H22" s="248">
        <f>F22/F24</f>
        <v>6.2389559753254074E-2</v>
      </c>
      <c r="J22" s="251" t="s">
        <v>134</v>
      </c>
      <c r="K22" s="250">
        <v>16035.76137</v>
      </c>
      <c r="L22" s="249">
        <f>K22/K24</f>
        <v>5.4665194128551545E-2</v>
      </c>
      <c r="M22" s="250">
        <v>16052</v>
      </c>
      <c r="N22" s="249">
        <f>M22/M24</f>
        <v>5.2221665549706878E-2</v>
      </c>
      <c r="O22" s="250">
        <f>M22-K22</f>
        <v>16.23862999999983</v>
      </c>
      <c r="P22" s="249">
        <f>O22/K22</f>
        <v>1.0126510132770722E-3</v>
      </c>
      <c r="Q22" s="248">
        <f>O22/O24</f>
        <v>1.1568447649280159E-3</v>
      </c>
    </row>
    <row r="23" spans="1:17" ht="15.75" customHeight="1" thickBot="1">
      <c r="A23" s="247" t="s">
        <v>73</v>
      </c>
      <c r="B23" s="246"/>
      <c r="C23" s="245"/>
      <c r="D23" s="246"/>
      <c r="E23" s="245"/>
      <c r="F23" s="246"/>
      <c r="G23" s="245"/>
      <c r="H23" s="244"/>
      <c r="J23" s="247" t="s">
        <v>73</v>
      </c>
      <c r="K23" s="246"/>
      <c r="L23" s="245"/>
      <c r="M23" s="246"/>
      <c r="N23" s="245"/>
      <c r="O23" s="246"/>
      <c r="P23" s="245"/>
      <c r="Q23" s="244"/>
    </row>
    <row r="24" spans="1:17" ht="15.75" customHeight="1" thickBot="1">
      <c r="A24" s="243" t="s">
        <v>356</v>
      </c>
      <c r="B24" s="240">
        <f>SUM(B19:B23)</f>
        <v>263850.10203220305</v>
      </c>
      <c r="C24" s="242"/>
      <c r="D24" s="240">
        <f>SUM(D19:D23)</f>
        <v>293345</v>
      </c>
      <c r="E24" s="241"/>
      <c r="F24" s="240">
        <f>D24-B24</f>
        <v>29494.897967796947</v>
      </c>
      <c r="G24" s="239">
        <f>F24/B24</f>
        <v>0.11178657025570177</v>
      </c>
      <c r="H24" s="238"/>
      <c r="J24" s="243" t="s">
        <v>356</v>
      </c>
      <c r="K24" s="240">
        <f>SUM(K19:K23)</f>
        <v>293344.99997000006</v>
      </c>
      <c r="L24" s="242"/>
      <c r="M24" s="240">
        <f>SUM(M19:M23)</f>
        <v>307382</v>
      </c>
      <c r="N24" s="241"/>
      <c r="O24" s="240">
        <f>M24-K24</f>
        <v>14037.000029999937</v>
      </c>
      <c r="P24" s="239">
        <f>O24/K24</f>
        <v>4.7851506013177246E-2</v>
      </c>
      <c r="Q24" s="238"/>
    </row>
    <row r="25" spans="1:17" ht="15.75" customHeight="1">
      <c r="B25" s="237"/>
    </row>
    <row r="26" spans="1:17" ht="15.75" customHeight="1"/>
    <row r="27" spans="1:17" ht="15.75" customHeight="1"/>
    <row r="28" spans="1:17" ht="15.75" customHeight="1"/>
    <row r="29" spans="1:17" ht="15.75" customHeight="1"/>
    <row r="30" spans="1:17" ht="15.75" customHeight="1"/>
    <row r="31" spans="1:17" ht="15.75" customHeight="1"/>
    <row r="32" spans="1:17" ht="15.75" customHeight="1"/>
    <row r="33" spans="7:8" ht="15.75" customHeight="1"/>
    <row r="34" spans="7:8" ht="15.75" customHeight="1"/>
    <row r="35" spans="7:8" ht="15.75" customHeight="1"/>
    <row r="36" spans="7:8" ht="15.75" customHeight="1">
      <c r="G36" s="236"/>
      <c r="H36" s="235"/>
    </row>
    <row r="37" spans="7:8" ht="15.75" customHeight="1"/>
    <row r="38" spans="7:8" ht="15.75" customHeight="1"/>
    <row r="39" spans="7:8" ht="15.75" customHeight="1"/>
    <row r="40" spans="7:8" ht="15.75" customHeight="1"/>
    <row r="41" spans="7:8" ht="15.75" customHeight="1"/>
    <row r="42" spans="7:8" ht="15.75" customHeight="1"/>
    <row r="43" spans="7:8" ht="15.75" customHeight="1"/>
    <row r="44" spans="7:8" ht="15.75" customHeight="1"/>
    <row r="45" spans="7:8" ht="15.75" customHeight="1"/>
    <row r="46" spans="7:8" ht="15.75" customHeight="1"/>
    <row r="47" spans="7:8" ht="15.75" customHeight="1"/>
    <row r="48" spans="7: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D1:E1"/>
  </mergeCells>
  <pageMargins left="0.70866141732283472" right="0.31496062992125984" top="0.82677165354330717" bottom="0.70866141732283472" header="0" footer="0"/>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vt:lpstr>
      <vt:lpstr>2006 Original</vt:lpstr>
      <vt:lpstr>2016 Original</vt:lpstr>
      <vt:lpstr>2016 CTDataMaker</vt:lpstr>
      <vt:lpstr>2021 Original</vt:lpstr>
      <vt:lpstr>2021 weights</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 and Ben McCauley;Edited by Chris Willms</dc:creator>
  <cp:lastModifiedBy>Remus</cp:lastModifiedBy>
  <dcterms:created xsi:type="dcterms:W3CDTF">2018-05-09T18:33:31Z</dcterms:created>
  <dcterms:modified xsi:type="dcterms:W3CDTF">2023-05-27T02:32:21Z</dcterms:modified>
</cp:coreProperties>
</file>